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E4C811FD-1112-442F-9758-211652A016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G71" i="1" l="1"/>
  <c r="AG149" i="1"/>
  <c r="AE149" i="1"/>
  <c r="P1441" i="1"/>
  <c r="P1410" i="1"/>
  <c r="P1381" i="1"/>
  <c r="P1350" i="1"/>
  <c r="C4" i="1"/>
  <c r="D4" i="1" s="1"/>
  <c r="E4" i="1" s="1"/>
  <c r="F4" i="1" s="1"/>
  <c r="G4" i="1" s="1"/>
  <c r="H4" i="1" s="1"/>
  <c r="I4" i="1" s="1"/>
  <c r="J4" i="1" s="1"/>
  <c r="K4" i="1" s="1"/>
  <c r="L4" i="1" s="1"/>
  <c r="M4" i="1" s="1"/>
  <c r="N4" i="1" s="1"/>
  <c r="O4" i="1" s="1"/>
  <c r="P4" i="1" s="1"/>
  <c r="Q4" i="1" s="1"/>
  <c r="R4" i="1" s="1"/>
  <c r="S4" i="1" s="1"/>
  <c r="T4" i="1" s="1"/>
  <c r="U4" i="1" s="1"/>
  <c r="V4" i="1" s="1"/>
  <c r="W4" i="1" s="1"/>
  <c r="X4" i="1" s="1"/>
  <c r="P1319" i="1"/>
  <c r="P1289" i="1"/>
  <c r="P1258" i="1"/>
  <c r="P1228" i="1"/>
  <c r="P1197" i="1"/>
  <c r="Y229" i="1"/>
  <c r="X229" i="1"/>
  <c r="Y228" i="1"/>
  <c r="X228" i="1"/>
  <c r="Y227" i="1"/>
  <c r="X227" i="1"/>
  <c r="Y226" i="1"/>
  <c r="X226" i="1"/>
  <c r="Y225" i="1"/>
  <c r="X225" i="1"/>
  <c r="Y224" i="1"/>
  <c r="X224" i="1"/>
  <c r="Y223" i="1"/>
  <c r="X223" i="1"/>
  <c r="Y222" i="1"/>
  <c r="X222" i="1"/>
  <c r="Y221" i="1"/>
  <c r="X221" i="1"/>
  <c r="Y220" i="1"/>
  <c r="X220" i="1"/>
  <c r="Y219" i="1"/>
  <c r="X219" i="1"/>
  <c r="Y218" i="1"/>
  <c r="X218" i="1"/>
  <c r="Y217" i="1"/>
  <c r="X217" i="1"/>
  <c r="Y216" i="1"/>
  <c r="X216" i="1"/>
  <c r="Y215" i="1"/>
  <c r="X215" i="1"/>
  <c r="Y214" i="1"/>
  <c r="X214" i="1"/>
  <c r="Y213" i="1"/>
  <c r="X213" i="1"/>
  <c r="Y212" i="1"/>
  <c r="X212" i="1"/>
  <c r="Y211" i="1"/>
  <c r="X211" i="1"/>
  <c r="Y210" i="1"/>
  <c r="X210" i="1"/>
  <c r="Y209" i="1"/>
  <c r="X209" i="1"/>
  <c r="Y208" i="1"/>
  <c r="X208" i="1"/>
  <c r="Y207" i="1"/>
  <c r="X207" i="1"/>
  <c r="Y206" i="1"/>
  <c r="X206" i="1"/>
  <c r="Y205" i="1"/>
  <c r="X205" i="1"/>
  <c r="Y204" i="1"/>
  <c r="X204" i="1"/>
  <c r="Y203" i="1"/>
  <c r="X203" i="1"/>
  <c r="Y202" i="1"/>
  <c r="X202" i="1"/>
  <c r="Y201" i="1"/>
  <c r="X201" i="1"/>
  <c r="Y200" i="1"/>
  <c r="X200" i="1"/>
  <c r="Y199" i="1"/>
  <c r="X199" i="1"/>
  <c r="Y198" i="1"/>
  <c r="X198" i="1"/>
  <c r="Y197" i="1"/>
  <c r="X197" i="1"/>
  <c r="Y196" i="1"/>
  <c r="X196" i="1"/>
  <c r="Y195" i="1"/>
  <c r="X195" i="1"/>
  <c r="Y194" i="1"/>
  <c r="X194" i="1"/>
  <c r="Y193" i="1"/>
  <c r="X193" i="1"/>
  <c r="Y192" i="1"/>
  <c r="X192" i="1"/>
  <c r="Y191" i="1"/>
  <c r="X191" i="1"/>
  <c r="Y190" i="1"/>
  <c r="X190" i="1"/>
  <c r="Y189" i="1"/>
  <c r="X189" i="1"/>
  <c r="Y188" i="1"/>
  <c r="X188" i="1"/>
  <c r="Y187" i="1"/>
  <c r="X187" i="1"/>
  <c r="Y186" i="1"/>
  <c r="X186" i="1"/>
  <c r="Y185" i="1"/>
  <c r="X185" i="1"/>
  <c r="Y184" i="1"/>
  <c r="X184" i="1"/>
  <c r="Y183" i="1"/>
  <c r="X183" i="1"/>
  <c r="Y182" i="1"/>
  <c r="X182" i="1"/>
  <c r="Y181" i="1"/>
  <c r="X181" i="1"/>
  <c r="Y180" i="1"/>
  <c r="X180" i="1"/>
  <c r="Y179" i="1"/>
  <c r="X179" i="1"/>
  <c r="Y178" i="1"/>
  <c r="X178" i="1"/>
  <c r="Y177" i="1"/>
  <c r="X177" i="1"/>
  <c r="Y176" i="1"/>
  <c r="X176" i="1"/>
  <c r="Y175" i="1"/>
  <c r="X175" i="1"/>
  <c r="Y174" i="1"/>
  <c r="X174" i="1"/>
  <c r="Y173" i="1"/>
  <c r="X173" i="1"/>
  <c r="Y172" i="1"/>
  <c r="X172" i="1"/>
  <c r="Y171" i="1"/>
  <c r="X171" i="1"/>
  <c r="Y170" i="1"/>
  <c r="X170" i="1"/>
  <c r="Y169" i="1"/>
  <c r="X169" i="1"/>
  <c r="Y168" i="1"/>
  <c r="X168" i="1"/>
  <c r="Y167" i="1"/>
  <c r="X167" i="1"/>
  <c r="Y166" i="1"/>
  <c r="X166" i="1"/>
  <c r="Y165" i="1"/>
  <c r="X165" i="1"/>
  <c r="Y164" i="1"/>
  <c r="X164" i="1"/>
  <c r="Y163" i="1"/>
  <c r="X163" i="1"/>
  <c r="Y162" i="1"/>
  <c r="X162" i="1"/>
  <c r="Y161" i="1"/>
  <c r="X161" i="1"/>
  <c r="Y160" i="1"/>
  <c r="X160" i="1"/>
  <c r="Y159" i="1"/>
  <c r="X159" i="1"/>
  <c r="Y158" i="1"/>
  <c r="X158" i="1"/>
  <c r="Y157" i="1"/>
  <c r="X157" i="1"/>
  <c r="Y156" i="1"/>
  <c r="X156" i="1"/>
  <c r="Y155" i="1"/>
  <c r="X155" i="1"/>
  <c r="Y154" i="1"/>
  <c r="X154" i="1"/>
  <c r="Y153" i="1"/>
  <c r="X153" i="1"/>
  <c r="Y152" i="1"/>
  <c r="X152" i="1"/>
  <c r="Y151" i="1"/>
  <c r="X151" i="1"/>
  <c r="Y150" i="1"/>
  <c r="X150" i="1"/>
  <c r="Y149" i="1"/>
  <c r="X149" i="1"/>
  <c r="Y148" i="1"/>
  <c r="X148" i="1"/>
  <c r="Y147" i="1"/>
  <c r="X147" i="1"/>
  <c r="Y146" i="1"/>
  <c r="X146" i="1"/>
  <c r="Y145" i="1"/>
  <c r="X145" i="1"/>
  <c r="Y144" i="1"/>
  <c r="X144" i="1"/>
  <c r="Y143" i="1"/>
  <c r="X143" i="1"/>
  <c r="Y142" i="1"/>
  <c r="X142" i="1"/>
  <c r="Y141" i="1"/>
  <c r="X141" i="1"/>
  <c r="Y140" i="1"/>
  <c r="X140" i="1"/>
  <c r="Y139" i="1"/>
  <c r="X139" i="1"/>
  <c r="Y138" i="1"/>
  <c r="X138" i="1"/>
  <c r="Y137" i="1"/>
  <c r="X137" i="1"/>
  <c r="Y136" i="1"/>
  <c r="X136" i="1"/>
  <c r="Y135" i="1"/>
  <c r="X135" i="1"/>
  <c r="Y134" i="1"/>
  <c r="X134" i="1"/>
  <c r="Y133" i="1"/>
  <c r="X133" i="1"/>
  <c r="Y132" i="1"/>
  <c r="X132" i="1"/>
  <c r="Y131" i="1"/>
  <c r="X131" i="1"/>
  <c r="Y130" i="1"/>
  <c r="X130" i="1"/>
  <c r="Y129" i="1"/>
  <c r="X129" i="1"/>
  <c r="Y128" i="1"/>
  <c r="X128" i="1"/>
  <c r="Y127" i="1"/>
  <c r="X127" i="1"/>
  <c r="Y126" i="1"/>
  <c r="X126" i="1"/>
  <c r="Y125" i="1"/>
  <c r="X125" i="1"/>
  <c r="Y124" i="1"/>
  <c r="X124" i="1"/>
  <c r="Y123" i="1"/>
  <c r="X123" i="1"/>
  <c r="Y122" i="1"/>
  <c r="X122" i="1"/>
  <c r="Y121" i="1"/>
  <c r="X121" i="1"/>
  <c r="Y120" i="1"/>
  <c r="X120" i="1"/>
  <c r="Y119" i="1"/>
  <c r="X119" i="1"/>
  <c r="Y118" i="1"/>
  <c r="X118" i="1"/>
  <c r="Y117" i="1"/>
  <c r="X117" i="1"/>
  <c r="Y116" i="1"/>
  <c r="X116" i="1"/>
  <c r="Y115" i="1"/>
  <c r="X115" i="1"/>
  <c r="Y114" i="1"/>
  <c r="X114" i="1"/>
  <c r="Y113" i="1"/>
  <c r="X113" i="1"/>
  <c r="Y112" i="1"/>
  <c r="X112" i="1"/>
  <c r="Y111" i="1"/>
  <c r="X111" i="1"/>
  <c r="Y110" i="1"/>
  <c r="X110" i="1"/>
  <c r="Y109" i="1"/>
  <c r="X109" i="1"/>
  <c r="Y108" i="1"/>
  <c r="X108" i="1"/>
  <c r="Y107" i="1"/>
  <c r="X107" i="1"/>
  <c r="Y106" i="1"/>
  <c r="X106" i="1"/>
  <c r="Y105" i="1"/>
  <c r="X105" i="1"/>
  <c r="Y104" i="1"/>
  <c r="X104" i="1"/>
  <c r="Y103" i="1"/>
  <c r="X103" i="1"/>
  <c r="Y102" i="1"/>
  <c r="X102" i="1"/>
  <c r="Y101" i="1"/>
  <c r="X101" i="1"/>
  <c r="Y100" i="1"/>
  <c r="X100" i="1"/>
  <c r="Y99" i="1"/>
  <c r="X99" i="1"/>
  <c r="Y98" i="1"/>
  <c r="X98" i="1"/>
  <c r="Y97" i="1"/>
  <c r="X97" i="1"/>
  <c r="Y96" i="1"/>
  <c r="X96" i="1"/>
  <c r="Y95" i="1"/>
  <c r="X95" i="1"/>
  <c r="Y94" i="1"/>
  <c r="X94" i="1"/>
  <c r="Y93" i="1"/>
  <c r="X93" i="1"/>
  <c r="Y92" i="1"/>
  <c r="X92" i="1"/>
  <c r="Y91" i="1"/>
  <c r="X91" i="1"/>
  <c r="Y90" i="1"/>
  <c r="X90" i="1"/>
  <c r="Y89" i="1"/>
  <c r="X89" i="1"/>
  <c r="Y88" i="1"/>
  <c r="X88" i="1"/>
  <c r="Y87" i="1"/>
  <c r="X87" i="1"/>
  <c r="Q1138" i="1"/>
  <c r="Q1139" i="1" l="1"/>
  <c r="AA10" i="1"/>
  <c r="O10" i="1"/>
  <c r="Q1140" i="1" l="1"/>
  <c r="E11" i="1"/>
  <c r="Q1141" i="1" l="1"/>
  <c r="AI8" i="1"/>
  <c r="Y11" i="1"/>
  <c r="AC88" i="1"/>
  <c r="AD88" i="1" s="1"/>
  <c r="AB89" i="1"/>
  <c r="AC89" i="1" s="1"/>
  <c r="AD89" i="1" s="1"/>
  <c r="Q1142" i="1" l="1"/>
  <c r="Z11" i="1"/>
  <c r="AF88" i="1"/>
  <c r="AF89" i="1"/>
  <c r="AG88" i="1" s="1"/>
  <c r="Z12" i="1"/>
  <c r="Y12" i="1"/>
  <c r="AE88" i="1"/>
  <c r="AB90" i="1"/>
  <c r="Q1143" i="1" l="1"/>
  <c r="Y13" i="1"/>
  <c r="AC90" i="1"/>
  <c r="AD90" i="1" s="1"/>
  <c r="AB91" i="1"/>
  <c r="Q1144" i="1" l="1"/>
  <c r="AF90" i="1"/>
  <c r="AG89" i="1" s="1"/>
  <c r="Z13" i="1"/>
  <c r="Y14" i="1"/>
  <c r="AC91" i="1"/>
  <c r="AD91" i="1" s="1"/>
  <c r="AB92" i="1"/>
  <c r="AE89" i="1"/>
  <c r="Q1145" i="1" l="1"/>
  <c r="AF91" i="1"/>
  <c r="AG90" i="1" s="1"/>
  <c r="Z14" i="1"/>
  <c r="Y15" i="1"/>
  <c r="AC92" i="1"/>
  <c r="AD92" i="1" s="1"/>
  <c r="AE90" i="1"/>
  <c r="AB93" i="1"/>
  <c r="Q1146" i="1" l="1"/>
  <c r="AF92" i="1"/>
  <c r="AG91" i="1" s="1"/>
  <c r="Z15" i="1"/>
  <c r="AC93" i="1"/>
  <c r="AD93" i="1" s="1"/>
  <c r="Y16" i="1"/>
  <c r="AE91" i="1"/>
  <c r="AB94" i="1"/>
  <c r="Q1147" i="1" l="1"/>
  <c r="AF93" i="1"/>
  <c r="AG92" i="1" s="1"/>
  <c r="Z16" i="1"/>
  <c r="AC94" i="1"/>
  <c r="AD94" i="1" s="1"/>
  <c r="Y17" i="1"/>
  <c r="AE92" i="1"/>
  <c r="AB95" i="1"/>
  <c r="Q1148" i="1" l="1"/>
  <c r="AF94" i="1"/>
  <c r="AG93" i="1" s="1"/>
  <c r="Z17" i="1"/>
  <c r="AC95" i="1"/>
  <c r="AD95" i="1" s="1"/>
  <c r="Y18" i="1"/>
  <c r="AE93" i="1"/>
  <c r="AB96" i="1"/>
  <c r="Q1149" i="1" l="1"/>
  <c r="AF95" i="1"/>
  <c r="AG94" i="1" s="1"/>
  <c r="Z18" i="1"/>
  <c r="AC96" i="1"/>
  <c r="AD96" i="1" s="1"/>
  <c r="Y19" i="1"/>
  <c r="AE94" i="1"/>
  <c r="AB97" i="1"/>
  <c r="Q1150" i="1" l="1"/>
  <c r="AF96" i="1"/>
  <c r="AG95" i="1" s="1"/>
  <c r="Z19" i="1"/>
  <c r="AC97" i="1"/>
  <c r="AD97" i="1" s="1"/>
  <c r="Y20" i="1"/>
  <c r="AB98" i="1"/>
  <c r="AE95" i="1"/>
  <c r="Q1151" i="1" l="1"/>
  <c r="AF97" i="1"/>
  <c r="AG96" i="1" s="1"/>
  <c r="Z20" i="1"/>
  <c r="AC98" i="1"/>
  <c r="AD98" i="1" s="1"/>
  <c r="Y21" i="1"/>
  <c r="AB99" i="1"/>
  <c r="AE96" i="1"/>
  <c r="Q1152" i="1" l="1"/>
  <c r="AF98" i="1"/>
  <c r="AG97" i="1" s="1"/>
  <c r="Z21" i="1"/>
  <c r="Y22" i="1"/>
  <c r="AC99" i="1"/>
  <c r="AD99" i="1" s="1"/>
  <c r="AE97" i="1"/>
  <c r="AB100" i="1"/>
  <c r="Q1153" i="1" l="1"/>
  <c r="AF99" i="1"/>
  <c r="AG98" i="1" s="1"/>
  <c r="Z22" i="1"/>
  <c r="AC100" i="1"/>
  <c r="AD100" i="1" s="1"/>
  <c r="Y23" i="1"/>
  <c r="AE98" i="1"/>
  <c r="AB101" i="1"/>
  <c r="Q1154" i="1" l="1"/>
  <c r="AF100" i="1"/>
  <c r="AG99" i="1" s="1"/>
  <c r="Z23" i="1"/>
  <c r="AC101" i="1"/>
  <c r="AD101" i="1" s="1"/>
  <c r="Y24" i="1"/>
  <c r="AE99" i="1"/>
  <c r="AB102" i="1"/>
  <c r="Q1155" i="1" l="1"/>
  <c r="AF101" i="1"/>
  <c r="AG100" i="1" s="1"/>
  <c r="Z24" i="1"/>
  <c r="AC102" i="1"/>
  <c r="AD102" i="1" s="1"/>
  <c r="Y25" i="1"/>
  <c r="AB103" i="1"/>
  <c r="AE100" i="1"/>
  <c r="Q1156" i="1" l="1"/>
  <c r="AF102" i="1"/>
  <c r="AG101" i="1" s="1"/>
  <c r="Z25" i="1"/>
  <c r="AC103" i="1"/>
  <c r="AD103" i="1" s="1"/>
  <c r="Y26" i="1"/>
  <c r="AE101" i="1"/>
  <c r="AB104" i="1"/>
  <c r="Q1157" i="1" l="1"/>
  <c r="AF103" i="1"/>
  <c r="AG102" i="1" s="1"/>
  <c r="Z26" i="1"/>
  <c r="AC104" i="1"/>
  <c r="AD104" i="1" s="1"/>
  <c r="Y27" i="1"/>
  <c r="AB105" i="1"/>
  <c r="AE102" i="1"/>
  <c r="Q1158" i="1" l="1"/>
  <c r="AF104" i="1"/>
  <c r="AG103" i="1" s="1"/>
  <c r="Z27" i="1"/>
  <c r="Y28" i="1"/>
  <c r="AC105" i="1"/>
  <c r="AD105" i="1" s="1"/>
  <c r="AB106" i="1"/>
  <c r="AE103" i="1"/>
  <c r="Q1159" i="1" l="1"/>
  <c r="AF105" i="1"/>
  <c r="AG104" i="1" s="1"/>
  <c r="Z28" i="1"/>
  <c r="Y29" i="1"/>
  <c r="AC106" i="1"/>
  <c r="AD106" i="1" s="1"/>
  <c r="AB107" i="1"/>
  <c r="AE104" i="1"/>
  <c r="Q1160" i="1" l="1"/>
  <c r="AF106" i="1"/>
  <c r="AG105" i="1" s="1"/>
  <c r="Z29" i="1"/>
  <c r="Y30" i="1"/>
  <c r="AC107" i="1"/>
  <c r="AD107" i="1" s="1"/>
  <c r="AB108" i="1"/>
  <c r="AE105" i="1"/>
  <c r="Q1161" i="1" l="1"/>
  <c r="AF107" i="1"/>
  <c r="AG106" i="1" s="1"/>
  <c r="Z30" i="1"/>
  <c r="Y31" i="1"/>
  <c r="AC108" i="1"/>
  <c r="AD108" i="1" s="1"/>
  <c r="AB109" i="1"/>
  <c r="AE106" i="1"/>
  <c r="Q1162" i="1" l="1"/>
  <c r="AF108" i="1"/>
  <c r="AG107" i="1" s="1"/>
  <c r="Z31" i="1"/>
  <c r="AC109" i="1"/>
  <c r="AD109" i="1" s="1"/>
  <c r="Y32" i="1"/>
  <c r="AE107" i="1"/>
  <c r="AB110" i="1"/>
  <c r="Q1163" i="1" l="1"/>
  <c r="AF109" i="1"/>
  <c r="AG108" i="1" s="1"/>
  <c r="Z32" i="1"/>
  <c r="AC110" i="1"/>
  <c r="AD110" i="1" s="1"/>
  <c r="Y33" i="1"/>
  <c r="AB111" i="1"/>
  <c r="AE108" i="1"/>
  <c r="Q1164" i="1" l="1"/>
  <c r="AF110" i="1"/>
  <c r="AG109" i="1" s="1"/>
  <c r="Z33" i="1"/>
  <c r="AC111" i="1"/>
  <c r="AD111" i="1" s="1"/>
  <c r="Y34" i="1"/>
  <c r="AB112" i="1"/>
  <c r="AE109" i="1"/>
  <c r="Q1165" i="1" l="1"/>
  <c r="AF111" i="1"/>
  <c r="AG110" i="1" s="1"/>
  <c r="Z34" i="1"/>
  <c r="Y35" i="1"/>
  <c r="AC112" i="1"/>
  <c r="AD112" i="1" s="1"/>
  <c r="AB113" i="1"/>
  <c r="AE110" i="1"/>
  <c r="Q1166" i="1" l="1"/>
  <c r="AF112" i="1"/>
  <c r="AG111" i="1" s="1"/>
  <c r="Z35" i="1"/>
  <c r="AC113" i="1"/>
  <c r="AD113" i="1" s="1"/>
  <c r="Y36" i="1"/>
  <c r="AB114" i="1"/>
  <c r="AE111" i="1"/>
  <c r="Q1167" i="1" l="1"/>
  <c r="AF113" i="1"/>
  <c r="AG112" i="1" s="1"/>
  <c r="Z36" i="1"/>
  <c r="AC114" i="1"/>
  <c r="AD114" i="1" s="1"/>
  <c r="Y37" i="1"/>
  <c r="AB115" i="1"/>
  <c r="AE112" i="1"/>
  <c r="Q1168" i="1" l="1"/>
  <c r="AF114" i="1"/>
  <c r="AG113" i="1" s="1"/>
  <c r="Z37" i="1"/>
  <c r="Y38" i="1"/>
  <c r="AC115" i="1"/>
  <c r="AD115" i="1" s="1"/>
  <c r="AB116" i="1"/>
  <c r="AE113" i="1"/>
  <c r="Q1169" i="1" l="1"/>
  <c r="AF115" i="1"/>
  <c r="AG114" i="1" s="1"/>
  <c r="Z38" i="1"/>
  <c r="AC116" i="1"/>
  <c r="AD116" i="1" s="1"/>
  <c r="Y39" i="1"/>
  <c r="AE114" i="1"/>
  <c r="AB117" i="1"/>
  <c r="Q1170" i="1" l="1"/>
  <c r="AF116" i="1"/>
  <c r="AG115" i="1" s="1"/>
  <c r="Z39" i="1"/>
  <c r="AC117" i="1"/>
  <c r="AD117" i="1" s="1"/>
  <c r="Y40" i="1"/>
  <c r="AE115" i="1"/>
  <c r="AB118" i="1"/>
  <c r="Q1171" i="1" l="1"/>
  <c r="AF117" i="1"/>
  <c r="AG116" i="1" s="1"/>
  <c r="Z40" i="1"/>
  <c r="AC118" i="1"/>
  <c r="AD118" i="1" s="1"/>
  <c r="Y41" i="1"/>
  <c r="AB119" i="1"/>
  <c r="AE116" i="1"/>
  <c r="Q1172" i="1" l="1"/>
  <c r="AF118" i="1"/>
  <c r="AG117" i="1" s="1"/>
  <c r="Z41" i="1"/>
  <c r="Y42" i="1"/>
  <c r="AC119" i="1"/>
  <c r="AD119" i="1" s="1"/>
  <c r="AB120" i="1"/>
  <c r="AE117" i="1"/>
  <c r="Q1173" i="1" l="1"/>
  <c r="AF119" i="1"/>
  <c r="AG118" i="1" s="1"/>
  <c r="Z42" i="1"/>
  <c r="AC120" i="1"/>
  <c r="AD120" i="1" s="1"/>
  <c r="Y43" i="1"/>
  <c r="AE118" i="1"/>
  <c r="AB121" i="1"/>
  <c r="Q1174" i="1" l="1"/>
  <c r="AF120" i="1"/>
  <c r="AG119" i="1" s="1"/>
  <c r="Z43" i="1"/>
  <c r="AC121" i="1"/>
  <c r="AD121" i="1" s="1"/>
  <c r="Y44" i="1"/>
  <c r="AE119" i="1"/>
  <c r="AB122" i="1"/>
  <c r="Q1175" i="1" l="1"/>
  <c r="AF121" i="1"/>
  <c r="AG120" i="1" s="1"/>
  <c r="Z44" i="1"/>
  <c r="Y45" i="1"/>
  <c r="AC122" i="1"/>
  <c r="AD122" i="1" s="1"/>
  <c r="AE120" i="1"/>
  <c r="AB123" i="1"/>
  <c r="AB124" i="1" s="1"/>
  <c r="AB125" i="1" l="1"/>
  <c r="AC124" i="1"/>
  <c r="AD124" i="1" s="1"/>
  <c r="Q1176" i="1"/>
  <c r="AF122" i="1"/>
  <c r="AG121" i="1" s="1"/>
  <c r="Z45" i="1"/>
  <c r="Y46" i="1"/>
  <c r="AC123" i="1"/>
  <c r="AD123" i="1" s="1"/>
  <c r="AE121" i="1"/>
  <c r="AF124" i="1" l="1"/>
  <c r="Z47" i="1"/>
  <c r="Y48" i="1"/>
  <c r="AB126" i="1"/>
  <c r="AC125" i="1"/>
  <c r="AD125" i="1" s="1"/>
  <c r="Q1177" i="1"/>
  <c r="AF123" i="1"/>
  <c r="AG122" i="1" s="1"/>
  <c r="Z46" i="1"/>
  <c r="Y47" i="1"/>
  <c r="AE122" i="1"/>
  <c r="Z48" i="1" l="1"/>
  <c r="AE124" i="1"/>
  <c r="AF125" i="1"/>
  <c r="AG124" i="1" s="1"/>
  <c r="Y49" i="1"/>
  <c r="AB127" i="1"/>
  <c r="AC126" i="1"/>
  <c r="AD126" i="1" s="1"/>
  <c r="AG47" i="1"/>
  <c r="AJ48" i="1"/>
  <c r="AK48" i="1" s="1"/>
  <c r="AR48" i="1" s="1"/>
  <c r="Q1178" i="1"/>
  <c r="AE123" i="1"/>
  <c r="AG123" i="1"/>
  <c r="Y50" i="1" l="1"/>
  <c r="AC127" i="1"/>
  <c r="AD127" i="1" s="1"/>
  <c r="AB128" i="1"/>
  <c r="Z49" i="1"/>
  <c r="AE125" i="1"/>
  <c r="AF126" i="1"/>
  <c r="AG125" i="1" s="1"/>
  <c r="AG48" i="1"/>
  <c r="AJ49" i="1"/>
  <c r="AK49" i="1" s="1"/>
  <c r="Q1179" i="1"/>
  <c r="AU14" i="1"/>
  <c r="Y51" i="1" l="1"/>
  <c r="AB129" i="1"/>
  <c r="AC128" i="1"/>
  <c r="AD128" i="1" s="1"/>
  <c r="Z50" i="1"/>
  <c r="AF127" i="1"/>
  <c r="AG126" i="1" s="1"/>
  <c r="AE126" i="1"/>
  <c r="AG49" i="1"/>
  <c r="AJ50" i="1"/>
  <c r="AK50" i="1" s="1"/>
  <c r="AR49" i="1"/>
  <c r="Q1180" i="1"/>
  <c r="AJ31" i="1"/>
  <c r="T10" i="1"/>
  <c r="AR50" i="1" l="1"/>
  <c r="Y52" i="1"/>
  <c r="AB130" i="1"/>
  <c r="AC129" i="1"/>
  <c r="AD129" i="1" s="1"/>
  <c r="Z51" i="1"/>
  <c r="AE127" i="1"/>
  <c r="AF128" i="1"/>
  <c r="AG127" i="1" s="1"/>
  <c r="AG50" i="1"/>
  <c r="AJ51" i="1"/>
  <c r="AK51" i="1" s="1"/>
  <c r="Q1181" i="1"/>
  <c r="AK31" i="1"/>
  <c r="Z52" i="1" l="1"/>
  <c r="AE128" i="1"/>
  <c r="AF129" i="1"/>
  <c r="AG128" i="1" s="1"/>
  <c r="Y53" i="1"/>
  <c r="AC130" i="1"/>
  <c r="AD130" i="1" s="1"/>
  <c r="AB131" i="1"/>
  <c r="AJ52" i="1"/>
  <c r="AK52" i="1" s="1"/>
  <c r="AG51" i="1"/>
  <c r="AR51" i="1"/>
  <c r="Q1182" i="1"/>
  <c r="AR31" i="1"/>
  <c r="P10" i="1"/>
  <c r="AF10" i="1"/>
  <c r="C11" i="1"/>
  <c r="AC11" i="1"/>
  <c r="AA11" i="1" s="1"/>
  <c r="AB9" i="1"/>
  <c r="X11" i="1"/>
  <c r="AF11" i="1" s="1"/>
  <c r="AI12" i="1"/>
  <c r="AI13" i="1" s="1"/>
  <c r="AI14" i="1" s="1"/>
  <c r="AI15" i="1" s="1"/>
  <c r="AI16" i="1" s="1"/>
  <c r="AI17" i="1" s="1"/>
  <c r="AI18" i="1" s="1"/>
  <c r="AI19" i="1" s="1"/>
  <c r="AI20" i="1" s="1"/>
  <c r="AI21" i="1" s="1"/>
  <c r="AI22" i="1" s="1"/>
  <c r="AI23" i="1" s="1"/>
  <c r="AI24" i="1" s="1"/>
  <c r="AI25" i="1" s="1"/>
  <c r="AI26" i="1" s="1"/>
  <c r="AI27" i="1" s="1"/>
  <c r="AI28" i="1" s="1"/>
  <c r="AI29" i="1" s="1"/>
  <c r="AI30" i="1" s="1"/>
  <c r="AI31" i="1" s="1"/>
  <c r="AI32" i="1" s="1"/>
  <c r="AI33" i="1" s="1"/>
  <c r="AI34" i="1" s="1"/>
  <c r="AI35" i="1" s="1"/>
  <c r="AI36" i="1" s="1"/>
  <c r="AI37" i="1" s="1"/>
  <c r="AI38" i="1" s="1"/>
  <c r="AI39" i="1" s="1"/>
  <c r="AI40" i="1" s="1"/>
  <c r="AI41" i="1" s="1"/>
  <c r="AI42" i="1" s="1"/>
  <c r="AI43" i="1" s="1"/>
  <c r="AI44" i="1" s="1"/>
  <c r="AI45" i="1" s="1"/>
  <c r="AI46" i="1" s="1"/>
  <c r="AI47" i="1" s="1"/>
  <c r="AI48" i="1" s="1"/>
  <c r="AI49" i="1" s="1"/>
  <c r="AI50" i="1" s="1"/>
  <c r="AI51" i="1" s="1"/>
  <c r="AI52" i="1" s="1"/>
  <c r="AI53" i="1" s="1"/>
  <c r="AI54" i="1" s="1"/>
  <c r="AI55" i="1" s="1"/>
  <c r="AI56" i="1" s="1"/>
  <c r="AI57" i="1" s="1"/>
  <c r="AI58" i="1" s="1"/>
  <c r="AI59" i="1" s="1"/>
  <c r="AI60" i="1" s="1"/>
  <c r="AI61" i="1" s="1"/>
  <c r="AI62" i="1" s="1"/>
  <c r="AI63" i="1" s="1"/>
  <c r="AI64" i="1" s="1"/>
  <c r="AI65" i="1" s="1"/>
  <c r="AI66" i="1" s="1"/>
  <c r="AI67" i="1" s="1"/>
  <c r="AI68" i="1" s="1"/>
  <c r="AI69" i="1" s="1"/>
  <c r="AI70" i="1" s="1"/>
  <c r="AI71" i="1" s="1"/>
  <c r="AR52" i="1" l="1"/>
  <c r="Y54" i="1"/>
  <c r="AC131" i="1"/>
  <c r="AD131" i="1" s="1"/>
  <c r="AB132" i="1"/>
  <c r="Z53" i="1"/>
  <c r="AE129" i="1"/>
  <c r="AF130" i="1"/>
  <c r="AG129" i="1" s="1"/>
  <c r="AG52" i="1"/>
  <c r="AJ53" i="1"/>
  <c r="AK53" i="1" s="1"/>
  <c r="Q1183" i="1"/>
  <c r="X12" i="1"/>
  <c r="AF12" i="1" s="1"/>
  <c r="AG10" i="1"/>
  <c r="V10" i="1" s="1"/>
  <c r="V11" i="1" s="1"/>
  <c r="V12" i="1" s="1"/>
  <c r="V13" i="1" s="1"/>
  <c r="V14" i="1" s="1"/>
  <c r="V15" i="1" s="1"/>
  <c r="V16" i="1" s="1"/>
  <c r="V17" i="1" s="1"/>
  <c r="V18" i="1" s="1"/>
  <c r="V19" i="1" s="1"/>
  <c r="V20" i="1" s="1"/>
  <c r="V21" i="1" s="1"/>
  <c r="V22" i="1" s="1"/>
  <c r="V23" i="1" s="1"/>
  <c r="V24" i="1" s="1"/>
  <c r="V25" i="1" s="1"/>
  <c r="V26" i="1" s="1"/>
  <c r="V27" i="1" s="1"/>
  <c r="V28" i="1" s="1"/>
  <c r="V29" i="1" s="1"/>
  <c r="V30" i="1" s="1"/>
  <c r="V31" i="1" s="1"/>
  <c r="V32" i="1" s="1"/>
  <c r="V33" i="1" s="1"/>
  <c r="V34" i="1" s="1"/>
  <c r="V35" i="1" s="1"/>
  <c r="V36" i="1" s="1"/>
  <c r="V37" i="1" s="1"/>
  <c r="V38" i="1" s="1"/>
  <c r="V39" i="1" s="1"/>
  <c r="V40" i="1" s="1"/>
  <c r="V41" i="1" s="1"/>
  <c r="AJ11" i="1"/>
  <c r="AC12" i="1"/>
  <c r="AA12" i="1" s="1"/>
  <c r="Y55" i="1" l="1"/>
  <c r="AC132" i="1"/>
  <c r="AD132" i="1" s="1"/>
  <c r="AB133" i="1"/>
  <c r="AR53" i="1"/>
  <c r="Z54" i="1"/>
  <c r="AE130" i="1"/>
  <c r="AF131" i="1"/>
  <c r="AG130" i="1" s="1"/>
  <c r="AG53" i="1"/>
  <c r="AJ54" i="1"/>
  <c r="AK54" i="1" s="1"/>
  <c r="Q1184" i="1"/>
  <c r="X13" i="1"/>
  <c r="X14" i="1" s="1"/>
  <c r="AK11" i="1"/>
  <c r="AJ12" i="1"/>
  <c r="AG11" i="1"/>
  <c r="AC13" i="1"/>
  <c r="AA13" i="1" s="1"/>
  <c r="Y56" i="1" l="1"/>
  <c r="AB134" i="1"/>
  <c r="AC133" i="1"/>
  <c r="AD133" i="1" s="1"/>
  <c r="Z55" i="1"/>
  <c r="AF132" i="1"/>
  <c r="AG131" i="1" s="1"/>
  <c r="AE131" i="1"/>
  <c r="AR54" i="1"/>
  <c r="AG54" i="1"/>
  <c r="AJ55" i="1"/>
  <c r="AK55" i="1" s="1"/>
  <c r="Q1185" i="1"/>
  <c r="AR11" i="1"/>
  <c r="AF13" i="1"/>
  <c r="AK12" i="1"/>
  <c r="AG12" i="1"/>
  <c r="AJ13" i="1"/>
  <c r="X15" i="1"/>
  <c r="AF14" i="1"/>
  <c r="AC14" i="1"/>
  <c r="AA14" i="1" s="1"/>
  <c r="Z56" i="1" l="1"/>
  <c r="AE132" i="1"/>
  <c r="AF133" i="1"/>
  <c r="AG132" i="1" s="1"/>
  <c r="AR55" i="1"/>
  <c r="Y57" i="1"/>
  <c r="AC134" i="1"/>
  <c r="AD134" i="1" s="1"/>
  <c r="AB135" i="1"/>
  <c r="AB136" i="1" s="1"/>
  <c r="AG55" i="1"/>
  <c r="AJ56" i="1"/>
  <c r="AK56" i="1" s="1"/>
  <c r="AR56" i="1" s="1"/>
  <c r="Q1186" i="1"/>
  <c r="AR12" i="1"/>
  <c r="AK13" i="1"/>
  <c r="AJ14" i="1"/>
  <c r="X16" i="1"/>
  <c r="AF15" i="1"/>
  <c r="AC15" i="1"/>
  <c r="AA15" i="1" s="1"/>
  <c r="AB137" i="1" l="1"/>
  <c r="Y59" i="1"/>
  <c r="AC136" i="1"/>
  <c r="AD136" i="1" s="1"/>
  <c r="Z57" i="1"/>
  <c r="AE133" i="1"/>
  <c r="AF134" i="1"/>
  <c r="AG133" i="1" s="1"/>
  <c r="Y58" i="1"/>
  <c r="AC135" i="1"/>
  <c r="AD135" i="1" s="1"/>
  <c r="AG56" i="1"/>
  <c r="AJ57" i="1"/>
  <c r="AK57" i="1" s="1"/>
  <c r="AR57" i="1" s="1"/>
  <c r="Q1187" i="1"/>
  <c r="AR13" i="1"/>
  <c r="AJ15" i="1"/>
  <c r="AK14" i="1"/>
  <c r="X17" i="1"/>
  <c r="AF16" i="1"/>
  <c r="AC16" i="1"/>
  <c r="AA16" i="1" s="1"/>
  <c r="AF136" i="1" l="1"/>
  <c r="Z59" i="1"/>
  <c r="AB138" i="1"/>
  <c r="Y60" i="1"/>
  <c r="AC137" i="1"/>
  <c r="AD137" i="1" s="1"/>
  <c r="Z58" i="1"/>
  <c r="AE134" i="1"/>
  <c r="AF135" i="1"/>
  <c r="AG134" i="1" s="1"/>
  <c r="AG57" i="1"/>
  <c r="AJ58" i="1"/>
  <c r="AK58" i="1" s="1"/>
  <c r="AR58" i="1" s="1"/>
  <c r="Q1188" i="1"/>
  <c r="AR14" i="1"/>
  <c r="AJ16" i="1"/>
  <c r="AK15" i="1"/>
  <c r="X18" i="1"/>
  <c r="AF17" i="1"/>
  <c r="AC17" i="1"/>
  <c r="AA17" i="1" s="1"/>
  <c r="Z60" i="1" l="1"/>
  <c r="AE136" i="1"/>
  <c r="AF137" i="1"/>
  <c r="AG136" i="1" s="1"/>
  <c r="AG59" i="1"/>
  <c r="AJ60" i="1"/>
  <c r="AK60" i="1" s="1"/>
  <c r="AR60" i="1" s="1"/>
  <c r="AB139" i="1"/>
  <c r="Y61" i="1"/>
  <c r="AC138" i="1"/>
  <c r="AD138" i="1" s="1"/>
  <c r="AE135" i="1"/>
  <c r="AG135" i="1"/>
  <c r="AG58" i="1"/>
  <c r="AJ59" i="1"/>
  <c r="AK59" i="1" s="1"/>
  <c r="Q1189" i="1"/>
  <c r="AR15" i="1"/>
  <c r="AJ17" i="1"/>
  <c r="AK16" i="1"/>
  <c r="X19" i="1"/>
  <c r="AF18" i="1"/>
  <c r="AC18" i="1"/>
  <c r="AA18" i="1" s="1"/>
  <c r="Z61" i="1" l="1"/>
  <c r="AE137" i="1"/>
  <c r="AF138" i="1"/>
  <c r="AG137" i="1" s="1"/>
  <c r="AJ61" i="1"/>
  <c r="AK61" i="1" s="1"/>
  <c r="AR61" i="1" s="1"/>
  <c r="AG60" i="1"/>
  <c r="Y62" i="1"/>
  <c r="AC139" i="1"/>
  <c r="AD139" i="1" s="1"/>
  <c r="AB140" i="1"/>
  <c r="Q1190" i="1"/>
  <c r="AR16" i="1"/>
  <c r="AJ18" i="1"/>
  <c r="AK17" i="1"/>
  <c r="X20" i="1"/>
  <c r="AF19" i="1"/>
  <c r="AC19" i="1"/>
  <c r="AA19" i="1" s="1"/>
  <c r="Z62" i="1" l="1"/>
  <c r="AE138" i="1"/>
  <c r="AF139" i="1"/>
  <c r="AG138" i="1" s="1"/>
  <c r="AJ62" i="1"/>
  <c r="AK62" i="1" s="1"/>
  <c r="AR62" i="1" s="1"/>
  <c r="AG61" i="1"/>
  <c r="Y63" i="1"/>
  <c r="AB141" i="1"/>
  <c r="AC140" i="1"/>
  <c r="AD140" i="1" s="1"/>
  <c r="Q1191" i="1"/>
  <c r="AR17" i="1"/>
  <c r="AJ19" i="1"/>
  <c r="AK18" i="1"/>
  <c r="X21" i="1"/>
  <c r="AF20" i="1"/>
  <c r="AC20" i="1"/>
  <c r="AA20" i="1" s="1"/>
  <c r="AJ63" i="1" l="1"/>
  <c r="AK63" i="1" s="1"/>
  <c r="AR63" i="1" s="1"/>
  <c r="AG62" i="1"/>
  <c r="Z63" i="1"/>
  <c r="AF140" i="1"/>
  <c r="AG139" i="1" s="1"/>
  <c r="AE139" i="1"/>
  <c r="Y64" i="1"/>
  <c r="AC141" i="1"/>
  <c r="AD141" i="1" s="1"/>
  <c r="AB142" i="1"/>
  <c r="Q1192" i="1"/>
  <c r="AR18" i="1"/>
  <c r="AJ20" i="1"/>
  <c r="AK19" i="1"/>
  <c r="X22" i="1"/>
  <c r="AF21" i="1"/>
  <c r="AC21" i="1"/>
  <c r="AA21" i="1" s="1"/>
  <c r="Z64" i="1" l="1"/>
  <c r="AF141" i="1"/>
  <c r="AG140" i="1" s="1"/>
  <c r="AE140" i="1"/>
  <c r="AJ64" i="1"/>
  <c r="AK64" i="1" s="1"/>
  <c r="AR64" i="1" s="1"/>
  <c r="AG63" i="1"/>
  <c r="Y65" i="1"/>
  <c r="AC142" i="1"/>
  <c r="AD142" i="1" s="1"/>
  <c r="AB143" i="1"/>
  <c r="Q1193" i="1"/>
  <c r="AR19" i="1"/>
  <c r="AJ21" i="1"/>
  <c r="AK20" i="1"/>
  <c r="X23" i="1"/>
  <c r="AF22" i="1"/>
  <c r="AC22" i="1"/>
  <c r="AA22" i="1" s="1"/>
  <c r="Y66" i="1" l="1"/>
  <c r="AC143" i="1"/>
  <c r="AD143" i="1" s="1"/>
  <c r="AB144" i="1"/>
  <c r="Z65" i="1"/>
  <c r="AF142" i="1"/>
  <c r="AG141" i="1" s="1"/>
  <c r="AE141" i="1"/>
  <c r="AG64" i="1"/>
  <c r="AJ65" i="1"/>
  <c r="AK65" i="1" s="1"/>
  <c r="AR65" i="1" s="1"/>
  <c r="Q1194" i="1"/>
  <c r="AR20" i="1"/>
  <c r="AJ22" i="1"/>
  <c r="AK21" i="1"/>
  <c r="X24" i="1"/>
  <c r="AF23" i="1"/>
  <c r="AC23" i="1"/>
  <c r="AA23" i="1" s="1"/>
  <c r="Y67" i="1" l="1"/>
  <c r="AC144" i="1"/>
  <c r="AD144" i="1" s="1"/>
  <c r="AB145" i="1"/>
  <c r="Z66" i="1"/>
  <c r="AE142" i="1"/>
  <c r="AF143" i="1"/>
  <c r="AG142" i="1" s="1"/>
  <c r="AG65" i="1"/>
  <c r="AJ66" i="1"/>
  <c r="AK66" i="1" s="1"/>
  <c r="AR66" i="1" s="1"/>
  <c r="Q1195" i="1"/>
  <c r="AR21" i="1"/>
  <c r="AK22" i="1"/>
  <c r="AJ23" i="1"/>
  <c r="X25" i="1"/>
  <c r="AF24" i="1"/>
  <c r="AC24" i="1"/>
  <c r="AA24" i="1" s="1"/>
  <c r="Y68" i="1" l="1"/>
  <c r="AB146" i="1"/>
  <c r="AC145" i="1"/>
  <c r="AD145" i="1" s="1"/>
  <c r="Z67" i="1"/>
  <c r="AF144" i="1"/>
  <c r="AG143" i="1" s="1"/>
  <c r="AE143" i="1"/>
  <c r="AG66" i="1"/>
  <c r="AJ67" i="1"/>
  <c r="AK67" i="1" s="1"/>
  <c r="AR67" i="1" s="1"/>
  <c r="Q1196" i="1"/>
  <c r="AR22" i="1"/>
  <c r="AJ24" i="1"/>
  <c r="AK23" i="1"/>
  <c r="X26" i="1"/>
  <c r="AF25" i="1"/>
  <c r="AC25" i="1"/>
  <c r="AA25" i="1" s="1"/>
  <c r="Z68" i="1" l="1"/>
  <c r="AE144" i="1"/>
  <c r="AF145" i="1"/>
  <c r="AG144" i="1" s="1"/>
  <c r="Y69" i="1"/>
  <c r="AB147" i="1"/>
  <c r="AC146" i="1"/>
  <c r="AD146" i="1" s="1"/>
  <c r="AG67" i="1"/>
  <c r="AJ68" i="1"/>
  <c r="AK68" i="1" s="1"/>
  <c r="AR68" i="1" s="1"/>
  <c r="Q1197" i="1"/>
  <c r="AR23" i="1"/>
  <c r="AK24" i="1"/>
  <c r="AJ25" i="1"/>
  <c r="X27" i="1"/>
  <c r="AF26" i="1"/>
  <c r="AC26" i="1"/>
  <c r="AA26" i="1" s="1"/>
  <c r="Z69" i="1" l="1"/>
  <c r="AE145" i="1"/>
  <c r="AF146" i="1"/>
  <c r="AG145" i="1" s="1"/>
  <c r="Y70" i="1"/>
  <c r="AC147" i="1"/>
  <c r="AD147" i="1" s="1"/>
  <c r="AB148" i="1"/>
  <c r="AJ69" i="1"/>
  <c r="AK69" i="1" s="1"/>
  <c r="AR69" i="1" s="1"/>
  <c r="AG68" i="1"/>
  <c r="Q1198" i="1"/>
  <c r="AR24" i="1"/>
  <c r="AJ26" i="1"/>
  <c r="AK25" i="1"/>
  <c r="X28" i="1"/>
  <c r="AF27" i="1"/>
  <c r="AC27" i="1"/>
  <c r="AA27" i="1" s="1"/>
  <c r="Z70" i="1" l="1"/>
  <c r="AE146" i="1"/>
  <c r="AF147" i="1"/>
  <c r="AG146" i="1" s="1"/>
  <c r="AJ70" i="1"/>
  <c r="AK70" i="1" s="1"/>
  <c r="AG69" i="1"/>
  <c r="Y71" i="1"/>
  <c r="AC148" i="1"/>
  <c r="AD148" i="1" s="1"/>
  <c r="AB149" i="1"/>
  <c r="AC149" i="1" s="1"/>
  <c r="AD149" i="1" s="1"/>
  <c r="Q1199" i="1"/>
  <c r="AR25" i="1"/>
  <c r="AK26" i="1"/>
  <c r="AJ27" i="1"/>
  <c r="X29" i="1"/>
  <c r="AF28" i="1"/>
  <c r="AC28" i="1"/>
  <c r="AA28" i="1" s="1"/>
  <c r="Z71" i="1" l="1"/>
  <c r="AF148" i="1"/>
  <c r="AG147" i="1" s="1"/>
  <c r="AE147" i="1"/>
  <c r="AJ71" i="1"/>
  <c r="AK71" i="1" s="1"/>
  <c r="AG70" i="1"/>
  <c r="AL70" i="1"/>
  <c r="AN70" i="1"/>
  <c r="AP70" i="1"/>
  <c r="AQ70" i="1"/>
  <c r="AM70" i="1"/>
  <c r="AR70" i="1"/>
  <c r="AO70" i="1"/>
  <c r="AE148" i="1"/>
  <c r="AF149" i="1"/>
  <c r="AG148" i="1" s="1"/>
  <c r="Q1200" i="1"/>
  <c r="AR26" i="1"/>
  <c r="AJ28" i="1"/>
  <c r="AK27" i="1"/>
  <c r="X30" i="1"/>
  <c r="AF29" i="1"/>
  <c r="AC29" i="1"/>
  <c r="AA29" i="1" s="1"/>
  <c r="AR71" i="1" l="1"/>
  <c r="AM71" i="1"/>
  <c r="AN71" i="1"/>
  <c r="AL71" i="1"/>
  <c r="AQ71" i="1"/>
  <c r="AO71" i="1"/>
  <c r="AP71" i="1"/>
  <c r="Q1201" i="1"/>
  <c r="AR27" i="1"/>
  <c r="AJ29" i="1"/>
  <c r="AK28" i="1"/>
  <c r="X31" i="1"/>
  <c r="AF30" i="1"/>
  <c r="AC30" i="1"/>
  <c r="AA30" i="1" s="1"/>
  <c r="Q1202" i="1" l="1"/>
  <c r="AR28" i="1"/>
  <c r="AK29" i="1"/>
  <c r="AJ30" i="1"/>
  <c r="X32" i="1"/>
  <c r="AF31" i="1"/>
  <c r="AB31" i="1"/>
  <c r="AC31" i="1"/>
  <c r="AA31" i="1" s="1"/>
  <c r="Q1203" i="1" l="1"/>
  <c r="AR29" i="1"/>
  <c r="AK30" i="1"/>
  <c r="AJ32" i="1"/>
  <c r="AG31" i="1"/>
  <c r="X33" i="1"/>
  <c r="AF32" i="1"/>
  <c r="AE31" i="1"/>
  <c r="AB32" i="1"/>
  <c r="AC32" i="1"/>
  <c r="AA32" i="1" s="1"/>
  <c r="Q1204" i="1" l="1"/>
  <c r="AR30" i="1"/>
  <c r="AJ33" i="1"/>
  <c r="AG32" i="1"/>
  <c r="AK32" i="1"/>
  <c r="X34" i="1"/>
  <c r="AF33" i="1"/>
  <c r="AC33" i="1"/>
  <c r="AA33" i="1" s="1"/>
  <c r="AB33" i="1"/>
  <c r="AE32" i="1"/>
  <c r="Q1205" i="1" l="1"/>
  <c r="AR32" i="1"/>
  <c r="AK33" i="1"/>
  <c r="AJ34" i="1"/>
  <c r="AG33" i="1"/>
  <c r="X35" i="1"/>
  <c r="AF34" i="1"/>
  <c r="AE33" i="1"/>
  <c r="AB34" i="1"/>
  <c r="Q1206" i="1" l="1"/>
  <c r="AR33" i="1"/>
  <c r="AJ35" i="1"/>
  <c r="AG34" i="1"/>
  <c r="AK34" i="1"/>
  <c r="X36" i="1"/>
  <c r="AF35" i="1"/>
  <c r="Q1207" i="1" l="1"/>
  <c r="AR34" i="1"/>
  <c r="AJ36" i="1"/>
  <c r="AG35" i="1"/>
  <c r="AK35" i="1"/>
  <c r="X37" i="1"/>
  <c r="AF36" i="1"/>
  <c r="Q1208" i="1" l="1"/>
  <c r="AR35" i="1"/>
  <c r="AJ37" i="1"/>
  <c r="AG36" i="1"/>
  <c r="AK36" i="1"/>
  <c r="X38" i="1"/>
  <c r="AF37" i="1"/>
  <c r="Q1209" i="1" l="1"/>
  <c r="AR36" i="1"/>
  <c r="AJ38" i="1"/>
  <c r="AG37" i="1"/>
  <c r="AK37" i="1"/>
  <c r="X39" i="1"/>
  <c r="AF38" i="1"/>
  <c r="Q1210" i="1" l="1"/>
  <c r="AR37" i="1"/>
  <c r="AJ39" i="1"/>
  <c r="AG38" i="1"/>
  <c r="AK38" i="1"/>
  <c r="X40" i="1"/>
  <c r="AF39" i="1"/>
  <c r="Q1211" i="1" l="1"/>
  <c r="AR38" i="1"/>
  <c r="AJ40" i="1"/>
  <c r="AG39" i="1"/>
  <c r="AK39" i="1"/>
  <c r="X41" i="1"/>
  <c r="AF40" i="1"/>
  <c r="Q1212" i="1" l="1"/>
  <c r="AR39" i="1"/>
  <c r="AJ41" i="1"/>
  <c r="AG40" i="1"/>
  <c r="AK40" i="1"/>
  <c r="X42" i="1"/>
  <c r="AF41" i="1"/>
  <c r="Q1213" i="1" l="1"/>
  <c r="AR40" i="1"/>
  <c r="AJ42" i="1"/>
  <c r="AG41" i="1"/>
  <c r="AK41" i="1"/>
  <c r="X43" i="1"/>
  <c r="AF42" i="1"/>
  <c r="Q1214" i="1" l="1"/>
  <c r="AR41" i="1"/>
  <c r="AJ43" i="1"/>
  <c r="AG42" i="1"/>
  <c r="AK42" i="1"/>
  <c r="X44" i="1"/>
  <c r="AF43" i="1"/>
  <c r="Q1215" i="1" l="1"/>
  <c r="AR42" i="1"/>
  <c r="AJ44" i="1"/>
  <c r="AG43" i="1"/>
  <c r="AK43" i="1"/>
  <c r="X45" i="1"/>
  <c r="AF44" i="1"/>
  <c r="Q1216" i="1" l="1"/>
  <c r="AR43" i="1"/>
  <c r="AJ45" i="1"/>
  <c r="AG44" i="1"/>
  <c r="AK44" i="1"/>
  <c r="X46" i="1"/>
  <c r="AF45" i="1"/>
  <c r="Q1217" i="1" l="1"/>
  <c r="AR44" i="1"/>
  <c r="AJ46" i="1"/>
  <c r="AG45" i="1"/>
  <c r="AK45" i="1"/>
  <c r="X47" i="1"/>
  <c r="X48" i="1" s="1"/>
  <c r="AF46" i="1"/>
  <c r="X49" i="1" l="1"/>
  <c r="AF48" i="1"/>
  <c r="Q1218" i="1"/>
  <c r="AR45" i="1"/>
  <c r="AJ47" i="1"/>
  <c r="AG46" i="1"/>
  <c r="AK46" i="1"/>
  <c r="AF47" i="1"/>
  <c r="X50" i="1" l="1"/>
  <c r="AF49" i="1"/>
  <c r="Q1219" i="1"/>
  <c r="AR46" i="1"/>
  <c r="AK47" i="1"/>
  <c r="X51" i="1" l="1"/>
  <c r="AF50" i="1"/>
  <c r="Q1220" i="1"/>
  <c r="AR47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B11" i="1"/>
  <c r="AE11" i="1" s="1"/>
  <c r="U11" i="1"/>
  <c r="U12" i="1" s="1"/>
  <c r="U13" i="1" s="1"/>
  <c r="U14" i="1" s="1"/>
  <c r="U15" i="1" s="1"/>
  <c r="U16" i="1" s="1"/>
  <c r="U17" i="1" s="1"/>
  <c r="U18" i="1" s="1"/>
  <c r="U19" i="1" s="1"/>
  <c r="U20" i="1" s="1"/>
  <c r="U21" i="1" s="1"/>
  <c r="U22" i="1" s="1"/>
  <c r="U23" i="1" s="1"/>
  <c r="U24" i="1" s="1"/>
  <c r="U25" i="1" s="1"/>
  <c r="U26" i="1" s="1"/>
  <c r="U27" i="1" s="1"/>
  <c r="U28" i="1" s="1"/>
  <c r="U29" i="1" s="1"/>
  <c r="U30" i="1" s="1"/>
  <c r="U31" i="1" s="1"/>
  <c r="U32" i="1" s="1"/>
  <c r="U33" i="1" s="1"/>
  <c r="U34" i="1" s="1"/>
  <c r="U35" i="1" s="1"/>
  <c r="U36" i="1" s="1"/>
  <c r="U37" i="1" s="1"/>
  <c r="U38" i="1" s="1"/>
  <c r="U39" i="1" s="1"/>
  <c r="U40" i="1" s="1"/>
  <c r="U41" i="1" s="1"/>
  <c r="U42" i="1" s="1"/>
  <c r="U43" i="1" s="1"/>
  <c r="U44" i="1" s="1"/>
  <c r="U45" i="1" s="1"/>
  <c r="U46" i="1" s="1"/>
  <c r="U47" i="1" s="1"/>
  <c r="U48" i="1" s="1"/>
  <c r="U49" i="1" s="1"/>
  <c r="U50" i="1" s="1"/>
  <c r="U51" i="1" s="1"/>
  <c r="U52" i="1" s="1"/>
  <c r="U53" i="1" s="1"/>
  <c r="U54" i="1" s="1"/>
  <c r="U55" i="1" s="1"/>
  <c r="U56" i="1" s="1"/>
  <c r="U57" i="1" s="1"/>
  <c r="U58" i="1" s="1"/>
  <c r="U59" i="1" s="1"/>
  <c r="U60" i="1" s="1"/>
  <c r="U61" i="1" s="1"/>
  <c r="U62" i="1" s="1"/>
  <c r="U63" i="1" s="1"/>
  <c r="U64" i="1" s="1"/>
  <c r="U65" i="1" s="1"/>
  <c r="U66" i="1" s="1"/>
  <c r="U67" i="1" s="1"/>
  <c r="U68" i="1" s="1"/>
  <c r="U69" i="1" s="1"/>
  <c r="U70" i="1" s="1"/>
  <c r="U71" i="1" s="1"/>
  <c r="U72" i="1" s="1"/>
  <c r="U73" i="1" s="1"/>
  <c r="U74" i="1" s="1"/>
  <c r="U75" i="1" s="1"/>
  <c r="U76" i="1" s="1"/>
  <c r="U77" i="1" s="1"/>
  <c r="U78" i="1" s="1"/>
  <c r="U79" i="1" s="1"/>
  <c r="U80" i="1" s="1"/>
  <c r="U81" i="1" s="1"/>
  <c r="U82" i="1" s="1"/>
  <c r="U83" i="1" s="1"/>
  <c r="U84" i="1" s="1"/>
  <c r="U85" i="1" s="1"/>
  <c r="U86" i="1" s="1"/>
  <c r="U87" i="1" s="1"/>
  <c r="U88" i="1" s="1"/>
  <c r="U89" i="1" s="1"/>
  <c r="U90" i="1" s="1"/>
  <c r="U91" i="1" s="1"/>
  <c r="U92" i="1" s="1"/>
  <c r="U93" i="1" s="1"/>
  <c r="U94" i="1" s="1"/>
  <c r="U95" i="1" s="1"/>
  <c r="U96" i="1" s="1"/>
  <c r="U97" i="1" s="1"/>
  <c r="U98" i="1" s="1"/>
  <c r="U99" i="1" s="1"/>
  <c r="U100" i="1" s="1"/>
  <c r="U101" i="1" s="1"/>
  <c r="U102" i="1" s="1"/>
  <c r="U103" i="1" s="1"/>
  <c r="U104" i="1" s="1"/>
  <c r="U105" i="1" s="1"/>
  <c r="U106" i="1" s="1"/>
  <c r="U107" i="1" s="1"/>
  <c r="U108" i="1" s="1"/>
  <c r="U109" i="1" s="1"/>
  <c r="U110" i="1" s="1"/>
  <c r="U111" i="1" s="1"/>
  <c r="U112" i="1" s="1"/>
  <c r="U113" i="1" s="1"/>
  <c r="U114" i="1" s="1"/>
  <c r="U115" i="1" s="1"/>
  <c r="U116" i="1" s="1"/>
  <c r="U117" i="1" s="1"/>
  <c r="U118" i="1" s="1"/>
  <c r="U119" i="1" s="1"/>
  <c r="U120" i="1" s="1"/>
  <c r="U121" i="1" s="1"/>
  <c r="U122" i="1" s="1"/>
  <c r="U123" i="1" s="1"/>
  <c r="U124" i="1" s="1"/>
  <c r="U125" i="1" s="1"/>
  <c r="U126" i="1" s="1"/>
  <c r="U127" i="1" s="1"/>
  <c r="U128" i="1" s="1"/>
  <c r="U129" i="1" s="1"/>
  <c r="U130" i="1" s="1"/>
  <c r="U131" i="1" s="1"/>
  <c r="U132" i="1" s="1"/>
  <c r="U133" i="1" s="1"/>
  <c r="U134" i="1" s="1"/>
  <c r="U135" i="1" s="1"/>
  <c r="U136" i="1" s="1"/>
  <c r="U137" i="1" s="1"/>
  <c r="U138" i="1" s="1"/>
  <c r="U139" i="1" s="1"/>
  <c r="U140" i="1" s="1"/>
  <c r="U141" i="1" s="1"/>
  <c r="U142" i="1" s="1"/>
  <c r="U143" i="1" s="1"/>
  <c r="U144" i="1" s="1"/>
  <c r="U145" i="1" s="1"/>
  <c r="U146" i="1" s="1"/>
  <c r="U147" i="1" s="1"/>
  <c r="U148" i="1" s="1"/>
  <c r="U149" i="1" s="1"/>
  <c r="U150" i="1" s="1"/>
  <c r="U151" i="1" s="1"/>
  <c r="U152" i="1" s="1"/>
  <c r="U153" i="1" s="1"/>
  <c r="U154" i="1" s="1"/>
  <c r="U155" i="1" s="1"/>
  <c r="U156" i="1" s="1"/>
  <c r="U157" i="1" s="1"/>
  <c r="U158" i="1" s="1"/>
  <c r="U159" i="1" s="1"/>
  <c r="U160" i="1" s="1"/>
  <c r="U161" i="1" s="1"/>
  <c r="U162" i="1" s="1"/>
  <c r="U163" i="1" s="1"/>
  <c r="U164" i="1" s="1"/>
  <c r="U165" i="1" s="1"/>
  <c r="U166" i="1" s="1"/>
  <c r="U167" i="1" s="1"/>
  <c r="U168" i="1" s="1"/>
  <c r="U169" i="1" s="1"/>
  <c r="U170" i="1" s="1"/>
  <c r="U171" i="1" s="1"/>
  <c r="U172" i="1" s="1"/>
  <c r="U173" i="1" s="1"/>
  <c r="U174" i="1" s="1"/>
  <c r="U175" i="1" s="1"/>
  <c r="U176" i="1" s="1"/>
  <c r="U177" i="1" s="1"/>
  <c r="U178" i="1" s="1"/>
  <c r="U179" i="1" s="1"/>
  <c r="U180" i="1" s="1"/>
  <c r="U181" i="1" s="1"/>
  <c r="U182" i="1" s="1"/>
  <c r="U183" i="1" s="1"/>
  <c r="U184" i="1" s="1"/>
  <c r="U185" i="1" s="1"/>
  <c r="U186" i="1" s="1"/>
  <c r="U187" i="1" s="1"/>
  <c r="U188" i="1" s="1"/>
  <c r="U189" i="1" s="1"/>
  <c r="U190" i="1" s="1"/>
  <c r="U191" i="1" s="1"/>
  <c r="U192" i="1" s="1"/>
  <c r="U193" i="1" s="1"/>
  <c r="U194" i="1" s="1"/>
  <c r="U195" i="1" s="1"/>
  <c r="U196" i="1" s="1"/>
  <c r="U197" i="1" s="1"/>
  <c r="U198" i="1" s="1"/>
  <c r="U199" i="1" s="1"/>
  <c r="U200" i="1" s="1"/>
  <c r="U201" i="1" s="1"/>
  <c r="U202" i="1" s="1"/>
  <c r="U203" i="1" s="1"/>
  <c r="U204" i="1" s="1"/>
  <c r="U205" i="1" s="1"/>
  <c r="U206" i="1" s="1"/>
  <c r="U207" i="1" s="1"/>
  <c r="U208" i="1" s="1"/>
  <c r="U209" i="1" s="1"/>
  <c r="U210" i="1" s="1"/>
  <c r="U211" i="1" s="1"/>
  <c r="U212" i="1" s="1"/>
  <c r="U213" i="1" s="1"/>
  <c r="U214" i="1" s="1"/>
  <c r="U215" i="1" s="1"/>
  <c r="U216" i="1" s="1"/>
  <c r="U217" i="1" s="1"/>
  <c r="U218" i="1" s="1"/>
  <c r="U219" i="1" s="1"/>
  <c r="U220" i="1" s="1"/>
  <c r="U221" i="1" s="1"/>
  <c r="U222" i="1" s="1"/>
  <c r="U223" i="1" s="1"/>
  <c r="U224" i="1" s="1"/>
  <c r="U225" i="1" s="1"/>
  <c r="U226" i="1" s="1"/>
  <c r="U227" i="1" s="1"/>
  <c r="U228" i="1" s="1"/>
  <c r="U229" i="1" s="1"/>
  <c r="U230" i="1" s="1"/>
  <c r="U231" i="1" s="1"/>
  <c r="U232" i="1" s="1"/>
  <c r="U233" i="1" s="1"/>
  <c r="U234" i="1" s="1"/>
  <c r="U235" i="1" s="1"/>
  <c r="U236" i="1" s="1"/>
  <c r="U237" i="1" s="1"/>
  <c r="U238" i="1" s="1"/>
  <c r="U239" i="1" s="1"/>
  <c r="U240" i="1" s="1"/>
  <c r="U241" i="1" s="1"/>
  <c r="U242" i="1" s="1"/>
  <c r="U243" i="1" s="1"/>
  <c r="U244" i="1" s="1"/>
  <c r="U245" i="1" s="1"/>
  <c r="U246" i="1" s="1"/>
  <c r="U247" i="1" s="1"/>
  <c r="U248" i="1" s="1"/>
  <c r="U249" i="1" s="1"/>
  <c r="U250" i="1" s="1"/>
  <c r="U251" i="1" s="1"/>
  <c r="U252" i="1" s="1"/>
  <c r="U253" i="1" s="1"/>
  <c r="U254" i="1" s="1"/>
  <c r="U255" i="1" s="1"/>
  <c r="U256" i="1" s="1"/>
  <c r="U257" i="1" s="1"/>
  <c r="U258" i="1" s="1"/>
  <c r="U259" i="1" s="1"/>
  <c r="U260" i="1" s="1"/>
  <c r="U261" i="1" s="1"/>
  <c r="U262" i="1" s="1"/>
  <c r="U263" i="1" s="1"/>
  <c r="U264" i="1" s="1"/>
  <c r="U265" i="1" s="1"/>
  <c r="U266" i="1" s="1"/>
  <c r="U267" i="1" s="1"/>
  <c r="U268" i="1" s="1"/>
  <c r="U269" i="1" s="1"/>
  <c r="U270" i="1" s="1"/>
  <c r="U271" i="1" s="1"/>
  <c r="U272" i="1" s="1"/>
  <c r="U273" i="1" s="1"/>
  <c r="U274" i="1" s="1"/>
  <c r="U275" i="1" s="1"/>
  <c r="U276" i="1" s="1"/>
  <c r="U277" i="1" s="1"/>
  <c r="U278" i="1" s="1"/>
  <c r="U279" i="1" s="1"/>
  <c r="U280" i="1" s="1"/>
  <c r="U281" i="1" s="1"/>
  <c r="U282" i="1" s="1"/>
  <c r="U283" i="1" s="1"/>
  <c r="U284" i="1" s="1"/>
  <c r="U285" i="1" s="1"/>
  <c r="U286" i="1" s="1"/>
  <c r="U287" i="1" s="1"/>
  <c r="U288" i="1" s="1"/>
  <c r="U289" i="1" s="1"/>
  <c r="U290" i="1" s="1"/>
  <c r="U291" i="1" s="1"/>
  <c r="U292" i="1" s="1"/>
  <c r="U293" i="1" s="1"/>
  <c r="U294" i="1" s="1"/>
  <c r="U295" i="1" s="1"/>
  <c r="U296" i="1" s="1"/>
  <c r="U297" i="1" s="1"/>
  <c r="U298" i="1" s="1"/>
  <c r="U299" i="1" s="1"/>
  <c r="U300" i="1" s="1"/>
  <c r="U301" i="1" s="1"/>
  <c r="U302" i="1" s="1"/>
  <c r="U303" i="1" s="1"/>
  <c r="U304" i="1" s="1"/>
  <c r="U305" i="1" s="1"/>
  <c r="U306" i="1" s="1"/>
  <c r="U307" i="1" s="1"/>
  <c r="U308" i="1" s="1"/>
  <c r="U309" i="1" s="1"/>
  <c r="U310" i="1" s="1"/>
  <c r="U311" i="1" s="1"/>
  <c r="U312" i="1" s="1"/>
  <c r="U313" i="1" s="1"/>
  <c r="U314" i="1" s="1"/>
  <c r="U315" i="1" s="1"/>
  <c r="U316" i="1" s="1"/>
  <c r="U317" i="1" s="1"/>
  <c r="U318" i="1" s="1"/>
  <c r="U319" i="1" s="1"/>
  <c r="U320" i="1" s="1"/>
  <c r="U321" i="1" s="1"/>
  <c r="U322" i="1" s="1"/>
  <c r="U323" i="1" s="1"/>
  <c r="U324" i="1" s="1"/>
  <c r="U325" i="1" s="1"/>
  <c r="U326" i="1" s="1"/>
  <c r="U327" i="1" s="1"/>
  <c r="U328" i="1" s="1"/>
  <c r="U329" i="1" s="1"/>
  <c r="U330" i="1" s="1"/>
  <c r="U331" i="1" s="1"/>
  <c r="U332" i="1" s="1"/>
  <c r="U333" i="1" s="1"/>
  <c r="U334" i="1" s="1"/>
  <c r="U335" i="1" s="1"/>
  <c r="U336" i="1" s="1"/>
  <c r="U337" i="1" s="1"/>
  <c r="U338" i="1" s="1"/>
  <c r="U339" i="1" s="1"/>
  <c r="U340" i="1" s="1"/>
  <c r="U341" i="1" s="1"/>
  <c r="U342" i="1" s="1"/>
  <c r="U343" i="1" s="1"/>
  <c r="U344" i="1" s="1"/>
  <c r="U345" i="1" s="1"/>
  <c r="U346" i="1" s="1"/>
  <c r="U347" i="1" s="1"/>
  <c r="U348" i="1" s="1"/>
  <c r="U349" i="1" s="1"/>
  <c r="U350" i="1" s="1"/>
  <c r="U351" i="1" s="1"/>
  <c r="U352" i="1" s="1"/>
  <c r="U353" i="1" s="1"/>
  <c r="U354" i="1" s="1"/>
  <c r="U355" i="1" s="1"/>
  <c r="U356" i="1" s="1"/>
  <c r="U357" i="1" s="1"/>
  <c r="U358" i="1" s="1"/>
  <c r="U359" i="1" s="1"/>
  <c r="U360" i="1" s="1"/>
  <c r="U361" i="1" s="1"/>
  <c r="U362" i="1" s="1"/>
  <c r="U363" i="1" s="1"/>
  <c r="U364" i="1" s="1"/>
  <c r="U365" i="1" s="1"/>
  <c r="U366" i="1" s="1"/>
  <c r="U367" i="1" s="1"/>
  <c r="U368" i="1" s="1"/>
  <c r="U369" i="1" s="1"/>
  <c r="U370" i="1" s="1"/>
  <c r="U371" i="1" s="1"/>
  <c r="U372" i="1" s="1"/>
  <c r="U373" i="1" s="1"/>
  <c r="U374" i="1" s="1"/>
  <c r="U375" i="1" s="1"/>
  <c r="U376" i="1" s="1"/>
  <c r="U377" i="1" s="1"/>
  <c r="U378" i="1" s="1"/>
  <c r="U379" i="1" s="1"/>
  <c r="U380" i="1" s="1"/>
  <c r="U381" i="1" s="1"/>
  <c r="U382" i="1" s="1"/>
  <c r="U383" i="1" s="1"/>
  <c r="U384" i="1" s="1"/>
  <c r="U385" i="1" s="1"/>
  <c r="U386" i="1" s="1"/>
  <c r="U387" i="1" s="1"/>
  <c r="U388" i="1" s="1"/>
  <c r="U389" i="1" s="1"/>
  <c r="U390" i="1" s="1"/>
  <c r="U391" i="1" s="1"/>
  <c r="U392" i="1" s="1"/>
  <c r="U393" i="1" s="1"/>
  <c r="U394" i="1" s="1"/>
  <c r="U395" i="1" s="1"/>
  <c r="U396" i="1" s="1"/>
  <c r="U397" i="1" s="1"/>
  <c r="U398" i="1" s="1"/>
  <c r="U399" i="1" s="1"/>
  <c r="U400" i="1" s="1"/>
  <c r="U401" i="1" s="1"/>
  <c r="U402" i="1" s="1"/>
  <c r="U403" i="1" s="1"/>
  <c r="U404" i="1" s="1"/>
  <c r="U405" i="1" s="1"/>
  <c r="U406" i="1" s="1"/>
  <c r="U407" i="1" s="1"/>
  <c r="U408" i="1" s="1"/>
  <c r="U409" i="1" s="1"/>
  <c r="U410" i="1" s="1"/>
  <c r="U411" i="1" s="1"/>
  <c r="U412" i="1" s="1"/>
  <c r="U413" i="1" s="1"/>
  <c r="U414" i="1" s="1"/>
  <c r="U415" i="1" s="1"/>
  <c r="U416" i="1" s="1"/>
  <c r="U417" i="1" s="1"/>
  <c r="U418" i="1" s="1"/>
  <c r="U419" i="1" s="1"/>
  <c r="U420" i="1" s="1"/>
  <c r="U421" i="1" s="1"/>
  <c r="U422" i="1" s="1"/>
  <c r="U423" i="1" s="1"/>
  <c r="U424" i="1" s="1"/>
  <c r="U425" i="1" s="1"/>
  <c r="U426" i="1" s="1"/>
  <c r="U427" i="1" s="1"/>
  <c r="U428" i="1" s="1"/>
  <c r="U429" i="1" s="1"/>
  <c r="U430" i="1" s="1"/>
  <c r="U431" i="1" s="1"/>
  <c r="U432" i="1" s="1"/>
  <c r="U433" i="1" s="1"/>
  <c r="U434" i="1" s="1"/>
  <c r="U435" i="1" s="1"/>
  <c r="U436" i="1" s="1"/>
  <c r="U437" i="1" s="1"/>
  <c r="U438" i="1" s="1"/>
  <c r="U439" i="1" s="1"/>
  <c r="U440" i="1" s="1"/>
  <c r="U441" i="1" s="1"/>
  <c r="U442" i="1" s="1"/>
  <c r="U443" i="1" s="1"/>
  <c r="U444" i="1" s="1"/>
  <c r="U445" i="1" s="1"/>
  <c r="U446" i="1" s="1"/>
  <c r="U447" i="1" s="1"/>
  <c r="U448" i="1" s="1"/>
  <c r="U449" i="1" s="1"/>
  <c r="U450" i="1" s="1"/>
  <c r="U451" i="1" s="1"/>
  <c r="U452" i="1" s="1"/>
  <c r="U453" i="1" s="1"/>
  <c r="U454" i="1" s="1"/>
  <c r="U455" i="1" s="1"/>
  <c r="U456" i="1" s="1"/>
  <c r="U457" i="1" s="1"/>
  <c r="U458" i="1" s="1"/>
  <c r="U459" i="1" s="1"/>
  <c r="U460" i="1" s="1"/>
  <c r="U461" i="1" s="1"/>
  <c r="U462" i="1" s="1"/>
  <c r="U463" i="1" s="1"/>
  <c r="U464" i="1" s="1"/>
  <c r="U465" i="1" s="1"/>
  <c r="U466" i="1" s="1"/>
  <c r="U467" i="1" s="1"/>
  <c r="U468" i="1" s="1"/>
  <c r="U469" i="1" s="1"/>
  <c r="U470" i="1" s="1"/>
  <c r="U471" i="1" s="1"/>
  <c r="U472" i="1" s="1"/>
  <c r="U473" i="1" s="1"/>
  <c r="U474" i="1" s="1"/>
  <c r="U475" i="1" s="1"/>
  <c r="U476" i="1" s="1"/>
  <c r="U477" i="1" s="1"/>
  <c r="U478" i="1" s="1"/>
  <c r="U479" i="1" s="1"/>
  <c r="U480" i="1" s="1"/>
  <c r="U481" i="1" s="1"/>
  <c r="U482" i="1" s="1"/>
  <c r="U483" i="1" s="1"/>
  <c r="U484" i="1" s="1"/>
  <c r="U485" i="1" s="1"/>
  <c r="U486" i="1" s="1"/>
  <c r="U487" i="1" s="1"/>
  <c r="U488" i="1" s="1"/>
  <c r="U489" i="1" s="1"/>
  <c r="U490" i="1" s="1"/>
  <c r="U491" i="1" s="1"/>
  <c r="U492" i="1" s="1"/>
  <c r="U493" i="1" s="1"/>
  <c r="U494" i="1" s="1"/>
  <c r="U495" i="1" s="1"/>
  <c r="U496" i="1" s="1"/>
  <c r="U497" i="1" s="1"/>
  <c r="U498" i="1" s="1"/>
  <c r="U499" i="1" s="1"/>
  <c r="U500" i="1" s="1"/>
  <c r="U501" i="1" s="1"/>
  <c r="U502" i="1" s="1"/>
  <c r="U503" i="1" s="1"/>
  <c r="U504" i="1" s="1"/>
  <c r="U505" i="1" s="1"/>
  <c r="U506" i="1" s="1"/>
  <c r="U507" i="1" s="1"/>
  <c r="U508" i="1" s="1"/>
  <c r="U509" i="1" s="1"/>
  <c r="U510" i="1" s="1"/>
  <c r="U511" i="1" s="1"/>
  <c r="U512" i="1" s="1"/>
  <c r="U513" i="1" s="1"/>
  <c r="U514" i="1" s="1"/>
  <c r="U515" i="1" s="1"/>
  <c r="U516" i="1" s="1"/>
  <c r="U517" i="1" s="1"/>
  <c r="U518" i="1" s="1"/>
  <c r="U519" i="1" s="1"/>
  <c r="U520" i="1" s="1"/>
  <c r="U521" i="1" s="1"/>
  <c r="U522" i="1" s="1"/>
  <c r="U523" i="1" s="1"/>
  <c r="U524" i="1" s="1"/>
  <c r="U525" i="1" s="1"/>
  <c r="U526" i="1" s="1"/>
  <c r="U527" i="1" s="1"/>
  <c r="U528" i="1" s="1"/>
  <c r="U529" i="1" s="1"/>
  <c r="U530" i="1" s="1"/>
  <c r="U531" i="1" s="1"/>
  <c r="U532" i="1" s="1"/>
  <c r="U533" i="1" s="1"/>
  <c r="U534" i="1" s="1"/>
  <c r="U535" i="1" s="1"/>
  <c r="U536" i="1" s="1"/>
  <c r="U537" i="1" s="1"/>
  <c r="U538" i="1" s="1"/>
  <c r="U539" i="1" s="1"/>
  <c r="U540" i="1" s="1"/>
  <c r="U541" i="1" s="1"/>
  <c r="U542" i="1" s="1"/>
  <c r="U543" i="1" s="1"/>
  <c r="U544" i="1" s="1"/>
  <c r="U545" i="1" s="1"/>
  <c r="U546" i="1" s="1"/>
  <c r="U547" i="1" s="1"/>
  <c r="U548" i="1" s="1"/>
  <c r="U549" i="1" s="1"/>
  <c r="U550" i="1" s="1"/>
  <c r="U551" i="1" s="1"/>
  <c r="U552" i="1" s="1"/>
  <c r="U553" i="1" s="1"/>
  <c r="U554" i="1" s="1"/>
  <c r="U555" i="1" s="1"/>
  <c r="U556" i="1" s="1"/>
  <c r="U557" i="1" s="1"/>
  <c r="U558" i="1" s="1"/>
  <c r="U559" i="1" s="1"/>
  <c r="U560" i="1" s="1"/>
  <c r="U561" i="1" s="1"/>
  <c r="U562" i="1" s="1"/>
  <c r="U563" i="1" s="1"/>
  <c r="U564" i="1" s="1"/>
  <c r="U565" i="1" s="1"/>
  <c r="U566" i="1" s="1"/>
  <c r="U567" i="1" s="1"/>
  <c r="U568" i="1" s="1"/>
  <c r="U569" i="1" s="1"/>
  <c r="U570" i="1" s="1"/>
  <c r="U571" i="1" s="1"/>
  <c r="U572" i="1" s="1"/>
  <c r="U573" i="1" s="1"/>
  <c r="U574" i="1" s="1"/>
  <c r="U575" i="1" s="1"/>
  <c r="U576" i="1" s="1"/>
  <c r="U577" i="1" s="1"/>
  <c r="U578" i="1" s="1"/>
  <c r="U579" i="1" s="1"/>
  <c r="U580" i="1" s="1"/>
  <c r="U581" i="1" s="1"/>
  <c r="U582" i="1" s="1"/>
  <c r="U583" i="1" s="1"/>
  <c r="U584" i="1" s="1"/>
  <c r="U585" i="1" s="1"/>
  <c r="U586" i="1" s="1"/>
  <c r="U587" i="1" s="1"/>
  <c r="U588" i="1" s="1"/>
  <c r="U589" i="1" s="1"/>
  <c r="U590" i="1" s="1"/>
  <c r="U591" i="1" s="1"/>
  <c r="U592" i="1" s="1"/>
  <c r="U593" i="1" s="1"/>
  <c r="U594" i="1" s="1"/>
  <c r="U595" i="1" s="1"/>
  <c r="U596" i="1" s="1"/>
  <c r="U597" i="1" s="1"/>
  <c r="U598" i="1" s="1"/>
  <c r="U599" i="1" s="1"/>
  <c r="U600" i="1" s="1"/>
  <c r="U601" i="1" s="1"/>
  <c r="U602" i="1" s="1"/>
  <c r="U603" i="1" s="1"/>
  <c r="U604" i="1" s="1"/>
  <c r="U605" i="1" s="1"/>
  <c r="U606" i="1" s="1"/>
  <c r="U607" i="1" s="1"/>
  <c r="U608" i="1" s="1"/>
  <c r="U609" i="1" s="1"/>
  <c r="U610" i="1" s="1"/>
  <c r="U611" i="1" s="1"/>
  <c r="U612" i="1" s="1"/>
  <c r="U613" i="1" s="1"/>
  <c r="U614" i="1" s="1"/>
  <c r="U615" i="1" s="1"/>
  <c r="U616" i="1" s="1"/>
  <c r="U617" i="1" s="1"/>
  <c r="U618" i="1" s="1"/>
  <c r="U619" i="1" s="1"/>
  <c r="U620" i="1" s="1"/>
  <c r="U621" i="1" s="1"/>
  <c r="U622" i="1" s="1"/>
  <c r="U623" i="1" s="1"/>
  <c r="U624" i="1" s="1"/>
  <c r="U625" i="1" s="1"/>
  <c r="U626" i="1" s="1"/>
  <c r="U627" i="1" s="1"/>
  <c r="U628" i="1" s="1"/>
  <c r="U629" i="1" s="1"/>
  <c r="U630" i="1" s="1"/>
  <c r="U631" i="1" s="1"/>
  <c r="U632" i="1" s="1"/>
  <c r="U633" i="1" s="1"/>
  <c r="U634" i="1" s="1"/>
  <c r="U635" i="1" s="1"/>
  <c r="U636" i="1" s="1"/>
  <c r="U637" i="1" s="1"/>
  <c r="U638" i="1" s="1"/>
  <c r="U639" i="1" s="1"/>
  <c r="U640" i="1" s="1"/>
  <c r="U641" i="1" s="1"/>
  <c r="U642" i="1" s="1"/>
  <c r="U643" i="1" s="1"/>
  <c r="U644" i="1" s="1"/>
  <c r="U645" i="1" s="1"/>
  <c r="U646" i="1" s="1"/>
  <c r="U647" i="1" s="1"/>
  <c r="U648" i="1" s="1"/>
  <c r="U649" i="1" s="1"/>
  <c r="U650" i="1" s="1"/>
  <c r="U651" i="1" s="1"/>
  <c r="U652" i="1" s="1"/>
  <c r="U653" i="1" s="1"/>
  <c r="U654" i="1" s="1"/>
  <c r="U655" i="1" s="1"/>
  <c r="U656" i="1" s="1"/>
  <c r="U657" i="1" s="1"/>
  <c r="U658" i="1" s="1"/>
  <c r="U659" i="1" s="1"/>
  <c r="U660" i="1" s="1"/>
  <c r="U661" i="1" s="1"/>
  <c r="U662" i="1" s="1"/>
  <c r="U663" i="1" s="1"/>
  <c r="U664" i="1" s="1"/>
  <c r="U665" i="1" s="1"/>
  <c r="U666" i="1" s="1"/>
  <c r="U667" i="1" s="1"/>
  <c r="U668" i="1" s="1"/>
  <c r="U669" i="1" s="1"/>
  <c r="U670" i="1" s="1"/>
  <c r="U671" i="1" s="1"/>
  <c r="U672" i="1" s="1"/>
  <c r="U673" i="1" s="1"/>
  <c r="U674" i="1" s="1"/>
  <c r="U675" i="1" s="1"/>
  <c r="U676" i="1" s="1"/>
  <c r="U677" i="1" s="1"/>
  <c r="U678" i="1" s="1"/>
  <c r="U679" i="1" s="1"/>
  <c r="U680" i="1" s="1"/>
  <c r="U681" i="1" s="1"/>
  <c r="U682" i="1" s="1"/>
  <c r="U683" i="1" s="1"/>
  <c r="U684" i="1" s="1"/>
  <c r="U685" i="1" s="1"/>
  <c r="U686" i="1" s="1"/>
  <c r="U687" i="1" s="1"/>
  <c r="U688" i="1" s="1"/>
  <c r="U689" i="1" s="1"/>
  <c r="U690" i="1" s="1"/>
  <c r="U691" i="1" s="1"/>
  <c r="U692" i="1" s="1"/>
  <c r="U693" i="1" s="1"/>
  <c r="U694" i="1" s="1"/>
  <c r="U695" i="1" s="1"/>
  <c r="U696" i="1" s="1"/>
  <c r="U697" i="1" s="1"/>
  <c r="U698" i="1" s="1"/>
  <c r="U699" i="1" s="1"/>
  <c r="U700" i="1" s="1"/>
  <c r="U701" i="1" s="1"/>
  <c r="U702" i="1" s="1"/>
  <c r="U703" i="1" s="1"/>
  <c r="U704" i="1" s="1"/>
  <c r="U705" i="1" s="1"/>
  <c r="U706" i="1" s="1"/>
  <c r="U707" i="1" s="1"/>
  <c r="U708" i="1" s="1"/>
  <c r="U709" i="1" s="1"/>
  <c r="U710" i="1" s="1"/>
  <c r="U712" i="1" s="1"/>
  <c r="U713" i="1" s="1"/>
  <c r="U714" i="1" s="1"/>
  <c r="U715" i="1" s="1"/>
  <c r="U716" i="1" s="1"/>
  <c r="U717" i="1" s="1"/>
  <c r="U718" i="1" s="1"/>
  <c r="U719" i="1" s="1"/>
  <c r="U720" i="1" s="1"/>
  <c r="U721" i="1" s="1"/>
  <c r="U722" i="1" s="1"/>
  <c r="U723" i="1" s="1"/>
  <c r="U724" i="1" s="1"/>
  <c r="U725" i="1" s="1"/>
  <c r="U726" i="1" s="1"/>
  <c r="U727" i="1" s="1"/>
  <c r="U728" i="1" s="1"/>
  <c r="U729" i="1" s="1"/>
  <c r="U730" i="1" s="1"/>
  <c r="U731" i="1" s="1"/>
  <c r="U732" i="1" s="1"/>
  <c r="U733" i="1" s="1"/>
  <c r="U734" i="1" s="1"/>
  <c r="U735" i="1" s="1"/>
  <c r="U736" i="1" s="1"/>
  <c r="U737" i="1" s="1"/>
  <c r="U738" i="1" s="1"/>
  <c r="U739" i="1" s="1"/>
  <c r="U740" i="1" s="1"/>
  <c r="U741" i="1" s="1"/>
  <c r="U742" i="1" s="1"/>
  <c r="U743" i="1" s="1"/>
  <c r="U744" i="1" s="1"/>
  <c r="U745" i="1" s="1"/>
  <c r="U746" i="1" s="1"/>
  <c r="U747" i="1" s="1"/>
  <c r="U748" i="1" s="1"/>
  <c r="U749" i="1" s="1"/>
  <c r="U750" i="1" s="1"/>
  <c r="U751" i="1" s="1"/>
  <c r="U752" i="1" s="1"/>
  <c r="U753" i="1" s="1"/>
  <c r="U754" i="1" s="1"/>
  <c r="U755" i="1" s="1"/>
  <c r="U756" i="1" s="1"/>
  <c r="U757" i="1" s="1"/>
  <c r="U758" i="1" s="1"/>
  <c r="U759" i="1" s="1"/>
  <c r="U760" i="1" s="1"/>
  <c r="U761" i="1" s="1"/>
  <c r="U762" i="1" s="1"/>
  <c r="U763" i="1" s="1"/>
  <c r="U764" i="1" s="1"/>
  <c r="U765" i="1" s="1"/>
  <c r="U766" i="1" s="1"/>
  <c r="U767" i="1" s="1"/>
  <c r="U768" i="1" s="1"/>
  <c r="U769" i="1" s="1"/>
  <c r="U770" i="1" s="1"/>
  <c r="U771" i="1" s="1"/>
  <c r="U772" i="1" s="1"/>
  <c r="U773" i="1" s="1"/>
  <c r="U774" i="1" s="1"/>
  <c r="U775" i="1" s="1"/>
  <c r="U776" i="1" s="1"/>
  <c r="U777" i="1" s="1"/>
  <c r="U778" i="1" s="1"/>
  <c r="U779" i="1" s="1"/>
  <c r="U780" i="1" s="1"/>
  <c r="U781" i="1" s="1"/>
  <c r="U782" i="1" s="1"/>
  <c r="U783" i="1" s="1"/>
  <c r="U784" i="1" s="1"/>
  <c r="U785" i="1" s="1"/>
  <c r="U786" i="1" s="1"/>
  <c r="U787" i="1" s="1"/>
  <c r="U788" i="1" s="1"/>
  <c r="U789" i="1" s="1"/>
  <c r="U790" i="1" s="1"/>
  <c r="U791" i="1" s="1"/>
  <c r="U792" i="1" s="1"/>
  <c r="U793" i="1" s="1"/>
  <c r="U794" i="1" s="1"/>
  <c r="U795" i="1" s="1"/>
  <c r="U796" i="1" s="1"/>
  <c r="U797" i="1" s="1"/>
  <c r="U798" i="1" s="1"/>
  <c r="U799" i="1" s="1"/>
  <c r="U800" i="1" s="1"/>
  <c r="U801" i="1" s="1"/>
  <c r="U802" i="1" s="1"/>
  <c r="U803" i="1" s="1"/>
  <c r="U804" i="1" s="1"/>
  <c r="U805" i="1" s="1"/>
  <c r="U806" i="1" s="1"/>
  <c r="U807" i="1" s="1"/>
  <c r="U808" i="1" s="1"/>
  <c r="U809" i="1" s="1"/>
  <c r="U810" i="1" s="1"/>
  <c r="U811" i="1" s="1"/>
  <c r="U812" i="1" s="1"/>
  <c r="U813" i="1" s="1"/>
  <c r="U814" i="1" s="1"/>
  <c r="U815" i="1" s="1"/>
  <c r="U816" i="1" s="1"/>
  <c r="U817" i="1" s="1"/>
  <c r="U818" i="1" s="1"/>
  <c r="U819" i="1" s="1"/>
  <c r="U820" i="1" s="1"/>
  <c r="U821" i="1" s="1"/>
  <c r="U822" i="1" s="1"/>
  <c r="U823" i="1" s="1"/>
  <c r="U824" i="1" s="1"/>
  <c r="U825" i="1" s="1"/>
  <c r="U826" i="1" s="1"/>
  <c r="U827" i="1" s="1"/>
  <c r="U828" i="1" s="1"/>
  <c r="U829" i="1" s="1"/>
  <c r="U830" i="1" s="1"/>
  <c r="U831" i="1" s="1"/>
  <c r="U832" i="1" s="1"/>
  <c r="U833" i="1" s="1"/>
  <c r="U834" i="1" s="1"/>
  <c r="U835" i="1" s="1"/>
  <c r="U836" i="1" s="1"/>
  <c r="U837" i="1" s="1"/>
  <c r="U838" i="1" s="1"/>
  <c r="U839" i="1" s="1"/>
  <c r="U840" i="1" s="1"/>
  <c r="U841" i="1" s="1"/>
  <c r="U842" i="1" s="1"/>
  <c r="U843" i="1" s="1"/>
  <c r="U844" i="1" s="1"/>
  <c r="U845" i="1" s="1"/>
  <c r="U846" i="1" s="1"/>
  <c r="U847" i="1" s="1"/>
  <c r="U848" i="1" s="1"/>
  <c r="U849" i="1" s="1"/>
  <c r="U850" i="1" s="1"/>
  <c r="U851" i="1" s="1"/>
  <c r="U852" i="1" s="1"/>
  <c r="U853" i="1" s="1"/>
  <c r="U854" i="1" s="1"/>
  <c r="U855" i="1" s="1"/>
  <c r="U856" i="1" s="1"/>
  <c r="U857" i="1" s="1"/>
  <c r="U858" i="1" s="1"/>
  <c r="U859" i="1" s="1"/>
  <c r="U860" i="1" s="1"/>
  <c r="U861" i="1" s="1"/>
  <c r="U862" i="1" s="1"/>
  <c r="U863" i="1" s="1"/>
  <c r="U864" i="1" s="1"/>
  <c r="U865" i="1" s="1"/>
  <c r="U866" i="1" s="1"/>
  <c r="U867" i="1" s="1"/>
  <c r="U868" i="1" s="1"/>
  <c r="U869" i="1" s="1"/>
  <c r="U870" i="1" s="1"/>
  <c r="U871" i="1" s="1"/>
  <c r="U872" i="1" s="1"/>
  <c r="U873" i="1" s="1"/>
  <c r="U874" i="1" s="1"/>
  <c r="U875" i="1" s="1"/>
  <c r="U876" i="1" s="1"/>
  <c r="U877" i="1" s="1"/>
  <c r="U878" i="1" s="1"/>
  <c r="U879" i="1" s="1"/>
  <c r="U880" i="1" s="1"/>
  <c r="U881" i="1" s="1"/>
  <c r="U882" i="1" s="1"/>
  <c r="U883" i="1" s="1"/>
  <c r="U884" i="1" s="1"/>
  <c r="U885" i="1" s="1"/>
  <c r="U886" i="1" s="1"/>
  <c r="U887" i="1" s="1"/>
  <c r="U888" i="1" s="1"/>
  <c r="U889" i="1" s="1"/>
  <c r="U890" i="1" s="1"/>
  <c r="U891" i="1" s="1"/>
  <c r="U892" i="1" s="1"/>
  <c r="U893" i="1" s="1"/>
  <c r="U894" i="1" s="1"/>
  <c r="U895" i="1" s="1"/>
  <c r="U896" i="1" s="1"/>
  <c r="U897" i="1" s="1"/>
  <c r="U898" i="1" s="1"/>
  <c r="U899" i="1" s="1"/>
  <c r="U900" i="1" s="1"/>
  <c r="U901" i="1" s="1"/>
  <c r="U902" i="1" s="1"/>
  <c r="U903" i="1" s="1"/>
  <c r="U904" i="1" s="1"/>
  <c r="U905" i="1" s="1"/>
  <c r="U906" i="1" s="1"/>
  <c r="U907" i="1" s="1"/>
  <c r="U908" i="1" s="1"/>
  <c r="U909" i="1" s="1"/>
  <c r="U910" i="1" s="1"/>
  <c r="U911" i="1" s="1"/>
  <c r="U912" i="1" s="1"/>
  <c r="U913" i="1" s="1"/>
  <c r="U914" i="1" s="1"/>
  <c r="U915" i="1" s="1"/>
  <c r="U916" i="1" s="1"/>
  <c r="U917" i="1" s="1"/>
  <c r="U918" i="1" s="1"/>
  <c r="U919" i="1" s="1"/>
  <c r="U920" i="1" s="1"/>
  <c r="U921" i="1" s="1"/>
  <c r="U922" i="1" s="1"/>
  <c r="U923" i="1" s="1"/>
  <c r="U924" i="1" s="1"/>
  <c r="U925" i="1" s="1"/>
  <c r="U926" i="1" s="1"/>
  <c r="U927" i="1" s="1"/>
  <c r="U928" i="1" s="1"/>
  <c r="U929" i="1" s="1"/>
  <c r="U930" i="1" s="1"/>
  <c r="U931" i="1" s="1"/>
  <c r="U932" i="1" s="1"/>
  <c r="U933" i="1" s="1"/>
  <c r="U934" i="1" s="1"/>
  <c r="U935" i="1" s="1"/>
  <c r="U936" i="1" s="1"/>
  <c r="U937" i="1" s="1"/>
  <c r="U938" i="1" s="1"/>
  <c r="U939" i="1" s="1"/>
  <c r="U940" i="1" s="1"/>
  <c r="U941" i="1" s="1"/>
  <c r="U942" i="1" s="1"/>
  <c r="U943" i="1" s="1"/>
  <c r="U944" i="1" s="1"/>
  <c r="U945" i="1" s="1"/>
  <c r="U946" i="1" s="1"/>
  <c r="U947" i="1" s="1"/>
  <c r="U948" i="1" s="1"/>
  <c r="U949" i="1" s="1"/>
  <c r="U950" i="1" s="1"/>
  <c r="U951" i="1" s="1"/>
  <c r="U952" i="1" s="1"/>
  <c r="U953" i="1" s="1"/>
  <c r="U954" i="1" s="1"/>
  <c r="U955" i="1" s="1"/>
  <c r="U956" i="1" s="1"/>
  <c r="U957" i="1" s="1"/>
  <c r="U958" i="1" s="1"/>
  <c r="U959" i="1" s="1"/>
  <c r="U960" i="1" s="1"/>
  <c r="U961" i="1" s="1"/>
  <c r="U962" i="1" s="1"/>
  <c r="U963" i="1" s="1"/>
  <c r="U964" i="1" s="1"/>
  <c r="U965" i="1" s="1"/>
  <c r="U966" i="1" s="1"/>
  <c r="U967" i="1" s="1"/>
  <c r="U968" i="1" s="1"/>
  <c r="U969" i="1" s="1"/>
  <c r="U970" i="1" s="1"/>
  <c r="U971" i="1" s="1"/>
  <c r="U972" i="1" s="1"/>
  <c r="U973" i="1" s="1"/>
  <c r="U974" i="1" s="1"/>
  <c r="U975" i="1" s="1"/>
  <c r="U976" i="1" s="1"/>
  <c r="U977" i="1" s="1"/>
  <c r="U978" i="1" s="1"/>
  <c r="U979" i="1" s="1"/>
  <c r="U980" i="1" s="1"/>
  <c r="U981" i="1" s="1"/>
  <c r="U982" i="1" s="1"/>
  <c r="U983" i="1" s="1"/>
  <c r="U984" i="1" s="1"/>
  <c r="U985" i="1" s="1"/>
  <c r="U986" i="1" s="1"/>
  <c r="U987" i="1" s="1"/>
  <c r="U988" i="1" s="1"/>
  <c r="U989" i="1" s="1"/>
  <c r="U990" i="1" s="1"/>
  <c r="U991" i="1" s="1"/>
  <c r="U992" i="1" s="1"/>
  <c r="U993" i="1" s="1"/>
  <c r="U994" i="1" s="1"/>
  <c r="U995" i="1" s="1"/>
  <c r="U996" i="1" s="1"/>
  <c r="U997" i="1" s="1"/>
  <c r="U998" i="1" s="1"/>
  <c r="U999" i="1" s="1"/>
  <c r="U1000" i="1" s="1"/>
  <c r="U1001" i="1" s="1"/>
  <c r="U1002" i="1" s="1"/>
  <c r="U1003" i="1" s="1"/>
  <c r="U1004" i="1" s="1"/>
  <c r="U1005" i="1" s="1"/>
  <c r="U1006" i="1" s="1"/>
  <c r="U1007" i="1" s="1"/>
  <c r="U1008" i="1" s="1"/>
  <c r="U1009" i="1" s="1"/>
  <c r="U1010" i="1" s="1"/>
  <c r="U1011" i="1" s="1"/>
  <c r="U1012" i="1" s="1"/>
  <c r="U1013" i="1" s="1"/>
  <c r="U1014" i="1" s="1"/>
  <c r="U1015" i="1" s="1"/>
  <c r="U1016" i="1" s="1"/>
  <c r="U1017" i="1" s="1"/>
  <c r="U1018" i="1" s="1"/>
  <c r="U1019" i="1" s="1"/>
  <c r="U1020" i="1" s="1"/>
  <c r="U1021" i="1" s="1"/>
  <c r="U1022" i="1" s="1"/>
  <c r="U1023" i="1" s="1"/>
  <c r="U1024" i="1" s="1"/>
  <c r="U1025" i="1" s="1"/>
  <c r="U1026" i="1" s="1"/>
  <c r="U1027" i="1" s="1"/>
  <c r="U1028" i="1" s="1"/>
  <c r="U1029" i="1" s="1"/>
  <c r="U1030" i="1" s="1"/>
  <c r="U1031" i="1" s="1"/>
  <c r="U1032" i="1" s="1"/>
  <c r="U1033" i="1" s="1"/>
  <c r="U1034" i="1" s="1"/>
  <c r="U1035" i="1" s="1"/>
  <c r="U1036" i="1" s="1"/>
  <c r="U1037" i="1" s="1"/>
  <c r="U1038" i="1" s="1"/>
  <c r="U1039" i="1" s="1"/>
  <c r="U1040" i="1" s="1"/>
  <c r="U1041" i="1" s="1"/>
  <c r="U1042" i="1" s="1"/>
  <c r="U1043" i="1" s="1"/>
  <c r="U1044" i="1" s="1"/>
  <c r="U1045" i="1" s="1"/>
  <c r="U1046" i="1" s="1"/>
  <c r="U1047" i="1" s="1"/>
  <c r="U1048" i="1" s="1"/>
  <c r="U1049" i="1" s="1"/>
  <c r="U1050" i="1" s="1"/>
  <c r="U1051" i="1" s="1"/>
  <c r="U1052" i="1" s="1"/>
  <c r="U1053" i="1" s="1"/>
  <c r="U1054" i="1" s="1"/>
  <c r="U1055" i="1" s="1"/>
  <c r="U1056" i="1" s="1"/>
  <c r="U1057" i="1" s="1"/>
  <c r="U1058" i="1" s="1"/>
  <c r="U1059" i="1" s="1"/>
  <c r="U1060" i="1" s="1"/>
  <c r="U1061" i="1" s="1"/>
  <c r="U1062" i="1" s="1"/>
  <c r="U1063" i="1" s="1"/>
  <c r="U1064" i="1" s="1"/>
  <c r="U1065" i="1" s="1"/>
  <c r="U1066" i="1" s="1"/>
  <c r="U1067" i="1" s="1"/>
  <c r="U1068" i="1" s="1"/>
  <c r="U1069" i="1" s="1"/>
  <c r="U1070" i="1" s="1"/>
  <c r="U1071" i="1" s="1"/>
  <c r="U1072" i="1" s="1"/>
  <c r="U1073" i="1" s="1"/>
  <c r="U1074" i="1" s="1"/>
  <c r="U1075" i="1" s="1"/>
  <c r="U1076" i="1" s="1"/>
  <c r="U1077" i="1" s="1"/>
  <c r="U1078" i="1" s="1"/>
  <c r="U1079" i="1" s="1"/>
  <c r="U1080" i="1" s="1"/>
  <c r="U1081" i="1" s="1"/>
  <c r="U1082" i="1" s="1"/>
  <c r="U1083" i="1" s="1"/>
  <c r="U1084" i="1" s="1"/>
  <c r="U1085" i="1" s="1"/>
  <c r="U1086" i="1" s="1"/>
  <c r="U1087" i="1" s="1"/>
  <c r="U1088" i="1" s="1"/>
  <c r="U1089" i="1" s="1"/>
  <c r="U1090" i="1" s="1"/>
  <c r="U1091" i="1" s="1"/>
  <c r="U1092" i="1" s="1"/>
  <c r="U1093" i="1" s="1"/>
  <c r="U1094" i="1" s="1"/>
  <c r="U1095" i="1" s="1"/>
  <c r="U1096" i="1" s="1"/>
  <c r="U1097" i="1" s="1"/>
  <c r="U1098" i="1" s="1"/>
  <c r="U1099" i="1" s="1"/>
  <c r="U1100" i="1" s="1"/>
  <c r="U1101" i="1" s="1"/>
  <c r="U1102" i="1" s="1"/>
  <c r="U1103" i="1" s="1"/>
  <c r="U1104" i="1" s="1"/>
  <c r="U1105" i="1" s="1"/>
  <c r="U1106" i="1" s="1"/>
  <c r="U1107" i="1" s="1"/>
  <c r="U1108" i="1" s="1"/>
  <c r="U1109" i="1" s="1"/>
  <c r="U1110" i="1" s="1"/>
  <c r="U1111" i="1" s="1"/>
  <c r="U1112" i="1" s="1"/>
  <c r="U1113" i="1" s="1"/>
  <c r="U1114" i="1" s="1"/>
  <c r="U1115" i="1" s="1"/>
  <c r="U1116" i="1" s="1"/>
  <c r="U1117" i="1" s="1"/>
  <c r="U1118" i="1" s="1"/>
  <c r="U1119" i="1" s="1"/>
  <c r="U1120" i="1" s="1"/>
  <c r="U1121" i="1" s="1"/>
  <c r="U1122" i="1" s="1"/>
  <c r="U1123" i="1" s="1"/>
  <c r="U1124" i="1" s="1"/>
  <c r="U1125" i="1" s="1"/>
  <c r="U1126" i="1" s="1"/>
  <c r="U1127" i="1" s="1"/>
  <c r="U1128" i="1" s="1"/>
  <c r="U1129" i="1" s="1"/>
  <c r="U1130" i="1" s="1"/>
  <c r="U1131" i="1" s="1"/>
  <c r="U1132" i="1" s="1"/>
  <c r="U1133" i="1" s="1"/>
  <c r="U1134" i="1" s="1"/>
  <c r="U1135" i="1" s="1"/>
  <c r="U1136" i="1" s="1"/>
  <c r="U1137" i="1" s="1"/>
  <c r="U1138" i="1" s="1"/>
  <c r="U1139" i="1" s="1"/>
  <c r="U1140" i="1" s="1"/>
  <c r="U1141" i="1" s="1"/>
  <c r="U1142" i="1" s="1"/>
  <c r="U1143" i="1" s="1"/>
  <c r="U1144" i="1" s="1"/>
  <c r="U1145" i="1" s="1"/>
  <c r="U1146" i="1" s="1"/>
  <c r="U1147" i="1" s="1"/>
  <c r="U1148" i="1" s="1"/>
  <c r="U1149" i="1" s="1"/>
  <c r="U1150" i="1" s="1"/>
  <c r="U1151" i="1" s="1"/>
  <c r="U1152" i="1" s="1"/>
  <c r="U1153" i="1" s="1"/>
  <c r="U1154" i="1" s="1"/>
  <c r="U1155" i="1" s="1"/>
  <c r="U1156" i="1" s="1"/>
  <c r="U1157" i="1" s="1"/>
  <c r="U1158" i="1" s="1"/>
  <c r="U1159" i="1" s="1"/>
  <c r="U1160" i="1" s="1"/>
  <c r="U1161" i="1" s="1"/>
  <c r="U1162" i="1" s="1"/>
  <c r="U1163" i="1" s="1"/>
  <c r="U1164" i="1" s="1"/>
  <c r="U1165" i="1" s="1"/>
  <c r="U1166" i="1" s="1"/>
  <c r="U1167" i="1" s="1"/>
  <c r="U1168" i="1" s="1"/>
  <c r="U1169" i="1" s="1"/>
  <c r="U1170" i="1" s="1"/>
  <c r="U1171" i="1" s="1"/>
  <c r="U1172" i="1" s="1"/>
  <c r="U1173" i="1" s="1"/>
  <c r="U1174" i="1" s="1"/>
  <c r="U1175" i="1" s="1"/>
  <c r="U1176" i="1" s="1"/>
  <c r="U1177" i="1" s="1"/>
  <c r="U1178" i="1" s="1"/>
  <c r="U1179" i="1" s="1"/>
  <c r="U1180" i="1" s="1"/>
  <c r="U1181" i="1" s="1"/>
  <c r="U1182" i="1" s="1"/>
  <c r="U1183" i="1" s="1"/>
  <c r="U1184" i="1" s="1"/>
  <c r="U1185" i="1" s="1"/>
  <c r="U1186" i="1" s="1"/>
  <c r="U1187" i="1" s="1"/>
  <c r="U1188" i="1" s="1"/>
  <c r="U1189" i="1" s="1"/>
  <c r="U1190" i="1" s="1"/>
  <c r="U1191" i="1" s="1"/>
  <c r="U1192" i="1" s="1"/>
  <c r="U1193" i="1" s="1"/>
  <c r="U1194" i="1" s="1"/>
  <c r="U1195" i="1" s="1"/>
  <c r="U1196" i="1" s="1"/>
  <c r="U1197" i="1" s="1"/>
  <c r="U1198" i="1" s="1"/>
  <c r="U1199" i="1" s="1"/>
  <c r="U1200" i="1" s="1"/>
  <c r="U1201" i="1" s="1"/>
  <c r="U1202" i="1" s="1"/>
  <c r="U1203" i="1" s="1"/>
  <c r="U1204" i="1" s="1"/>
  <c r="U1205" i="1" s="1"/>
  <c r="U1206" i="1" s="1"/>
  <c r="U1207" i="1" s="1"/>
  <c r="U1208" i="1" s="1"/>
  <c r="U1209" i="1" s="1"/>
  <c r="U1210" i="1" s="1"/>
  <c r="U1211" i="1" s="1"/>
  <c r="U1212" i="1" s="1"/>
  <c r="U1213" i="1" s="1"/>
  <c r="U1214" i="1" s="1"/>
  <c r="U1215" i="1" s="1"/>
  <c r="U1216" i="1" s="1"/>
  <c r="U1217" i="1" s="1"/>
  <c r="U1218" i="1" s="1"/>
  <c r="U1219" i="1" s="1"/>
  <c r="U1220" i="1" s="1"/>
  <c r="U1221" i="1" s="1"/>
  <c r="U1222" i="1" s="1"/>
  <c r="U1223" i="1" s="1"/>
  <c r="U1224" i="1" s="1"/>
  <c r="U1225" i="1" s="1"/>
  <c r="U1226" i="1" s="1"/>
  <c r="U1227" i="1" s="1"/>
  <c r="U1228" i="1" s="1"/>
  <c r="U1229" i="1" s="1"/>
  <c r="U1230" i="1" s="1"/>
  <c r="U1231" i="1" s="1"/>
  <c r="U1232" i="1" s="1"/>
  <c r="U1233" i="1" s="1"/>
  <c r="U1234" i="1" s="1"/>
  <c r="U1235" i="1" s="1"/>
  <c r="U1236" i="1" s="1"/>
  <c r="U1237" i="1" s="1"/>
  <c r="U1238" i="1" s="1"/>
  <c r="U1239" i="1" s="1"/>
  <c r="U1240" i="1" s="1"/>
  <c r="U1241" i="1" s="1"/>
  <c r="U1242" i="1" s="1"/>
  <c r="U1243" i="1" s="1"/>
  <c r="U1244" i="1" s="1"/>
  <c r="U1245" i="1" s="1"/>
  <c r="U1246" i="1" s="1"/>
  <c r="U1247" i="1" s="1"/>
  <c r="U1248" i="1" s="1"/>
  <c r="U1249" i="1" s="1"/>
  <c r="U1250" i="1" s="1"/>
  <c r="U1251" i="1" s="1"/>
  <c r="U1252" i="1" s="1"/>
  <c r="U1253" i="1" s="1"/>
  <c r="U1254" i="1" s="1"/>
  <c r="U1255" i="1" s="1"/>
  <c r="U1256" i="1" s="1"/>
  <c r="U1257" i="1" s="1"/>
  <c r="U1258" i="1" s="1"/>
  <c r="U1259" i="1" s="1"/>
  <c r="U1260" i="1" s="1"/>
  <c r="U1261" i="1" s="1"/>
  <c r="U1262" i="1" s="1"/>
  <c r="U1263" i="1" s="1"/>
  <c r="U1264" i="1" s="1"/>
  <c r="U1265" i="1" s="1"/>
  <c r="U1266" i="1" s="1"/>
  <c r="U1267" i="1" s="1"/>
  <c r="U1268" i="1" s="1"/>
  <c r="U1269" i="1" s="1"/>
  <c r="U1270" i="1" s="1"/>
  <c r="U1271" i="1" s="1"/>
  <c r="U1272" i="1" s="1"/>
  <c r="U1273" i="1" s="1"/>
  <c r="U1274" i="1" s="1"/>
  <c r="U1275" i="1" s="1"/>
  <c r="U1276" i="1" s="1"/>
  <c r="U1277" i="1" s="1"/>
  <c r="U1278" i="1" s="1"/>
  <c r="U1279" i="1" s="1"/>
  <c r="U1280" i="1" s="1"/>
  <c r="U1281" i="1" s="1"/>
  <c r="U1282" i="1" s="1"/>
  <c r="U1283" i="1" s="1"/>
  <c r="U1284" i="1" s="1"/>
  <c r="U1285" i="1" s="1"/>
  <c r="U1286" i="1" s="1"/>
  <c r="U1287" i="1" s="1"/>
  <c r="U1288" i="1" s="1"/>
  <c r="U1289" i="1" s="1"/>
  <c r="U1290" i="1" s="1"/>
  <c r="U1291" i="1" s="1"/>
  <c r="U1292" i="1" s="1"/>
  <c r="U1293" i="1" s="1"/>
  <c r="U1294" i="1" s="1"/>
  <c r="U1295" i="1" s="1"/>
  <c r="U1296" i="1" s="1"/>
  <c r="U1297" i="1" s="1"/>
  <c r="U1298" i="1" s="1"/>
  <c r="U1299" i="1" s="1"/>
  <c r="U1300" i="1" s="1"/>
  <c r="U1301" i="1" s="1"/>
  <c r="U1302" i="1" s="1"/>
  <c r="U1303" i="1" s="1"/>
  <c r="U1304" i="1" s="1"/>
  <c r="U1305" i="1" s="1"/>
  <c r="U1306" i="1" s="1"/>
  <c r="U1307" i="1" s="1"/>
  <c r="U1308" i="1" s="1"/>
  <c r="U1309" i="1" s="1"/>
  <c r="U1310" i="1" s="1"/>
  <c r="U1311" i="1" s="1"/>
  <c r="U1312" i="1" s="1"/>
  <c r="U1313" i="1" s="1"/>
  <c r="U1314" i="1" s="1"/>
  <c r="U1315" i="1" s="1"/>
  <c r="U1316" i="1" s="1"/>
  <c r="U1317" i="1" s="1"/>
  <c r="U1318" i="1" s="1"/>
  <c r="U1319" i="1" s="1"/>
  <c r="U1320" i="1" s="1"/>
  <c r="U1321" i="1" s="1"/>
  <c r="U1322" i="1" s="1"/>
  <c r="U1323" i="1" s="1"/>
  <c r="U1324" i="1" s="1"/>
  <c r="U1325" i="1" s="1"/>
  <c r="U1326" i="1" s="1"/>
  <c r="U1327" i="1" s="1"/>
  <c r="U1328" i="1" s="1"/>
  <c r="U1329" i="1" s="1"/>
  <c r="U1330" i="1" s="1"/>
  <c r="U1331" i="1" s="1"/>
  <c r="U1332" i="1" s="1"/>
  <c r="U1333" i="1" s="1"/>
  <c r="U1334" i="1" s="1"/>
  <c r="U1335" i="1" s="1"/>
  <c r="U1336" i="1" s="1"/>
  <c r="U1337" i="1" s="1"/>
  <c r="U1338" i="1" s="1"/>
  <c r="U1339" i="1" s="1"/>
  <c r="U1340" i="1" s="1"/>
  <c r="U1341" i="1" s="1"/>
  <c r="U1342" i="1" s="1"/>
  <c r="U1343" i="1" s="1"/>
  <c r="U1344" i="1" s="1"/>
  <c r="U1345" i="1" s="1"/>
  <c r="U1346" i="1" s="1"/>
  <c r="U1347" i="1" s="1"/>
  <c r="U1348" i="1" s="1"/>
  <c r="U1349" i="1" s="1"/>
  <c r="U1350" i="1" s="1"/>
  <c r="U1351" i="1" s="1"/>
  <c r="U1352" i="1" s="1"/>
  <c r="U1353" i="1" s="1"/>
  <c r="U1354" i="1" s="1"/>
  <c r="U1355" i="1" s="1"/>
  <c r="U1356" i="1" s="1"/>
  <c r="U1357" i="1" s="1"/>
  <c r="U1358" i="1" s="1"/>
  <c r="U1359" i="1" s="1"/>
  <c r="U1360" i="1" s="1"/>
  <c r="U1361" i="1" s="1"/>
  <c r="U1362" i="1" s="1"/>
  <c r="U1363" i="1" s="1"/>
  <c r="U1364" i="1" s="1"/>
  <c r="U1365" i="1" s="1"/>
  <c r="U1366" i="1" s="1"/>
  <c r="U1367" i="1" s="1"/>
  <c r="U1368" i="1" s="1"/>
  <c r="U1369" i="1" s="1"/>
  <c r="U1370" i="1" s="1"/>
  <c r="U1371" i="1" s="1"/>
  <c r="U1372" i="1" s="1"/>
  <c r="U1373" i="1" s="1"/>
  <c r="U1374" i="1" s="1"/>
  <c r="U1375" i="1" s="1"/>
  <c r="U1376" i="1" s="1"/>
  <c r="U1377" i="1" s="1"/>
  <c r="U1378" i="1" s="1"/>
  <c r="U1379" i="1" s="1"/>
  <c r="U1380" i="1" s="1"/>
  <c r="U1381" i="1" s="1"/>
  <c r="U1382" i="1" s="1"/>
  <c r="U1383" i="1" s="1"/>
  <c r="U1384" i="1" s="1"/>
  <c r="U1385" i="1" s="1"/>
  <c r="U1386" i="1" s="1"/>
  <c r="U1387" i="1" s="1"/>
  <c r="U1388" i="1" s="1"/>
  <c r="U1389" i="1" s="1"/>
  <c r="U1390" i="1" s="1"/>
  <c r="U1391" i="1" s="1"/>
  <c r="U1392" i="1" s="1"/>
  <c r="U1393" i="1" s="1"/>
  <c r="U1394" i="1" s="1"/>
  <c r="U1395" i="1" s="1"/>
  <c r="U1396" i="1" s="1"/>
  <c r="U1397" i="1" s="1"/>
  <c r="U1398" i="1" s="1"/>
  <c r="U1399" i="1" s="1"/>
  <c r="U1400" i="1" s="1"/>
  <c r="U1401" i="1" s="1"/>
  <c r="U1402" i="1" s="1"/>
  <c r="U1403" i="1" s="1"/>
  <c r="U1404" i="1" s="1"/>
  <c r="U1405" i="1" s="1"/>
  <c r="U1406" i="1" s="1"/>
  <c r="U1407" i="1" s="1"/>
  <c r="U1408" i="1" s="1"/>
  <c r="U1409" i="1" s="1"/>
  <c r="U1410" i="1" s="1"/>
  <c r="U1411" i="1" s="1"/>
  <c r="U1412" i="1" s="1"/>
  <c r="U1413" i="1" s="1"/>
  <c r="U1414" i="1" s="1"/>
  <c r="U1415" i="1" s="1"/>
  <c r="U1416" i="1" s="1"/>
  <c r="U1417" i="1" s="1"/>
  <c r="U1418" i="1" s="1"/>
  <c r="U1419" i="1" s="1"/>
  <c r="U1420" i="1" s="1"/>
  <c r="U1421" i="1" s="1"/>
  <c r="U1422" i="1" s="1"/>
  <c r="U1423" i="1" s="1"/>
  <c r="U1424" i="1" s="1"/>
  <c r="U1425" i="1" s="1"/>
  <c r="U1426" i="1" s="1"/>
  <c r="U1427" i="1" s="1"/>
  <c r="U1428" i="1" s="1"/>
  <c r="U1429" i="1" s="1"/>
  <c r="U1430" i="1" s="1"/>
  <c r="U1431" i="1" s="1"/>
  <c r="U1432" i="1" s="1"/>
  <c r="U1433" i="1" s="1"/>
  <c r="U1434" i="1" s="1"/>
  <c r="U1435" i="1" s="1"/>
  <c r="U1436" i="1" s="1"/>
  <c r="U1437" i="1" s="1"/>
  <c r="U1438" i="1" s="1"/>
  <c r="U1439" i="1" s="1"/>
  <c r="U1440" i="1" s="1"/>
  <c r="U1441" i="1" s="1"/>
  <c r="U1442" i="1" s="1"/>
  <c r="U1443" i="1" s="1"/>
  <c r="U1444" i="1" s="1"/>
  <c r="U1445" i="1" s="1"/>
  <c r="U1446" i="1" s="1"/>
  <c r="U1447" i="1" s="1"/>
  <c r="U1448" i="1" s="1"/>
  <c r="U1449" i="1" s="1"/>
  <c r="U1450" i="1" s="1"/>
  <c r="U1451" i="1" s="1"/>
  <c r="U1452" i="1" s="1"/>
  <c r="U1453" i="1" s="1"/>
  <c r="U1454" i="1" s="1"/>
  <c r="U1455" i="1" s="1"/>
  <c r="U1456" i="1" s="1"/>
  <c r="U1457" i="1" s="1"/>
  <c r="U1458" i="1" s="1"/>
  <c r="U1459" i="1" s="1"/>
  <c r="U1460" i="1" s="1"/>
  <c r="U1461" i="1" s="1"/>
  <c r="U1462" i="1" s="1"/>
  <c r="U1463" i="1" s="1"/>
  <c r="U1464" i="1" s="1"/>
  <c r="U1465" i="1" s="1"/>
  <c r="U1466" i="1" s="1"/>
  <c r="U1467" i="1" s="1"/>
  <c r="U1468" i="1" s="1"/>
  <c r="U1469" i="1" s="1"/>
  <c r="U1470" i="1" s="1"/>
  <c r="U1471" i="1" s="1"/>
  <c r="U1472" i="1" s="1"/>
  <c r="U1473" i="1" s="1"/>
  <c r="U1474" i="1" s="1"/>
  <c r="U1475" i="1" s="1"/>
  <c r="U1476" i="1" s="1"/>
  <c r="U1477" i="1" s="1"/>
  <c r="U1478" i="1" s="1"/>
  <c r="U1479" i="1" s="1"/>
  <c r="U1480" i="1" s="1"/>
  <c r="U1481" i="1" s="1"/>
  <c r="U1482" i="1" s="1"/>
  <c r="U1483" i="1" s="1"/>
  <c r="U1484" i="1" s="1"/>
  <c r="U1485" i="1" s="1"/>
  <c r="U1486" i="1" s="1"/>
  <c r="U1487" i="1" s="1"/>
  <c r="U1488" i="1" s="1"/>
  <c r="U1489" i="1" s="1"/>
  <c r="U1490" i="1" s="1"/>
  <c r="U1491" i="1" s="1"/>
  <c r="U1492" i="1" s="1"/>
  <c r="U1493" i="1" s="1"/>
  <c r="U1494" i="1" s="1"/>
  <c r="U1495" i="1" s="1"/>
  <c r="U1496" i="1" s="1"/>
  <c r="U1497" i="1" s="1"/>
  <c r="U1498" i="1" s="1"/>
  <c r="U1499" i="1" s="1"/>
  <c r="U1500" i="1" s="1"/>
  <c r="U1501" i="1" s="1"/>
  <c r="U1502" i="1" s="1"/>
  <c r="U1503" i="1" s="1"/>
  <c r="U1504" i="1" s="1"/>
  <c r="U1505" i="1" s="1"/>
  <c r="U1506" i="1" s="1"/>
  <c r="U1507" i="1" s="1"/>
  <c r="U1508" i="1" s="1"/>
  <c r="U1509" i="1" s="1"/>
  <c r="U1510" i="1" s="1"/>
  <c r="U1511" i="1" s="1"/>
  <c r="U1512" i="1" s="1"/>
  <c r="U1513" i="1" s="1"/>
  <c r="U1514" i="1" s="1"/>
  <c r="U1515" i="1" s="1"/>
  <c r="U1516" i="1" s="1"/>
  <c r="U1517" i="1" s="1"/>
  <c r="U1518" i="1" s="1"/>
  <c r="U1519" i="1" s="1"/>
  <c r="U1520" i="1" s="1"/>
  <c r="U1521" i="1" s="1"/>
  <c r="U1522" i="1" s="1"/>
  <c r="U1523" i="1" s="1"/>
  <c r="U1524" i="1" s="1"/>
  <c r="U1525" i="1" s="1"/>
  <c r="U1526" i="1" s="1"/>
  <c r="U1527" i="1" s="1"/>
  <c r="U1528" i="1" s="1"/>
  <c r="U1529" i="1" s="1"/>
  <c r="U1530" i="1" s="1"/>
  <c r="U1531" i="1" s="1"/>
  <c r="U1532" i="1" s="1"/>
  <c r="U1533" i="1" s="1"/>
  <c r="U1534" i="1" s="1"/>
  <c r="U1535" i="1" s="1"/>
  <c r="U1536" i="1" s="1"/>
  <c r="U1537" i="1" s="1"/>
  <c r="U1538" i="1" s="1"/>
  <c r="U1539" i="1" s="1"/>
  <c r="U1540" i="1" s="1"/>
  <c r="U1541" i="1" s="1"/>
  <c r="U1542" i="1" s="1"/>
  <c r="U1543" i="1" s="1"/>
  <c r="U1544" i="1" s="1"/>
  <c r="U1545" i="1" s="1"/>
  <c r="U1546" i="1" s="1"/>
  <c r="U1547" i="1" s="1"/>
  <c r="U1548" i="1" s="1"/>
  <c r="U1549" i="1" s="1"/>
  <c r="U1550" i="1" s="1"/>
  <c r="U1551" i="1" s="1"/>
  <c r="U1552" i="1" s="1"/>
  <c r="U1553" i="1" s="1"/>
  <c r="U1554" i="1" s="1"/>
  <c r="U1555" i="1" s="1"/>
  <c r="U1556" i="1" s="1"/>
  <c r="U1557" i="1" s="1"/>
  <c r="U1558" i="1" s="1"/>
  <c r="U1559" i="1" s="1"/>
  <c r="U1560" i="1" s="1"/>
  <c r="U1561" i="1" s="1"/>
  <c r="U1562" i="1" s="1"/>
  <c r="U1563" i="1" s="1"/>
  <c r="U1564" i="1" s="1"/>
  <c r="U1565" i="1" s="1"/>
  <c r="U1566" i="1" s="1"/>
  <c r="U1567" i="1" s="1"/>
  <c r="U1568" i="1" s="1"/>
  <c r="U1569" i="1" s="1"/>
  <c r="U1570" i="1" s="1"/>
  <c r="U1571" i="1" s="1"/>
  <c r="U1572" i="1" s="1"/>
  <c r="U1573" i="1" s="1"/>
  <c r="U1574" i="1" s="1"/>
  <c r="U1575" i="1" s="1"/>
  <c r="U1576" i="1" s="1"/>
  <c r="U1577" i="1" s="1"/>
  <c r="U1578" i="1" s="1"/>
  <c r="U1579" i="1" s="1"/>
  <c r="U1580" i="1" s="1"/>
  <c r="U1581" i="1" s="1"/>
  <c r="U1582" i="1" s="1"/>
  <c r="U1583" i="1" s="1"/>
  <c r="U1584" i="1" s="1"/>
  <c r="U1585" i="1" s="1"/>
  <c r="U1586" i="1" s="1"/>
  <c r="U1587" i="1" s="1"/>
  <c r="U1588" i="1" s="1"/>
  <c r="U1589" i="1" s="1"/>
  <c r="U1590" i="1" s="1"/>
  <c r="U1591" i="1" s="1"/>
  <c r="U1592" i="1" s="1"/>
  <c r="U1593" i="1" s="1"/>
  <c r="U1594" i="1" s="1"/>
  <c r="U1595" i="1" s="1"/>
  <c r="U1596" i="1" s="1"/>
  <c r="U1597" i="1" s="1"/>
  <c r="U1598" i="1" s="1"/>
  <c r="U1599" i="1" s="1"/>
  <c r="U1600" i="1" s="1"/>
  <c r="U1601" i="1" s="1"/>
  <c r="U1602" i="1" s="1"/>
  <c r="U1603" i="1" s="1"/>
  <c r="U1604" i="1" s="1"/>
  <c r="U1605" i="1" s="1"/>
  <c r="U1606" i="1" s="1"/>
  <c r="U1607" i="1" s="1"/>
  <c r="U1608" i="1" s="1"/>
  <c r="U1609" i="1" s="1"/>
  <c r="U1610" i="1" s="1"/>
  <c r="U1611" i="1" s="1"/>
  <c r="U1612" i="1" s="1"/>
  <c r="U1613" i="1" s="1"/>
  <c r="U1614" i="1" s="1"/>
  <c r="U1615" i="1" s="1"/>
  <c r="U1616" i="1" s="1"/>
  <c r="U1617" i="1" s="1"/>
  <c r="U1618" i="1" s="1"/>
  <c r="U1619" i="1" s="1"/>
  <c r="U1620" i="1" s="1"/>
  <c r="U1621" i="1" s="1"/>
  <c r="U1622" i="1" s="1"/>
  <c r="U1623" i="1" s="1"/>
  <c r="U1624" i="1" s="1"/>
  <c r="U1625" i="1" s="1"/>
  <c r="U1626" i="1" s="1"/>
  <c r="U1627" i="1" s="1"/>
  <c r="U1628" i="1" s="1"/>
  <c r="U1629" i="1" s="1"/>
  <c r="U1630" i="1" s="1"/>
  <c r="U1631" i="1" s="1"/>
  <c r="U1632" i="1" s="1"/>
  <c r="U1633" i="1" s="1"/>
  <c r="U1634" i="1" s="1"/>
  <c r="U1635" i="1" s="1"/>
  <c r="U1636" i="1" s="1"/>
  <c r="U1637" i="1" s="1"/>
  <c r="U1638" i="1" s="1"/>
  <c r="U1639" i="1" s="1"/>
  <c r="U1640" i="1" s="1"/>
  <c r="U1641" i="1" s="1"/>
  <c r="U1642" i="1" s="1"/>
  <c r="U1643" i="1" s="1"/>
  <c r="U1644" i="1" s="1"/>
  <c r="U1645" i="1" s="1"/>
  <c r="U1646" i="1" s="1"/>
  <c r="U1647" i="1" s="1"/>
  <c r="U1648" i="1" s="1"/>
  <c r="U1649" i="1" s="1"/>
  <c r="U1650" i="1" s="1"/>
  <c r="U1651" i="1" s="1"/>
  <c r="U1652" i="1" s="1"/>
  <c r="U1653" i="1" s="1"/>
  <c r="U1654" i="1" s="1"/>
  <c r="U1655" i="1" s="1"/>
  <c r="U1656" i="1" s="1"/>
  <c r="U1657" i="1" s="1"/>
  <c r="U1658" i="1" s="1"/>
  <c r="U1659" i="1" s="1"/>
  <c r="U1660" i="1" s="1"/>
  <c r="U1661" i="1" s="1"/>
  <c r="U1662" i="1" s="1"/>
  <c r="U1663" i="1" s="1"/>
  <c r="U1664" i="1" s="1"/>
  <c r="U1665" i="1" s="1"/>
  <c r="U1666" i="1" s="1"/>
  <c r="U1667" i="1" s="1"/>
  <c r="U1668" i="1" s="1"/>
  <c r="U1669" i="1" s="1"/>
  <c r="U1670" i="1" s="1"/>
  <c r="U1671" i="1" s="1"/>
  <c r="U1672" i="1" s="1"/>
  <c r="U1673" i="1" s="1"/>
  <c r="U1674" i="1" s="1"/>
  <c r="U1675" i="1" s="1"/>
  <c r="U1676" i="1" s="1"/>
  <c r="U1677" i="1" s="1"/>
  <c r="U1678" i="1" s="1"/>
  <c r="U1679" i="1" s="1"/>
  <c r="U1680" i="1" s="1"/>
  <c r="U1681" i="1" s="1"/>
  <c r="U1682" i="1" s="1"/>
  <c r="U1683" i="1" s="1"/>
  <c r="U1684" i="1" s="1"/>
  <c r="U1685" i="1" s="1"/>
  <c r="U1686" i="1" s="1"/>
  <c r="U1687" i="1" s="1"/>
  <c r="U1688" i="1" s="1"/>
  <c r="U1689" i="1" s="1"/>
  <c r="U1690" i="1" s="1"/>
  <c r="U1691" i="1" s="1"/>
  <c r="U1692" i="1" s="1"/>
  <c r="U1693" i="1" s="1"/>
  <c r="U1694" i="1" s="1"/>
  <c r="U1695" i="1" s="1"/>
  <c r="U1696" i="1" s="1"/>
  <c r="U1697" i="1" s="1"/>
  <c r="U1698" i="1" s="1"/>
  <c r="U1699" i="1" s="1"/>
  <c r="U1700" i="1" s="1"/>
  <c r="U1701" i="1" s="1"/>
  <c r="U1702" i="1" s="1"/>
  <c r="U1703" i="1" s="1"/>
  <c r="U1704" i="1" s="1"/>
  <c r="U1705" i="1" s="1"/>
  <c r="U1706" i="1" s="1"/>
  <c r="U1707" i="1" s="1"/>
  <c r="U1708" i="1" s="1"/>
  <c r="U1709" i="1" s="1"/>
  <c r="U1710" i="1" s="1"/>
  <c r="U1711" i="1" s="1"/>
  <c r="U1712" i="1" s="1"/>
  <c r="U1713" i="1" s="1"/>
  <c r="U1714" i="1" s="1"/>
  <c r="U1715" i="1" s="1"/>
  <c r="U1716" i="1" s="1"/>
  <c r="U1717" i="1" s="1"/>
  <c r="U1718" i="1" s="1"/>
  <c r="U1719" i="1" s="1"/>
  <c r="U1720" i="1" s="1"/>
  <c r="U1721" i="1" s="1"/>
  <c r="U1722" i="1" s="1"/>
  <c r="U1723" i="1" s="1"/>
  <c r="U1724" i="1" s="1"/>
  <c r="U1725" i="1" s="1"/>
  <c r="U1726" i="1" s="1"/>
  <c r="U1727" i="1" s="1"/>
  <c r="U1728" i="1" s="1"/>
  <c r="U1729" i="1" s="1"/>
  <c r="U1730" i="1" s="1"/>
  <c r="U1731" i="1" s="1"/>
  <c r="U1732" i="1" s="1"/>
  <c r="U1733" i="1" s="1"/>
  <c r="U1734" i="1" s="1"/>
  <c r="U1735" i="1" s="1"/>
  <c r="U1736" i="1" s="1"/>
  <c r="U1737" i="1" s="1"/>
  <c r="U1738" i="1" s="1"/>
  <c r="U1739" i="1" s="1"/>
  <c r="U1740" i="1" s="1"/>
  <c r="U1741" i="1" s="1"/>
  <c r="U1742" i="1" s="1"/>
  <c r="U1743" i="1" s="1"/>
  <c r="U1744" i="1" s="1"/>
  <c r="U1745" i="1" s="1"/>
  <c r="U1746" i="1" s="1"/>
  <c r="U1747" i="1" s="1"/>
  <c r="U1748" i="1" s="1"/>
  <c r="U1749" i="1" s="1"/>
  <c r="U1750" i="1" s="1"/>
  <c r="U1751" i="1" s="1"/>
  <c r="U1752" i="1" s="1"/>
  <c r="U1753" i="1" s="1"/>
  <c r="U1754" i="1" s="1"/>
  <c r="U1755" i="1" s="1"/>
  <c r="U1756" i="1" s="1"/>
  <c r="U1757" i="1" s="1"/>
  <c r="U1758" i="1" s="1"/>
  <c r="U1759" i="1" s="1"/>
  <c r="U1760" i="1" s="1"/>
  <c r="U1761" i="1" s="1"/>
  <c r="U1762" i="1" s="1"/>
  <c r="U1763" i="1" s="1"/>
  <c r="U1764" i="1" s="1"/>
  <c r="U1765" i="1" s="1"/>
  <c r="U1766" i="1" s="1"/>
  <c r="U1767" i="1" s="1"/>
  <c r="U1768" i="1" s="1"/>
  <c r="U1769" i="1" s="1"/>
  <c r="U1770" i="1" s="1"/>
  <c r="U1771" i="1" s="1"/>
  <c r="U1772" i="1" s="1"/>
  <c r="U1773" i="1" s="1"/>
  <c r="U1774" i="1" s="1"/>
  <c r="U1775" i="1" s="1"/>
  <c r="U1776" i="1" s="1"/>
  <c r="U1777" i="1" s="1"/>
  <c r="U1778" i="1" s="1"/>
  <c r="U1779" i="1" s="1"/>
  <c r="U1780" i="1" s="1"/>
  <c r="U1781" i="1" s="1"/>
  <c r="U1782" i="1" s="1"/>
  <c r="U1783" i="1" s="1"/>
  <c r="U1784" i="1" s="1"/>
  <c r="U1785" i="1" s="1"/>
  <c r="U1786" i="1" s="1"/>
  <c r="U1787" i="1" s="1"/>
  <c r="U1788" i="1" s="1"/>
  <c r="U1789" i="1" s="1"/>
  <c r="U1790" i="1" s="1"/>
  <c r="U1791" i="1" s="1"/>
  <c r="U1792" i="1" s="1"/>
  <c r="U1793" i="1" s="1"/>
  <c r="U1794" i="1" s="1"/>
  <c r="U1795" i="1" s="1"/>
  <c r="U1796" i="1" s="1"/>
  <c r="U1797" i="1" s="1"/>
  <c r="U1798" i="1" s="1"/>
  <c r="U1799" i="1" s="1"/>
  <c r="U1800" i="1" s="1"/>
  <c r="U1801" i="1" s="1"/>
  <c r="U1802" i="1" s="1"/>
  <c r="U1803" i="1" s="1"/>
  <c r="U1804" i="1" s="1"/>
  <c r="U1805" i="1" s="1"/>
  <c r="U1806" i="1" s="1"/>
  <c r="U1807" i="1" s="1"/>
  <c r="U1808" i="1" s="1"/>
  <c r="U1809" i="1" s="1"/>
  <c r="U1810" i="1" s="1"/>
  <c r="U1811" i="1" s="1"/>
  <c r="U1812" i="1" s="1"/>
  <c r="U1813" i="1" s="1"/>
  <c r="U1814" i="1" s="1"/>
  <c r="U1815" i="1" s="1"/>
  <c r="U1816" i="1" s="1"/>
  <c r="U1817" i="1" s="1"/>
  <c r="U1818" i="1" s="1"/>
  <c r="U1819" i="1" s="1"/>
  <c r="U1820" i="1" s="1"/>
  <c r="U1821" i="1" s="1"/>
  <c r="U1822" i="1" s="1"/>
  <c r="U1823" i="1" s="1"/>
  <c r="U1824" i="1" s="1"/>
  <c r="U1825" i="1" s="1"/>
  <c r="U1826" i="1" s="1"/>
  <c r="U1827" i="1" s="1"/>
  <c r="U1828" i="1" s="1"/>
  <c r="U1829" i="1" s="1"/>
  <c r="U1830" i="1" s="1"/>
  <c r="U1831" i="1" s="1"/>
  <c r="U1832" i="1" s="1"/>
  <c r="U1833" i="1" s="1"/>
  <c r="U1834" i="1" s="1"/>
  <c r="U1835" i="1" s="1"/>
  <c r="U1836" i="1" s="1"/>
  <c r="U1838" i="1" s="1"/>
  <c r="U1839" i="1" s="1"/>
  <c r="U1840" i="1" s="1"/>
  <c r="U1841" i="1" s="1"/>
  <c r="U1842" i="1" s="1"/>
  <c r="U1843" i="1" s="1"/>
  <c r="U1844" i="1" s="1"/>
  <c r="U1845" i="1" s="1"/>
  <c r="U1846" i="1" s="1"/>
  <c r="U1847" i="1" s="1"/>
  <c r="U1848" i="1" s="1"/>
  <c r="U1849" i="1" s="1"/>
  <c r="U1850" i="1" s="1"/>
  <c r="U1851" i="1" s="1"/>
  <c r="U1852" i="1" s="1"/>
  <c r="U1853" i="1" s="1"/>
  <c r="U1854" i="1" s="1"/>
  <c r="U1855" i="1" s="1"/>
  <c r="U1856" i="1" s="1"/>
  <c r="U1857" i="1" s="1"/>
  <c r="U1858" i="1" s="1"/>
  <c r="U1859" i="1" s="1"/>
  <c r="U1860" i="1" s="1"/>
  <c r="U1861" i="1" s="1"/>
  <c r="U1862" i="1" s="1"/>
  <c r="U1863" i="1" s="1"/>
  <c r="U1864" i="1" s="1"/>
  <c r="U1865" i="1" s="1"/>
  <c r="U1866" i="1" s="1"/>
  <c r="U1867" i="1" s="1"/>
  <c r="A11" i="1"/>
  <c r="G10" i="1"/>
  <c r="AB12" i="1"/>
  <c r="AE12" i="1" s="1"/>
  <c r="AB13" i="1"/>
  <c r="AE13" i="1" s="1"/>
  <c r="AB14" i="1"/>
  <c r="AE14" i="1" s="1"/>
  <c r="AB15" i="1"/>
  <c r="AE15" i="1" s="1"/>
  <c r="AB16" i="1"/>
  <c r="AE16" i="1" s="1"/>
  <c r="AB17" i="1"/>
  <c r="AE17" i="1" s="1"/>
  <c r="AB18" i="1"/>
  <c r="AE18" i="1" s="1"/>
  <c r="AB19" i="1"/>
  <c r="AE19" i="1" s="1"/>
  <c r="AB20" i="1"/>
  <c r="AE20" i="1" s="1"/>
  <c r="AB21" i="1"/>
  <c r="AE21" i="1" s="1"/>
  <c r="AB22" i="1"/>
  <c r="AE22" i="1" s="1"/>
  <c r="AB23" i="1"/>
  <c r="AE23" i="1" s="1"/>
  <c r="AB24" i="1"/>
  <c r="AE24" i="1" s="1"/>
  <c r="AB25" i="1"/>
  <c r="AE25" i="1" s="1"/>
  <c r="AB26" i="1"/>
  <c r="AE26" i="1" s="1"/>
  <c r="AB27" i="1"/>
  <c r="AE27" i="1" s="1"/>
  <c r="AB28" i="1"/>
  <c r="AE28" i="1" s="1"/>
  <c r="AB29" i="1"/>
  <c r="AE29" i="1" s="1"/>
  <c r="AB30" i="1"/>
  <c r="AE30" i="1" s="1"/>
  <c r="E12" i="1" l="1"/>
  <c r="N11" i="1"/>
  <c r="X52" i="1"/>
  <c r="AF51" i="1"/>
  <c r="Q1221" i="1"/>
  <c r="A12" i="1"/>
  <c r="N12" i="1" s="1"/>
  <c r="D11" i="1"/>
  <c r="Q11" i="1"/>
  <c r="Q12" i="1" s="1"/>
  <c r="Q13" i="1" s="1"/>
  <c r="X53" i="1" l="1"/>
  <c r="AF52" i="1"/>
  <c r="E13" i="1"/>
  <c r="Q1222" i="1"/>
  <c r="C12" i="1"/>
  <c r="O11" i="1"/>
  <c r="P11" i="1" s="1"/>
  <c r="F11" i="1"/>
  <c r="T11" i="1"/>
  <c r="Q14" i="1"/>
  <c r="Q15" i="1" s="1"/>
  <c r="A13" i="1"/>
  <c r="N13" i="1" s="1"/>
  <c r="G11" i="1"/>
  <c r="X54" i="1" l="1"/>
  <c r="AF53" i="1"/>
  <c r="E14" i="1"/>
  <c r="E15" i="1" s="1"/>
  <c r="Q1223" i="1"/>
  <c r="O13" i="1"/>
  <c r="C13" i="1"/>
  <c r="O12" i="1"/>
  <c r="P12" i="1" s="1"/>
  <c r="T12" i="1"/>
  <c r="A14" i="1"/>
  <c r="N14" i="1" s="1"/>
  <c r="Q16" i="1"/>
  <c r="D12" i="1"/>
  <c r="F12" i="1" s="1"/>
  <c r="AF54" i="1" l="1"/>
  <c r="X55" i="1"/>
  <c r="Q1224" i="1"/>
  <c r="C14" i="1"/>
  <c r="C15" i="1" s="1"/>
  <c r="O14" i="1"/>
  <c r="P13" i="1"/>
  <c r="T13" i="1"/>
  <c r="G12" i="1"/>
  <c r="Q17" i="1"/>
  <c r="A15" i="1"/>
  <c r="N15" i="1" s="1"/>
  <c r="D13" i="1"/>
  <c r="F13" i="1" s="1"/>
  <c r="X56" i="1" l="1"/>
  <c r="AF55" i="1"/>
  <c r="E16" i="1"/>
  <c r="Q1225" i="1"/>
  <c r="C16" i="1"/>
  <c r="O15" i="1"/>
  <c r="T14" i="1"/>
  <c r="P14" i="1"/>
  <c r="G13" i="1"/>
  <c r="H15" i="1"/>
  <c r="A16" i="1"/>
  <c r="N16" i="1" s="1"/>
  <c r="D14" i="1"/>
  <c r="Q18" i="1"/>
  <c r="Q19" i="1" s="1"/>
  <c r="Q20" i="1" s="1"/>
  <c r="E17" i="1" l="1"/>
  <c r="X57" i="1"/>
  <c r="AF56" i="1"/>
  <c r="Q1226" i="1"/>
  <c r="C17" i="1"/>
  <c r="O16" i="1"/>
  <c r="F14" i="1"/>
  <c r="P15" i="1"/>
  <c r="T15" i="1"/>
  <c r="A17" i="1"/>
  <c r="N17" i="1" s="1"/>
  <c r="H16" i="1"/>
  <c r="D15" i="1"/>
  <c r="Q21" i="1"/>
  <c r="Q22" i="1" s="1"/>
  <c r="Q23" i="1" s="1"/>
  <c r="G14" i="1"/>
  <c r="X58" i="1" l="1"/>
  <c r="AF57" i="1"/>
  <c r="E18" i="1"/>
  <c r="Q1227" i="1"/>
  <c r="F15" i="1"/>
  <c r="C18" i="1"/>
  <c r="O17" i="1"/>
  <c r="P16" i="1"/>
  <c r="T16" i="1"/>
  <c r="G15" i="1"/>
  <c r="H17" i="1"/>
  <c r="A18" i="1"/>
  <c r="N18" i="1" s="1"/>
  <c r="Q24" i="1"/>
  <c r="Q25" i="1" s="1"/>
  <c r="D16" i="1"/>
  <c r="E19" i="1" l="1"/>
  <c r="X59" i="1"/>
  <c r="AF58" i="1"/>
  <c r="Q1228" i="1"/>
  <c r="F16" i="1"/>
  <c r="C19" i="1"/>
  <c r="O18" i="1"/>
  <c r="P17" i="1"/>
  <c r="T17" i="1"/>
  <c r="G16" i="1"/>
  <c r="D17" i="1"/>
  <c r="A19" i="1"/>
  <c r="N19" i="1" s="1"/>
  <c r="H18" i="1"/>
  <c r="Q26" i="1"/>
  <c r="Q27" i="1" s="1"/>
  <c r="Q28" i="1" s="1"/>
  <c r="AF59" i="1" l="1"/>
  <c r="X60" i="1"/>
  <c r="E20" i="1"/>
  <c r="Q1229" i="1"/>
  <c r="F17" i="1"/>
  <c r="C20" i="1"/>
  <c r="O19" i="1"/>
  <c r="P18" i="1"/>
  <c r="T18" i="1"/>
  <c r="D18" i="1"/>
  <c r="G17" i="1"/>
  <c r="Q29" i="1"/>
  <c r="H19" i="1"/>
  <c r="A20" i="1"/>
  <c r="N20" i="1" s="1"/>
  <c r="E21" i="1" l="1"/>
  <c r="X61" i="1"/>
  <c r="AF60" i="1"/>
  <c r="Q1230" i="1"/>
  <c r="F18" i="1"/>
  <c r="C21" i="1"/>
  <c r="O20" i="1"/>
  <c r="P19" i="1"/>
  <c r="T19" i="1"/>
  <c r="G18" i="1"/>
  <c r="D19" i="1"/>
  <c r="Q30" i="1"/>
  <c r="Q31" i="1" s="1"/>
  <c r="A21" i="1"/>
  <c r="N21" i="1" s="1"/>
  <c r="H20" i="1"/>
  <c r="X62" i="1" l="1"/>
  <c r="AF61" i="1"/>
  <c r="E22" i="1"/>
  <c r="Q1231" i="1"/>
  <c r="F19" i="1"/>
  <c r="C22" i="1"/>
  <c r="O21" i="1"/>
  <c r="P20" i="1"/>
  <c r="T20" i="1"/>
  <c r="G19" i="1"/>
  <c r="A22" i="1"/>
  <c r="N22" i="1" s="1"/>
  <c r="H21" i="1"/>
  <c r="Q32" i="1"/>
  <c r="Q33" i="1" s="1"/>
  <c r="Q34" i="1" s="1"/>
  <c r="D20" i="1"/>
  <c r="E23" i="1" l="1"/>
  <c r="AF62" i="1"/>
  <c r="X63" i="1"/>
  <c r="Q1232" i="1"/>
  <c r="F20" i="1"/>
  <c r="C23" i="1"/>
  <c r="O22" i="1"/>
  <c r="P21" i="1"/>
  <c r="T21" i="1"/>
  <c r="G20" i="1"/>
  <c r="Q35" i="1"/>
  <c r="Q36" i="1" s="1"/>
  <c r="Q37" i="1" s="1"/>
  <c r="Q38" i="1" s="1"/>
  <c r="D21" i="1"/>
  <c r="H22" i="1"/>
  <c r="A23" i="1"/>
  <c r="N23" i="1" s="1"/>
  <c r="X64" i="1" l="1"/>
  <c r="AF63" i="1"/>
  <c r="E24" i="1"/>
  <c r="Q1233" i="1"/>
  <c r="F21" i="1"/>
  <c r="C24" i="1"/>
  <c r="O23" i="1"/>
  <c r="P22" i="1"/>
  <c r="T22" i="1"/>
  <c r="G21" i="1"/>
  <c r="A24" i="1"/>
  <c r="N24" i="1" s="1"/>
  <c r="H23" i="1"/>
  <c r="D22" i="1"/>
  <c r="Q39" i="1"/>
  <c r="Q40" i="1" s="1"/>
  <c r="Q41" i="1" s="1"/>
  <c r="E25" i="1" l="1"/>
  <c r="AF64" i="1"/>
  <c r="X65" i="1"/>
  <c r="Q1234" i="1"/>
  <c r="F22" i="1"/>
  <c r="C25" i="1"/>
  <c r="O24" i="1"/>
  <c r="P23" i="1"/>
  <c r="T23" i="1"/>
  <c r="G22" i="1"/>
  <c r="Q42" i="1"/>
  <c r="Q43" i="1" s="1"/>
  <c r="Q44" i="1" s="1"/>
  <c r="Q45" i="1" s="1"/>
  <c r="Q46" i="1" s="1"/>
  <c r="D23" i="1"/>
  <c r="H24" i="1"/>
  <c r="A25" i="1"/>
  <c r="N25" i="1" s="1"/>
  <c r="X66" i="1" l="1"/>
  <c r="AF65" i="1"/>
  <c r="E26" i="1"/>
  <c r="Q1235" i="1"/>
  <c r="F23" i="1"/>
  <c r="C26" i="1"/>
  <c r="O25" i="1"/>
  <c r="P24" i="1"/>
  <c r="T24" i="1"/>
  <c r="G23" i="1"/>
  <c r="D24" i="1"/>
  <c r="H25" i="1"/>
  <c r="A26" i="1"/>
  <c r="N26" i="1" s="1"/>
  <c r="Q47" i="1"/>
  <c r="E27" i="1" l="1"/>
  <c r="AF66" i="1"/>
  <c r="X67" i="1"/>
  <c r="Q1236" i="1"/>
  <c r="F24" i="1"/>
  <c r="P25" i="1"/>
  <c r="T25" i="1"/>
  <c r="H26" i="1"/>
  <c r="A27" i="1"/>
  <c r="N27" i="1" s="1"/>
  <c r="D25" i="1"/>
  <c r="Q48" i="1"/>
  <c r="Q49" i="1" s="1"/>
  <c r="G24" i="1"/>
  <c r="X68" i="1" l="1"/>
  <c r="AF67" i="1"/>
  <c r="E28" i="1"/>
  <c r="Q1237" i="1"/>
  <c r="F25" i="1"/>
  <c r="C27" i="1"/>
  <c r="O26" i="1"/>
  <c r="P26" i="1" s="1"/>
  <c r="T26" i="1"/>
  <c r="D26" i="1"/>
  <c r="H27" i="1"/>
  <c r="A28" i="1"/>
  <c r="N28" i="1" s="1"/>
  <c r="Q50" i="1"/>
  <c r="Q51" i="1" s="1"/>
  <c r="G25" i="1"/>
  <c r="E29" i="1" l="1"/>
  <c r="AF68" i="1"/>
  <c r="X69" i="1"/>
  <c r="Q1238" i="1"/>
  <c r="F26" i="1"/>
  <c r="C28" i="1"/>
  <c r="O27" i="1"/>
  <c r="P27" i="1" s="1"/>
  <c r="T27" i="1"/>
  <c r="G26" i="1"/>
  <c r="A29" i="1"/>
  <c r="N29" i="1" s="1"/>
  <c r="H28" i="1"/>
  <c r="Q52" i="1"/>
  <c r="Q53" i="1" s="1"/>
  <c r="D27" i="1"/>
  <c r="X70" i="1" l="1"/>
  <c r="AF69" i="1"/>
  <c r="E30" i="1"/>
  <c r="Q1239" i="1"/>
  <c r="F27" i="1"/>
  <c r="C29" i="1"/>
  <c r="O28" i="1"/>
  <c r="P28" i="1" s="1"/>
  <c r="T28" i="1"/>
  <c r="Q54" i="1"/>
  <c r="Q55" i="1" s="1"/>
  <c r="Q56" i="1" s="1"/>
  <c r="Q57" i="1" s="1"/>
  <c r="Q58" i="1" s="1"/>
  <c r="D28" i="1"/>
  <c r="A30" i="1"/>
  <c r="N30" i="1" s="1"/>
  <c r="H29" i="1"/>
  <c r="G27" i="1"/>
  <c r="E31" i="1" l="1"/>
  <c r="AF70" i="1"/>
  <c r="X71" i="1"/>
  <c r="AF71" i="1" s="1"/>
  <c r="Q1240" i="1"/>
  <c r="F28" i="1"/>
  <c r="C30" i="1"/>
  <c r="O29" i="1"/>
  <c r="P29" i="1" s="1"/>
  <c r="T29" i="1"/>
  <c r="G28" i="1"/>
  <c r="D29" i="1"/>
  <c r="A31" i="1"/>
  <c r="N31" i="1" s="1"/>
  <c r="H30" i="1"/>
  <c r="Q59" i="1"/>
  <c r="E32" i="1" l="1"/>
  <c r="Q1241" i="1"/>
  <c r="F29" i="1"/>
  <c r="C31" i="1"/>
  <c r="O30" i="1"/>
  <c r="P30" i="1" s="1"/>
  <c r="T30" i="1"/>
  <c r="G29" i="1"/>
  <c r="Q60" i="1"/>
  <c r="Q61" i="1" s="1"/>
  <c r="Q62" i="1" s="1"/>
  <c r="Q63" i="1" s="1"/>
  <c r="Q64" i="1" s="1"/>
  <c r="Q65" i="1" s="1"/>
  <c r="Q66" i="1" s="1"/>
  <c r="Q67" i="1" s="1"/>
  <c r="Q68" i="1" s="1"/>
  <c r="Q69" i="1" s="1"/>
  <c r="A32" i="1"/>
  <c r="N32" i="1" s="1"/>
  <c r="H31" i="1"/>
  <c r="D30" i="1"/>
  <c r="E33" i="1" l="1"/>
  <c r="Q1242" i="1"/>
  <c r="F30" i="1"/>
  <c r="C32" i="1"/>
  <c r="O31" i="1"/>
  <c r="P31" i="1" s="1"/>
  <c r="T31" i="1"/>
  <c r="G30" i="1"/>
  <c r="H32" i="1"/>
  <c r="A33" i="1"/>
  <c r="N33" i="1" s="1"/>
  <c r="Q70" i="1"/>
  <c r="D31" i="1"/>
  <c r="E34" i="1" l="1"/>
  <c r="Q1243" i="1"/>
  <c r="F31" i="1"/>
  <c r="C33" i="1"/>
  <c r="O32" i="1"/>
  <c r="P32" i="1" s="1"/>
  <c r="T32" i="1"/>
  <c r="A34" i="1"/>
  <c r="N34" i="1" s="1"/>
  <c r="H33" i="1"/>
  <c r="G31" i="1"/>
  <c r="Q71" i="1"/>
  <c r="Q72" i="1" s="1"/>
  <c r="Q73" i="1" s="1"/>
  <c r="Q74" i="1" s="1"/>
  <c r="Q75" i="1" s="1"/>
  <c r="Q76" i="1" s="1"/>
  <c r="Q77" i="1" s="1"/>
  <c r="Q78" i="1" s="1"/>
  <c r="D32" i="1"/>
  <c r="E35" i="1" l="1"/>
  <c r="Q1244" i="1"/>
  <c r="F32" i="1"/>
  <c r="C34" i="1"/>
  <c r="O33" i="1"/>
  <c r="P33" i="1" s="1"/>
  <c r="T33" i="1"/>
  <c r="G32" i="1"/>
  <c r="Q79" i="1"/>
  <c r="Q80" i="1" s="1"/>
  <c r="Q81" i="1" s="1"/>
  <c r="D33" i="1"/>
  <c r="A35" i="1"/>
  <c r="N35" i="1" s="1"/>
  <c r="H34" i="1"/>
  <c r="E36" i="1" l="1"/>
  <c r="Q1245" i="1"/>
  <c r="F33" i="1"/>
  <c r="C35" i="1"/>
  <c r="O34" i="1"/>
  <c r="P34" i="1" s="1"/>
  <c r="T34" i="1"/>
  <c r="H35" i="1"/>
  <c r="A36" i="1"/>
  <c r="N36" i="1" s="1"/>
  <c r="G33" i="1"/>
  <c r="D34" i="1"/>
  <c r="Q82" i="1"/>
  <c r="Q83" i="1" s="1"/>
  <c r="Q84" i="1" s="1"/>
  <c r="Q85" i="1" s="1"/>
  <c r="E37" i="1" l="1"/>
  <c r="Q1246" i="1"/>
  <c r="F34" i="1"/>
  <c r="C36" i="1"/>
  <c r="O35" i="1"/>
  <c r="P35" i="1" s="1"/>
  <c r="T35" i="1"/>
  <c r="G34" i="1"/>
  <c r="H36" i="1"/>
  <c r="A37" i="1"/>
  <c r="N37" i="1" s="1"/>
  <c r="Q86" i="1"/>
  <c r="D35" i="1"/>
  <c r="E38" i="1" l="1"/>
  <c r="Q1247" i="1"/>
  <c r="F35" i="1"/>
  <c r="C37" i="1"/>
  <c r="O36" i="1"/>
  <c r="P36" i="1" s="1"/>
  <c r="T36" i="1"/>
  <c r="D36" i="1"/>
  <c r="Q87" i="1"/>
  <c r="A38" i="1"/>
  <c r="N38" i="1" s="1"/>
  <c r="H37" i="1"/>
  <c r="G35" i="1"/>
  <c r="E39" i="1" l="1"/>
  <c r="Q1248" i="1"/>
  <c r="F36" i="1"/>
  <c r="C38" i="1"/>
  <c r="O37" i="1"/>
  <c r="P37" i="1" s="1"/>
  <c r="O38" i="1"/>
  <c r="T37" i="1"/>
  <c r="D37" i="1"/>
  <c r="Q88" i="1"/>
  <c r="Q89" i="1" s="1"/>
  <c r="H38" i="1"/>
  <c r="A39" i="1"/>
  <c r="N39" i="1" s="1"/>
  <c r="G36" i="1"/>
  <c r="E40" i="1" l="1"/>
  <c r="Q1249" i="1"/>
  <c r="F37" i="1"/>
  <c r="C39" i="1"/>
  <c r="O39" i="1"/>
  <c r="P38" i="1"/>
  <c r="G37" i="1"/>
  <c r="D38" i="1"/>
  <c r="A40" i="1"/>
  <c r="N40" i="1" s="1"/>
  <c r="H39" i="1"/>
  <c r="Q90" i="1"/>
  <c r="Q91" i="1" s="1"/>
  <c r="Q92" i="1" s="1"/>
  <c r="Q93" i="1" s="1"/>
  <c r="Q94" i="1" s="1"/>
  <c r="Q95" i="1" s="1"/>
  <c r="Q96" i="1" s="1"/>
  <c r="Q97" i="1" s="1"/>
  <c r="Q98" i="1" s="1"/>
  <c r="Q99" i="1" s="1"/>
  <c r="E41" i="1" l="1"/>
  <c r="Q1250" i="1"/>
  <c r="F38" i="1"/>
  <c r="C40" i="1"/>
  <c r="O40" i="1"/>
  <c r="P39" i="1"/>
  <c r="T39" i="1"/>
  <c r="G38" i="1"/>
  <c r="D39" i="1"/>
  <c r="Q100" i="1"/>
  <c r="Q101" i="1" s="1"/>
  <c r="A41" i="1"/>
  <c r="H40" i="1"/>
  <c r="N41" i="1" l="1"/>
  <c r="E42" i="1"/>
  <c r="E43" i="1" s="1"/>
  <c r="Q1251" i="1"/>
  <c r="F39" i="1"/>
  <c r="O41" i="1"/>
  <c r="V42" i="1"/>
  <c r="C41" i="1"/>
  <c r="P40" i="1"/>
  <c r="T40" i="1"/>
  <c r="H41" i="1"/>
  <c r="A42" i="1"/>
  <c r="N42" i="1" s="1"/>
  <c r="Q102" i="1"/>
  <c r="D40" i="1"/>
  <c r="G39" i="1"/>
  <c r="Q1252" i="1" l="1"/>
  <c r="F40" i="1"/>
  <c r="O42" i="1"/>
  <c r="V43" i="1"/>
  <c r="I42" i="1"/>
  <c r="A43" i="1"/>
  <c r="N43" i="1" s="1"/>
  <c r="H42" i="1"/>
  <c r="Q103" i="1"/>
  <c r="Q104" i="1" s="1"/>
  <c r="Q105" i="1" s="1"/>
  <c r="Q106" i="1" s="1"/>
  <c r="Q107" i="1" s="1"/>
  <c r="Q108" i="1" s="1"/>
  <c r="Q109" i="1" s="1"/>
  <c r="Q110" i="1" s="1"/>
  <c r="Q111" i="1" s="1"/>
  <c r="Q112" i="1" s="1"/>
  <c r="G40" i="1"/>
  <c r="D41" i="1"/>
  <c r="E44" i="1" l="1"/>
  <c r="Q1253" i="1"/>
  <c r="F41" i="1"/>
  <c r="O43" i="1"/>
  <c r="V44" i="1"/>
  <c r="T42" i="1"/>
  <c r="P42" i="1"/>
  <c r="R42" i="1"/>
  <c r="Q113" i="1"/>
  <c r="Q114" i="1" s="1"/>
  <c r="Q115" i="1" s="1"/>
  <c r="Q116" i="1" s="1"/>
  <c r="D42" i="1"/>
  <c r="G41" i="1"/>
  <c r="I43" i="1"/>
  <c r="A44" i="1"/>
  <c r="N44" i="1" s="1"/>
  <c r="H43" i="1"/>
  <c r="E45" i="1" l="1"/>
  <c r="Q1254" i="1"/>
  <c r="O44" i="1"/>
  <c r="V45" i="1"/>
  <c r="F42" i="1"/>
  <c r="J42" i="1"/>
  <c r="P43" i="1"/>
  <c r="T43" i="1"/>
  <c r="R43" i="1"/>
  <c r="D43" i="1"/>
  <c r="G42" i="1"/>
  <c r="Q117" i="1"/>
  <c r="Q118" i="1" s="1"/>
  <c r="Q119" i="1" s="1"/>
  <c r="Q120" i="1" s="1"/>
  <c r="Q121" i="1" s="1"/>
  <c r="Q122" i="1" s="1"/>
  <c r="Q123" i="1" s="1"/>
  <c r="I44" i="1"/>
  <c r="A45" i="1"/>
  <c r="N45" i="1" s="1"/>
  <c r="H44" i="1"/>
  <c r="E46" i="1" l="1"/>
  <c r="Q1255" i="1"/>
  <c r="O45" i="1"/>
  <c r="V46" i="1"/>
  <c r="F43" i="1"/>
  <c r="J43" i="1"/>
  <c r="P44" i="1"/>
  <c r="T44" i="1"/>
  <c r="R44" i="1"/>
  <c r="I45" i="1"/>
  <c r="A46" i="1"/>
  <c r="N46" i="1" s="1"/>
  <c r="H45" i="1"/>
  <c r="Q124" i="1"/>
  <c r="D44" i="1"/>
  <c r="G43" i="1"/>
  <c r="E47" i="1" l="1"/>
  <c r="Q1256" i="1"/>
  <c r="O46" i="1"/>
  <c r="V47" i="1"/>
  <c r="F44" i="1"/>
  <c r="J44" i="1"/>
  <c r="P45" i="1"/>
  <c r="T45" i="1"/>
  <c r="R45" i="1"/>
  <c r="G44" i="1"/>
  <c r="D45" i="1"/>
  <c r="Q125" i="1"/>
  <c r="Q126" i="1" s="1"/>
  <c r="Q127" i="1" s="1"/>
  <c r="Q128" i="1" s="1"/>
  <c r="I46" i="1"/>
  <c r="A47" i="1"/>
  <c r="N47" i="1" s="1"/>
  <c r="H46" i="1"/>
  <c r="E48" i="1" l="1"/>
  <c r="Q1257" i="1"/>
  <c r="O47" i="1"/>
  <c r="V48" i="1"/>
  <c r="F45" i="1"/>
  <c r="J45" i="1"/>
  <c r="P46" i="1"/>
  <c r="T46" i="1"/>
  <c r="R46" i="1"/>
  <c r="A48" i="1"/>
  <c r="N48" i="1" s="1"/>
  <c r="I47" i="1"/>
  <c r="H47" i="1"/>
  <c r="D46" i="1"/>
  <c r="Q129" i="1"/>
  <c r="G45" i="1"/>
  <c r="E49" i="1" l="1"/>
  <c r="Q1258" i="1"/>
  <c r="O48" i="1"/>
  <c r="V49" i="1"/>
  <c r="F46" i="1"/>
  <c r="J46" i="1"/>
  <c r="P47" i="1"/>
  <c r="T47" i="1"/>
  <c r="R47" i="1"/>
  <c r="I48" i="1"/>
  <c r="H48" i="1"/>
  <c r="A49" i="1"/>
  <c r="N49" i="1" s="1"/>
  <c r="Q130" i="1"/>
  <c r="Q131" i="1" s="1"/>
  <c r="G46" i="1"/>
  <c r="D47" i="1"/>
  <c r="E50" i="1" l="1"/>
  <c r="Q1259" i="1"/>
  <c r="O49" i="1"/>
  <c r="V50" i="1"/>
  <c r="F47" i="1"/>
  <c r="J47" i="1"/>
  <c r="P48" i="1"/>
  <c r="T48" i="1"/>
  <c r="R48" i="1"/>
  <c r="D48" i="1"/>
  <c r="G47" i="1"/>
  <c r="Q132" i="1"/>
  <c r="Q133" i="1" s="1"/>
  <c r="Q134" i="1" s="1"/>
  <c r="Q135" i="1" s="1"/>
  <c r="Q136" i="1" s="1"/>
  <c r="Q137" i="1" s="1"/>
  <c r="Q138" i="1" s="1"/>
  <c r="Q139" i="1" s="1"/>
  <c r="Q140" i="1" s="1"/>
  <c r="Q141" i="1" s="1"/>
  <c r="Q142" i="1" s="1"/>
  <c r="Q143" i="1" s="1"/>
  <c r="Q144" i="1" s="1"/>
  <c r="A50" i="1"/>
  <c r="N50" i="1" s="1"/>
  <c r="I49" i="1"/>
  <c r="H49" i="1"/>
  <c r="E51" i="1" l="1"/>
  <c r="Q1260" i="1"/>
  <c r="O50" i="1"/>
  <c r="V51" i="1"/>
  <c r="F48" i="1"/>
  <c r="J48" i="1"/>
  <c r="P49" i="1"/>
  <c r="T49" i="1"/>
  <c r="R49" i="1"/>
  <c r="D49" i="1"/>
  <c r="A51" i="1"/>
  <c r="N51" i="1" s="1"/>
  <c r="H50" i="1"/>
  <c r="I50" i="1"/>
  <c r="Q145" i="1"/>
  <c r="Q146" i="1" s="1"/>
  <c r="Q147" i="1" s="1"/>
  <c r="G48" i="1"/>
  <c r="E52" i="1" l="1"/>
  <c r="Q1261" i="1"/>
  <c r="O51" i="1"/>
  <c r="V52" i="1"/>
  <c r="F49" i="1"/>
  <c r="J49" i="1"/>
  <c r="P50" i="1"/>
  <c r="T50" i="1"/>
  <c r="G49" i="1"/>
  <c r="R50" i="1"/>
  <c r="D50" i="1"/>
  <c r="A52" i="1"/>
  <c r="N52" i="1" s="1"/>
  <c r="H51" i="1"/>
  <c r="I51" i="1"/>
  <c r="Q148" i="1"/>
  <c r="Q149" i="1" s="1"/>
  <c r="Q150" i="1" s="1"/>
  <c r="Q151" i="1" s="1"/>
  <c r="E53" i="1" l="1"/>
  <c r="Q1262" i="1"/>
  <c r="O52" i="1"/>
  <c r="V53" i="1"/>
  <c r="F50" i="1"/>
  <c r="J50" i="1"/>
  <c r="P51" i="1"/>
  <c r="T51" i="1"/>
  <c r="R51" i="1"/>
  <c r="G50" i="1"/>
  <c r="Q152" i="1"/>
  <c r="Q153" i="1" s="1"/>
  <c r="D51" i="1"/>
  <c r="I52" i="1"/>
  <c r="A53" i="1"/>
  <c r="N53" i="1" s="1"/>
  <c r="H52" i="1"/>
  <c r="E54" i="1" l="1"/>
  <c r="Q1263" i="1"/>
  <c r="O53" i="1"/>
  <c r="V54" i="1"/>
  <c r="F51" i="1"/>
  <c r="J51" i="1"/>
  <c r="P52" i="1"/>
  <c r="T52" i="1"/>
  <c r="R52" i="1"/>
  <c r="A54" i="1"/>
  <c r="N54" i="1" s="1"/>
  <c r="H53" i="1"/>
  <c r="I53" i="1"/>
  <c r="G51" i="1"/>
  <c r="Q154" i="1"/>
  <c r="Q155" i="1" s="1"/>
  <c r="D52" i="1"/>
  <c r="E55" i="1" l="1"/>
  <c r="Q1264" i="1"/>
  <c r="O54" i="1"/>
  <c r="V55" i="1"/>
  <c r="F52" i="1"/>
  <c r="J52" i="1"/>
  <c r="P53" i="1"/>
  <c r="T53" i="1"/>
  <c r="R53" i="1"/>
  <c r="G52" i="1"/>
  <c r="A55" i="1"/>
  <c r="N55" i="1" s="1"/>
  <c r="I54" i="1"/>
  <c r="H54" i="1"/>
  <c r="Q156" i="1"/>
  <c r="Q157" i="1" s="1"/>
  <c r="Q158" i="1" s="1"/>
  <c r="D53" i="1"/>
  <c r="E56" i="1" l="1"/>
  <c r="Q1265" i="1"/>
  <c r="O55" i="1"/>
  <c r="V56" i="1"/>
  <c r="F53" i="1"/>
  <c r="J53" i="1"/>
  <c r="P54" i="1"/>
  <c r="T54" i="1"/>
  <c r="R54" i="1"/>
  <c r="I55" i="1"/>
  <c r="A56" i="1"/>
  <c r="N56" i="1" s="1"/>
  <c r="H55" i="1"/>
  <c r="G53" i="1"/>
  <c r="Q159" i="1"/>
  <c r="Q160" i="1" s="1"/>
  <c r="Q161" i="1" s="1"/>
  <c r="Q162" i="1" s="1"/>
  <c r="D54" i="1"/>
  <c r="E57" i="1" l="1"/>
  <c r="Q1266" i="1"/>
  <c r="O56" i="1"/>
  <c r="V57" i="1"/>
  <c r="F54" i="1"/>
  <c r="J54" i="1"/>
  <c r="P55" i="1"/>
  <c r="T55" i="1"/>
  <c r="G54" i="1"/>
  <c r="R55" i="1"/>
  <c r="D55" i="1"/>
  <c r="H56" i="1"/>
  <c r="I56" i="1"/>
  <c r="A57" i="1"/>
  <c r="N57" i="1" s="1"/>
  <c r="Q163" i="1"/>
  <c r="Q164" i="1" s="1"/>
  <c r="E58" i="1" l="1"/>
  <c r="Q1267" i="1"/>
  <c r="O57" i="1"/>
  <c r="V58" i="1"/>
  <c r="F55" i="1"/>
  <c r="J55" i="1"/>
  <c r="P56" i="1"/>
  <c r="T56" i="1"/>
  <c r="G55" i="1"/>
  <c r="R56" i="1"/>
  <c r="I57" i="1"/>
  <c r="A58" i="1"/>
  <c r="N58" i="1" s="1"/>
  <c r="H57" i="1"/>
  <c r="Q165" i="1"/>
  <c r="Q166" i="1" s="1"/>
  <c r="Q167" i="1" s="1"/>
  <c r="Q168" i="1" s="1"/>
  <c r="Q169" i="1" s="1"/>
  <c r="Q170" i="1" s="1"/>
  <c r="Q171" i="1" s="1"/>
  <c r="Q172" i="1" s="1"/>
  <c r="Q173" i="1" s="1"/>
  <c r="Q174" i="1" s="1"/>
  <c r="Q175" i="1" s="1"/>
  <c r="Q176" i="1" s="1"/>
  <c r="Q177" i="1" s="1"/>
  <c r="Q178" i="1" s="1"/>
  <c r="Q179" i="1" s="1"/>
  <c r="D56" i="1"/>
  <c r="E59" i="1" l="1"/>
  <c r="Q1268" i="1"/>
  <c r="O58" i="1"/>
  <c r="V59" i="1"/>
  <c r="F56" i="1"/>
  <c r="J56" i="1"/>
  <c r="P57" i="1"/>
  <c r="T57" i="1"/>
  <c r="R57" i="1"/>
  <c r="G56" i="1"/>
  <c r="H58" i="1"/>
  <c r="A59" i="1"/>
  <c r="N59" i="1" s="1"/>
  <c r="I58" i="1"/>
  <c r="Q180" i="1"/>
  <c r="Q181" i="1" s="1"/>
  <c r="Q182" i="1" s="1"/>
  <c r="D57" i="1"/>
  <c r="E60" i="1" l="1"/>
  <c r="Q1269" i="1"/>
  <c r="O59" i="1"/>
  <c r="V60" i="1"/>
  <c r="F57" i="1"/>
  <c r="J57" i="1"/>
  <c r="P58" i="1"/>
  <c r="T58" i="1"/>
  <c r="Q183" i="1"/>
  <c r="Q184" i="1" s="1"/>
  <c r="Q185" i="1" s="1"/>
  <c r="Q186" i="1" s="1"/>
  <c r="Q187" i="1" s="1"/>
  <c r="Q188" i="1" s="1"/>
  <c r="G57" i="1"/>
  <c r="A60" i="1"/>
  <c r="N60" i="1" s="1"/>
  <c r="H59" i="1"/>
  <c r="I59" i="1"/>
  <c r="D58" i="1"/>
  <c r="R58" i="1"/>
  <c r="E61" i="1" l="1"/>
  <c r="Q1270" i="1"/>
  <c r="O60" i="1"/>
  <c r="V61" i="1"/>
  <c r="F58" i="1"/>
  <c r="J58" i="1"/>
  <c r="P59" i="1"/>
  <c r="T59" i="1"/>
  <c r="G58" i="1"/>
  <c r="I60" i="1"/>
  <c r="A61" i="1"/>
  <c r="N61" i="1" s="1"/>
  <c r="H60" i="1"/>
  <c r="R59" i="1"/>
  <c r="D59" i="1"/>
  <c r="Q189" i="1"/>
  <c r="Q190" i="1" s="1"/>
  <c r="Q191" i="1" s="1"/>
  <c r="Q192" i="1" s="1"/>
  <c r="Q193" i="1" s="1"/>
  <c r="E62" i="1" l="1"/>
  <c r="Q1271" i="1"/>
  <c r="O61" i="1"/>
  <c r="V62" i="1"/>
  <c r="F59" i="1"/>
  <c r="J59" i="1"/>
  <c r="P60" i="1"/>
  <c r="T60" i="1"/>
  <c r="R60" i="1"/>
  <c r="D60" i="1"/>
  <c r="G59" i="1"/>
  <c r="I61" i="1"/>
  <c r="A62" i="1"/>
  <c r="N62" i="1" s="1"/>
  <c r="H61" i="1"/>
  <c r="Q194" i="1"/>
  <c r="Q195" i="1" s="1"/>
  <c r="Q196" i="1" s="1"/>
  <c r="Q197" i="1" s="1"/>
  <c r="Q198" i="1" s="1"/>
  <c r="Q199" i="1" s="1"/>
  <c r="E63" i="1" l="1"/>
  <c r="Q1272" i="1"/>
  <c r="O62" i="1"/>
  <c r="V63" i="1"/>
  <c r="F60" i="1"/>
  <c r="J60" i="1"/>
  <c r="P61" i="1"/>
  <c r="T61" i="1"/>
  <c r="R61" i="1"/>
  <c r="G60" i="1"/>
  <c r="A63" i="1"/>
  <c r="N63" i="1" s="1"/>
  <c r="H62" i="1"/>
  <c r="I62" i="1"/>
  <c r="Q200" i="1"/>
  <c r="Q201" i="1" s="1"/>
  <c r="Q202" i="1" s="1"/>
  <c r="Q203" i="1" s="1"/>
  <c r="Q204" i="1" s="1"/>
  <c r="D61" i="1"/>
  <c r="E64" i="1" l="1"/>
  <c r="Q1273" i="1"/>
  <c r="O63" i="1"/>
  <c r="V64" i="1"/>
  <c r="F61" i="1"/>
  <c r="J61" i="1"/>
  <c r="P62" i="1"/>
  <c r="T62" i="1"/>
  <c r="G61" i="1"/>
  <c r="I63" i="1"/>
  <c r="A64" i="1"/>
  <c r="N64" i="1" s="1"/>
  <c r="H63" i="1"/>
  <c r="D62" i="1"/>
  <c r="Q205" i="1"/>
  <c r="Q206" i="1" s="1"/>
  <c r="Q207" i="1" s="1"/>
  <c r="Q208" i="1" s="1"/>
  <c r="Q209" i="1" s="1"/>
  <c r="R62" i="1"/>
  <c r="E65" i="1" l="1"/>
  <c r="Q1274" i="1"/>
  <c r="O64" i="1"/>
  <c r="V65" i="1"/>
  <c r="F62" i="1"/>
  <c r="J62" i="1"/>
  <c r="P63" i="1"/>
  <c r="T63" i="1"/>
  <c r="G62" i="1"/>
  <c r="R63" i="1"/>
  <c r="Q210" i="1"/>
  <c r="I64" i="1"/>
  <c r="A65" i="1"/>
  <c r="N65" i="1" s="1"/>
  <c r="H64" i="1"/>
  <c r="D63" i="1"/>
  <c r="E66" i="1" l="1"/>
  <c r="Q1275" i="1"/>
  <c r="O65" i="1"/>
  <c r="V66" i="1"/>
  <c r="F63" i="1"/>
  <c r="J63" i="1"/>
  <c r="P64" i="1"/>
  <c r="T64" i="1"/>
  <c r="R64" i="1"/>
  <c r="G63" i="1"/>
  <c r="I65" i="1"/>
  <c r="A66" i="1"/>
  <c r="N66" i="1" s="1"/>
  <c r="H65" i="1"/>
  <c r="D64" i="1"/>
  <c r="Q211" i="1"/>
  <c r="Q212" i="1" s="1"/>
  <c r="Q213" i="1" s="1"/>
  <c r="Q214" i="1" s="1"/>
  <c r="Q215" i="1" s="1"/>
  <c r="Q216" i="1" s="1"/>
  <c r="Q217" i="1" s="1"/>
  <c r="Q218" i="1" s="1"/>
  <c r="Q219" i="1" s="1"/>
  <c r="Q220" i="1" s="1"/>
  <c r="Q221" i="1" s="1"/>
  <c r="Q222" i="1" s="1"/>
  <c r="E67" i="1" l="1"/>
  <c r="Q1276" i="1"/>
  <c r="O66" i="1"/>
  <c r="V67" i="1"/>
  <c r="F64" i="1"/>
  <c r="J64" i="1"/>
  <c r="P65" i="1"/>
  <c r="T65" i="1"/>
  <c r="R65" i="1"/>
  <c r="D65" i="1"/>
  <c r="Q223" i="1"/>
  <c r="Q224" i="1" s="1"/>
  <c r="Q225" i="1" s="1"/>
  <c r="Q226" i="1" s="1"/>
  <c r="Q227" i="1" s="1"/>
  <c r="Q228" i="1" s="1"/>
  <c r="I66" i="1"/>
  <c r="A67" i="1"/>
  <c r="N67" i="1" s="1"/>
  <c r="H66" i="1"/>
  <c r="G64" i="1"/>
  <c r="E68" i="1" l="1"/>
  <c r="Q1277" i="1"/>
  <c r="O67" i="1"/>
  <c r="V68" i="1"/>
  <c r="F65" i="1"/>
  <c r="J65" i="1"/>
  <c r="P66" i="1"/>
  <c r="T66" i="1"/>
  <c r="G65" i="1"/>
  <c r="Q229" i="1"/>
  <c r="H67" i="1"/>
  <c r="I67" i="1"/>
  <c r="A68" i="1"/>
  <c r="N68" i="1" s="1"/>
  <c r="R66" i="1"/>
  <c r="D66" i="1"/>
  <c r="E69" i="1" l="1"/>
  <c r="Q1278" i="1"/>
  <c r="O68" i="1"/>
  <c r="V69" i="1"/>
  <c r="F66" i="1"/>
  <c r="J66" i="1"/>
  <c r="P67" i="1"/>
  <c r="T67" i="1"/>
  <c r="R67" i="1"/>
  <c r="D67" i="1"/>
  <c r="G66" i="1"/>
  <c r="I68" i="1"/>
  <c r="A69" i="1"/>
  <c r="N69" i="1" s="1"/>
  <c r="H68" i="1"/>
  <c r="Q230" i="1"/>
  <c r="Q231" i="1" s="1"/>
  <c r="Q232" i="1" s="1"/>
  <c r="Q233" i="1" s="1"/>
  <c r="Q234" i="1" s="1"/>
  <c r="Q235" i="1" s="1"/>
  <c r="E70" i="1" l="1"/>
  <c r="Q1279" i="1"/>
  <c r="O69" i="1"/>
  <c r="V70" i="1"/>
  <c r="F67" i="1"/>
  <c r="J67" i="1"/>
  <c r="P68" i="1"/>
  <c r="T68" i="1"/>
  <c r="G67" i="1"/>
  <c r="Q236" i="1"/>
  <c r="Q237" i="1" s="1"/>
  <c r="Q238" i="1" s="1"/>
  <c r="D68" i="1"/>
  <c r="R68" i="1"/>
  <c r="A70" i="1"/>
  <c r="N70" i="1" s="1"/>
  <c r="H69" i="1"/>
  <c r="I69" i="1"/>
  <c r="E71" i="1" l="1"/>
  <c r="Q1280" i="1"/>
  <c r="O70" i="1"/>
  <c r="V71" i="1"/>
  <c r="F68" i="1"/>
  <c r="J68" i="1"/>
  <c r="P69" i="1"/>
  <c r="R69" i="1"/>
  <c r="G68" i="1"/>
  <c r="Q239" i="1"/>
  <c r="I70" i="1"/>
  <c r="A71" i="1"/>
  <c r="H70" i="1"/>
  <c r="D69" i="1"/>
  <c r="E72" i="1" l="1"/>
  <c r="E73" i="1" s="1"/>
  <c r="N71" i="1"/>
  <c r="O71" i="1" s="1"/>
  <c r="Q1281" i="1"/>
  <c r="V72" i="1"/>
  <c r="F69" i="1"/>
  <c r="J69" i="1"/>
  <c r="P70" i="1"/>
  <c r="T70" i="1"/>
  <c r="R70" i="1"/>
  <c r="G69" i="1"/>
  <c r="D70" i="1"/>
  <c r="A72" i="1"/>
  <c r="N72" i="1" s="1"/>
  <c r="H71" i="1"/>
  <c r="I71" i="1"/>
  <c r="Q240" i="1"/>
  <c r="Q241" i="1" s="1"/>
  <c r="Q242" i="1" s="1"/>
  <c r="Q243" i="1" s="1"/>
  <c r="Q244" i="1" s="1"/>
  <c r="Q245" i="1" s="1"/>
  <c r="Q246" i="1" s="1"/>
  <c r="Q1282" i="1" l="1"/>
  <c r="O72" i="1"/>
  <c r="V73" i="1"/>
  <c r="F70" i="1"/>
  <c r="J70" i="1"/>
  <c r="R71" i="1"/>
  <c r="I72" i="1"/>
  <c r="A73" i="1"/>
  <c r="N73" i="1" s="1"/>
  <c r="H72" i="1"/>
  <c r="D71" i="1"/>
  <c r="G70" i="1"/>
  <c r="Q247" i="1"/>
  <c r="E74" i="1" l="1"/>
  <c r="Q1283" i="1"/>
  <c r="O73" i="1"/>
  <c r="V74" i="1"/>
  <c r="F71" i="1"/>
  <c r="J71" i="1"/>
  <c r="P72" i="1"/>
  <c r="G71" i="1"/>
  <c r="H73" i="1"/>
  <c r="A74" i="1"/>
  <c r="N74" i="1" s="1"/>
  <c r="I73" i="1"/>
  <c r="D72" i="1"/>
  <c r="Q248" i="1"/>
  <c r="R72" i="1"/>
  <c r="E75" i="1" l="1"/>
  <c r="Q1284" i="1"/>
  <c r="O74" i="1"/>
  <c r="V75" i="1"/>
  <c r="F72" i="1"/>
  <c r="J72" i="1"/>
  <c r="P73" i="1"/>
  <c r="T73" i="1"/>
  <c r="G72" i="1"/>
  <c r="R73" i="1"/>
  <c r="A75" i="1"/>
  <c r="N75" i="1" s="1"/>
  <c r="H74" i="1"/>
  <c r="I74" i="1"/>
  <c r="D73" i="1"/>
  <c r="Q249" i="1"/>
  <c r="Q250" i="1" s="1"/>
  <c r="Q251" i="1" s="1"/>
  <c r="Q252" i="1" s="1"/>
  <c r="Q253" i="1" s="1"/>
  <c r="Q254" i="1" s="1"/>
  <c r="Q255" i="1" s="1"/>
  <c r="Q256" i="1" s="1"/>
  <c r="Q257" i="1" s="1"/>
  <c r="Q258" i="1" s="1"/>
  <c r="Q259" i="1" s="1"/>
  <c r="Q260" i="1" s="1"/>
  <c r="Q261" i="1" s="1"/>
  <c r="Q262" i="1" s="1"/>
  <c r="E76" i="1" l="1"/>
  <c r="Q1285" i="1"/>
  <c r="O75" i="1"/>
  <c r="V76" i="1"/>
  <c r="F73" i="1"/>
  <c r="J73" i="1"/>
  <c r="P74" i="1"/>
  <c r="T74" i="1"/>
  <c r="G73" i="1"/>
  <c r="R74" i="1"/>
  <c r="A76" i="1"/>
  <c r="N76" i="1" s="1"/>
  <c r="I75" i="1"/>
  <c r="H75" i="1"/>
  <c r="Q263" i="1"/>
  <c r="Q264" i="1" s="1"/>
  <c r="Q265" i="1" s="1"/>
  <c r="Q266" i="1" s="1"/>
  <c r="Q267" i="1" s="1"/>
  <c r="Q268" i="1" s="1"/>
  <c r="Q269" i="1" s="1"/>
  <c r="Q270" i="1" s="1"/>
  <c r="Q271" i="1" s="1"/>
  <c r="Q272" i="1" s="1"/>
  <c r="Q273" i="1" s="1"/>
  <c r="Q274" i="1" s="1"/>
  <c r="Q275" i="1" s="1"/>
  <c r="Q276" i="1" s="1"/>
  <c r="Q277" i="1" s="1"/>
  <c r="Q278" i="1" s="1"/>
  <c r="Q279" i="1" s="1"/>
  <c r="Q280" i="1" s="1"/>
  <c r="Q281" i="1" s="1"/>
  <c r="Q282" i="1" s="1"/>
  <c r="Q283" i="1" s="1"/>
  <c r="D74" i="1"/>
  <c r="E77" i="1" l="1"/>
  <c r="Q1286" i="1"/>
  <c r="O76" i="1"/>
  <c r="V77" i="1"/>
  <c r="F74" i="1"/>
  <c r="J74" i="1"/>
  <c r="P75" i="1"/>
  <c r="T75" i="1"/>
  <c r="G74" i="1"/>
  <c r="D75" i="1"/>
  <c r="A77" i="1"/>
  <c r="N77" i="1" s="1"/>
  <c r="H76" i="1"/>
  <c r="I76" i="1"/>
  <c r="Q284" i="1"/>
  <c r="Q285" i="1" s="1"/>
  <c r="Q286" i="1" s="1"/>
  <c r="Q287" i="1" s="1"/>
  <c r="Q288" i="1" s="1"/>
  <c r="Q289" i="1" s="1"/>
  <c r="R75" i="1"/>
  <c r="E78" i="1" l="1"/>
  <c r="Q1287" i="1"/>
  <c r="O77" i="1"/>
  <c r="V78" i="1"/>
  <c r="F75" i="1"/>
  <c r="J75" i="1"/>
  <c r="P76" i="1"/>
  <c r="T76" i="1"/>
  <c r="R76" i="1"/>
  <c r="G75" i="1"/>
  <c r="D76" i="1"/>
  <c r="A78" i="1"/>
  <c r="N78" i="1" s="1"/>
  <c r="H77" i="1"/>
  <c r="I77" i="1"/>
  <c r="Q290" i="1"/>
  <c r="E79" i="1" l="1"/>
  <c r="Q1288" i="1"/>
  <c r="O78" i="1"/>
  <c r="V79" i="1"/>
  <c r="F76" i="1"/>
  <c r="J76" i="1"/>
  <c r="P77" i="1"/>
  <c r="T77" i="1"/>
  <c r="G76" i="1"/>
  <c r="R77" i="1"/>
  <c r="A79" i="1"/>
  <c r="N79" i="1" s="1"/>
  <c r="I78" i="1"/>
  <c r="H78" i="1"/>
  <c r="D77" i="1"/>
  <c r="Q291" i="1"/>
  <c r="Q292" i="1" s="1"/>
  <c r="Q293" i="1" s="1"/>
  <c r="Q294" i="1" s="1"/>
  <c r="E80" i="1" l="1"/>
  <c r="Q1289" i="1"/>
  <c r="O79" i="1"/>
  <c r="V80" i="1"/>
  <c r="F77" i="1"/>
  <c r="J77" i="1"/>
  <c r="P78" i="1"/>
  <c r="T78" i="1"/>
  <c r="R78" i="1"/>
  <c r="G77" i="1"/>
  <c r="Q295" i="1"/>
  <c r="Q296" i="1" s="1"/>
  <c r="Q297" i="1" s="1"/>
  <c r="Q298" i="1" s="1"/>
  <c r="H79" i="1"/>
  <c r="I79" i="1"/>
  <c r="A80" i="1"/>
  <c r="N80" i="1" s="1"/>
  <c r="D78" i="1"/>
  <c r="E81" i="1" l="1"/>
  <c r="Q1290" i="1"/>
  <c r="O80" i="1"/>
  <c r="V81" i="1"/>
  <c r="F78" i="1"/>
  <c r="J78" i="1"/>
  <c r="P79" i="1"/>
  <c r="T79" i="1"/>
  <c r="R79" i="1"/>
  <c r="G78" i="1"/>
  <c r="D79" i="1"/>
  <c r="H80" i="1"/>
  <c r="I80" i="1"/>
  <c r="A81" i="1"/>
  <c r="N81" i="1" s="1"/>
  <c r="Q299" i="1"/>
  <c r="E82" i="1" l="1"/>
  <c r="Q1291" i="1"/>
  <c r="O81" i="1"/>
  <c r="V82" i="1"/>
  <c r="F79" i="1"/>
  <c r="J79" i="1"/>
  <c r="P80" i="1"/>
  <c r="T80" i="1"/>
  <c r="G79" i="1"/>
  <c r="I81" i="1"/>
  <c r="A82" i="1"/>
  <c r="N82" i="1" s="1"/>
  <c r="H81" i="1"/>
  <c r="R80" i="1"/>
  <c r="Q300" i="1"/>
  <c r="Q301" i="1" s="1"/>
  <c r="Q302" i="1" s="1"/>
  <c r="Q303" i="1" s="1"/>
  <c r="Q304" i="1" s="1"/>
  <c r="Q305" i="1" s="1"/>
  <c r="Q306" i="1" s="1"/>
  <c r="Q307" i="1" s="1"/>
  <c r="Q308" i="1" s="1"/>
  <c r="Q309" i="1" s="1"/>
  <c r="Q310" i="1" s="1"/>
  <c r="Q311" i="1" s="1"/>
  <c r="Q312" i="1" s="1"/>
  <c r="D80" i="1"/>
  <c r="E83" i="1" l="1"/>
  <c r="Q1292" i="1"/>
  <c r="O82" i="1"/>
  <c r="V83" i="1"/>
  <c r="F80" i="1"/>
  <c r="J80" i="1"/>
  <c r="P81" i="1"/>
  <c r="T81" i="1"/>
  <c r="R81" i="1"/>
  <c r="G80" i="1"/>
  <c r="D81" i="1"/>
  <c r="Q313" i="1"/>
  <c r="Q314" i="1" s="1"/>
  <c r="Q315" i="1" s="1"/>
  <c r="Q316" i="1" s="1"/>
  <c r="Q317" i="1" s="1"/>
  <c r="Q318" i="1" s="1"/>
  <c r="H82" i="1"/>
  <c r="A83" i="1"/>
  <c r="N83" i="1" s="1"/>
  <c r="I82" i="1"/>
  <c r="E84" i="1" l="1"/>
  <c r="Q1293" i="1"/>
  <c r="O83" i="1"/>
  <c r="V84" i="1"/>
  <c r="F81" i="1"/>
  <c r="J81" i="1"/>
  <c r="P82" i="1"/>
  <c r="T82" i="1"/>
  <c r="G81" i="1"/>
  <c r="A84" i="1"/>
  <c r="N84" i="1" s="1"/>
  <c r="H83" i="1"/>
  <c r="I83" i="1"/>
  <c r="D82" i="1"/>
  <c r="R82" i="1"/>
  <c r="Q319" i="1"/>
  <c r="Q320" i="1" s="1"/>
  <c r="Q321" i="1" s="1"/>
  <c r="Q322" i="1" s="1"/>
  <c r="Q323" i="1" s="1"/>
  <c r="Q324" i="1" s="1"/>
  <c r="Q325" i="1" s="1"/>
  <c r="Q326" i="1" s="1"/>
  <c r="Q327" i="1" s="1"/>
  <c r="Q328" i="1" s="1"/>
  <c r="Q329" i="1" s="1"/>
  <c r="Q330" i="1" s="1"/>
  <c r="E85" i="1" l="1"/>
  <c r="Q1294" i="1"/>
  <c r="O84" i="1"/>
  <c r="V85" i="1"/>
  <c r="F82" i="1"/>
  <c r="J82" i="1"/>
  <c r="P83" i="1"/>
  <c r="T83" i="1"/>
  <c r="G82" i="1"/>
  <c r="A85" i="1"/>
  <c r="N85" i="1" s="1"/>
  <c r="H84" i="1"/>
  <c r="I84" i="1"/>
  <c r="Q331" i="1"/>
  <c r="Q332" i="1" s="1"/>
  <c r="Q333" i="1" s="1"/>
  <c r="Q334" i="1" s="1"/>
  <c r="Q335" i="1" s="1"/>
  <c r="Q336" i="1" s="1"/>
  <c r="Q337" i="1" s="1"/>
  <c r="Q338" i="1" s="1"/>
  <c r="R83" i="1"/>
  <c r="D83" i="1"/>
  <c r="E86" i="1" l="1"/>
  <c r="Q1295" i="1"/>
  <c r="O85" i="1"/>
  <c r="V86" i="1"/>
  <c r="F83" i="1"/>
  <c r="J83" i="1"/>
  <c r="P84" i="1"/>
  <c r="T84" i="1"/>
  <c r="D84" i="1"/>
  <c r="G83" i="1"/>
  <c r="H85" i="1"/>
  <c r="A86" i="1"/>
  <c r="N86" i="1" s="1"/>
  <c r="I85" i="1"/>
  <c r="Q339" i="1"/>
  <c r="Q340" i="1" s="1"/>
  <c r="R84" i="1"/>
  <c r="E87" i="1" l="1"/>
  <c r="Q1296" i="1"/>
  <c r="O86" i="1"/>
  <c r="V87" i="1"/>
  <c r="F84" i="1"/>
  <c r="J84" i="1"/>
  <c r="P85" i="1"/>
  <c r="T85" i="1"/>
  <c r="R85" i="1"/>
  <c r="G84" i="1"/>
  <c r="I86" i="1"/>
  <c r="H86" i="1"/>
  <c r="A87" i="1"/>
  <c r="N87" i="1" s="1"/>
  <c r="D85" i="1"/>
  <c r="Q341" i="1"/>
  <c r="E88" i="1" l="1"/>
  <c r="Q1297" i="1"/>
  <c r="O87" i="1"/>
  <c r="V88" i="1"/>
  <c r="F85" i="1"/>
  <c r="J85" i="1"/>
  <c r="P86" i="1"/>
  <c r="T86" i="1"/>
  <c r="R86" i="1"/>
  <c r="Q342" i="1"/>
  <c r="Q343" i="1" s="1"/>
  <c r="Q344" i="1" s="1"/>
  <c r="G85" i="1"/>
  <c r="I87" i="1"/>
  <c r="A88" i="1"/>
  <c r="N88" i="1" s="1"/>
  <c r="H87" i="1"/>
  <c r="D86" i="1"/>
  <c r="E89" i="1" l="1"/>
  <c r="Q1298" i="1"/>
  <c r="O88" i="1"/>
  <c r="V89" i="1"/>
  <c r="F86" i="1"/>
  <c r="J86" i="1"/>
  <c r="P87" i="1"/>
  <c r="T87" i="1"/>
  <c r="R87" i="1"/>
  <c r="G86" i="1"/>
  <c r="D87" i="1"/>
  <c r="Q345" i="1"/>
  <c r="I88" i="1"/>
  <c r="A89" i="1"/>
  <c r="N89" i="1" s="1"/>
  <c r="H88" i="1"/>
  <c r="E90" i="1" l="1"/>
  <c r="Q1299" i="1"/>
  <c r="O89" i="1"/>
  <c r="V90" i="1"/>
  <c r="F87" i="1"/>
  <c r="J87" i="1"/>
  <c r="P88" i="1"/>
  <c r="T88" i="1"/>
  <c r="R88" i="1"/>
  <c r="G87" i="1"/>
  <c r="A90" i="1"/>
  <c r="N90" i="1" s="1"/>
  <c r="H89" i="1"/>
  <c r="I89" i="1"/>
  <c r="Q346" i="1"/>
  <c r="Q347" i="1" s="1"/>
  <c r="D88" i="1"/>
  <c r="E91" i="1" l="1"/>
  <c r="Q1300" i="1"/>
  <c r="O90" i="1"/>
  <c r="V91" i="1"/>
  <c r="F88" i="1"/>
  <c r="J88" i="1"/>
  <c r="P89" i="1"/>
  <c r="T89" i="1"/>
  <c r="G88" i="1"/>
  <c r="Q348" i="1"/>
  <c r="Q349" i="1" s="1"/>
  <c r="I90" i="1"/>
  <c r="A91" i="1"/>
  <c r="N91" i="1" s="1"/>
  <c r="H90" i="1"/>
  <c r="R89" i="1"/>
  <c r="D89" i="1"/>
  <c r="E92" i="1" l="1"/>
  <c r="Q1301" i="1"/>
  <c r="O91" i="1"/>
  <c r="V92" i="1"/>
  <c r="F89" i="1"/>
  <c r="J89" i="1"/>
  <c r="P90" i="1"/>
  <c r="T90" i="1"/>
  <c r="D90" i="1"/>
  <c r="G89" i="1"/>
  <c r="Q350" i="1"/>
  <c r="R90" i="1"/>
  <c r="H91" i="1"/>
  <c r="I91" i="1"/>
  <c r="A92" i="1"/>
  <c r="N92" i="1" s="1"/>
  <c r="E93" i="1" l="1"/>
  <c r="Q1302" i="1"/>
  <c r="O92" i="1"/>
  <c r="V93" i="1"/>
  <c r="F90" i="1"/>
  <c r="J90" i="1"/>
  <c r="P91" i="1"/>
  <c r="T91" i="1"/>
  <c r="R91" i="1"/>
  <c r="Q351" i="1"/>
  <c r="Q352" i="1" s="1"/>
  <c r="Q353" i="1" s="1"/>
  <c r="Q354" i="1" s="1"/>
  <c r="Q355" i="1" s="1"/>
  <c r="Q356" i="1" s="1"/>
  <c r="G90" i="1"/>
  <c r="I92" i="1"/>
  <c r="A93" i="1"/>
  <c r="N93" i="1" s="1"/>
  <c r="H92" i="1"/>
  <c r="D91" i="1"/>
  <c r="E94" i="1" l="1"/>
  <c r="Q1303" i="1"/>
  <c r="O93" i="1"/>
  <c r="V94" i="1"/>
  <c r="F91" i="1"/>
  <c r="J91" i="1"/>
  <c r="P92" i="1"/>
  <c r="T92" i="1"/>
  <c r="R92" i="1"/>
  <c r="I93" i="1"/>
  <c r="A94" i="1"/>
  <c r="N94" i="1" s="1"/>
  <c r="H93" i="1"/>
  <c r="D92" i="1"/>
  <c r="Q357" i="1"/>
  <c r="G91" i="1"/>
  <c r="E95" i="1" l="1"/>
  <c r="Q1304" i="1"/>
  <c r="O94" i="1"/>
  <c r="V95" i="1"/>
  <c r="F92" i="1"/>
  <c r="J92" i="1"/>
  <c r="P93" i="1"/>
  <c r="T93" i="1"/>
  <c r="R93" i="1"/>
  <c r="G92" i="1"/>
  <c r="D93" i="1"/>
  <c r="Q358" i="1"/>
  <c r="A95" i="1"/>
  <c r="N95" i="1" s="1"/>
  <c r="H94" i="1"/>
  <c r="I94" i="1"/>
  <c r="E96" i="1" l="1"/>
  <c r="Q1305" i="1"/>
  <c r="O95" i="1"/>
  <c r="V96" i="1"/>
  <c r="F93" i="1"/>
  <c r="J93" i="1"/>
  <c r="P94" i="1"/>
  <c r="T94" i="1"/>
  <c r="R94" i="1"/>
  <c r="G93" i="1"/>
  <c r="A96" i="1"/>
  <c r="N96" i="1" s="1"/>
  <c r="H95" i="1"/>
  <c r="I95" i="1"/>
  <c r="Q359" i="1"/>
  <c r="D94" i="1"/>
  <c r="E97" i="1" l="1"/>
  <c r="Q1306" i="1"/>
  <c r="O96" i="1"/>
  <c r="V97" i="1"/>
  <c r="F94" i="1"/>
  <c r="J94" i="1"/>
  <c r="P95" i="1"/>
  <c r="T95" i="1"/>
  <c r="G94" i="1"/>
  <c r="D95" i="1"/>
  <c r="R95" i="1"/>
  <c r="Q360" i="1"/>
  <c r="A97" i="1"/>
  <c r="N97" i="1" s="1"/>
  <c r="H96" i="1"/>
  <c r="I96" i="1"/>
  <c r="E98" i="1" l="1"/>
  <c r="Q1307" i="1"/>
  <c r="O97" i="1"/>
  <c r="V98" i="1"/>
  <c r="F95" i="1"/>
  <c r="J95" i="1"/>
  <c r="P96" i="1"/>
  <c r="T96" i="1"/>
  <c r="R96" i="1"/>
  <c r="G95" i="1"/>
  <c r="D96" i="1"/>
  <c r="Q361" i="1"/>
  <c r="Q362" i="1" s="1"/>
  <c r="A98" i="1"/>
  <c r="N98" i="1" s="1"/>
  <c r="I97" i="1"/>
  <c r="H97" i="1"/>
  <c r="E99" i="1" l="1"/>
  <c r="Q1308" i="1"/>
  <c r="O98" i="1"/>
  <c r="V99" i="1"/>
  <c r="F96" i="1"/>
  <c r="J96" i="1"/>
  <c r="P97" i="1"/>
  <c r="T97" i="1"/>
  <c r="R97" i="1"/>
  <c r="D97" i="1"/>
  <c r="A99" i="1"/>
  <c r="N99" i="1" s="1"/>
  <c r="H98" i="1"/>
  <c r="I98" i="1"/>
  <c r="Q363" i="1"/>
  <c r="G96" i="1"/>
  <c r="E100" i="1" l="1"/>
  <c r="Q1309" i="1"/>
  <c r="O99" i="1"/>
  <c r="V100" i="1"/>
  <c r="F97" i="1"/>
  <c r="J97" i="1"/>
  <c r="P98" i="1"/>
  <c r="T98" i="1"/>
  <c r="R98" i="1"/>
  <c r="G97" i="1"/>
  <c r="I99" i="1"/>
  <c r="H99" i="1"/>
  <c r="A100" i="1"/>
  <c r="N100" i="1" s="1"/>
  <c r="D98" i="1"/>
  <c r="Q364" i="1"/>
  <c r="E101" i="1" l="1"/>
  <c r="Q1310" i="1"/>
  <c r="O100" i="1"/>
  <c r="V101" i="1"/>
  <c r="F98" i="1"/>
  <c r="J98" i="1"/>
  <c r="R99" i="1"/>
  <c r="Q365" i="1"/>
  <c r="Q366" i="1" s="1"/>
  <c r="Q367" i="1" s="1"/>
  <c r="Q368" i="1" s="1"/>
  <c r="A101" i="1"/>
  <c r="N101" i="1" s="1"/>
  <c r="H100" i="1"/>
  <c r="I100" i="1"/>
  <c r="G98" i="1"/>
  <c r="D99" i="1"/>
  <c r="E102" i="1" l="1"/>
  <c r="Q1311" i="1"/>
  <c r="O101" i="1"/>
  <c r="V102" i="1"/>
  <c r="F99" i="1"/>
  <c r="J99" i="1"/>
  <c r="P100" i="1"/>
  <c r="T100" i="1"/>
  <c r="I101" i="1"/>
  <c r="A102" i="1"/>
  <c r="H101" i="1"/>
  <c r="G99" i="1"/>
  <c r="Q369" i="1"/>
  <c r="Q370" i="1" s="1"/>
  <c r="R100" i="1"/>
  <c r="D100" i="1"/>
  <c r="E103" i="1" l="1"/>
  <c r="N102" i="1"/>
  <c r="Q1312" i="1"/>
  <c r="O102" i="1"/>
  <c r="V103" i="1"/>
  <c r="F100" i="1"/>
  <c r="J100" i="1"/>
  <c r="P101" i="1"/>
  <c r="T101" i="1"/>
  <c r="G100" i="1"/>
  <c r="R101" i="1"/>
  <c r="D101" i="1"/>
  <c r="Q371" i="1"/>
  <c r="A103" i="1"/>
  <c r="N103" i="1" s="1"/>
  <c r="H102" i="1"/>
  <c r="I102" i="1"/>
  <c r="E104" i="1" l="1"/>
  <c r="Q1313" i="1"/>
  <c r="O103" i="1"/>
  <c r="V104" i="1"/>
  <c r="F101" i="1"/>
  <c r="J101" i="1"/>
  <c r="G101" i="1"/>
  <c r="R102" i="1"/>
  <c r="D102" i="1"/>
  <c r="I103" i="1"/>
  <c r="A104" i="1"/>
  <c r="N104" i="1" s="1"/>
  <c r="H103" i="1"/>
  <c r="Q372" i="1"/>
  <c r="Q373" i="1" s="1"/>
  <c r="Q374" i="1" s="1"/>
  <c r="Q375" i="1" s="1"/>
  <c r="Q376" i="1" s="1"/>
  <c r="Q377" i="1" s="1"/>
  <c r="Q378" i="1" s="1"/>
  <c r="Q379" i="1" s="1"/>
  <c r="E105" i="1" l="1"/>
  <c r="Q1314" i="1"/>
  <c r="O104" i="1"/>
  <c r="V105" i="1"/>
  <c r="F102" i="1"/>
  <c r="J102" i="1"/>
  <c r="P103" i="1"/>
  <c r="T103" i="1"/>
  <c r="R103" i="1"/>
  <c r="A105" i="1"/>
  <c r="N105" i="1" s="1"/>
  <c r="H104" i="1"/>
  <c r="I104" i="1"/>
  <c r="D103" i="1"/>
  <c r="G102" i="1"/>
  <c r="Q380" i="1"/>
  <c r="E106" i="1" l="1"/>
  <c r="Q1315" i="1"/>
  <c r="O105" i="1"/>
  <c r="V106" i="1"/>
  <c r="F103" i="1"/>
  <c r="J103" i="1"/>
  <c r="P104" i="1"/>
  <c r="T104" i="1"/>
  <c r="R104" i="1"/>
  <c r="D104" i="1"/>
  <c r="Q381" i="1"/>
  <c r="Q382" i="1" s="1"/>
  <c r="Q383" i="1" s="1"/>
  <c r="A106" i="1"/>
  <c r="N106" i="1" s="1"/>
  <c r="H105" i="1"/>
  <c r="I105" i="1"/>
  <c r="G103" i="1"/>
  <c r="E107" i="1" l="1"/>
  <c r="Q1316" i="1"/>
  <c r="O106" i="1"/>
  <c r="V107" i="1"/>
  <c r="F104" i="1"/>
  <c r="J104" i="1"/>
  <c r="P105" i="1"/>
  <c r="T105" i="1"/>
  <c r="D105" i="1"/>
  <c r="A107" i="1"/>
  <c r="N107" i="1" s="1"/>
  <c r="I106" i="1"/>
  <c r="H106" i="1"/>
  <c r="Q384" i="1"/>
  <c r="Q385" i="1" s="1"/>
  <c r="R105" i="1"/>
  <c r="G104" i="1"/>
  <c r="E108" i="1" l="1"/>
  <c r="Q1317" i="1"/>
  <c r="O107" i="1"/>
  <c r="V108" i="1"/>
  <c r="F105" i="1"/>
  <c r="J105" i="1"/>
  <c r="P106" i="1"/>
  <c r="T106" i="1"/>
  <c r="R106" i="1"/>
  <c r="G105" i="1"/>
  <c r="A108" i="1"/>
  <c r="N108" i="1" s="1"/>
  <c r="H107" i="1"/>
  <c r="I107" i="1"/>
  <c r="D106" i="1"/>
  <c r="Q386" i="1"/>
  <c r="Q387" i="1" s="1"/>
  <c r="E109" i="1" l="1"/>
  <c r="Q1318" i="1"/>
  <c r="O108" i="1"/>
  <c r="V109" i="1"/>
  <c r="F106" i="1"/>
  <c r="J106" i="1"/>
  <c r="P107" i="1"/>
  <c r="T107" i="1"/>
  <c r="R107" i="1"/>
  <c r="G106" i="1"/>
  <c r="Q388" i="1"/>
  <c r="Q389" i="1" s="1"/>
  <c r="D107" i="1"/>
  <c r="A109" i="1"/>
  <c r="N109" i="1" s="1"/>
  <c r="H108" i="1"/>
  <c r="I108" i="1"/>
  <c r="E110" i="1" l="1"/>
  <c r="Q1319" i="1"/>
  <c r="O109" i="1"/>
  <c r="V110" i="1"/>
  <c r="F107" i="1"/>
  <c r="J107" i="1"/>
  <c r="P108" i="1"/>
  <c r="T108" i="1"/>
  <c r="R108" i="1"/>
  <c r="D108" i="1"/>
  <c r="Q390" i="1"/>
  <c r="Q391" i="1" s="1"/>
  <c r="Q392" i="1" s="1"/>
  <c r="I109" i="1"/>
  <c r="A110" i="1"/>
  <c r="N110" i="1" s="1"/>
  <c r="H109" i="1"/>
  <c r="G107" i="1"/>
  <c r="E111" i="1" l="1"/>
  <c r="Q1320" i="1"/>
  <c r="O110" i="1"/>
  <c r="V111" i="1"/>
  <c r="F108" i="1"/>
  <c r="J108" i="1"/>
  <c r="P109" i="1"/>
  <c r="T109" i="1"/>
  <c r="R109" i="1"/>
  <c r="A111" i="1"/>
  <c r="N111" i="1" s="1"/>
  <c r="H110" i="1"/>
  <c r="I110" i="1"/>
  <c r="G108" i="1"/>
  <c r="Q393" i="1"/>
  <c r="D109" i="1"/>
  <c r="E112" i="1" l="1"/>
  <c r="Q1321" i="1"/>
  <c r="O111" i="1"/>
  <c r="V112" i="1"/>
  <c r="F109" i="1"/>
  <c r="J109" i="1"/>
  <c r="P110" i="1"/>
  <c r="T110" i="1"/>
  <c r="R110" i="1"/>
  <c r="I111" i="1"/>
  <c r="A112" i="1"/>
  <c r="N112" i="1" s="1"/>
  <c r="H111" i="1"/>
  <c r="D110" i="1"/>
  <c r="G109" i="1"/>
  <c r="Q394" i="1"/>
  <c r="Q395" i="1" s="1"/>
  <c r="E113" i="1" l="1"/>
  <c r="Q1322" i="1"/>
  <c r="O112" i="1"/>
  <c r="V113" i="1"/>
  <c r="F110" i="1"/>
  <c r="J110" i="1"/>
  <c r="P111" i="1"/>
  <c r="T111" i="1"/>
  <c r="G110" i="1"/>
  <c r="A113" i="1"/>
  <c r="N113" i="1" s="1"/>
  <c r="H112" i="1"/>
  <c r="I112" i="1"/>
  <c r="D111" i="1"/>
  <c r="Q396" i="1"/>
  <c r="Q397" i="1" s="1"/>
  <c r="Q398" i="1" s="1"/>
  <c r="R111" i="1"/>
  <c r="E114" i="1" l="1"/>
  <c r="Q1323" i="1"/>
  <c r="O113" i="1"/>
  <c r="V114" i="1"/>
  <c r="F111" i="1"/>
  <c r="J111" i="1"/>
  <c r="P112" i="1"/>
  <c r="T112" i="1"/>
  <c r="R112" i="1"/>
  <c r="Q399" i="1"/>
  <c r="Q400" i="1" s="1"/>
  <c r="Q401" i="1" s="1"/>
  <c r="Q402" i="1" s="1"/>
  <c r="Q403" i="1" s="1"/>
  <c r="Q404" i="1" s="1"/>
  <c r="Q405" i="1" s="1"/>
  <c r="Q406" i="1" s="1"/>
  <c r="D112" i="1"/>
  <c r="A114" i="1"/>
  <c r="N114" i="1" s="1"/>
  <c r="H113" i="1"/>
  <c r="I113" i="1"/>
  <c r="G111" i="1"/>
  <c r="E115" i="1" l="1"/>
  <c r="Q1324" i="1"/>
  <c r="O114" i="1"/>
  <c r="V115" i="1"/>
  <c r="F112" i="1"/>
  <c r="J112" i="1"/>
  <c r="P113" i="1"/>
  <c r="T113" i="1"/>
  <c r="G112" i="1"/>
  <c r="R113" i="1"/>
  <c r="D113" i="1"/>
  <c r="Q407" i="1"/>
  <c r="Q408" i="1" s="1"/>
  <c r="H114" i="1"/>
  <c r="I114" i="1"/>
  <c r="A115" i="1"/>
  <c r="N115" i="1" s="1"/>
  <c r="E116" i="1" l="1"/>
  <c r="Q1325" i="1"/>
  <c r="O115" i="1"/>
  <c r="V116" i="1"/>
  <c r="F113" i="1"/>
  <c r="J113" i="1"/>
  <c r="P114" i="1"/>
  <c r="T114" i="1"/>
  <c r="D114" i="1"/>
  <c r="I115" i="1"/>
  <c r="A116" i="1"/>
  <c r="N116" i="1" s="1"/>
  <c r="H115" i="1"/>
  <c r="Q409" i="1"/>
  <c r="Q410" i="1" s="1"/>
  <c r="R114" i="1"/>
  <c r="G113" i="1"/>
  <c r="E117" i="1" l="1"/>
  <c r="Q1326" i="1"/>
  <c r="O116" i="1"/>
  <c r="V117" i="1"/>
  <c r="F114" i="1"/>
  <c r="J114" i="1"/>
  <c r="P115" i="1"/>
  <c r="T115" i="1"/>
  <c r="G114" i="1"/>
  <c r="H116" i="1"/>
  <c r="I116" i="1"/>
  <c r="A117" i="1"/>
  <c r="N117" i="1" s="1"/>
  <c r="Q411" i="1"/>
  <c r="Q412" i="1" s="1"/>
  <c r="R115" i="1"/>
  <c r="D115" i="1"/>
  <c r="E118" i="1" l="1"/>
  <c r="Q1327" i="1"/>
  <c r="O117" i="1"/>
  <c r="V118" i="1"/>
  <c r="F115" i="1"/>
  <c r="J115" i="1"/>
  <c r="P116" i="1"/>
  <c r="T116" i="1"/>
  <c r="R116" i="1"/>
  <c r="G115" i="1"/>
  <c r="I117" i="1"/>
  <c r="A118" i="1"/>
  <c r="N118" i="1" s="1"/>
  <c r="H117" i="1"/>
  <c r="D116" i="1"/>
  <c r="Q413" i="1"/>
  <c r="E119" i="1" l="1"/>
  <c r="Q1328" i="1"/>
  <c r="O118" i="1"/>
  <c r="V119" i="1"/>
  <c r="F116" i="1"/>
  <c r="J116" i="1"/>
  <c r="P117" i="1"/>
  <c r="T117" i="1"/>
  <c r="R117" i="1"/>
  <c r="Q414" i="1"/>
  <c r="Q415" i="1" s="1"/>
  <c r="Q416" i="1" s="1"/>
  <c r="Q417" i="1" s="1"/>
  <c r="Q418" i="1" s="1"/>
  <c r="G116" i="1"/>
  <c r="A119" i="1"/>
  <c r="N119" i="1" s="1"/>
  <c r="H118" i="1"/>
  <c r="I118" i="1"/>
  <c r="D117" i="1"/>
  <c r="E120" i="1" l="1"/>
  <c r="Q1329" i="1"/>
  <c r="O119" i="1"/>
  <c r="V120" i="1"/>
  <c r="F117" i="1"/>
  <c r="J117" i="1"/>
  <c r="P118" i="1"/>
  <c r="T118" i="1"/>
  <c r="R118" i="1"/>
  <c r="A120" i="1"/>
  <c r="N120" i="1" s="1"/>
  <c r="H119" i="1"/>
  <c r="I119" i="1"/>
  <c r="G117" i="1"/>
  <c r="D118" i="1"/>
  <c r="Q419" i="1"/>
  <c r="Q420" i="1" s="1"/>
  <c r="Q421" i="1" s="1"/>
  <c r="Q422" i="1" s="1"/>
  <c r="Q423" i="1" s="1"/>
  <c r="Q424" i="1" s="1"/>
  <c r="Q425" i="1" s="1"/>
  <c r="E121" i="1" l="1"/>
  <c r="Q1330" i="1"/>
  <c r="O120" i="1"/>
  <c r="V121" i="1"/>
  <c r="F118" i="1"/>
  <c r="J118" i="1"/>
  <c r="P119" i="1"/>
  <c r="T119" i="1"/>
  <c r="R119" i="1"/>
  <c r="D119" i="1"/>
  <c r="Q426" i="1"/>
  <c r="Q427" i="1" s="1"/>
  <c r="Q428" i="1" s="1"/>
  <c r="G118" i="1"/>
  <c r="I120" i="1"/>
  <c r="A121" i="1"/>
  <c r="N121" i="1" s="1"/>
  <c r="H120" i="1"/>
  <c r="E122" i="1" l="1"/>
  <c r="Q1331" i="1"/>
  <c r="O121" i="1"/>
  <c r="V122" i="1"/>
  <c r="F119" i="1"/>
  <c r="J119" i="1"/>
  <c r="P120" i="1"/>
  <c r="T120" i="1"/>
  <c r="R120" i="1"/>
  <c r="H121" i="1"/>
  <c r="I121" i="1"/>
  <c r="A122" i="1"/>
  <c r="N122" i="1" s="1"/>
  <c r="Q429" i="1"/>
  <c r="D120" i="1"/>
  <c r="G119" i="1"/>
  <c r="E123" i="1" l="1"/>
  <c r="Q1332" i="1"/>
  <c r="O122" i="1"/>
  <c r="V123" i="1"/>
  <c r="F120" i="1"/>
  <c r="J120" i="1"/>
  <c r="P121" i="1"/>
  <c r="T121" i="1"/>
  <c r="R121" i="1"/>
  <c r="G120" i="1"/>
  <c r="I122" i="1"/>
  <c r="A123" i="1"/>
  <c r="N123" i="1" s="1"/>
  <c r="H122" i="1"/>
  <c r="Q430" i="1"/>
  <c r="Q431" i="1" s="1"/>
  <c r="D121" i="1"/>
  <c r="E124" i="1" l="1"/>
  <c r="Q1333" i="1"/>
  <c r="O123" i="1"/>
  <c r="V124" i="1"/>
  <c r="F121" i="1"/>
  <c r="J121" i="1"/>
  <c r="P122" i="1"/>
  <c r="T122" i="1"/>
  <c r="R122" i="1"/>
  <c r="G121" i="1"/>
  <c r="D122" i="1"/>
  <c r="Q432" i="1"/>
  <c r="Q433" i="1" s="1"/>
  <c r="Q434" i="1" s="1"/>
  <c r="Q435" i="1" s="1"/>
  <c r="Q436" i="1" s="1"/>
  <c r="Q437" i="1" s="1"/>
  <c r="Q438" i="1" s="1"/>
  <c r="Q439" i="1" s="1"/>
  <c r="Q440" i="1" s="1"/>
  <c r="Q441" i="1" s="1"/>
  <c r="Q442" i="1" s="1"/>
  <c r="A124" i="1"/>
  <c r="N124" i="1" s="1"/>
  <c r="H123" i="1"/>
  <c r="I123" i="1"/>
  <c r="E125" i="1" l="1"/>
  <c r="Q1334" i="1"/>
  <c r="O124" i="1"/>
  <c r="V125" i="1"/>
  <c r="F122" i="1"/>
  <c r="J122" i="1"/>
  <c r="P123" i="1"/>
  <c r="T123" i="1"/>
  <c r="A125" i="1"/>
  <c r="N125" i="1" s="1"/>
  <c r="H124" i="1"/>
  <c r="I124" i="1"/>
  <c r="R123" i="1"/>
  <c r="G122" i="1"/>
  <c r="Q443" i="1"/>
  <c r="Q444" i="1" s="1"/>
  <c r="Q445" i="1" s="1"/>
  <c r="Q446" i="1" s="1"/>
  <c r="Q447" i="1" s="1"/>
  <c r="Q448" i="1" s="1"/>
  <c r="Q449" i="1" s="1"/>
  <c r="Q450" i="1" s="1"/>
  <c r="Q451" i="1" s="1"/>
  <c r="Q452" i="1" s="1"/>
  <c r="Q453" i="1" s="1"/>
  <c r="Q454" i="1" s="1"/>
  <c r="Q455" i="1" s="1"/>
  <c r="Q456" i="1" s="1"/>
  <c r="Q457" i="1" s="1"/>
  <c r="Q458" i="1" s="1"/>
  <c r="Q459" i="1" s="1"/>
  <c r="Q460" i="1" s="1"/>
  <c r="Q461" i="1" s="1"/>
  <c r="Q462" i="1" s="1"/>
  <c r="Q463" i="1" s="1"/>
  <c r="Q464" i="1" s="1"/>
  <c r="D123" i="1"/>
  <c r="E126" i="1" l="1"/>
  <c r="Q1335" i="1"/>
  <c r="F123" i="1"/>
  <c r="O125" i="1"/>
  <c r="V126" i="1"/>
  <c r="J123" i="1"/>
  <c r="P124" i="1"/>
  <c r="T124" i="1"/>
  <c r="R124" i="1"/>
  <c r="Q465" i="1"/>
  <c r="D124" i="1"/>
  <c r="G123" i="1"/>
  <c r="H125" i="1"/>
  <c r="I125" i="1"/>
  <c r="A126" i="1"/>
  <c r="N126" i="1" s="1"/>
  <c r="E127" i="1" l="1"/>
  <c r="Q1336" i="1"/>
  <c r="F124" i="1"/>
  <c r="O126" i="1"/>
  <c r="V127" i="1"/>
  <c r="J124" i="1"/>
  <c r="P125" i="1"/>
  <c r="T125" i="1"/>
  <c r="G124" i="1"/>
  <c r="D125" i="1"/>
  <c r="Q466" i="1"/>
  <c r="Q467" i="1" s="1"/>
  <c r="I126" i="1"/>
  <c r="A127" i="1"/>
  <c r="N127" i="1" s="1"/>
  <c r="H126" i="1"/>
  <c r="R125" i="1"/>
  <c r="E128" i="1" l="1"/>
  <c r="Q1337" i="1"/>
  <c r="O127" i="1"/>
  <c r="V128" i="1"/>
  <c r="F125" i="1"/>
  <c r="J125" i="1"/>
  <c r="P126" i="1"/>
  <c r="T126" i="1"/>
  <c r="H127" i="1"/>
  <c r="I127" i="1"/>
  <c r="A128" i="1"/>
  <c r="N128" i="1" s="1"/>
  <c r="D126" i="1"/>
  <c r="Q468" i="1"/>
  <c r="R126" i="1"/>
  <c r="G125" i="1"/>
  <c r="E129" i="1" l="1"/>
  <c r="Q1338" i="1"/>
  <c r="O128" i="1"/>
  <c r="V129" i="1"/>
  <c r="F126" i="1"/>
  <c r="J126" i="1"/>
  <c r="P127" i="1"/>
  <c r="T127" i="1"/>
  <c r="R127" i="1"/>
  <c r="G126" i="1"/>
  <c r="A129" i="1"/>
  <c r="N129" i="1" s="1"/>
  <c r="H128" i="1"/>
  <c r="I128" i="1"/>
  <c r="Q469" i="1"/>
  <c r="Q470" i="1" s="1"/>
  <c r="Q471" i="1" s="1"/>
  <c r="Q472" i="1" s="1"/>
  <c r="D127" i="1"/>
  <c r="E130" i="1" l="1"/>
  <c r="Q1339" i="1"/>
  <c r="O129" i="1"/>
  <c r="V130" i="1"/>
  <c r="F127" i="1"/>
  <c r="J127" i="1"/>
  <c r="P128" i="1"/>
  <c r="T128" i="1"/>
  <c r="R128" i="1"/>
  <c r="D128" i="1"/>
  <c r="Q473" i="1"/>
  <c r="G127" i="1"/>
  <c r="A130" i="1"/>
  <c r="N130" i="1" s="1"/>
  <c r="H129" i="1"/>
  <c r="I129" i="1"/>
  <c r="E131" i="1" l="1"/>
  <c r="Q1340" i="1"/>
  <c r="O130" i="1"/>
  <c r="V131" i="1"/>
  <c r="F128" i="1"/>
  <c r="J128" i="1"/>
  <c r="P129" i="1"/>
  <c r="T129" i="1"/>
  <c r="G128" i="1"/>
  <c r="I130" i="1"/>
  <c r="A131" i="1"/>
  <c r="N131" i="1" s="1"/>
  <c r="H130" i="1"/>
  <c r="R129" i="1"/>
  <c r="Q474" i="1"/>
  <c r="Q475" i="1" s="1"/>
  <c r="D129" i="1"/>
  <c r="E132" i="1" l="1"/>
  <c r="Q1341" i="1"/>
  <c r="O131" i="1"/>
  <c r="V132" i="1"/>
  <c r="F129" i="1"/>
  <c r="J129" i="1"/>
  <c r="G129" i="1"/>
  <c r="R130" i="1"/>
  <c r="D130" i="1"/>
  <c r="Q476" i="1"/>
  <c r="Q477" i="1" s="1"/>
  <c r="A132" i="1"/>
  <c r="N132" i="1" s="1"/>
  <c r="H131" i="1"/>
  <c r="I131" i="1"/>
  <c r="E133" i="1" l="1"/>
  <c r="Q1342" i="1"/>
  <c r="O132" i="1"/>
  <c r="V133" i="1"/>
  <c r="F130" i="1"/>
  <c r="J130" i="1"/>
  <c r="P131" i="1"/>
  <c r="T131" i="1"/>
  <c r="G130" i="1"/>
  <c r="R131" i="1"/>
  <c r="D131" i="1"/>
  <c r="Q478" i="1"/>
  <c r="Q479" i="1" s="1"/>
  <c r="Q480" i="1" s="1"/>
  <c r="I132" i="1"/>
  <c r="A133" i="1"/>
  <c r="H132" i="1"/>
  <c r="E134" i="1" l="1"/>
  <c r="E135" i="1" s="1"/>
  <c r="N133" i="1"/>
  <c r="O133" i="1" s="1"/>
  <c r="Q1343" i="1"/>
  <c r="V134" i="1"/>
  <c r="F131" i="1"/>
  <c r="J131" i="1"/>
  <c r="G131" i="1"/>
  <c r="R132" i="1"/>
  <c r="D132" i="1"/>
  <c r="H133" i="1"/>
  <c r="I133" i="1"/>
  <c r="A134" i="1"/>
  <c r="N134" i="1" s="1"/>
  <c r="Q481" i="1"/>
  <c r="Q1344" i="1" l="1"/>
  <c r="O134" i="1"/>
  <c r="V135" i="1"/>
  <c r="F132" i="1"/>
  <c r="J132" i="1"/>
  <c r="R133" i="1"/>
  <c r="G132" i="1"/>
  <c r="Q482" i="1"/>
  <c r="Q483" i="1" s="1"/>
  <c r="Q484" i="1" s="1"/>
  <c r="Q485" i="1" s="1"/>
  <c r="Q486" i="1" s="1"/>
  <c r="H134" i="1"/>
  <c r="A135" i="1"/>
  <c r="N135" i="1" s="1"/>
  <c r="I134" i="1"/>
  <c r="D133" i="1"/>
  <c r="E136" i="1" l="1"/>
  <c r="Q1345" i="1"/>
  <c r="O135" i="1"/>
  <c r="V136" i="1"/>
  <c r="F133" i="1"/>
  <c r="J133" i="1"/>
  <c r="P134" i="1"/>
  <c r="T134" i="1"/>
  <c r="R134" i="1"/>
  <c r="Q487" i="1"/>
  <c r="Q488" i="1" s="1"/>
  <c r="D134" i="1"/>
  <c r="G133" i="1"/>
  <c r="H135" i="1"/>
  <c r="I135" i="1"/>
  <c r="A136" i="1"/>
  <c r="N136" i="1" s="1"/>
  <c r="E137" i="1" l="1"/>
  <c r="Q1346" i="1"/>
  <c r="O136" i="1"/>
  <c r="V137" i="1"/>
  <c r="F134" i="1"/>
  <c r="J134" i="1"/>
  <c r="P135" i="1"/>
  <c r="T135" i="1"/>
  <c r="R135" i="1"/>
  <c r="G134" i="1"/>
  <c r="I136" i="1"/>
  <c r="H136" i="1"/>
  <c r="A137" i="1"/>
  <c r="N137" i="1" s="1"/>
  <c r="D135" i="1"/>
  <c r="Q489" i="1"/>
  <c r="Q490" i="1" s="1"/>
  <c r="E138" i="1" l="1"/>
  <c r="Q1347" i="1"/>
  <c r="O137" i="1"/>
  <c r="V138" i="1"/>
  <c r="F135" i="1"/>
  <c r="J135" i="1"/>
  <c r="P136" i="1"/>
  <c r="T136" i="1"/>
  <c r="G135" i="1"/>
  <c r="R136" i="1"/>
  <c r="H137" i="1"/>
  <c r="I137" i="1"/>
  <c r="A138" i="1"/>
  <c r="N138" i="1" s="1"/>
  <c r="Q491" i="1"/>
  <c r="Q492" i="1" s="1"/>
  <c r="D136" i="1"/>
  <c r="E139" i="1" l="1"/>
  <c r="Q1348" i="1"/>
  <c r="F136" i="1"/>
  <c r="O138" i="1"/>
  <c r="V139" i="1"/>
  <c r="J136" i="1"/>
  <c r="P137" i="1"/>
  <c r="T137" i="1"/>
  <c r="Q493" i="1"/>
  <c r="Q494" i="1" s="1"/>
  <c r="D137" i="1"/>
  <c r="R137" i="1"/>
  <c r="G136" i="1"/>
  <c r="H138" i="1"/>
  <c r="I138" i="1"/>
  <c r="A139" i="1"/>
  <c r="N139" i="1" s="1"/>
  <c r="E140" i="1" l="1"/>
  <c r="Q1349" i="1"/>
  <c r="F137" i="1"/>
  <c r="O139" i="1"/>
  <c r="V140" i="1"/>
  <c r="J137" i="1"/>
  <c r="T138" i="1"/>
  <c r="P138" i="1"/>
  <c r="G137" i="1"/>
  <c r="R138" i="1"/>
  <c r="D138" i="1"/>
  <c r="Q495" i="1"/>
  <c r="Q496" i="1" s="1"/>
  <c r="A140" i="1"/>
  <c r="N140" i="1" s="1"/>
  <c r="H139" i="1"/>
  <c r="I139" i="1"/>
  <c r="E141" i="1" l="1"/>
  <c r="Q1350" i="1"/>
  <c r="F138" i="1"/>
  <c r="O140" i="1"/>
  <c r="V141" i="1"/>
  <c r="J138" i="1"/>
  <c r="P139" i="1"/>
  <c r="T139" i="1"/>
  <c r="G138" i="1"/>
  <c r="D139" i="1"/>
  <c r="A141" i="1"/>
  <c r="N141" i="1" s="1"/>
  <c r="H140" i="1"/>
  <c r="I140" i="1"/>
  <c r="Q497" i="1"/>
  <c r="Q498" i="1" s="1"/>
  <c r="R139" i="1"/>
  <c r="E142" i="1" l="1"/>
  <c r="Q1351" i="1"/>
  <c r="F139" i="1"/>
  <c r="O141" i="1"/>
  <c r="V142" i="1"/>
  <c r="J139" i="1"/>
  <c r="P140" i="1"/>
  <c r="T140" i="1"/>
  <c r="Q499" i="1"/>
  <c r="Q500" i="1" s="1"/>
  <c r="Q501" i="1" s="1"/>
  <c r="Q502" i="1" s="1"/>
  <c r="D140" i="1"/>
  <c r="I141" i="1"/>
  <c r="A142" i="1"/>
  <c r="N142" i="1" s="1"/>
  <c r="H141" i="1"/>
  <c r="R140" i="1"/>
  <c r="G139" i="1"/>
  <c r="E143" i="1" l="1"/>
  <c r="Q1352" i="1"/>
  <c r="F140" i="1"/>
  <c r="O142" i="1"/>
  <c r="V143" i="1"/>
  <c r="J140" i="1"/>
  <c r="P141" i="1"/>
  <c r="T141" i="1"/>
  <c r="G140" i="1"/>
  <c r="H142" i="1"/>
  <c r="I142" i="1"/>
  <c r="A143" i="1"/>
  <c r="N143" i="1" s="1"/>
  <c r="R141" i="1"/>
  <c r="Q503" i="1"/>
  <c r="Q504" i="1" s="1"/>
  <c r="D141" i="1"/>
  <c r="E144" i="1" l="1"/>
  <c r="Q1353" i="1"/>
  <c r="F141" i="1"/>
  <c r="O143" i="1"/>
  <c r="V144" i="1"/>
  <c r="J141" i="1"/>
  <c r="P142" i="1"/>
  <c r="T142" i="1"/>
  <c r="G141" i="1"/>
  <c r="Q505" i="1"/>
  <c r="Q506" i="1" s="1"/>
  <c r="Q507" i="1" s="1"/>
  <c r="A144" i="1"/>
  <c r="N144" i="1" s="1"/>
  <c r="H143" i="1"/>
  <c r="I143" i="1"/>
  <c r="R142" i="1"/>
  <c r="D142" i="1"/>
  <c r="E145" i="1" l="1"/>
  <c r="Q1354" i="1"/>
  <c r="F142" i="1"/>
  <c r="O144" i="1"/>
  <c r="V145" i="1"/>
  <c r="J142" i="1"/>
  <c r="P143" i="1"/>
  <c r="T143" i="1"/>
  <c r="G142" i="1"/>
  <c r="R143" i="1"/>
  <c r="Q508" i="1"/>
  <c r="D143" i="1"/>
  <c r="I144" i="1"/>
  <c r="A145" i="1"/>
  <c r="N145" i="1" s="1"/>
  <c r="H144" i="1"/>
  <c r="E146" i="1" l="1"/>
  <c r="Q1355" i="1"/>
  <c r="F143" i="1"/>
  <c r="O145" i="1"/>
  <c r="V146" i="1"/>
  <c r="J143" i="1"/>
  <c r="P144" i="1"/>
  <c r="T144" i="1"/>
  <c r="R144" i="1"/>
  <c r="G143" i="1"/>
  <c r="A146" i="1"/>
  <c r="N146" i="1" s="1"/>
  <c r="H145" i="1"/>
  <c r="I145" i="1"/>
  <c r="D144" i="1"/>
  <c r="Q509" i="1"/>
  <c r="Q510" i="1" s="1"/>
  <c r="E147" i="1" l="1"/>
  <c r="Q1356" i="1"/>
  <c r="F144" i="1"/>
  <c r="O146" i="1"/>
  <c r="V147" i="1"/>
  <c r="J144" i="1"/>
  <c r="P145" i="1"/>
  <c r="T145" i="1"/>
  <c r="A147" i="1"/>
  <c r="N147" i="1" s="1"/>
  <c r="H146" i="1"/>
  <c r="I146" i="1"/>
  <c r="D145" i="1"/>
  <c r="Q511" i="1"/>
  <c r="Q512" i="1" s="1"/>
  <c r="Q513" i="1" s="1"/>
  <c r="G144" i="1"/>
  <c r="R145" i="1"/>
  <c r="E148" i="1" l="1"/>
  <c r="Q1357" i="1"/>
  <c r="F145" i="1"/>
  <c r="O147" i="1"/>
  <c r="V148" i="1"/>
  <c r="J145" i="1"/>
  <c r="P146" i="1"/>
  <c r="T146" i="1"/>
  <c r="G145" i="1"/>
  <c r="R146" i="1"/>
  <c r="Q514" i="1"/>
  <c r="Q515" i="1" s="1"/>
  <c r="Q516" i="1" s="1"/>
  <c r="Q517" i="1" s="1"/>
  <c r="A148" i="1"/>
  <c r="N148" i="1" s="1"/>
  <c r="I147" i="1"/>
  <c r="H147" i="1"/>
  <c r="D146" i="1"/>
  <c r="E149" i="1" l="1"/>
  <c r="Q1358" i="1"/>
  <c r="F146" i="1"/>
  <c r="O148" i="1"/>
  <c r="V149" i="1"/>
  <c r="J146" i="1"/>
  <c r="P147" i="1"/>
  <c r="T147" i="1"/>
  <c r="R147" i="1"/>
  <c r="G146" i="1"/>
  <c r="I148" i="1"/>
  <c r="A149" i="1"/>
  <c r="N149" i="1" s="1"/>
  <c r="H148" i="1"/>
  <c r="Q518" i="1"/>
  <c r="Q519" i="1" s="1"/>
  <c r="D147" i="1"/>
  <c r="E150" i="1" l="1"/>
  <c r="Q1359" i="1"/>
  <c r="F147" i="1"/>
  <c r="O149" i="1"/>
  <c r="V150" i="1"/>
  <c r="J147" i="1"/>
  <c r="R148" i="1"/>
  <c r="P148" i="1"/>
  <c r="T148" i="1"/>
  <c r="Q520" i="1"/>
  <c r="Q521" i="1" s="1"/>
  <c r="I149" i="1"/>
  <c r="A150" i="1"/>
  <c r="N150" i="1" s="1"/>
  <c r="H149" i="1"/>
  <c r="D148" i="1"/>
  <c r="G147" i="1"/>
  <c r="E151" i="1" l="1"/>
  <c r="Q1360" i="1"/>
  <c r="F148" i="1"/>
  <c r="O150" i="1"/>
  <c r="V151" i="1"/>
  <c r="J148" i="1"/>
  <c r="P149" i="1"/>
  <c r="T149" i="1"/>
  <c r="G148" i="1"/>
  <c r="Q522" i="1"/>
  <c r="Q523" i="1" s="1"/>
  <c r="Q524" i="1" s="1"/>
  <c r="Q525" i="1" s="1"/>
  <c r="Q526" i="1" s="1"/>
  <c r="Q527" i="1" s="1"/>
  <c r="Q528" i="1" s="1"/>
  <c r="Q529" i="1" s="1"/>
  <c r="Q530" i="1" s="1"/>
  <c r="H150" i="1"/>
  <c r="I150" i="1"/>
  <c r="A151" i="1"/>
  <c r="N151" i="1" s="1"/>
  <c r="R149" i="1"/>
  <c r="D149" i="1"/>
  <c r="E152" i="1" l="1"/>
  <c r="Q1361" i="1"/>
  <c r="F149" i="1"/>
  <c r="O151" i="1"/>
  <c r="V152" i="1"/>
  <c r="J149" i="1"/>
  <c r="P150" i="1"/>
  <c r="T150" i="1"/>
  <c r="G149" i="1"/>
  <c r="I151" i="1"/>
  <c r="A152" i="1"/>
  <c r="N152" i="1" s="1"/>
  <c r="H151" i="1"/>
  <c r="Q531" i="1"/>
  <c r="Q532" i="1" s="1"/>
  <c r="D150" i="1"/>
  <c r="R150" i="1"/>
  <c r="E153" i="1" l="1"/>
  <c r="Q1362" i="1"/>
  <c r="F150" i="1"/>
  <c r="O152" i="1"/>
  <c r="V153" i="1"/>
  <c r="J150" i="1"/>
  <c r="P151" i="1"/>
  <c r="T151" i="1"/>
  <c r="R151" i="1"/>
  <c r="D151" i="1"/>
  <c r="Q533" i="1"/>
  <c r="Q534" i="1" s="1"/>
  <c r="Q535" i="1" s="1"/>
  <c r="Q536" i="1" s="1"/>
  <c r="G150" i="1"/>
  <c r="A153" i="1"/>
  <c r="N153" i="1" s="1"/>
  <c r="H152" i="1"/>
  <c r="I152" i="1"/>
  <c r="E154" i="1" l="1"/>
  <c r="Q1363" i="1"/>
  <c r="F151" i="1"/>
  <c r="O153" i="1"/>
  <c r="V154" i="1"/>
  <c r="J151" i="1"/>
  <c r="P152" i="1"/>
  <c r="T152" i="1"/>
  <c r="R152" i="1"/>
  <c r="G151" i="1"/>
  <c r="D152" i="1"/>
  <c r="Q537" i="1"/>
  <c r="Q538" i="1" s="1"/>
  <c r="H153" i="1"/>
  <c r="I153" i="1"/>
  <c r="A154" i="1"/>
  <c r="N154" i="1" s="1"/>
  <c r="E155" i="1" l="1"/>
  <c r="Q1364" i="1"/>
  <c r="F152" i="1"/>
  <c r="O154" i="1"/>
  <c r="V155" i="1"/>
  <c r="J152" i="1"/>
  <c r="P153" i="1"/>
  <c r="T153" i="1"/>
  <c r="G152" i="1"/>
  <c r="D153" i="1"/>
  <c r="A155" i="1"/>
  <c r="N155" i="1" s="1"/>
  <c r="H154" i="1"/>
  <c r="I154" i="1"/>
  <c r="R153" i="1"/>
  <c r="Q539" i="1"/>
  <c r="Q540" i="1" s="1"/>
  <c r="Q541" i="1" s="1"/>
  <c r="Q542" i="1" s="1"/>
  <c r="Q543" i="1" s="1"/>
  <c r="Q544" i="1" s="1"/>
  <c r="Q545" i="1" s="1"/>
  <c r="Q546" i="1" s="1"/>
  <c r="Q547" i="1" s="1"/>
  <c r="E156" i="1" l="1"/>
  <c r="Q1365" i="1"/>
  <c r="F153" i="1"/>
  <c r="O155" i="1"/>
  <c r="V156" i="1"/>
  <c r="J153" i="1"/>
  <c r="P154" i="1"/>
  <c r="T154" i="1"/>
  <c r="G153" i="1"/>
  <c r="R154" i="1"/>
  <c r="D154" i="1"/>
  <c r="A156" i="1"/>
  <c r="N156" i="1" s="1"/>
  <c r="H155" i="1"/>
  <c r="I155" i="1"/>
  <c r="Q548" i="1"/>
  <c r="Q549" i="1" s="1"/>
  <c r="E157" i="1" l="1"/>
  <c r="Q1366" i="1"/>
  <c r="O156" i="1"/>
  <c r="V157" i="1"/>
  <c r="F154" i="1"/>
  <c r="J154" i="1"/>
  <c r="P155" i="1"/>
  <c r="T155" i="1"/>
  <c r="G154" i="1"/>
  <c r="R155" i="1"/>
  <c r="D155" i="1"/>
  <c r="H156" i="1"/>
  <c r="I156" i="1"/>
  <c r="A157" i="1"/>
  <c r="N157" i="1" s="1"/>
  <c r="Q550" i="1"/>
  <c r="Q551" i="1" s="1"/>
  <c r="Q552" i="1" s="1"/>
  <c r="E158" i="1" l="1"/>
  <c r="Q1367" i="1"/>
  <c r="O157" i="1"/>
  <c r="V158" i="1"/>
  <c r="F155" i="1"/>
  <c r="J155" i="1"/>
  <c r="P156" i="1"/>
  <c r="T156" i="1"/>
  <c r="R156" i="1"/>
  <c r="Q553" i="1"/>
  <c r="I157" i="1"/>
  <c r="A158" i="1"/>
  <c r="N158" i="1" s="1"/>
  <c r="H157" i="1"/>
  <c r="D156" i="1"/>
  <c r="G155" i="1"/>
  <c r="E159" i="1" l="1"/>
  <c r="Q1368" i="1"/>
  <c r="O158" i="1"/>
  <c r="V159" i="1"/>
  <c r="F156" i="1"/>
  <c r="J156" i="1"/>
  <c r="P157" i="1"/>
  <c r="T157" i="1"/>
  <c r="G156" i="1"/>
  <c r="H158" i="1"/>
  <c r="I158" i="1"/>
  <c r="A159" i="1"/>
  <c r="N159" i="1" s="1"/>
  <c r="R157" i="1"/>
  <c r="D157" i="1"/>
  <c r="Q554" i="1"/>
  <c r="E160" i="1" l="1"/>
  <c r="Q1369" i="1"/>
  <c r="O159" i="1"/>
  <c r="V160" i="1"/>
  <c r="F157" i="1"/>
  <c r="J157" i="1"/>
  <c r="P158" i="1"/>
  <c r="T158" i="1"/>
  <c r="I159" i="1"/>
  <c r="A160" i="1"/>
  <c r="N160" i="1" s="1"/>
  <c r="H159" i="1"/>
  <c r="Q555" i="1"/>
  <c r="Q556" i="1" s="1"/>
  <c r="Q557" i="1" s="1"/>
  <c r="Q558" i="1" s="1"/>
  <c r="Q559" i="1" s="1"/>
  <c r="Q560" i="1" s="1"/>
  <c r="Q561" i="1" s="1"/>
  <c r="R158" i="1"/>
  <c r="G157" i="1"/>
  <c r="D158" i="1"/>
  <c r="E161" i="1" l="1"/>
  <c r="Q1370" i="1"/>
  <c r="O160" i="1"/>
  <c r="V161" i="1"/>
  <c r="F158" i="1"/>
  <c r="J158" i="1"/>
  <c r="P159" i="1"/>
  <c r="T159" i="1"/>
  <c r="R159" i="1"/>
  <c r="G158" i="1"/>
  <c r="A161" i="1"/>
  <c r="N161" i="1" s="1"/>
  <c r="H160" i="1"/>
  <c r="I160" i="1"/>
  <c r="Q562" i="1"/>
  <c r="D159" i="1"/>
  <c r="E162" i="1" l="1"/>
  <c r="Q1371" i="1"/>
  <c r="O161" i="1"/>
  <c r="V162" i="1"/>
  <c r="F159" i="1"/>
  <c r="J159" i="1"/>
  <c r="P160" i="1"/>
  <c r="R160" i="1"/>
  <c r="D160" i="1"/>
  <c r="G159" i="1"/>
  <c r="A162" i="1"/>
  <c r="N162" i="1" s="1"/>
  <c r="H161" i="1"/>
  <c r="I161" i="1"/>
  <c r="Q563" i="1"/>
  <c r="Q564" i="1" s="1"/>
  <c r="E163" i="1" l="1"/>
  <c r="Q1372" i="1"/>
  <c r="O162" i="1"/>
  <c r="V163" i="1"/>
  <c r="F160" i="1"/>
  <c r="J160" i="1"/>
  <c r="P161" i="1"/>
  <c r="T161" i="1"/>
  <c r="R161" i="1"/>
  <c r="G160" i="1"/>
  <c r="Q565" i="1"/>
  <c r="Q566" i="1" s="1"/>
  <c r="Q567" i="1" s="1"/>
  <c r="Q568" i="1" s="1"/>
  <c r="Q569" i="1" s="1"/>
  <c r="Q570" i="1" s="1"/>
  <c r="Q571" i="1" s="1"/>
  <c r="H162" i="1"/>
  <c r="I162" i="1"/>
  <c r="A163" i="1"/>
  <c r="D161" i="1"/>
  <c r="N163" i="1" l="1"/>
  <c r="E164" i="1"/>
  <c r="E165" i="1" s="1"/>
  <c r="Q1373" i="1"/>
  <c r="O163" i="1"/>
  <c r="V164" i="1"/>
  <c r="F161" i="1"/>
  <c r="J161" i="1"/>
  <c r="P162" i="1"/>
  <c r="T162" i="1"/>
  <c r="R162" i="1"/>
  <c r="D162" i="1"/>
  <c r="Q572" i="1"/>
  <c r="Q573" i="1" s="1"/>
  <c r="Q574" i="1" s="1"/>
  <c r="Q575" i="1" s="1"/>
  <c r="Q576" i="1" s="1"/>
  <c r="G161" i="1"/>
  <c r="A164" i="1"/>
  <c r="N164" i="1" s="1"/>
  <c r="H163" i="1"/>
  <c r="I163" i="1"/>
  <c r="Q1374" i="1" l="1"/>
  <c r="O164" i="1"/>
  <c r="V165" i="1"/>
  <c r="F162" i="1"/>
  <c r="J162" i="1"/>
  <c r="G162" i="1"/>
  <c r="I164" i="1"/>
  <c r="A165" i="1"/>
  <c r="N165" i="1" s="1"/>
  <c r="H164" i="1"/>
  <c r="Q577" i="1"/>
  <c r="Q578" i="1" s="1"/>
  <c r="Q579" i="1" s="1"/>
  <c r="Q580" i="1" s="1"/>
  <c r="Q581" i="1" s="1"/>
  <c r="R163" i="1"/>
  <c r="D163" i="1"/>
  <c r="E166" i="1" l="1"/>
  <c r="Q1375" i="1"/>
  <c r="O165" i="1"/>
  <c r="V166" i="1"/>
  <c r="F163" i="1"/>
  <c r="J163" i="1"/>
  <c r="P164" i="1"/>
  <c r="T164" i="1"/>
  <c r="R164" i="1"/>
  <c r="A166" i="1"/>
  <c r="N166" i="1" s="1"/>
  <c r="H165" i="1"/>
  <c r="I165" i="1"/>
  <c r="G163" i="1"/>
  <c r="Q582" i="1"/>
  <c r="Q583" i="1" s="1"/>
  <c r="Q584" i="1" s="1"/>
  <c r="Q585" i="1" s="1"/>
  <c r="Q586" i="1" s="1"/>
  <c r="D164" i="1"/>
  <c r="E167" i="1" l="1"/>
  <c r="Q1376" i="1"/>
  <c r="O166" i="1"/>
  <c r="V167" i="1"/>
  <c r="F164" i="1"/>
  <c r="J164" i="1"/>
  <c r="P165" i="1"/>
  <c r="T165" i="1"/>
  <c r="R165" i="1"/>
  <c r="G164" i="1"/>
  <c r="Q587" i="1"/>
  <c r="Q588" i="1" s="1"/>
  <c r="D165" i="1"/>
  <c r="H166" i="1"/>
  <c r="A167" i="1"/>
  <c r="N167" i="1" s="1"/>
  <c r="I166" i="1"/>
  <c r="E168" i="1" l="1"/>
  <c r="Q1377" i="1"/>
  <c r="O167" i="1"/>
  <c r="V168" i="1"/>
  <c r="F165" i="1"/>
  <c r="J165" i="1"/>
  <c r="P166" i="1"/>
  <c r="T166" i="1"/>
  <c r="G165" i="1"/>
  <c r="D166" i="1"/>
  <c r="Q589" i="1"/>
  <c r="Q590" i="1" s="1"/>
  <c r="Q591" i="1" s="1"/>
  <c r="Q592" i="1" s="1"/>
  <c r="Q593" i="1" s="1"/>
  <c r="R166" i="1"/>
  <c r="H167" i="1"/>
  <c r="I167" i="1"/>
  <c r="A168" i="1"/>
  <c r="N168" i="1" s="1"/>
  <c r="E169" i="1" l="1"/>
  <c r="Q1378" i="1"/>
  <c r="O168" i="1"/>
  <c r="V169" i="1"/>
  <c r="F166" i="1"/>
  <c r="J166" i="1"/>
  <c r="P167" i="1"/>
  <c r="T167" i="1"/>
  <c r="G166" i="1"/>
  <c r="R167" i="1"/>
  <c r="Q594" i="1"/>
  <c r="Q595" i="1" s="1"/>
  <c r="A169" i="1"/>
  <c r="N169" i="1" s="1"/>
  <c r="H168" i="1"/>
  <c r="I168" i="1"/>
  <c r="D167" i="1"/>
  <c r="E170" i="1" l="1"/>
  <c r="Q1379" i="1"/>
  <c r="O169" i="1"/>
  <c r="V170" i="1"/>
  <c r="F167" i="1"/>
  <c r="J167" i="1"/>
  <c r="P168" i="1"/>
  <c r="T168" i="1"/>
  <c r="G167" i="1"/>
  <c r="D168" i="1"/>
  <c r="R168" i="1"/>
  <c r="I169" i="1"/>
  <c r="A170" i="1"/>
  <c r="N170" i="1" s="1"/>
  <c r="H169" i="1"/>
  <c r="Q596" i="1"/>
  <c r="Q597" i="1" s="1"/>
  <c r="Q598" i="1" s="1"/>
  <c r="E171" i="1" l="1"/>
  <c r="Q1380" i="1"/>
  <c r="O170" i="1"/>
  <c r="V171" i="1"/>
  <c r="F168" i="1"/>
  <c r="J168" i="1"/>
  <c r="P169" i="1"/>
  <c r="T169" i="1"/>
  <c r="R169" i="1"/>
  <c r="H170" i="1"/>
  <c r="I170" i="1"/>
  <c r="A171" i="1"/>
  <c r="N171" i="1" s="1"/>
  <c r="D169" i="1"/>
  <c r="Q599" i="1"/>
  <c r="Q600" i="1" s="1"/>
  <c r="G168" i="1"/>
  <c r="E172" i="1" l="1"/>
  <c r="Q1381" i="1"/>
  <c r="O171" i="1"/>
  <c r="V172" i="1"/>
  <c r="F169" i="1"/>
  <c r="J169" i="1"/>
  <c r="P170" i="1"/>
  <c r="T170" i="1"/>
  <c r="R170" i="1"/>
  <c r="A172" i="1"/>
  <c r="N172" i="1" s="1"/>
  <c r="I171" i="1"/>
  <c r="H171" i="1"/>
  <c r="D170" i="1"/>
  <c r="Q601" i="1"/>
  <c r="Q602" i="1" s="1"/>
  <c r="Q603" i="1" s="1"/>
  <c r="Q604" i="1" s="1"/>
  <c r="G169" i="1"/>
  <c r="E173" i="1" l="1"/>
  <c r="Q1382" i="1"/>
  <c r="O172" i="1"/>
  <c r="V173" i="1"/>
  <c r="F170" i="1"/>
  <c r="J170" i="1"/>
  <c r="P171" i="1"/>
  <c r="T171" i="1"/>
  <c r="G170" i="1"/>
  <c r="D171" i="1"/>
  <c r="Q605" i="1"/>
  <c r="Q606" i="1" s="1"/>
  <c r="Q607" i="1" s="1"/>
  <c r="R171" i="1"/>
  <c r="A173" i="1"/>
  <c r="N173" i="1" s="1"/>
  <c r="I172" i="1"/>
  <c r="H172" i="1"/>
  <c r="E174" i="1" l="1"/>
  <c r="Q1383" i="1"/>
  <c r="O173" i="1"/>
  <c r="V174" i="1"/>
  <c r="F171" i="1"/>
  <c r="J171" i="1"/>
  <c r="P172" i="1"/>
  <c r="T172" i="1"/>
  <c r="R172" i="1"/>
  <c r="A174" i="1"/>
  <c r="N174" i="1" s="1"/>
  <c r="I173" i="1"/>
  <c r="H173" i="1"/>
  <c r="Q608" i="1"/>
  <c r="Q609" i="1" s="1"/>
  <c r="D172" i="1"/>
  <c r="G171" i="1"/>
  <c r="E175" i="1" l="1"/>
  <c r="Q1384" i="1"/>
  <c r="O174" i="1"/>
  <c r="V175" i="1"/>
  <c r="F172" i="1"/>
  <c r="J172" i="1"/>
  <c r="P173" i="1"/>
  <c r="T173" i="1"/>
  <c r="R173" i="1"/>
  <c r="G172" i="1"/>
  <c r="H174" i="1"/>
  <c r="A175" i="1"/>
  <c r="N175" i="1" s="1"/>
  <c r="I174" i="1"/>
  <c r="Q610" i="1"/>
  <c r="Q611" i="1" s="1"/>
  <c r="Q612" i="1" s="1"/>
  <c r="Q613" i="1" s="1"/>
  <c r="D173" i="1"/>
  <c r="E176" i="1" l="1"/>
  <c r="Q1385" i="1"/>
  <c r="O175" i="1"/>
  <c r="V176" i="1"/>
  <c r="F173" i="1"/>
  <c r="J173" i="1"/>
  <c r="P174" i="1"/>
  <c r="T174" i="1"/>
  <c r="Q614" i="1"/>
  <c r="R174" i="1"/>
  <c r="D174" i="1"/>
  <c r="G173" i="1"/>
  <c r="A176" i="1"/>
  <c r="N176" i="1" s="1"/>
  <c r="I175" i="1"/>
  <c r="H175" i="1"/>
  <c r="E177" i="1" l="1"/>
  <c r="Q1386" i="1"/>
  <c r="O176" i="1"/>
  <c r="V177" i="1"/>
  <c r="F174" i="1"/>
  <c r="J174" i="1"/>
  <c r="P175" i="1"/>
  <c r="T175" i="1"/>
  <c r="R175" i="1"/>
  <c r="A177" i="1"/>
  <c r="N177" i="1" s="1"/>
  <c r="H176" i="1"/>
  <c r="I176" i="1"/>
  <c r="G174" i="1"/>
  <c r="D175" i="1"/>
  <c r="Q615" i="1"/>
  <c r="Q616" i="1" s="1"/>
  <c r="Q617" i="1" s="1"/>
  <c r="E178" i="1" l="1"/>
  <c r="Q1387" i="1"/>
  <c r="O177" i="1"/>
  <c r="V178" i="1"/>
  <c r="F175" i="1"/>
  <c r="J175" i="1"/>
  <c r="P176" i="1"/>
  <c r="T176" i="1"/>
  <c r="G175" i="1"/>
  <c r="R176" i="1"/>
  <c r="I177" i="1"/>
  <c r="A178" i="1"/>
  <c r="N178" i="1" s="1"/>
  <c r="H177" i="1"/>
  <c r="D176" i="1"/>
  <c r="Q618" i="1"/>
  <c r="E179" i="1" l="1"/>
  <c r="Q1388" i="1"/>
  <c r="O178" i="1"/>
  <c r="V179" i="1"/>
  <c r="F176" i="1"/>
  <c r="J176" i="1"/>
  <c r="P177" i="1"/>
  <c r="T177" i="1"/>
  <c r="R177" i="1"/>
  <c r="G176" i="1"/>
  <c r="I178" i="1"/>
  <c r="H178" i="1"/>
  <c r="A179" i="1"/>
  <c r="N179" i="1" s="1"/>
  <c r="D177" i="1"/>
  <c r="Q619" i="1"/>
  <c r="Q620" i="1" s="1"/>
  <c r="E180" i="1" l="1"/>
  <c r="Q1389" i="1"/>
  <c r="O179" i="1"/>
  <c r="V180" i="1"/>
  <c r="F177" i="1"/>
  <c r="J177" i="1"/>
  <c r="P178" i="1"/>
  <c r="T178" i="1"/>
  <c r="R178" i="1"/>
  <c r="G177" i="1"/>
  <c r="D178" i="1"/>
  <c r="I179" i="1"/>
  <c r="A180" i="1"/>
  <c r="N180" i="1" s="1"/>
  <c r="H179" i="1"/>
  <c r="Q621" i="1"/>
  <c r="Q622" i="1" s="1"/>
  <c r="E181" i="1" l="1"/>
  <c r="Q1390" i="1"/>
  <c r="O180" i="1"/>
  <c r="V181" i="1"/>
  <c r="F178" i="1"/>
  <c r="J178" i="1"/>
  <c r="P179" i="1"/>
  <c r="T179" i="1"/>
  <c r="Q623" i="1"/>
  <c r="G178" i="1"/>
  <c r="R179" i="1"/>
  <c r="D179" i="1"/>
  <c r="I180" i="1"/>
  <c r="A181" i="1"/>
  <c r="N181" i="1" s="1"/>
  <c r="H180" i="1"/>
  <c r="E182" i="1" l="1"/>
  <c r="Q1391" i="1"/>
  <c r="O181" i="1"/>
  <c r="V182" i="1"/>
  <c r="F179" i="1"/>
  <c r="J179" i="1"/>
  <c r="P180" i="1"/>
  <c r="T180" i="1"/>
  <c r="Q624" i="1"/>
  <c r="R180" i="1"/>
  <c r="I181" i="1"/>
  <c r="A182" i="1"/>
  <c r="N182" i="1" s="1"/>
  <c r="H181" i="1"/>
  <c r="G179" i="1"/>
  <c r="D180" i="1"/>
  <c r="E183" i="1" l="1"/>
  <c r="Q1392" i="1"/>
  <c r="O182" i="1"/>
  <c r="V183" i="1"/>
  <c r="F180" i="1"/>
  <c r="J180" i="1"/>
  <c r="P181" i="1"/>
  <c r="T181" i="1"/>
  <c r="R181" i="1"/>
  <c r="Q625" i="1"/>
  <c r="G180" i="1"/>
  <c r="D181" i="1"/>
  <c r="A183" i="1"/>
  <c r="N183" i="1" s="1"/>
  <c r="I182" i="1"/>
  <c r="H182" i="1"/>
  <c r="E184" i="1" l="1"/>
  <c r="Q1393" i="1"/>
  <c r="O183" i="1"/>
  <c r="V184" i="1"/>
  <c r="F181" i="1"/>
  <c r="J181" i="1"/>
  <c r="P182" i="1"/>
  <c r="T182" i="1"/>
  <c r="Q626" i="1"/>
  <c r="G181" i="1"/>
  <c r="D182" i="1"/>
  <c r="R182" i="1"/>
  <c r="H183" i="1"/>
  <c r="I183" i="1"/>
  <c r="A184" i="1"/>
  <c r="N184" i="1" s="1"/>
  <c r="E185" i="1" l="1"/>
  <c r="Q1394" i="1"/>
  <c r="O184" i="1"/>
  <c r="V185" i="1"/>
  <c r="F182" i="1"/>
  <c r="J182" i="1"/>
  <c r="P183" i="1"/>
  <c r="T183" i="1"/>
  <c r="Q627" i="1"/>
  <c r="R183" i="1"/>
  <c r="G182" i="1"/>
  <c r="D183" i="1"/>
  <c r="A185" i="1"/>
  <c r="N185" i="1" s="1"/>
  <c r="I184" i="1"/>
  <c r="H184" i="1"/>
  <c r="E186" i="1" l="1"/>
  <c r="Q1395" i="1"/>
  <c r="O185" i="1"/>
  <c r="V186" i="1"/>
  <c r="F183" i="1"/>
  <c r="J183" i="1"/>
  <c r="P184" i="1"/>
  <c r="T184" i="1"/>
  <c r="Q628" i="1"/>
  <c r="R184" i="1"/>
  <c r="H185" i="1"/>
  <c r="I185" i="1"/>
  <c r="A186" i="1"/>
  <c r="N186" i="1" s="1"/>
  <c r="D184" i="1"/>
  <c r="G183" i="1"/>
  <c r="E187" i="1" l="1"/>
  <c r="Q1396" i="1"/>
  <c r="O186" i="1"/>
  <c r="V187" i="1"/>
  <c r="F184" i="1"/>
  <c r="J184" i="1"/>
  <c r="P185" i="1"/>
  <c r="T185" i="1"/>
  <c r="Q629" i="1"/>
  <c r="G184" i="1"/>
  <c r="D185" i="1"/>
  <c r="R185" i="1"/>
  <c r="I186" i="1"/>
  <c r="A187" i="1"/>
  <c r="N187" i="1" s="1"/>
  <c r="H186" i="1"/>
  <c r="E188" i="1" l="1"/>
  <c r="Q1397" i="1"/>
  <c r="O187" i="1"/>
  <c r="V188" i="1"/>
  <c r="F185" i="1"/>
  <c r="J185" i="1"/>
  <c r="P186" i="1"/>
  <c r="T186" i="1"/>
  <c r="Q630" i="1"/>
  <c r="G185" i="1"/>
  <c r="D186" i="1"/>
  <c r="R186" i="1"/>
  <c r="A188" i="1"/>
  <c r="N188" i="1" s="1"/>
  <c r="H187" i="1"/>
  <c r="I187" i="1"/>
  <c r="E189" i="1" l="1"/>
  <c r="Q1398" i="1"/>
  <c r="O188" i="1"/>
  <c r="V189" i="1"/>
  <c r="F186" i="1"/>
  <c r="J186" i="1"/>
  <c r="P187" i="1"/>
  <c r="T187" i="1"/>
  <c r="Q631" i="1"/>
  <c r="R187" i="1"/>
  <c r="I188" i="1"/>
  <c r="H188" i="1"/>
  <c r="A189" i="1"/>
  <c r="N189" i="1" s="1"/>
  <c r="D187" i="1"/>
  <c r="G186" i="1"/>
  <c r="E190" i="1" l="1"/>
  <c r="Q1399" i="1"/>
  <c r="O189" i="1"/>
  <c r="V190" i="1"/>
  <c r="F187" i="1"/>
  <c r="J187" i="1"/>
  <c r="P188" i="1"/>
  <c r="T188" i="1"/>
  <c r="Q632" i="1"/>
  <c r="R188" i="1"/>
  <c r="G187" i="1"/>
  <c r="A190" i="1"/>
  <c r="N190" i="1" s="1"/>
  <c r="H189" i="1"/>
  <c r="I189" i="1"/>
  <c r="D188" i="1"/>
  <c r="E191" i="1" l="1"/>
  <c r="Q1400" i="1"/>
  <c r="O190" i="1"/>
  <c r="V191" i="1"/>
  <c r="F188" i="1"/>
  <c r="J188" i="1"/>
  <c r="P189" i="1"/>
  <c r="T189" i="1"/>
  <c r="Q633" i="1"/>
  <c r="R189" i="1"/>
  <c r="D189" i="1"/>
  <c r="G188" i="1"/>
  <c r="A191" i="1"/>
  <c r="N191" i="1" s="1"/>
  <c r="H190" i="1"/>
  <c r="I190" i="1"/>
  <c r="E192" i="1" l="1"/>
  <c r="Q1401" i="1"/>
  <c r="O191" i="1"/>
  <c r="V192" i="1"/>
  <c r="F189" i="1"/>
  <c r="J189" i="1"/>
  <c r="P190" i="1"/>
  <c r="T190" i="1"/>
  <c r="Q634" i="1"/>
  <c r="G189" i="1"/>
  <c r="A192" i="1"/>
  <c r="N192" i="1" s="1"/>
  <c r="I191" i="1"/>
  <c r="H191" i="1"/>
  <c r="D190" i="1"/>
  <c r="R190" i="1"/>
  <c r="E193" i="1" l="1"/>
  <c r="Q1402" i="1"/>
  <c r="O192" i="1"/>
  <c r="V193" i="1"/>
  <c r="F190" i="1"/>
  <c r="J190" i="1"/>
  <c r="Q635" i="1"/>
  <c r="R191" i="1"/>
  <c r="I192" i="1"/>
  <c r="A193" i="1"/>
  <c r="N193" i="1" s="1"/>
  <c r="H192" i="1"/>
  <c r="D191" i="1"/>
  <c r="G190" i="1"/>
  <c r="E194" i="1" l="1"/>
  <c r="Q1403" i="1"/>
  <c r="O193" i="1"/>
  <c r="V194" i="1"/>
  <c r="F191" i="1"/>
  <c r="J191" i="1"/>
  <c r="P192" i="1"/>
  <c r="T192" i="1"/>
  <c r="Q636" i="1"/>
  <c r="R192" i="1"/>
  <c r="I193" i="1"/>
  <c r="A194" i="1"/>
  <c r="H193" i="1"/>
  <c r="G191" i="1"/>
  <c r="D192" i="1"/>
  <c r="N194" i="1" l="1"/>
  <c r="E195" i="1"/>
  <c r="E196" i="1" s="1"/>
  <c r="Q1404" i="1"/>
  <c r="O194" i="1"/>
  <c r="V195" i="1"/>
  <c r="F192" i="1"/>
  <c r="J192" i="1"/>
  <c r="P193" i="1"/>
  <c r="T193" i="1"/>
  <c r="Q637" i="1"/>
  <c r="R193" i="1"/>
  <c r="A195" i="1"/>
  <c r="N195" i="1" s="1"/>
  <c r="H194" i="1"/>
  <c r="I194" i="1"/>
  <c r="D193" i="1"/>
  <c r="G192" i="1"/>
  <c r="Q1405" i="1" l="1"/>
  <c r="O195" i="1"/>
  <c r="V196" i="1"/>
  <c r="F193" i="1"/>
  <c r="J193" i="1"/>
  <c r="Q638" i="1"/>
  <c r="G193" i="1"/>
  <c r="R194" i="1"/>
  <c r="H195" i="1"/>
  <c r="A196" i="1"/>
  <c r="N196" i="1" s="1"/>
  <c r="I195" i="1"/>
  <c r="D194" i="1"/>
  <c r="E197" i="1" l="1"/>
  <c r="Q1406" i="1"/>
  <c r="O196" i="1"/>
  <c r="V197" i="1"/>
  <c r="F194" i="1"/>
  <c r="J194" i="1"/>
  <c r="P195" i="1"/>
  <c r="T195" i="1"/>
  <c r="Q639" i="1"/>
  <c r="G194" i="1"/>
  <c r="I196" i="1"/>
  <c r="A197" i="1"/>
  <c r="N197" i="1" s="1"/>
  <c r="H196" i="1"/>
  <c r="R195" i="1"/>
  <c r="D195" i="1"/>
  <c r="E198" i="1" l="1"/>
  <c r="Q1407" i="1"/>
  <c r="O197" i="1"/>
  <c r="V198" i="1"/>
  <c r="F195" i="1"/>
  <c r="J195" i="1"/>
  <c r="P196" i="1"/>
  <c r="T196" i="1"/>
  <c r="Q640" i="1"/>
  <c r="R196" i="1"/>
  <c r="D196" i="1"/>
  <c r="G195" i="1"/>
  <c r="H197" i="1"/>
  <c r="I197" i="1"/>
  <c r="A198" i="1"/>
  <c r="N198" i="1" s="1"/>
  <c r="E199" i="1" l="1"/>
  <c r="Q1408" i="1"/>
  <c r="O198" i="1"/>
  <c r="V199" i="1"/>
  <c r="F196" i="1"/>
  <c r="J196" i="1"/>
  <c r="P197" i="1"/>
  <c r="T197" i="1"/>
  <c r="Q641" i="1"/>
  <c r="G196" i="1"/>
  <c r="H198" i="1"/>
  <c r="I198" i="1"/>
  <c r="A199" i="1"/>
  <c r="N199" i="1" s="1"/>
  <c r="R197" i="1"/>
  <c r="D197" i="1"/>
  <c r="E200" i="1" l="1"/>
  <c r="Q1409" i="1"/>
  <c r="O199" i="1"/>
  <c r="V200" i="1"/>
  <c r="F197" i="1"/>
  <c r="J197" i="1"/>
  <c r="P198" i="1"/>
  <c r="T198" i="1"/>
  <c r="Q642" i="1"/>
  <c r="R198" i="1"/>
  <c r="G197" i="1"/>
  <c r="D198" i="1"/>
  <c r="I199" i="1"/>
  <c r="H199" i="1"/>
  <c r="A200" i="1"/>
  <c r="N200" i="1" s="1"/>
  <c r="E201" i="1" l="1"/>
  <c r="Q1410" i="1"/>
  <c r="O200" i="1"/>
  <c r="V201" i="1"/>
  <c r="F198" i="1"/>
  <c r="J198" i="1"/>
  <c r="P199" i="1"/>
  <c r="T199" i="1"/>
  <c r="R199" i="1"/>
  <c r="Q643" i="1"/>
  <c r="G198" i="1"/>
  <c r="D199" i="1"/>
  <c r="H200" i="1"/>
  <c r="A201" i="1"/>
  <c r="N201" i="1" s="1"/>
  <c r="I200" i="1"/>
  <c r="E202" i="1" l="1"/>
  <c r="Q1411" i="1"/>
  <c r="O201" i="1"/>
  <c r="V202" i="1"/>
  <c r="F199" i="1"/>
  <c r="J199" i="1"/>
  <c r="P200" i="1"/>
  <c r="T200" i="1"/>
  <c r="Q644" i="1"/>
  <c r="R200" i="1"/>
  <c r="G199" i="1"/>
  <c r="H201" i="1"/>
  <c r="I201" i="1"/>
  <c r="A202" i="1"/>
  <c r="N202" i="1" s="1"/>
  <c r="D200" i="1"/>
  <c r="E203" i="1" l="1"/>
  <c r="Q1412" i="1"/>
  <c r="O202" i="1"/>
  <c r="V203" i="1"/>
  <c r="F200" i="1"/>
  <c r="J200" i="1"/>
  <c r="P201" i="1"/>
  <c r="T201" i="1"/>
  <c r="Q645" i="1"/>
  <c r="R201" i="1"/>
  <c r="D201" i="1"/>
  <c r="G200" i="1"/>
  <c r="H202" i="1"/>
  <c r="A203" i="1"/>
  <c r="N203" i="1" s="1"/>
  <c r="I202" i="1"/>
  <c r="E204" i="1" l="1"/>
  <c r="Q1413" i="1"/>
  <c r="O203" i="1"/>
  <c r="V204" i="1"/>
  <c r="F201" i="1"/>
  <c r="J201" i="1"/>
  <c r="P202" i="1"/>
  <c r="T202" i="1"/>
  <c r="Q646" i="1"/>
  <c r="R202" i="1"/>
  <c r="G201" i="1"/>
  <c r="D202" i="1"/>
  <c r="H203" i="1"/>
  <c r="I203" i="1"/>
  <c r="A204" i="1"/>
  <c r="N204" i="1" s="1"/>
  <c r="E205" i="1" l="1"/>
  <c r="Q1414" i="1"/>
  <c r="O204" i="1"/>
  <c r="V205" i="1"/>
  <c r="F202" i="1"/>
  <c r="J202" i="1"/>
  <c r="P203" i="1"/>
  <c r="T203" i="1"/>
  <c r="Q647" i="1"/>
  <c r="R203" i="1"/>
  <c r="G202" i="1"/>
  <c r="H204" i="1"/>
  <c r="I204" i="1"/>
  <c r="A205" i="1"/>
  <c r="N205" i="1" s="1"/>
  <c r="D203" i="1"/>
  <c r="E206" i="1" l="1"/>
  <c r="Q1415" i="1"/>
  <c r="O205" i="1"/>
  <c r="V206" i="1"/>
  <c r="F203" i="1"/>
  <c r="J203" i="1"/>
  <c r="P204" i="1"/>
  <c r="T204" i="1"/>
  <c r="Q648" i="1"/>
  <c r="R204" i="1"/>
  <c r="G203" i="1"/>
  <c r="A206" i="1"/>
  <c r="N206" i="1" s="1"/>
  <c r="I205" i="1"/>
  <c r="H205" i="1"/>
  <c r="D204" i="1"/>
  <c r="E207" i="1" l="1"/>
  <c r="Q1416" i="1"/>
  <c r="O206" i="1"/>
  <c r="V207" i="1"/>
  <c r="F204" i="1"/>
  <c r="J204" i="1"/>
  <c r="P205" i="1"/>
  <c r="T205" i="1"/>
  <c r="Q649" i="1"/>
  <c r="G204" i="1"/>
  <c r="A207" i="1"/>
  <c r="N207" i="1" s="1"/>
  <c r="H206" i="1"/>
  <c r="I206" i="1"/>
  <c r="D205" i="1"/>
  <c r="R205" i="1"/>
  <c r="E208" i="1" l="1"/>
  <c r="Q1417" i="1"/>
  <c r="O207" i="1"/>
  <c r="V208" i="1"/>
  <c r="F205" i="1"/>
  <c r="J205" i="1"/>
  <c r="P206" i="1"/>
  <c r="T206" i="1"/>
  <c r="Q650" i="1"/>
  <c r="R206" i="1"/>
  <c r="G205" i="1"/>
  <c r="I207" i="1"/>
  <c r="H207" i="1"/>
  <c r="A208" i="1"/>
  <c r="N208" i="1" s="1"/>
  <c r="D206" i="1"/>
  <c r="E209" i="1" l="1"/>
  <c r="Q1418" i="1"/>
  <c r="O208" i="1"/>
  <c r="V209" i="1"/>
  <c r="F206" i="1"/>
  <c r="J206" i="1"/>
  <c r="P207" i="1"/>
  <c r="T207" i="1"/>
  <c r="Q651" i="1"/>
  <c r="G206" i="1"/>
  <c r="A209" i="1"/>
  <c r="N209" i="1" s="1"/>
  <c r="I208" i="1"/>
  <c r="H208" i="1"/>
  <c r="D207" i="1"/>
  <c r="R207" i="1"/>
  <c r="E210" i="1" l="1"/>
  <c r="Q1419" i="1"/>
  <c r="O209" i="1"/>
  <c r="V210" i="1"/>
  <c r="F207" i="1"/>
  <c r="J207" i="1"/>
  <c r="P208" i="1"/>
  <c r="T208" i="1"/>
  <c r="Q652" i="1"/>
  <c r="R208" i="1"/>
  <c r="G207" i="1"/>
  <c r="D208" i="1"/>
  <c r="A210" i="1"/>
  <c r="N210" i="1" s="1"/>
  <c r="I209" i="1"/>
  <c r="H209" i="1"/>
  <c r="E211" i="1" l="1"/>
  <c r="Q1420" i="1"/>
  <c r="O210" i="1"/>
  <c r="V211" i="1"/>
  <c r="F208" i="1"/>
  <c r="J208" i="1"/>
  <c r="P209" i="1"/>
  <c r="T209" i="1"/>
  <c r="Q653" i="1"/>
  <c r="D209" i="1"/>
  <c r="G208" i="1"/>
  <c r="R209" i="1"/>
  <c r="I210" i="1"/>
  <c r="A211" i="1"/>
  <c r="N211" i="1" s="1"/>
  <c r="H210" i="1"/>
  <c r="E212" i="1" l="1"/>
  <c r="Q1421" i="1"/>
  <c r="O211" i="1"/>
  <c r="V212" i="1"/>
  <c r="F209" i="1"/>
  <c r="J209" i="1"/>
  <c r="P210" i="1"/>
  <c r="T210" i="1"/>
  <c r="Q654" i="1"/>
  <c r="G209" i="1"/>
  <c r="R210" i="1"/>
  <c r="D210" i="1"/>
  <c r="I211" i="1"/>
  <c r="H211" i="1"/>
  <c r="A212" i="1"/>
  <c r="N212" i="1" s="1"/>
  <c r="E213" i="1" l="1"/>
  <c r="Q1422" i="1"/>
  <c r="O212" i="1"/>
  <c r="V213" i="1"/>
  <c r="F210" i="1"/>
  <c r="J210" i="1"/>
  <c r="P211" i="1"/>
  <c r="T211" i="1"/>
  <c r="Q655" i="1"/>
  <c r="G210" i="1"/>
  <c r="D211" i="1"/>
  <c r="R211" i="1"/>
  <c r="H212" i="1"/>
  <c r="I212" i="1"/>
  <c r="A213" i="1"/>
  <c r="N213" i="1" s="1"/>
  <c r="E214" i="1" l="1"/>
  <c r="Q1423" i="1"/>
  <c r="O213" i="1"/>
  <c r="V214" i="1"/>
  <c r="F211" i="1"/>
  <c r="J211" i="1"/>
  <c r="P212" i="1"/>
  <c r="T212" i="1"/>
  <c r="Q656" i="1"/>
  <c r="R212" i="1"/>
  <c r="G211" i="1"/>
  <c r="I213" i="1"/>
  <c r="A214" i="1"/>
  <c r="N214" i="1" s="1"/>
  <c r="H213" i="1"/>
  <c r="D212" i="1"/>
  <c r="E215" i="1" l="1"/>
  <c r="E216" i="1" s="1"/>
  <c r="Q1424" i="1"/>
  <c r="O214" i="1"/>
  <c r="V215" i="1"/>
  <c r="F212" i="1"/>
  <c r="J212" i="1"/>
  <c r="P213" i="1"/>
  <c r="T213" i="1"/>
  <c r="Q657" i="1"/>
  <c r="G212" i="1"/>
  <c r="R213" i="1"/>
  <c r="D213" i="1"/>
  <c r="I214" i="1"/>
  <c r="A215" i="1"/>
  <c r="N215" i="1" s="1"/>
  <c r="H214" i="1"/>
  <c r="Q1425" i="1" l="1"/>
  <c r="O215" i="1"/>
  <c r="V216" i="1"/>
  <c r="F213" i="1"/>
  <c r="J213" i="1"/>
  <c r="P214" i="1"/>
  <c r="T214" i="1"/>
  <c r="Q658" i="1"/>
  <c r="R214" i="1"/>
  <c r="G213" i="1"/>
  <c r="I215" i="1"/>
  <c r="A216" i="1"/>
  <c r="N216" i="1" s="1"/>
  <c r="H215" i="1"/>
  <c r="D214" i="1"/>
  <c r="E217" i="1" l="1"/>
  <c r="Q1426" i="1"/>
  <c r="O216" i="1"/>
  <c r="V217" i="1"/>
  <c r="F214" i="1"/>
  <c r="J214" i="1"/>
  <c r="P215" i="1"/>
  <c r="T215" i="1"/>
  <c r="Q659" i="1"/>
  <c r="G214" i="1"/>
  <c r="R215" i="1"/>
  <c r="D215" i="1"/>
  <c r="A217" i="1"/>
  <c r="N217" i="1" s="1"/>
  <c r="I216" i="1"/>
  <c r="H216" i="1"/>
  <c r="E218" i="1" l="1"/>
  <c r="Q1427" i="1"/>
  <c r="O217" i="1"/>
  <c r="V218" i="1"/>
  <c r="F215" i="1"/>
  <c r="J215" i="1"/>
  <c r="P216" i="1"/>
  <c r="T216" i="1"/>
  <c r="Q660" i="1"/>
  <c r="G215" i="1"/>
  <c r="R216" i="1"/>
  <c r="H217" i="1"/>
  <c r="A218" i="1"/>
  <c r="N218" i="1" s="1"/>
  <c r="I217" i="1"/>
  <c r="D216" i="1"/>
  <c r="E219" i="1" l="1"/>
  <c r="Q1428" i="1"/>
  <c r="O218" i="1"/>
  <c r="V219" i="1"/>
  <c r="F216" i="1"/>
  <c r="J216" i="1"/>
  <c r="P217" i="1"/>
  <c r="T217" i="1"/>
  <c r="Q661" i="1"/>
  <c r="A219" i="1"/>
  <c r="N219" i="1" s="1"/>
  <c r="I218" i="1"/>
  <c r="H218" i="1"/>
  <c r="G216" i="1"/>
  <c r="D217" i="1"/>
  <c r="R217" i="1"/>
  <c r="E220" i="1" l="1"/>
  <c r="Q1429" i="1"/>
  <c r="O219" i="1"/>
  <c r="V220" i="1"/>
  <c r="F217" i="1"/>
  <c r="J217" i="1"/>
  <c r="P218" i="1"/>
  <c r="T218" i="1"/>
  <c r="Q662" i="1"/>
  <c r="G217" i="1"/>
  <c r="R218" i="1"/>
  <c r="D218" i="1"/>
  <c r="H219" i="1"/>
  <c r="I219" i="1"/>
  <c r="A220" i="1"/>
  <c r="N220" i="1" s="1"/>
  <c r="E221" i="1" l="1"/>
  <c r="Q1430" i="1"/>
  <c r="O220" i="1"/>
  <c r="V221" i="1"/>
  <c r="F218" i="1"/>
  <c r="J218" i="1"/>
  <c r="P219" i="1"/>
  <c r="T219" i="1"/>
  <c r="Q663" i="1"/>
  <c r="R219" i="1"/>
  <c r="G218" i="1"/>
  <c r="D219" i="1"/>
  <c r="I220" i="1"/>
  <c r="H220" i="1"/>
  <c r="A221" i="1"/>
  <c r="N221" i="1" s="1"/>
  <c r="E222" i="1" l="1"/>
  <c r="Q1431" i="1"/>
  <c r="O221" i="1"/>
  <c r="V222" i="1"/>
  <c r="F219" i="1"/>
  <c r="J219" i="1"/>
  <c r="P220" i="1"/>
  <c r="T220" i="1"/>
  <c r="Q664" i="1"/>
  <c r="R220" i="1"/>
  <c r="G219" i="1"/>
  <c r="D220" i="1"/>
  <c r="A222" i="1"/>
  <c r="N222" i="1" s="1"/>
  <c r="H221" i="1"/>
  <c r="I221" i="1"/>
  <c r="E223" i="1" l="1"/>
  <c r="Q1432" i="1"/>
  <c r="O222" i="1"/>
  <c r="V223" i="1"/>
  <c r="F220" i="1"/>
  <c r="J220" i="1"/>
  <c r="R221" i="1"/>
  <c r="P221" i="1"/>
  <c r="T221" i="1"/>
  <c r="Q665" i="1"/>
  <c r="G220" i="1"/>
  <c r="A223" i="1"/>
  <c r="N223" i="1" s="1"/>
  <c r="I222" i="1"/>
  <c r="H222" i="1"/>
  <c r="D221" i="1"/>
  <c r="E224" i="1" l="1"/>
  <c r="Q1433" i="1"/>
  <c r="O223" i="1"/>
  <c r="V224" i="1"/>
  <c r="F221" i="1"/>
  <c r="J221" i="1"/>
  <c r="Q666" i="1"/>
  <c r="P222" i="1"/>
  <c r="R222" i="1"/>
  <c r="I223" i="1"/>
  <c r="H223" i="1"/>
  <c r="A224" i="1"/>
  <c r="G221" i="1"/>
  <c r="D222" i="1"/>
  <c r="E225" i="1" l="1"/>
  <c r="N224" i="1"/>
  <c r="O224" i="1" s="1"/>
  <c r="Q1434" i="1"/>
  <c r="V225" i="1"/>
  <c r="F222" i="1"/>
  <c r="J222" i="1"/>
  <c r="P223" i="1"/>
  <c r="T223" i="1"/>
  <c r="Q667" i="1"/>
  <c r="G222" i="1"/>
  <c r="R223" i="1"/>
  <c r="A225" i="1"/>
  <c r="N225" i="1" s="1"/>
  <c r="H224" i="1"/>
  <c r="I224" i="1"/>
  <c r="D223" i="1"/>
  <c r="E226" i="1" l="1"/>
  <c r="Q1435" i="1"/>
  <c r="O225" i="1"/>
  <c r="V226" i="1"/>
  <c r="F223" i="1"/>
  <c r="J223" i="1"/>
  <c r="Q668" i="1"/>
  <c r="G223" i="1"/>
  <c r="H225" i="1"/>
  <c r="A226" i="1"/>
  <c r="N226" i="1" s="1"/>
  <c r="I225" i="1"/>
  <c r="R224" i="1"/>
  <c r="D224" i="1"/>
  <c r="E227" i="1" l="1"/>
  <c r="Q1436" i="1"/>
  <c r="O226" i="1"/>
  <c r="V227" i="1"/>
  <c r="F224" i="1"/>
  <c r="J224" i="1"/>
  <c r="P225" i="1"/>
  <c r="Q669" i="1"/>
  <c r="G224" i="1"/>
  <c r="R225" i="1"/>
  <c r="D225" i="1"/>
  <c r="I226" i="1"/>
  <c r="H226" i="1"/>
  <c r="A227" i="1"/>
  <c r="N227" i="1" s="1"/>
  <c r="E228" i="1" l="1"/>
  <c r="Q1437" i="1"/>
  <c r="O227" i="1"/>
  <c r="V228" i="1"/>
  <c r="F225" i="1"/>
  <c r="J225" i="1"/>
  <c r="P226" i="1"/>
  <c r="T226" i="1"/>
  <c r="Q670" i="1"/>
  <c r="A228" i="1"/>
  <c r="N228" i="1" s="1"/>
  <c r="H227" i="1"/>
  <c r="I227" i="1"/>
  <c r="D226" i="1"/>
  <c r="G225" i="1"/>
  <c r="R226" i="1"/>
  <c r="E229" i="1" l="1"/>
  <c r="Q1438" i="1"/>
  <c r="O228" i="1"/>
  <c r="V229" i="1"/>
  <c r="F226" i="1"/>
  <c r="J226" i="1"/>
  <c r="P227" i="1"/>
  <c r="T227" i="1"/>
  <c r="Q671" i="1"/>
  <c r="R227" i="1"/>
  <c r="G226" i="1"/>
  <c r="A229" i="1"/>
  <c r="N229" i="1" s="1"/>
  <c r="I228" i="1"/>
  <c r="H228" i="1"/>
  <c r="D227" i="1"/>
  <c r="E230" i="1" l="1"/>
  <c r="Q1439" i="1"/>
  <c r="O229" i="1"/>
  <c r="V230" i="1"/>
  <c r="F227" i="1"/>
  <c r="J227" i="1"/>
  <c r="P228" i="1"/>
  <c r="T228" i="1"/>
  <c r="Q672" i="1"/>
  <c r="R228" i="1"/>
  <c r="I229" i="1"/>
  <c r="A230" i="1"/>
  <c r="N230" i="1" s="1"/>
  <c r="H229" i="1"/>
  <c r="D228" i="1"/>
  <c r="G227" i="1"/>
  <c r="E231" i="1" l="1"/>
  <c r="Q1440" i="1"/>
  <c r="O230" i="1"/>
  <c r="V231" i="1"/>
  <c r="F228" i="1"/>
  <c r="J228" i="1"/>
  <c r="P229" i="1"/>
  <c r="T229" i="1"/>
  <c r="Q673" i="1"/>
  <c r="R229" i="1"/>
  <c r="D229" i="1"/>
  <c r="G228" i="1"/>
  <c r="I230" i="1"/>
  <c r="A231" i="1"/>
  <c r="N231" i="1" s="1"/>
  <c r="H230" i="1"/>
  <c r="E232" i="1" l="1"/>
  <c r="Q1441" i="1"/>
  <c r="O231" i="1"/>
  <c r="V232" i="1"/>
  <c r="F229" i="1"/>
  <c r="J229" i="1"/>
  <c r="P230" i="1"/>
  <c r="T230" i="1"/>
  <c r="Q674" i="1"/>
  <c r="G229" i="1"/>
  <c r="R230" i="1"/>
  <c r="D230" i="1"/>
  <c r="H231" i="1"/>
  <c r="A232" i="1"/>
  <c r="N232" i="1" s="1"/>
  <c r="I231" i="1"/>
  <c r="E233" i="1" l="1"/>
  <c r="Q1442" i="1"/>
  <c r="O232" i="1"/>
  <c r="V233" i="1"/>
  <c r="F230" i="1"/>
  <c r="J230" i="1"/>
  <c r="P231" i="1"/>
  <c r="T231" i="1"/>
  <c r="Q675" i="1"/>
  <c r="R231" i="1"/>
  <c r="G230" i="1"/>
  <c r="I232" i="1"/>
  <c r="H232" i="1"/>
  <c r="A233" i="1"/>
  <c r="N233" i="1" s="1"/>
  <c r="D231" i="1"/>
  <c r="E234" i="1" l="1"/>
  <c r="Q1443" i="1"/>
  <c r="O233" i="1"/>
  <c r="V234" i="1"/>
  <c r="F231" i="1"/>
  <c r="J231" i="1"/>
  <c r="P232" i="1"/>
  <c r="T232" i="1"/>
  <c r="Q676" i="1"/>
  <c r="R232" i="1"/>
  <c r="D232" i="1"/>
  <c r="G231" i="1"/>
  <c r="H233" i="1"/>
  <c r="A234" i="1"/>
  <c r="N234" i="1" s="1"/>
  <c r="I233" i="1"/>
  <c r="E235" i="1" l="1"/>
  <c r="Q1444" i="1"/>
  <c r="O234" i="1"/>
  <c r="V235" i="1"/>
  <c r="F232" i="1"/>
  <c r="J232" i="1"/>
  <c r="P233" i="1"/>
  <c r="T233" i="1"/>
  <c r="Q677" i="1"/>
  <c r="R233" i="1"/>
  <c r="D233" i="1"/>
  <c r="A235" i="1"/>
  <c r="N235" i="1" s="1"/>
  <c r="H234" i="1"/>
  <c r="I234" i="1"/>
  <c r="G232" i="1"/>
  <c r="E236" i="1" l="1"/>
  <c r="Q1445" i="1"/>
  <c r="O235" i="1"/>
  <c r="V236" i="1"/>
  <c r="F233" i="1"/>
  <c r="J233" i="1"/>
  <c r="P234" i="1"/>
  <c r="T234" i="1"/>
  <c r="Q678" i="1"/>
  <c r="G233" i="1"/>
  <c r="A236" i="1"/>
  <c r="N236" i="1" s="1"/>
  <c r="H235" i="1"/>
  <c r="I235" i="1"/>
  <c r="R234" i="1"/>
  <c r="D234" i="1"/>
  <c r="E237" i="1" l="1"/>
  <c r="Q1446" i="1"/>
  <c r="O236" i="1"/>
  <c r="V237" i="1"/>
  <c r="F234" i="1"/>
  <c r="J234" i="1"/>
  <c r="P235" i="1"/>
  <c r="T235" i="1"/>
  <c r="Q679" i="1"/>
  <c r="G234" i="1"/>
  <c r="I236" i="1"/>
  <c r="A237" i="1"/>
  <c r="N237" i="1" s="1"/>
  <c r="H236" i="1"/>
  <c r="R235" i="1"/>
  <c r="D235" i="1"/>
  <c r="E238" i="1" l="1"/>
  <c r="Q1447" i="1"/>
  <c r="Q1448" i="1" s="1"/>
  <c r="O237" i="1"/>
  <c r="V238" i="1"/>
  <c r="F235" i="1"/>
  <c r="J235" i="1"/>
  <c r="P236" i="1"/>
  <c r="T236" i="1"/>
  <c r="R236" i="1"/>
  <c r="Q680" i="1"/>
  <c r="I237" i="1"/>
  <c r="H237" i="1"/>
  <c r="A238" i="1"/>
  <c r="N238" i="1" s="1"/>
  <c r="D236" i="1"/>
  <c r="G235" i="1"/>
  <c r="E239" i="1" l="1"/>
  <c r="Q1449" i="1"/>
  <c r="O238" i="1"/>
  <c r="V239" i="1"/>
  <c r="F236" i="1"/>
  <c r="J236" i="1"/>
  <c r="P237" i="1"/>
  <c r="T237" i="1"/>
  <c r="Q681" i="1"/>
  <c r="D237" i="1"/>
  <c r="G236" i="1"/>
  <c r="I238" i="1"/>
  <c r="A239" i="1"/>
  <c r="N239" i="1" s="1"/>
  <c r="H238" i="1"/>
  <c r="R237" i="1"/>
  <c r="E240" i="1" l="1"/>
  <c r="Q1450" i="1"/>
  <c r="O239" i="1"/>
  <c r="V240" i="1"/>
  <c r="F237" i="1"/>
  <c r="J237" i="1"/>
  <c r="P238" i="1"/>
  <c r="T238" i="1"/>
  <c r="R238" i="1"/>
  <c r="Q682" i="1"/>
  <c r="G237" i="1"/>
  <c r="D238" i="1"/>
  <c r="I239" i="1"/>
  <c r="A240" i="1"/>
  <c r="N240" i="1" s="1"/>
  <c r="H239" i="1"/>
  <c r="E241" i="1" l="1"/>
  <c r="Q1451" i="1"/>
  <c r="O240" i="1"/>
  <c r="V241" i="1"/>
  <c r="F238" i="1"/>
  <c r="J238" i="1"/>
  <c r="P239" i="1"/>
  <c r="T239" i="1"/>
  <c r="Q683" i="1"/>
  <c r="G238" i="1"/>
  <c r="R239" i="1"/>
  <c r="D239" i="1"/>
  <c r="A241" i="1"/>
  <c r="N241" i="1" s="1"/>
  <c r="H240" i="1"/>
  <c r="I240" i="1"/>
  <c r="E242" i="1" l="1"/>
  <c r="Q1452" i="1"/>
  <c r="O241" i="1"/>
  <c r="V242" i="1"/>
  <c r="F239" i="1"/>
  <c r="J239" i="1"/>
  <c r="P240" i="1"/>
  <c r="T240" i="1"/>
  <c r="Q684" i="1"/>
  <c r="R240" i="1"/>
  <c r="A242" i="1"/>
  <c r="N242" i="1" s="1"/>
  <c r="I241" i="1"/>
  <c r="H241" i="1"/>
  <c r="D240" i="1"/>
  <c r="G239" i="1"/>
  <c r="E243" i="1" l="1"/>
  <c r="Q1453" i="1"/>
  <c r="O242" i="1"/>
  <c r="V243" i="1"/>
  <c r="F240" i="1"/>
  <c r="J240" i="1"/>
  <c r="P241" i="1"/>
  <c r="T241" i="1"/>
  <c r="Q685" i="1"/>
  <c r="R241" i="1"/>
  <c r="A243" i="1"/>
  <c r="N243" i="1" s="1"/>
  <c r="I242" i="1"/>
  <c r="H242" i="1"/>
  <c r="D241" i="1"/>
  <c r="G240" i="1"/>
  <c r="E244" i="1" l="1"/>
  <c r="Q1454" i="1"/>
  <c r="O243" i="1"/>
  <c r="V244" i="1"/>
  <c r="F241" i="1"/>
  <c r="J241" i="1"/>
  <c r="P242" i="1"/>
  <c r="T242" i="1"/>
  <c r="Q686" i="1"/>
  <c r="R242" i="1"/>
  <c r="D242" i="1"/>
  <c r="G241" i="1"/>
  <c r="I243" i="1"/>
  <c r="H243" i="1"/>
  <c r="A244" i="1"/>
  <c r="N244" i="1" s="1"/>
  <c r="E245" i="1" l="1"/>
  <c r="Q1455" i="1"/>
  <c r="O244" i="1"/>
  <c r="V245" i="1"/>
  <c r="F242" i="1"/>
  <c r="J242" i="1"/>
  <c r="P243" i="1"/>
  <c r="T243" i="1"/>
  <c r="R243" i="1"/>
  <c r="Q687" i="1"/>
  <c r="G242" i="1"/>
  <c r="D243" i="1"/>
  <c r="A245" i="1"/>
  <c r="N245" i="1" s="1"/>
  <c r="H244" i="1"/>
  <c r="I244" i="1"/>
  <c r="E246" i="1" l="1"/>
  <c r="Q1456" i="1"/>
  <c r="O245" i="1"/>
  <c r="V246" i="1"/>
  <c r="F243" i="1"/>
  <c r="J243" i="1"/>
  <c r="P244" i="1"/>
  <c r="T244" i="1"/>
  <c r="Q688" i="1"/>
  <c r="D244" i="1"/>
  <c r="H245" i="1"/>
  <c r="A246" i="1"/>
  <c r="N246" i="1" s="1"/>
  <c r="I245" i="1"/>
  <c r="R244" i="1"/>
  <c r="G243" i="1"/>
  <c r="E247" i="1" l="1"/>
  <c r="Q1457" i="1"/>
  <c r="O246" i="1"/>
  <c r="V247" i="1"/>
  <c r="F244" i="1"/>
  <c r="J244" i="1"/>
  <c r="P245" i="1"/>
  <c r="T245" i="1"/>
  <c r="Q689" i="1"/>
  <c r="G244" i="1"/>
  <c r="D245" i="1"/>
  <c r="A247" i="1"/>
  <c r="N247" i="1" s="1"/>
  <c r="H246" i="1"/>
  <c r="I246" i="1"/>
  <c r="R245" i="1"/>
  <c r="E248" i="1" l="1"/>
  <c r="Q1458" i="1"/>
  <c r="O247" i="1"/>
  <c r="V248" i="1"/>
  <c r="F245" i="1"/>
  <c r="J245" i="1"/>
  <c r="P246" i="1"/>
  <c r="T246" i="1"/>
  <c r="Q690" i="1"/>
  <c r="I247" i="1"/>
  <c r="H247" i="1"/>
  <c r="A248" i="1"/>
  <c r="N248" i="1" s="1"/>
  <c r="R246" i="1"/>
  <c r="D246" i="1"/>
  <c r="G245" i="1"/>
  <c r="E249" i="1" l="1"/>
  <c r="Q1459" i="1"/>
  <c r="O248" i="1"/>
  <c r="V249" i="1"/>
  <c r="F246" i="1"/>
  <c r="J246" i="1"/>
  <c r="P247" i="1"/>
  <c r="T247" i="1"/>
  <c r="Q691" i="1"/>
  <c r="R247" i="1"/>
  <c r="G246" i="1"/>
  <c r="H248" i="1"/>
  <c r="A249" i="1"/>
  <c r="N249" i="1" s="1"/>
  <c r="I248" i="1"/>
  <c r="D247" i="1"/>
  <c r="E250" i="1" l="1"/>
  <c r="Q1460" i="1"/>
  <c r="O249" i="1"/>
  <c r="V250" i="1"/>
  <c r="F247" i="1"/>
  <c r="J247" i="1"/>
  <c r="P248" i="1"/>
  <c r="T248" i="1"/>
  <c r="Q692" i="1"/>
  <c r="G247" i="1"/>
  <c r="H249" i="1"/>
  <c r="I249" i="1"/>
  <c r="A250" i="1"/>
  <c r="N250" i="1" s="1"/>
  <c r="D248" i="1"/>
  <c r="R248" i="1"/>
  <c r="E251" i="1" l="1"/>
  <c r="Q1461" i="1"/>
  <c r="O250" i="1"/>
  <c r="V251" i="1"/>
  <c r="F248" i="1"/>
  <c r="J248" i="1"/>
  <c r="P249" i="1"/>
  <c r="T249" i="1"/>
  <c r="Q693" i="1"/>
  <c r="G248" i="1"/>
  <c r="I250" i="1"/>
  <c r="A251" i="1"/>
  <c r="N251" i="1" s="1"/>
  <c r="H250" i="1"/>
  <c r="D249" i="1"/>
  <c r="R249" i="1"/>
  <c r="E252" i="1" l="1"/>
  <c r="Q1462" i="1"/>
  <c r="O251" i="1"/>
  <c r="V252" i="1"/>
  <c r="F249" i="1"/>
  <c r="J249" i="1"/>
  <c r="P250" i="1"/>
  <c r="T250" i="1"/>
  <c r="Q694" i="1"/>
  <c r="R250" i="1"/>
  <c r="G249" i="1"/>
  <c r="A252" i="1"/>
  <c r="N252" i="1" s="1"/>
  <c r="I251" i="1"/>
  <c r="H251" i="1"/>
  <c r="D250" i="1"/>
  <c r="E253" i="1" l="1"/>
  <c r="Q1463" i="1"/>
  <c r="O252" i="1"/>
  <c r="V253" i="1"/>
  <c r="F250" i="1"/>
  <c r="J250" i="1"/>
  <c r="P251" i="1"/>
  <c r="T251" i="1"/>
  <c r="Q695" i="1"/>
  <c r="D251" i="1"/>
  <c r="G250" i="1"/>
  <c r="A253" i="1"/>
  <c r="N253" i="1" s="1"/>
  <c r="H252" i="1"/>
  <c r="I252" i="1"/>
  <c r="R251" i="1"/>
  <c r="E254" i="1" l="1"/>
  <c r="Q1464" i="1"/>
  <c r="O253" i="1"/>
  <c r="V254" i="1"/>
  <c r="F251" i="1"/>
  <c r="J251" i="1"/>
  <c r="Q696" i="1"/>
  <c r="G251" i="1"/>
  <c r="R252" i="1"/>
  <c r="A254" i="1"/>
  <c r="N254" i="1" s="1"/>
  <c r="H253" i="1"/>
  <c r="I253" i="1"/>
  <c r="D252" i="1"/>
  <c r="E255" i="1" l="1"/>
  <c r="Q1465" i="1"/>
  <c r="O254" i="1"/>
  <c r="V255" i="1"/>
  <c r="F252" i="1"/>
  <c r="J252" i="1"/>
  <c r="P253" i="1"/>
  <c r="T253" i="1"/>
  <c r="Q697" i="1"/>
  <c r="R253" i="1"/>
  <c r="I254" i="1"/>
  <c r="H254" i="1"/>
  <c r="A255" i="1"/>
  <c r="G252" i="1"/>
  <c r="D253" i="1"/>
  <c r="N255" i="1" l="1"/>
  <c r="O255" i="1" s="1"/>
  <c r="E256" i="1"/>
  <c r="E257" i="1" s="1"/>
  <c r="Q1466" i="1"/>
  <c r="V256" i="1"/>
  <c r="F253" i="1"/>
  <c r="J253" i="1"/>
  <c r="P254" i="1"/>
  <c r="T254" i="1"/>
  <c r="R254" i="1"/>
  <c r="Q698" i="1"/>
  <c r="D254" i="1"/>
  <c r="H255" i="1"/>
  <c r="I255" i="1"/>
  <c r="A256" i="1"/>
  <c r="N256" i="1" s="1"/>
  <c r="G253" i="1"/>
  <c r="Q1467" i="1" l="1"/>
  <c r="O256" i="1"/>
  <c r="V257" i="1"/>
  <c r="F254" i="1"/>
  <c r="J254" i="1"/>
  <c r="Q699" i="1"/>
  <c r="R255" i="1"/>
  <c r="D255" i="1"/>
  <c r="H256" i="1"/>
  <c r="I256" i="1"/>
  <c r="A257" i="1"/>
  <c r="N257" i="1" s="1"/>
  <c r="G254" i="1"/>
  <c r="E258" i="1" l="1"/>
  <c r="Q1468" i="1"/>
  <c r="O257" i="1"/>
  <c r="V258" i="1"/>
  <c r="F255" i="1"/>
  <c r="J255" i="1"/>
  <c r="P256" i="1"/>
  <c r="T256" i="1"/>
  <c r="Q700" i="1"/>
  <c r="G255" i="1"/>
  <c r="D256" i="1"/>
  <c r="A258" i="1"/>
  <c r="N258" i="1" s="1"/>
  <c r="H257" i="1"/>
  <c r="I257" i="1"/>
  <c r="R256" i="1"/>
  <c r="E259" i="1" l="1"/>
  <c r="Q1469" i="1"/>
  <c r="O258" i="1"/>
  <c r="V259" i="1"/>
  <c r="F256" i="1"/>
  <c r="J256" i="1"/>
  <c r="P257" i="1"/>
  <c r="T257" i="1"/>
  <c r="Q701" i="1"/>
  <c r="R257" i="1"/>
  <c r="A259" i="1"/>
  <c r="N259" i="1" s="1"/>
  <c r="I258" i="1"/>
  <c r="H258" i="1"/>
  <c r="D257" i="1"/>
  <c r="G256" i="1"/>
  <c r="E260" i="1" l="1"/>
  <c r="Q1470" i="1"/>
  <c r="F257" i="1"/>
  <c r="O259" i="1"/>
  <c r="V260" i="1"/>
  <c r="J257" i="1"/>
  <c r="P258" i="1"/>
  <c r="T258" i="1"/>
  <c r="Q702" i="1"/>
  <c r="I259" i="1"/>
  <c r="A260" i="1"/>
  <c r="N260" i="1" s="1"/>
  <c r="H259" i="1"/>
  <c r="R258" i="1"/>
  <c r="G257" i="1"/>
  <c r="D258" i="1"/>
  <c r="E261" i="1" l="1"/>
  <c r="Q1471" i="1"/>
  <c r="F258" i="1"/>
  <c r="O260" i="1"/>
  <c r="V261" i="1"/>
  <c r="J258" i="1"/>
  <c r="P259" i="1"/>
  <c r="T259" i="1"/>
  <c r="R259" i="1"/>
  <c r="Q703" i="1"/>
  <c r="G258" i="1"/>
  <c r="A261" i="1"/>
  <c r="N261" i="1" s="1"/>
  <c r="I260" i="1"/>
  <c r="H260" i="1"/>
  <c r="D259" i="1"/>
  <c r="E262" i="1" l="1"/>
  <c r="Q1472" i="1"/>
  <c r="F259" i="1"/>
  <c r="O261" i="1"/>
  <c r="V262" i="1"/>
  <c r="J259" i="1"/>
  <c r="P260" i="1"/>
  <c r="T260" i="1"/>
  <c r="Q704" i="1"/>
  <c r="D260" i="1"/>
  <c r="G259" i="1"/>
  <c r="A262" i="1"/>
  <c r="N262" i="1" s="1"/>
  <c r="H261" i="1"/>
  <c r="I261" i="1"/>
  <c r="R260" i="1"/>
  <c r="E263" i="1" l="1"/>
  <c r="Q1473" i="1"/>
  <c r="F260" i="1"/>
  <c r="O262" i="1"/>
  <c r="V263" i="1"/>
  <c r="J260" i="1"/>
  <c r="P261" i="1"/>
  <c r="T261" i="1"/>
  <c r="Q705" i="1"/>
  <c r="G260" i="1"/>
  <c r="R261" i="1"/>
  <c r="D261" i="1"/>
  <c r="A263" i="1"/>
  <c r="N263" i="1" s="1"/>
  <c r="H262" i="1"/>
  <c r="I262" i="1"/>
  <c r="E264" i="1" l="1"/>
  <c r="Q1474" i="1"/>
  <c r="F261" i="1"/>
  <c r="O263" i="1"/>
  <c r="V264" i="1"/>
  <c r="J261" i="1"/>
  <c r="P262" i="1"/>
  <c r="T262" i="1"/>
  <c r="Q706" i="1"/>
  <c r="R262" i="1"/>
  <c r="D262" i="1"/>
  <c r="H263" i="1"/>
  <c r="I263" i="1"/>
  <c r="A264" i="1"/>
  <c r="N264" i="1" s="1"/>
  <c r="G261" i="1"/>
  <c r="E265" i="1" l="1"/>
  <c r="Q1475" i="1"/>
  <c r="F262" i="1"/>
  <c r="O264" i="1"/>
  <c r="V265" i="1"/>
  <c r="J262" i="1"/>
  <c r="P263" i="1"/>
  <c r="T263" i="1"/>
  <c r="Q707" i="1"/>
  <c r="R263" i="1"/>
  <c r="G262" i="1"/>
  <c r="D263" i="1"/>
  <c r="A265" i="1"/>
  <c r="N265" i="1" s="1"/>
  <c r="H264" i="1"/>
  <c r="I264" i="1"/>
  <c r="E266" i="1" l="1"/>
  <c r="Q1476" i="1"/>
  <c r="F263" i="1"/>
  <c r="O265" i="1"/>
  <c r="V266" i="1"/>
  <c r="J263" i="1"/>
  <c r="P264" i="1"/>
  <c r="T264" i="1"/>
  <c r="Q708" i="1"/>
  <c r="G263" i="1"/>
  <c r="D264" i="1"/>
  <c r="I265" i="1"/>
  <c r="A266" i="1"/>
  <c r="N266" i="1" s="1"/>
  <c r="H265" i="1"/>
  <c r="R264" i="1"/>
  <c r="E267" i="1" l="1"/>
  <c r="Q1477" i="1"/>
  <c r="F264" i="1"/>
  <c r="O266" i="1"/>
  <c r="V267" i="1"/>
  <c r="J264" i="1"/>
  <c r="P265" i="1"/>
  <c r="T265" i="1"/>
  <c r="R265" i="1"/>
  <c r="Q709" i="1"/>
  <c r="H266" i="1"/>
  <c r="I266" i="1"/>
  <c r="A267" i="1"/>
  <c r="N267" i="1" s="1"/>
  <c r="D265" i="1"/>
  <c r="G264" i="1"/>
  <c r="E268" i="1" l="1"/>
  <c r="Q1478" i="1"/>
  <c r="F265" i="1"/>
  <c r="O267" i="1"/>
  <c r="V268" i="1"/>
  <c r="J265" i="1"/>
  <c r="P266" i="1"/>
  <c r="T266" i="1"/>
  <c r="Q710" i="1"/>
  <c r="G265" i="1"/>
  <c r="R266" i="1"/>
  <c r="D266" i="1"/>
  <c r="A268" i="1"/>
  <c r="N268" i="1" s="1"/>
  <c r="H267" i="1"/>
  <c r="I267" i="1"/>
  <c r="E269" i="1" l="1"/>
  <c r="Q1479" i="1"/>
  <c r="F266" i="1"/>
  <c r="O268" i="1"/>
  <c r="V269" i="1"/>
  <c r="J266" i="1"/>
  <c r="P267" i="1"/>
  <c r="T267" i="1"/>
  <c r="Q711" i="1"/>
  <c r="A269" i="1"/>
  <c r="N269" i="1" s="1"/>
  <c r="H268" i="1"/>
  <c r="I268" i="1"/>
  <c r="G266" i="1"/>
  <c r="R267" i="1"/>
  <c r="D267" i="1"/>
  <c r="E270" i="1" l="1"/>
  <c r="Q1480" i="1"/>
  <c r="F267" i="1"/>
  <c r="O269" i="1"/>
  <c r="V270" i="1"/>
  <c r="J267" i="1"/>
  <c r="P268" i="1"/>
  <c r="T268" i="1"/>
  <c r="Q712" i="1"/>
  <c r="G267" i="1"/>
  <c r="R268" i="1"/>
  <c r="D268" i="1"/>
  <c r="A270" i="1"/>
  <c r="N270" i="1" s="1"/>
  <c r="H269" i="1"/>
  <c r="I269" i="1"/>
  <c r="E271" i="1" l="1"/>
  <c r="Q1481" i="1"/>
  <c r="F268" i="1"/>
  <c r="O270" i="1"/>
  <c r="V271" i="1"/>
  <c r="J268" i="1"/>
  <c r="P269" i="1"/>
  <c r="T269" i="1"/>
  <c r="Q713" i="1"/>
  <c r="G268" i="1"/>
  <c r="R269" i="1"/>
  <c r="D269" i="1"/>
  <c r="A271" i="1"/>
  <c r="N271" i="1" s="1"/>
  <c r="H270" i="1"/>
  <c r="I270" i="1"/>
  <c r="E272" i="1" l="1"/>
  <c r="Q1482" i="1"/>
  <c r="F269" i="1"/>
  <c r="O271" i="1"/>
  <c r="V272" i="1"/>
  <c r="J269" i="1"/>
  <c r="P270" i="1"/>
  <c r="T270" i="1"/>
  <c r="Q714" i="1"/>
  <c r="G269" i="1"/>
  <c r="R270" i="1"/>
  <c r="H271" i="1"/>
  <c r="A272" i="1"/>
  <c r="N272" i="1" s="1"/>
  <c r="I271" i="1"/>
  <c r="D270" i="1"/>
  <c r="E273" i="1" l="1"/>
  <c r="Q1483" i="1"/>
  <c r="F270" i="1"/>
  <c r="O272" i="1"/>
  <c r="V273" i="1"/>
  <c r="J270" i="1"/>
  <c r="R271" i="1"/>
  <c r="P271" i="1"/>
  <c r="T271" i="1"/>
  <c r="Q715" i="1"/>
  <c r="G270" i="1"/>
  <c r="I272" i="1"/>
  <c r="A273" i="1"/>
  <c r="N273" i="1" s="1"/>
  <c r="H272" i="1"/>
  <c r="D271" i="1"/>
  <c r="E274" i="1" l="1"/>
  <c r="Q1484" i="1"/>
  <c r="F271" i="1"/>
  <c r="O273" i="1"/>
  <c r="V274" i="1"/>
  <c r="J271" i="1"/>
  <c r="P272" i="1"/>
  <c r="T272" i="1"/>
  <c r="Q716" i="1"/>
  <c r="R272" i="1"/>
  <c r="D272" i="1"/>
  <c r="G271" i="1"/>
  <c r="H273" i="1"/>
  <c r="A274" i="1"/>
  <c r="N274" i="1" s="1"/>
  <c r="I273" i="1"/>
  <c r="E275" i="1" l="1"/>
  <c r="Q1485" i="1"/>
  <c r="F272" i="1"/>
  <c r="O274" i="1"/>
  <c r="V275" i="1"/>
  <c r="J272" i="1"/>
  <c r="P273" i="1"/>
  <c r="T273" i="1"/>
  <c r="Q717" i="1"/>
  <c r="R273" i="1"/>
  <c r="G272" i="1"/>
  <c r="I274" i="1"/>
  <c r="A275" i="1"/>
  <c r="N275" i="1" s="1"/>
  <c r="H274" i="1"/>
  <c r="D273" i="1"/>
  <c r="E276" i="1" l="1"/>
  <c r="Q1486" i="1"/>
  <c r="F273" i="1"/>
  <c r="O275" i="1"/>
  <c r="V276" i="1"/>
  <c r="J273" i="1"/>
  <c r="P274" i="1"/>
  <c r="T274" i="1"/>
  <c r="Q718" i="1"/>
  <c r="G273" i="1"/>
  <c r="R274" i="1"/>
  <c r="I275" i="1"/>
  <c r="H275" i="1"/>
  <c r="A276" i="1"/>
  <c r="N276" i="1" s="1"/>
  <c r="D274" i="1"/>
  <c r="E277" i="1" l="1"/>
  <c r="Q1487" i="1"/>
  <c r="O276" i="1"/>
  <c r="V277" i="1"/>
  <c r="F274" i="1"/>
  <c r="J274" i="1"/>
  <c r="P275" i="1"/>
  <c r="T275" i="1"/>
  <c r="R275" i="1"/>
  <c r="Q719" i="1"/>
  <c r="G274" i="1"/>
  <c r="D275" i="1"/>
  <c r="A277" i="1"/>
  <c r="N277" i="1" s="1"/>
  <c r="H276" i="1"/>
  <c r="I276" i="1"/>
  <c r="E278" i="1" l="1"/>
  <c r="Q1488" i="1"/>
  <c r="O277" i="1"/>
  <c r="V278" i="1"/>
  <c r="F275" i="1"/>
  <c r="J275" i="1"/>
  <c r="P276" i="1"/>
  <c r="T276" i="1"/>
  <c r="Q720" i="1"/>
  <c r="R276" i="1"/>
  <c r="G275" i="1"/>
  <c r="H277" i="1"/>
  <c r="I277" i="1"/>
  <c r="A278" i="1"/>
  <c r="N278" i="1" s="1"/>
  <c r="D276" i="1"/>
  <c r="E279" i="1" l="1"/>
  <c r="Q1489" i="1"/>
  <c r="O278" i="1"/>
  <c r="V279" i="1"/>
  <c r="F276" i="1"/>
  <c r="J276" i="1"/>
  <c r="P277" i="1"/>
  <c r="T277" i="1"/>
  <c r="Q721" i="1"/>
  <c r="R277" i="1"/>
  <c r="G276" i="1"/>
  <c r="A279" i="1"/>
  <c r="N279" i="1" s="1"/>
  <c r="H278" i="1"/>
  <c r="I278" i="1"/>
  <c r="D277" i="1"/>
  <c r="E280" i="1" l="1"/>
  <c r="Q1490" i="1"/>
  <c r="O279" i="1"/>
  <c r="V280" i="1"/>
  <c r="F277" i="1"/>
  <c r="J277" i="1"/>
  <c r="P278" i="1"/>
  <c r="T278" i="1"/>
  <c r="Q722" i="1"/>
  <c r="R278" i="1"/>
  <c r="G277" i="1"/>
  <c r="A280" i="1"/>
  <c r="N280" i="1" s="1"/>
  <c r="H279" i="1"/>
  <c r="I279" i="1"/>
  <c r="D278" i="1"/>
  <c r="E281" i="1" l="1"/>
  <c r="Q1491" i="1"/>
  <c r="O280" i="1"/>
  <c r="V281" i="1"/>
  <c r="F278" i="1"/>
  <c r="J278" i="1"/>
  <c r="P279" i="1"/>
  <c r="T279" i="1"/>
  <c r="Q723" i="1"/>
  <c r="R279" i="1"/>
  <c r="D279" i="1"/>
  <c r="A281" i="1"/>
  <c r="N281" i="1" s="1"/>
  <c r="H280" i="1"/>
  <c r="I280" i="1"/>
  <c r="G278" i="1"/>
  <c r="E282" i="1" l="1"/>
  <c r="Q1492" i="1"/>
  <c r="O281" i="1"/>
  <c r="V282" i="1"/>
  <c r="F279" i="1"/>
  <c r="J279" i="1"/>
  <c r="P280" i="1"/>
  <c r="T280" i="1"/>
  <c r="Q724" i="1"/>
  <c r="R280" i="1"/>
  <c r="H281" i="1"/>
  <c r="I281" i="1"/>
  <c r="A282" i="1"/>
  <c r="N282" i="1" s="1"/>
  <c r="G279" i="1"/>
  <c r="D280" i="1"/>
  <c r="E283" i="1" l="1"/>
  <c r="Q1493" i="1"/>
  <c r="O282" i="1"/>
  <c r="V283" i="1"/>
  <c r="F280" i="1"/>
  <c r="J280" i="1"/>
  <c r="P281" i="1"/>
  <c r="T281" i="1"/>
  <c r="Q725" i="1"/>
  <c r="G280" i="1"/>
  <c r="I282" i="1"/>
  <c r="A283" i="1"/>
  <c r="N283" i="1" s="1"/>
  <c r="H282" i="1"/>
  <c r="R281" i="1"/>
  <c r="D281" i="1"/>
  <c r="E284" i="1" l="1"/>
  <c r="Q1494" i="1"/>
  <c r="O283" i="1"/>
  <c r="V284" i="1"/>
  <c r="F281" i="1"/>
  <c r="J281" i="1"/>
  <c r="P282" i="1"/>
  <c r="T282" i="1"/>
  <c r="R282" i="1"/>
  <c r="Q726" i="1"/>
  <c r="D282" i="1"/>
  <c r="G281" i="1"/>
  <c r="H283" i="1"/>
  <c r="I283" i="1"/>
  <c r="A284" i="1"/>
  <c r="N284" i="1" s="1"/>
  <c r="E285" i="1" l="1"/>
  <c r="Q1495" i="1"/>
  <c r="O284" i="1"/>
  <c r="V285" i="1"/>
  <c r="F282" i="1"/>
  <c r="J282" i="1"/>
  <c r="Q727" i="1"/>
  <c r="P283" i="1"/>
  <c r="G282" i="1"/>
  <c r="I284" i="1"/>
  <c r="A285" i="1"/>
  <c r="N285" i="1" s="1"/>
  <c r="H284" i="1"/>
  <c r="D283" i="1"/>
  <c r="R283" i="1"/>
  <c r="E286" i="1" l="1"/>
  <c r="Q1496" i="1"/>
  <c r="O285" i="1"/>
  <c r="V286" i="1"/>
  <c r="F283" i="1"/>
  <c r="J283" i="1"/>
  <c r="P284" i="1"/>
  <c r="T284" i="1"/>
  <c r="R284" i="1"/>
  <c r="Q728" i="1"/>
  <c r="G283" i="1"/>
  <c r="D284" i="1"/>
  <c r="A286" i="1"/>
  <c r="H285" i="1"/>
  <c r="I285" i="1"/>
  <c r="N286" i="1" l="1"/>
  <c r="E287" i="1"/>
  <c r="E288" i="1" s="1"/>
  <c r="Q1497" i="1"/>
  <c r="O286" i="1"/>
  <c r="V287" i="1"/>
  <c r="F284" i="1"/>
  <c r="J284" i="1"/>
  <c r="Q729" i="1"/>
  <c r="R285" i="1"/>
  <c r="G284" i="1"/>
  <c r="H286" i="1"/>
  <c r="A287" i="1"/>
  <c r="N287" i="1" s="1"/>
  <c r="I286" i="1"/>
  <c r="D285" i="1"/>
  <c r="Q1498" i="1" l="1"/>
  <c r="O287" i="1"/>
  <c r="V288" i="1"/>
  <c r="F285" i="1"/>
  <c r="J285" i="1"/>
  <c r="P286" i="1"/>
  <c r="Q730" i="1"/>
  <c r="G285" i="1"/>
  <c r="R286" i="1"/>
  <c r="A288" i="1"/>
  <c r="N288" i="1" s="1"/>
  <c r="H287" i="1"/>
  <c r="I287" i="1"/>
  <c r="D286" i="1"/>
  <c r="E289" i="1" l="1"/>
  <c r="Q1499" i="1"/>
  <c r="O288" i="1"/>
  <c r="V289" i="1"/>
  <c r="F286" i="1"/>
  <c r="J286" i="1"/>
  <c r="P287" i="1"/>
  <c r="T287" i="1"/>
  <c r="Q731" i="1"/>
  <c r="G286" i="1"/>
  <c r="D287" i="1"/>
  <c r="A289" i="1"/>
  <c r="N289" i="1" s="1"/>
  <c r="H288" i="1"/>
  <c r="I288" i="1"/>
  <c r="R287" i="1"/>
  <c r="E290" i="1" l="1"/>
  <c r="Q1500" i="1"/>
  <c r="O289" i="1"/>
  <c r="V290" i="1"/>
  <c r="F287" i="1"/>
  <c r="J287" i="1"/>
  <c r="P288" i="1"/>
  <c r="T288" i="1"/>
  <c r="Q732" i="1"/>
  <c r="D288" i="1"/>
  <c r="H289" i="1"/>
  <c r="I289" i="1"/>
  <c r="A290" i="1"/>
  <c r="N290" i="1" s="1"/>
  <c r="R288" i="1"/>
  <c r="G287" i="1"/>
  <c r="E291" i="1" l="1"/>
  <c r="Q1501" i="1"/>
  <c r="O290" i="1"/>
  <c r="V291" i="1"/>
  <c r="F288" i="1"/>
  <c r="J288" i="1"/>
  <c r="P289" i="1"/>
  <c r="T289" i="1"/>
  <c r="Q733" i="1"/>
  <c r="G288" i="1"/>
  <c r="H290" i="1"/>
  <c r="I290" i="1"/>
  <c r="A291" i="1"/>
  <c r="N291" i="1" s="1"/>
  <c r="R289" i="1"/>
  <c r="D289" i="1"/>
  <c r="E292" i="1" l="1"/>
  <c r="Q1502" i="1"/>
  <c r="O291" i="1"/>
  <c r="V292" i="1"/>
  <c r="F289" i="1"/>
  <c r="J289" i="1"/>
  <c r="P290" i="1"/>
  <c r="T290" i="1"/>
  <c r="Q734" i="1"/>
  <c r="R290" i="1"/>
  <c r="G289" i="1"/>
  <c r="I291" i="1"/>
  <c r="H291" i="1"/>
  <c r="A292" i="1"/>
  <c r="N292" i="1" s="1"/>
  <c r="D290" i="1"/>
  <c r="Q1503" i="1" l="1"/>
  <c r="Q1504" i="1" s="1"/>
  <c r="E293" i="1"/>
  <c r="O292" i="1"/>
  <c r="V293" i="1"/>
  <c r="F290" i="1"/>
  <c r="J290" i="1"/>
  <c r="P291" i="1"/>
  <c r="T291" i="1"/>
  <c r="Q735" i="1"/>
  <c r="R291" i="1"/>
  <c r="D291" i="1"/>
  <c r="A293" i="1"/>
  <c r="N293" i="1" s="1"/>
  <c r="I292" i="1"/>
  <c r="H292" i="1"/>
  <c r="G290" i="1"/>
  <c r="E294" i="1" l="1"/>
  <c r="Q1505" i="1"/>
  <c r="O293" i="1"/>
  <c r="V294" i="1"/>
  <c r="F291" i="1"/>
  <c r="J291" i="1"/>
  <c r="P292" i="1"/>
  <c r="T292" i="1"/>
  <c r="Q736" i="1"/>
  <c r="G291" i="1"/>
  <c r="D292" i="1"/>
  <c r="R292" i="1"/>
  <c r="H293" i="1"/>
  <c r="I293" i="1"/>
  <c r="A294" i="1"/>
  <c r="N294" i="1" s="1"/>
  <c r="E295" i="1" l="1"/>
  <c r="Q1506" i="1"/>
  <c r="O294" i="1"/>
  <c r="V295" i="1"/>
  <c r="F292" i="1"/>
  <c r="J292" i="1"/>
  <c r="P293" i="1"/>
  <c r="T293" i="1"/>
  <c r="Q737" i="1"/>
  <c r="D293" i="1"/>
  <c r="I294" i="1"/>
  <c r="A295" i="1"/>
  <c r="N295" i="1" s="1"/>
  <c r="H294" i="1"/>
  <c r="G292" i="1"/>
  <c r="R293" i="1"/>
  <c r="E296" i="1" l="1"/>
  <c r="Q1507" i="1"/>
  <c r="O295" i="1"/>
  <c r="V296" i="1"/>
  <c r="F293" i="1"/>
  <c r="J293" i="1"/>
  <c r="P294" i="1"/>
  <c r="T294" i="1"/>
  <c r="R294" i="1"/>
  <c r="Q738" i="1"/>
  <c r="G293" i="1"/>
  <c r="D294" i="1"/>
  <c r="I295" i="1"/>
  <c r="A296" i="1"/>
  <c r="N296" i="1" s="1"/>
  <c r="H295" i="1"/>
  <c r="Q1508" i="1" l="1"/>
  <c r="E297" i="1"/>
  <c r="O296" i="1"/>
  <c r="V297" i="1"/>
  <c r="F294" i="1"/>
  <c r="J294" i="1"/>
  <c r="P295" i="1"/>
  <c r="T295" i="1"/>
  <c r="Q739" i="1"/>
  <c r="I296" i="1"/>
  <c r="A297" i="1"/>
  <c r="N297" i="1" s="1"/>
  <c r="H296" i="1"/>
  <c r="R295" i="1"/>
  <c r="D295" i="1"/>
  <c r="G294" i="1"/>
  <c r="E298" i="1" l="1"/>
  <c r="Q1509" i="1"/>
  <c r="O297" i="1"/>
  <c r="V298" i="1"/>
  <c r="F295" i="1"/>
  <c r="J295" i="1"/>
  <c r="P296" i="1"/>
  <c r="T296" i="1"/>
  <c r="Q740" i="1"/>
  <c r="R296" i="1"/>
  <c r="G295" i="1"/>
  <c r="H297" i="1"/>
  <c r="A298" i="1"/>
  <c r="N298" i="1" s="1"/>
  <c r="I297" i="1"/>
  <c r="D296" i="1"/>
  <c r="Q1510" i="1" l="1"/>
  <c r="E299" i="1"/>
  <c r="O298" i="1"/>
  <c r="V299" i="1"/>
  <c r="F296" i="1"/>
  <c r="J296" i="1"/>
  <c r="P297" i="1"/>
  <c r="T297" i="1"/>
  <c r="Q741" i="1"/>
  <c r="G296" i="1"/>
  <c r="R297" i="1"/>
  <c r="D297" i="1"/>
  <c r="H298" i="1"/>
  <c r="I298" i="1"/>
  <c r="A299" i="1"/>
  <c r="N299" i="1" s="1"/>
  <c r="E300" i="1" l="1"/>
  <c r="Q1511" i="1"/>
  <c r="O299" i="1"/>
  <c r="V300" i="1"/>
  <c r="F297" i="1"/>
  <c r="J297" i="1"/>
  <c r="P298" i="1"/>
  <c r="T298" i="1"/>
  <c r="Q742" i="1"/>
  <c r="D298" i="1"/>
  <c r="R298" i="1"/>
  <c r="H299" i="1"/>
  <c r="I299" i="1"/>
  <c r="A300" i="1"/>
  <c r="N300" i="1" s="1"/>
  <c r="G297" i="1"/>
  <c r="Q1512" i="1" l="1"/>
  <c r="E301" i="1"/>
  <c r="O300" i="1"/>
  <c r="V301" i="1"/>
  <c r="F298" i="1"/>
  <c r="J298" i="1"/>
  <c r="P299" i="1"/>
  <c r="T299" i="1"/>
  <c r="Q743" i="1"/>
  <c r="I300" i="1"/>
  <c r="A301" i="1"/>
  <c r="N301" i="1" s="1"/>
  <c r="H300" i="1"/>
  <c r="D299" i="1"/>
  <c r="G298" i="1"/>
  <c r="R299" i="1"/>
  <c r="E302" i="1" l="1"/>
  <c r="Q1513" i="1"/>
  <c r="O301" i="1"/>
  <c r="V302" i="1"/>
  <c r="F299" i="1"/>
  <c r="J299" i="1"/>
  <c r="P300" i="1"/>
  <c r="T300" i="1"/>
  <c r="Q744" i="1"/>
  <c r="R300" i="1"/>
  <c r="G299" i="1"/>
  <c r="D300" i="1"/>
  <c r="A302" i="1"/>
  <c r="N302" i="1" s="1"/>
  <c r="H301" i="1"/>
  <c r="I301" i="1"/>
  <c r="Q1514" i="1" l="1"/>
  <c r="E303" i="1"/>
  <c r="O302" i="1"/>
  <c r="V303" i="1"/>
  <c r="F300" i="1"/>
  <c r="J300" i="1"/>
  <c r="P301" i="1"/>
  <c r="T301" i="1"/>
  <c r="Q745" i="1"/>
  <c r="G300" i="1"/>
  <c r="D301" i="1"/>
  <c r="H302" i="1"/>
  <c r="A303" i="1"/>
  <c r="N303" i="1" s="1"/>
  <c r="I302" i="1"/>
  <c r="R301" i="1"/>
  <c r="E304" i="1" l="1"/>
  <c r="Q1515" i="1"/>
  <c r="O303" i="1"/>
  <c r="V304" i="1"/>
  <c r="F301" i="1"/>
  <c r="J301" i="1"/>
  <c r="P302" i="1"/>
  <c r="T302" i="1"/>
  <c r="Q746" i="1"/>
  <c r="G301" i="1"/>
  <c r="R302" i="1"/>
  <c r="D302" i="1"/>
  <c r="H303" i="1"/>
  <c r="A304" i="1"/>
  <c r="N304" i="1" s="1"/>
  <c r="I303" i="1"/>
  <c r="Q1516" i="1" l="1"/>
  <c r="E305" i="1"/>
  <c r="O304" i="1"/>
  <c r="V305" i="1"/>
  <c r="F302" i="1"/>
  <c r="J302" i="1"/>
  <c r="P303" i="1"/>
  <c r="T303" i="1"/>
  <c r="Q747" i="1"/>
  <c r="G302" i="1"/>
  <c r="I304" i="1"/>
  <c r="A305" i="1"/>
  <c r="N305" i="1" s="1"/>
  <c r="H304" i="1"/>
  <c r="R303" i="1"/>
  <c r="D303" i="1"/>
  <c r="E306" i="1" l="1"/>
  <c r="Q1517" i="1"/>
  <c r="O305" i="1"/>
  <c r="V306" i="1"/>
  <c r="F303" i="1"/>
  <c r="J303" i="1"/>
  <c r="P304" i="1"/>
  <c r="T304" i="1"/>
  <c r="Q748" i="1"/>
  <c r="R304" i="1"/>
  <c r="A306" i="1"/>
  <c r="N306" i="1" s="1"/>
  <c r="I305" i="1"/>
  <c r="H305" i="1"/>
  <c r="G303" i="1"/>
  <c r="D304" i="1"/>
  <c r="Q1518" i="1" l="1"/>
  <c r="E307" i="1"/>
  <c r="O306" i="1"/>
  <c r="V307" i="1"/>
  <c r="F304" i="1"/>
  <c r="J304" i="1"/>
  <c r="P305" i="1"/>
  <c r="T305" i="1"/>
  <c r="Q749" i="1"/>
  <c r="R305" i="1"/>
  <c r="G304" i="1"/>
  <c r="D305" i="1"/>
  <c r="H306" i="1"/>
  <c r="A307" i="1"/>
  <c r="N307" i="1" s="1"/>
  <c r="I306" i="1"/>
  <c r="E308" i="1" l="1"/>
  <c r="Q1519" i="1"/>
  <c r="O307" i="1"/>
  <c r="V308" i="1"/>
  <c r="F305" i="1"/>
  <c r="J305" i="1"/>
  <c r="P306" i="1"/>
  <c r="T306" i="1"/>
  <c r="Q750" i="1"/>
  <c r="G305" i="1"/>
  <c r="D306" i="1"/>
  <c r="A308" i="1"/>
  <c r="N308" i="1" s="1"/>
  <c r="H307" i="1"/>
  <c r="I307" i="1"/>
  <c r="R306" i="1"/>
  <c r="Q1520" i="1" l="1"/>
  <c r="E309" i="1"/>
  <c r="O308" i="1"/>
  <c r="V309" i="1"/>
  <c r="F306" i="1"/>
  <c r="J306" i="1"/>
  <c r="P307" i="1"/>
  <c r="T307" i="1"/>
  <c r="Q751" i="1"/>
  <c r="G306" i="1"/>
  <c r="A309" i="1"/>
  <c r="N309" i="1" s="1"/>
  <c r="H308" i="1"/>
  <c r="I308" i="1"/>
  <c r="D307" i="1"/>
  <c r="R307" i="1"/>
  <c r="E310" i="1" l="1"/>
  <c r="Q1521" i="1"/>
  <c r="O309" i="1"/>
  <c r="V310" i="1"/>
  <c r="F307" i="1"/>
  <c r="J307" i="1"/>
  <c r="P308" i="1"/>
  <c r="T308" i="1"/>
  <c r="Q752" i="1"/>
  <c r="D308" i="1"/>
  <c r="I309" i="1"/>
  <c r="H309" i="1"/>
  <c r="A310" i="1"/>
  <c r="N310" i="1" s="1"/>
  <c r="G307" i="1"/>
  <c r="R308" i="1"/>
  <c r="Q1522" i="1" l="1"/>
  <c r="E311" i="1"/>
  <c r="O310" i="1"/>
  <c r="V311" i="1"/>
  <c r="F308" i="1"/>
  <c r="J308" i="1"/>
  <c r="P309" i="1"/>
  <c r="T309" i="1"/>
  <c r="R309" i="1"/>
  <c r="Q753" i="1"/>
  <c r="G308" i="1"/>
  <c r="H310" i="1"/>
  <c r="I310" i="1"/>
  <c r="A311" i="1"/>
  <c r="N311" i="1" s="1"/>
  <c r="D309" i="1"/>
  <c r="E312" i="1" l="1"/>
  <c r="Q1523" i="1"/>
  <c r="O311" i="1"/>
  <c r="V312" i="1"/>
  <c r="F309" i="1"/>
  <c r="J309" i="1"/>
  <c r="P310" i="1"/>
  <c r="T310" i="1"/>
  <c r="Q754" i="1"/>
  <c r="G309" i="1"/>
  <c r="I311" i="1"/>
  <c r="A312" i="1"/>
  <c r="N312" i="1" s="1"/>
  <c r="H311" i="1"/>
  <c r="D310" i="1"/>
  <c r="R310" i="1"/>
  <c r="Q1524" i="1" l="1"/>
  <c r="E313" i="1"/>
  <c r="O312" i="1"/>
  <c r="V313" i="1"/>
  <c r="F310" i="1"/>
  <c r="J310" i="1"/>
  <c r="P311" i="1"/>
  <c r="T311" i="1"/>
  <c r="Q755" i="1"/>
  <c r="R311" i="1"/>
  <c r="A313" i="1"/>
  <c r="N313" i="1" s="1"/>
  <c r="H312" i="1"/>
  <c r="I312" i="1"/>
  <c r="G310" i="1"/>
  <c r="D311" i="1"/>
  <c r="E314" i="1" l="1"/>
  <c r="Q1525" i="1"/>
  <c r="O313" i="1"/>
  <c r="V314" i="1"/>
  <c r="F311" i="1"/>
  <c r="J311" i="1"/>
  <c r="P312" i="1"/>
  <c r="T312" i="1"/>
  <c r="Q756" i="1"/>
  <c r="R312" i="1"/>
  <c r="G311" i="1"/>
  <c r="D312" i="1"/>
  <c r="A314" i="1"/>
  <c r="H313" i="1"/>
  <c r="I313" i="1"/>
  <c r="N314" i="1" l="1"/>
  <c r="E315" i="1"/>
  <c r="E316" i="1" s="1"/>
  <c r="Q1526" i="1"/>
  <c r="O314" i="1"/>
  <c r="V315" i="1"/>
  <c r="F312" i="1"/>
  <c r="J312" i="1"/>
  <c r="R313" i="1"/>
  <c r="Q757" i="1"/>
  <c r="G312" i="1"/>
  <c r="D313" i="1"/>
  <c r="A315" i="1"/>
  <c r="N315" i="1" s="1"/>
  <c r="H314" i="1"/>
  <c r="I314" i="1"/>
  <c r="Q1527" i="1" l="1"/>
  <c r="F313" i="1"/>
  <c r="O315" i="1"/>
  <c r="V316" i="1"/>
  <c r="J313" i="1"/>
  <c r="P314" i="1"/>
  <c r="Q758" i="1"/>
  <c r="R314" i="1"/>
  <c r="G313" i="1"/>
  <c r="D314" i="1"/>
  <c r="A316" i="1"/>
  <c r="N316" i="1" s="1"/>
  <c r="H315" i="1"/>
  <c r="I315" i="1"/>
  <c r="Q1528" i="1" l="1"/>
  <c r="E317" i="1"/>
  <c r="E318" i="1" s="1"/>
  <c r="F314" i="1"/>
  <c r="O316" i="1"/>
  <c r="V317" i="1"/>
  <c r="J314" i="1"/>
  <c r="P315" i="1"/>
  <c r="T315" i="1"/>
  <c r="Q759" i="1"/>
  <c r="G314" i="1"/>
  <c r="A317" i="1"/>
  <c r="N317" i="1" s="1"/>
  <c r="H316" i="1"/>
  <c r="I316" i="1"/>
  <c r="R315" i="1"/>
  <c r="D315" i="1"/>
  <c r="Q1529" i="1" l="1"/>
  <c r="O317" i="1"/>
  <c r="V318" i="1"/>
  <c r="F315" i="1"/>
  <c r="J315" i="1"/>
  <c r="Q760" i="1"/>
  <c r="G315" i="1"/>
  <c r="D316" i="1"/>
  <c r="H317" i="1"/>
  <c r="A318" i="1"/>
  <c r="N318" i="1" s="1"/>
  <c r="I317" i="1"/>
  <c r="R316" i="1"/>
  <c r="Q1530" i="1" l="1"/>
  <c r="E319" i="1"/>
  <c r="O318" i="1"/>
  <c r="V319" i="1"/>
  <c r="F316" i="1"/>
  <c r="J316" i="1"/>
  <c r="R317" i="1"/>
  <c r="P317" i="1"/>
  <c r="T317" i="1"/>
  <c r="Q761" i="1"/>
  <c r="G316" i="1"/>
  <c r="D317" i="1"/>
  <c r="I318" i="1"/>
  <c r="A319" i="1"/>
  <c r="N319" i="1" s="1"/>
  <c r="H318" i="1"/>
  <c r="E320" i="1" l="1"/>
  <c r="Q1531" i="1"/>
  <c r="O319" i="1"/>
  <c r="V320" i="1"/>
  <c r="F317" i="1"/>
  <c r="J317" i="1"/>
  <c r="P318" i="1"/>
  <c r="T318" i="1"/>
  <c r="Q762" i="1"/>
  <c r="R318" i="1"/>
  <c r="D318" i="1"/>
  <c r="G317" i="1"/>
  <c r="H319" i="1"/>
  <c r="I319" i="1"/>
  <c r="A320" i="1"/>
  <c r="N320" i="1" s="1"/>
  <c r="Q1532" i="1" l="1"/>
  <c r="E321" i="1"/>
  <c r="O320" i="1"/>
  <c r="V321" i="1"/>
  <c r="F318" i="1"/>
  <c r="J318" i="1"/>
  <c r="P319" i="1"/>
  <c r="T319" i="1"/>
  <c r="Q763" i="1"/>
  <c r="G318" i="1"/>
  <c r="A321" i="1"/>
  <c r="N321" i="1" s="1"/>
  <c r="H320" i="1"/>
  <c r="I320" i="1"/>
  <c r="R319" i="1"/>
  <c r="D319" i="1"/>
  <c r="E322" i="1" l="1"/>
  <c r="Q1533" i="1"/>
  <c r="O321" i="1"/>
  <c r="V322" i="1"/>
  <c r="F319" i="1"/>
  <c r="J319" i="1"/>
  <c r="P320" i="1"/>
  <c r="T320" i="1"/>
  <c r="Q764" i="1"/>
  <c r="A322" i="1"/>
  <c r="N322" i="1" s="1"/>
  <c r="H321" i="1"/>
  <c r="I321" i="1"/>
  <c r="R320" i="1"/>
  <c r="D320" i="1"/>
  <c r="G319" i="1"/>
  <c r="Q1534" i="1" l="1"/>
  <c r="Q1535" i="1" s="1"/>
  <c r="Q1536" i="1" s="1"/>
  <c r="E323" i="1"/>
  <c r="O322" i="1"/>
  <c r="V323" i="1"/>
  <c r="F320" i="1"/>
  <c r="J320" i="1"/>
  <c r="P321" i="1"/>
  <c r="T321" i="1"/>
  <c r="Q765" i="1"/>
  <c r="R321" i="1"/>
  <c r="D321" i="1"/>
  <c r="G320" i="1"/>
  <c r="A323" i="1"/>
  <c r="N323" i="1" s="1"/>
  <c r="I322" i="1"/>
  <c r="H322" i="1"/>
  <c r="E324" i="1" l="1"/>
  <c r="Q1537" i="1"/>
  <c r="O323" i="1"/>
  <c r="V324" i="1"/>
  <c r="F321" i="1"/>
  <c r="J321" i="1"/>
  <c r="P322" i="1"/>
  <c r="T322" i="1"/>
  <c r="Q766" i="1"/>
  <c r="R322" i="1"/>
  <c r="G321" i="1"/>
  <c r="D322" i="1"/>
  <c r="I323" i="1"/>
  <c r="A324" i="1"/>
  <c r="N324" i="1" s="1"/>
  <c r="H323" i="1"/>
  <c r="Q1538" i="1" l="1"/>
  <c r="Q1539" i="1" s="1"/>
  <c r="E325" i="1"/>
  <c r="O324" i="1"/>
  <c r="V325" i="1"/>
  <c r="F322" i="1"/>
  <c r="J322" i="1"/>
  <c r="P323" i="1"/>
  <c r="T323" i="1"/>
  <c r="Q767" i="1"/>
  <c r="R323" i="1"/>
  <c r="G322" i="1"/>
  <c r="D323" i="1"/>
  <c r="A325" i="1"/>
  <c r="N325" i="1" s="1"/>
  <c r="H324" i="1"/>
  <c r="I324" i="1"/>
  <c r="E326" i="1" l="1"/>
  <c r="Q1540" i="1"/>
  <c r="Q1541" i="1" s="1"/>
  <c r="O325" i="1"/>
  <c r="V326" i="1"/>
  <c r="F323" i="1"/>
  <c r="J323" i="1"/>
  <c r="P324" i="1"/>
  <c r="T324" i="1"/>
  <c r="Q768" i="1"/>
  <c r="H325" i="1"/>
  <c r="I325" i="1"/>
  <c r="A326" i="1"/>
  <c r="N326" i="1" s="1"/>
  <c r="R324" i="1"/>
  <c r="G323" i="1"/>
  <c r="D324" i="1"/>
  <c r="Q1542" i="1" l="1"/>
  <c r="Q1543" i="1" s="1"/>
  <c r="E327" i="1"/>
  <c r="E328" i="1" s="1"/>
  <c r="O326" i="1"/>
  <c r="V327" i="1"/>
  <c r="F324" i="1"/>
  <c r="J324" i="1"/>
  <c r="P325" i="1"/>
  <c r="T325" i="1"/>
  <c r="Q769" i="1"/>
  <c r="D325" i="1"/>
  <c r="A327" i="1"/>
  <c r="N327" i="1" s="1"/>
  <c r="H326" i="1"/>
  <c r="I326" i="1"/>
  <c r="G324" i="1"/>
  <c r="R325" i="1"/>
  <c r="Q1544" i="1" l="1"/>
  <c r="Q1545" i="1" s="1"/>
  <c r="O327" i="1"/>
  <c r="V328" i="1"/>
  <c r="F325" i="1"/>
  <c r="J325" i="1"/>
  <c r="P326" i="1"/>
  <c r="T326" i="1"/>
  <c r="Q770" i="1"/>
  <c r="I327" i="1"/>
  <c r="A328" i="1"/>
  <c r="N328" i="1" s="1"/>
  <c r="H327" i="1"/>
  <c r="R326" i="1"/>
  <c r="D326" i="1"/>
  <c r="G325" i="1"/>
  <c r="Q1546" i="1" l="1"/>
  <c r="Q1547" i="1" s="1"/>
  <c r="E329" i="1"/>
  <c r="O328" i="1"/>
  <c r="V329" i="1"/>
  <c r="F326" i="1"/>
  <c r="J326" i="1"/>
  <c r="P327" i="1"/>
  <c r="T327" i="1"/>
  <c r="Q771" i="1"/>
  <c r="R327" i="1"/>
  <c r="D327" i="1"/>
  <c r="G326" i="1"/>
  <c r="I328" i="1"/>
  <c r="A329" i="1"/>
  <c r="N329" i="1" s="1"/>
  <c r="H328" i="1"/>
  <c r="E330" i="1" l="1"/>
  <c r="Q1548" i="1"/>
  <c r="Q1549" i="1" s="1"/>
  <c r="O329" i="1"/>
  <c r="V330" i="1"/>
  <c r="F327" i="1"/>
  <c r="J327" i="1"/>
  <c r="P328" i="1"/>
  <c r="T328" i="1"/>
  <c r="Q772" i="1"/>
  <c r="D328" i="1"/>
  <c r="R328" i="1"/>
  <c r="A330" i="1"/>
  <c r="N330" i="1" s="1"/>
  <c r="H329" i="1"/>
  <c r="I329" i="1"/>
  <c r="G327" i="1"/>
  <c r="Q1550" i="1" l="1"/>
  <c r="Q1551" i="1" s="1"/>
  <c r="E331" i="1"/>
  <c r="O330" i="1"/>
  <c r="V331" i="1"/>
  <c r="F328" i="1"/>
  <c r="J328" i="1"/>
  <c r="P329" i="1"/>
  <c r="T329" i="1"/>
  <c r="Q773" i="1"/>
  <c r="G328" i="1"/>
  <c r="R329" i="1"/>
  <c r="H330" i="1"/>
  <c r="I330" i="1"/>
  <c r="A331" i="1"/>
  <c r="N331" i="1" s="1"/>
  <c r="D329" i="1"/>
  <c r="E332" i="1" l="1"/>
  <c r="Q1552" i="1"/>
  <c r="Q1553" i="1" s="1"/>
  <c r="Q1554" i="1" s="1"/>
  <c r="Q1555" i="1" s="1"/>
  <c r="Q1556" i="1" s="1"/>
  <c r="O331" i="1"/>
  <c r="V332" i="1"/>
  <c r="F329" i="1"/>
  <c r="J329" i="1"/>
  <c r="P330" i="1"/>
  <c r="T330" i="1"/>
  <c r="Q774" i="1"/>
  <c r="G329" i="1"/>
  <c r="I331" i="1"/>
  <c r="A332" i="1"/>
  <c r="N332" i="1" s="1"/>
  <c r="H331" i="1"/>
  <c r="D330" i="1"/>
  <c r="R330" i="1"/>
  <c r="Q1557" i="1" l="1"/>
  <c r="E333" i="1"/>
  <c r="O332" i="1"/>
  <c r="V333" i="1"/>
  <c r="F330" i="1"/>
  <c r="J330" i="1"/>
  <c r="P331" i="1"/>
  <c r="T331" i="1"/>
  <c r="Q775" i="1"/>
  <c r="G330" i="1"/>
  <c r="R331" i="1"/>
  <c r="A333" i="1"/>
  <c r="N333" i="1" s="1"/>
  <c r="H332" i="1"/>
  <c r="I332" i="1"/>
  <c r="D331" i="1"/>
  <c r="E334" i="1" l="1"/>
  <c r="Q1558" i="1"/>
  <c r="O333" i="1"/>
  <c r="V334" i="1"/>
  <c r="F331" i="1"/>
  <c r="J331" i="1"/>
  <c r="P332" i="1"/>
  <c r="T332" i="1"/>
  <c r="Q776" i="1"/>
  <c r="G331" i="1"/>
  <c r="I333" i="1"/>
  <c r="A334" i="1"/>
  <c r="N334" i="1" s="1"/>
  <c r="H333" i="1"/>
  <c r="R332" i="1"/>
  <c r="D332" i="1"/>
  <c r="Q1559" i="1" l="1"/>
  <c r="Q1560" i="1" s="1"/>
  <c r="E335" i="1"/>
  <c r="O334" i="1"/>
  <c r="V335" i="1"/>
  <c r="F332" i="1"/>
  <c r="J332" i="1"/>
  <c r="P333" i="1"/>
  <c r="T333" i="1"/>
  <c r="Q777" i="1"/>
  <c r="R333" i="1"/>
  <c r="D333" i="1"/>
  <c r="H334" i="1"/>
  <c r="I334" i="1"/>
  <c r="A335" i="1"/>
  <c r="N335" i="1" s="1"/>
  <c r="G332" i="1"/>
  <c r="E336" i="1" l="1"/>
  <c r="Q1561" i="1"/>
  <c r="Q1562" i="1" s="1"/>
  <c r="Q1563" i="1" s="1"/>
  <c r="Q1564" i="1" s="1"/>
  <c r="O335" i="1"/>
  <c r="V336" i="1"/>
  <c r="F333" i="1"/>
  <c r="J333" i="1"/>
  <c r="P334" i="1"/>
  <c r="T334" i="1"/>
  <c r="Q778" i="1"/>
  <c r="G333" i="1"/>
  <c r="R334" i="1"/>
  <c r="D334" i="1"/>
  <c r="I335" i="1"/>
  <c r="A336" i="1"/>
  <c r="N336" i="1" s="1"/>
  <c r="H335" i="1"/>
  <c r="E337" i="1" l="1"/>
  <c r="Q1565" i="1"/>
  <c r="Q1566" i="1" s="1"/>
  <c r="O336" i="1"/>
  <c r="V337" i="1"/>
  <c r="F334" i="1"/>
  <c r="J334" i="1"/>
  <c r="P335" i="1"/>
  <c r="T335" i="1"/>
  <c r="Q779" i="1"/>
  <c r="G334" i="1"/>
  <c r="H336" i="1"/>
  <c r="A337" i="1"/>
  <c r="N337" i="1" s="1"/>
  <c r="I336" i="1"/>
  <c r="D335" i="1"/>
  <c r="R335" i="1"/>
  <c r="Q1567" i="1" l="1"/>
  <c r="Q1568" i="1" s="1"/>
  <c r="Q1569" i="1" s="1"/>
  <c r="Q1570" i="1" s="1"/>
  <c r="E338" i="1"/>
  <c r="O337" i="1"/>
  <c r="V338" i="1"/>
  <c r="F335" i="1"/>
  <c r="J335" i="1"/>
  <c r="P336" i="1"/>
  <c r="T336" i="1"/>
  <c r="Q780" i="1"/>
  <c r="G335" i="1"/>
  <c r="R336" i="1"/>
  <c r="D336" i="1"/>
  <c r="A338" i="1"/>
  <c r="N338" i="1" s="1"/>
  <c r="H337" i="1"/>
  <c r="I337" i="1"/>
  <c r="E339" i="1" l="1"/>
  <c r="Q1571" i="1"/>
  <c r="Q1572" i="1" s="1"/>
  <c r="O338" i="1"/>
  <c r="V339" i="1"/>
  <c r="F336" i="1"/>
  <c r="J336" i="1"/>
  <c r="P337" i="1"/>
  <c r="T337" i="1"/>
  <c r="Q781" i="1"/>
  <c r="R337" i="1"/>
  <c r="D337" i="1"/>
  <c r="A339" i="1"/>
  <c r="N339" i="1" s="1"/>
  <c r="H338" i="1"/>
  <c r="I338" i="1"/>
  <c r="G336" i="1"/>
  <c r="Q1573" i="1" l="1"/>
  <c r="Q1574" i="1" s="1"/>
  <c r="Q1575" i="1" s="1"/>
  <c r="Q1576" i="1" s="1"/>
  <c r="E340" i="1"/>
  <c r="O339" i="1"/>
  <c r="V340" i="1"/>
  <c r="F337" i="1"/>
  <c r="J337" i="1"/>
  <c r="P338" i="1"/>
  <c r="T338" i="1"/>
  <c r="Q782" i="1"/>
  <c r="R338" i="1"/>
  <c r="D338" i="1"/>
  <c r="I339" i="1"/>
  <c r="A340" i="1"/>
  <c r="N340" i="1" s="1"/>
  <c r="H339" i="1"/>
  <c r="G337" i="1"/>
  <c r="E341" i="1" l="1"/>
  <c r="Q1577" i="1"/>
  <c r="O340" i="1"/>
  <c r="V341" i="1"/>
  <c r="F338" i="1"/>
  <c r="J338" i="1"/>
  <c r="P339" i="1"/>
  <c r="T339" i="1"/>
  <c r="Q783" i="1"/>
  <c r="R339" i="1"/>
  <c r="G338" i="1"/>
  <c r="D339" i="1"/>
  <c r="A341" i="1"/>
  <c r="N341" i="1" s="1"/>
  <c r="H340" i="1"/>
  <c r="I340" i="1"/>
  <c r="Q1578" i="1" l="1"/>
  <c r="Q1579" i="1" s="1"/>
  <c r="Q1580" i="1" s="1"/>
  <c r="E342" i="1"/>
  <c r="O341" i="1"/>
  <c r="V342" i="1"/>
  <c r="F339" i="1"/>
  <c r="J339" i="1"/>
  <c r="P340" i="1"/>
  <c r="T340" i="1"/>
  <c r="Q784" i="1"/>
  <c r="G339" i="1"/>
  <c r="A342" i="1"/>
  <c r="N342" i="1" s="1"/>
  <c r="H341" i="1"/>
  <c r="I341" i="1"/>
  <c r="R340" i="1"/>
  <c r="D340" i="1"/>
  <c r="E343" i="1" l="1"/>
  <c r="Q1581" i="1"/>
  <c r="O342" i="1"/>
  <c r="V343" i="1"/>
  <c r="F340" i="1"/>
  <c r="J340" i="1"/>
  <c r="P341" i="1"/>
  <c r="T341" i="1"/>
  <c r="Q785" i="1"/>
  <c r="R341" i="1"/>
  <c r="G340" i="1"/>
  <c r="D341" i="1"/>
  <c r="A343" i="1"/>
  <c r="N343" i="1" s="1"/>
  <c r="H342" i="1"/>
  <c r="I342" i="1"/>
  <c r="Q1582" i="1" l="1"/>
  <c r="E344" i="1"/>
  <c r="O343" i="1"/>
  <c r="P343" i="1" s="1"/>
  <c r="V344" i="1"/>
  <c r="F341" i="1"/>
  <c r="J341" i="1"/>
  <c r="P342" i="1"/>
  <c r="T342" i="1"/>
  <c r="Q786" i="1"/>
  <c r="G341" i="1"/>
  <c r="A344" i="1"/>
  <c r="N344" i="1" s="1"/>
  <c r="H343" i="1"/>
  <c r="I343" i="1"/>
  <c r="R342" i="1"/>
  <c r="D342" i="1"/>
  <c r="E345" i="1" l="1"/>
  <c r="Q1583" i="1"/>
  <c r="Q1584" i="1" s="1"/>
  <c r="O344" i="1"/>
  <c r="P344" i="1" s="1"/>
  <c r="V345" i="1"/>
  <c r="F342" i="1"/>
  <c r="J342" i="1"/>
  <c r="T343" i="1"/>
  <c r="Q787" i="1"/>
  <c r="R343" i="1"/>
  <c r="G342" i="1"/>
  <c r="D343" i="1"/>
  <c r="H344" i="1"/>
  <c r="I344" i="1"/>
  <c r="A345" i="1"/>
  <c r="N345" i="1" l="1"/>
  <c r="E346" i="1"/>
  <c r="E347" i="1" s="1"/>
  <c r="Q1585" i="1"/>
  <c r="O345" i="1"/>
  <c r="V346" i="1"/>
  <c r="F343" i="1"/>
  <c r="J343" i="1"/>
  <c r="Q788" i="1"/>
  <c r="G343" i="1"/>
  <c r="R344" i="1"/>
  <c r="A346" i="1"/>
  <c r="N346" i="1" s="1"/>
  <c r="H345" i="1"/>
  <c r="I345" i="1"/>
  <c r="D344" i="1"/>
  <c r="Q1586" i="1" l="1"/>
  <c r="P345" i="1"/>
  <c r="O346" i="1"/>
  <c r="P346" i="1" s="1"/>
  <c r="V347" i="1"/>
  <c r="F344" i="1"/>
  <c r="J344" i="1"/>
  <c r="Q789" i="1"/>
  <c r="R345" i="1"/>
  <c r="G344" i="1"/>
  <c r="D345" i="1"/>
  <c r="H346" i="1"/>
  <c r="I346" i="1"/>
  <c r="A347" i="1"/>
  <c r="N347" i="1" s="1"/>
  <c r="Q1587" i="1" l="1"/>
  <c r="E348" i="1"/>
  <c r="O347" i="1"/>
  <c r="P347" i="1" s="1"/>
  <c r="V348" i="1"/>
  <c r="F345" i="1"/>
  <c r="J345" i="1"/>
  <c r="T346" i="1"/>
  <c r="Q790" i="1"/>
  <c r="I347" i="1"/>
  <c r="A348" i="1"/>
  <c r="N348" i="1" s="1"/>
  <c r="H347" i="1"/>
  <c r="R346" i="1"/>
  <c r="G345" i="1"/>
  <c r="D346" i="1"/>
  <c r="E349" i="1" l="1"/>
  <c r="Q1588" i="1"/>
  <c r="Q1589" i="1" s="1"/>
  <c r="Q1590" i="1" s="1"/>
  <c r="O348" i="1"/>
  <c r="P348" i="1" s="1"/>
  <c r="V349" i="1"/>
  <c r="F346" i="1"/>
  <c r="J346" i="1"/>
  <c r="Q791" i="1"/>
  <c r="R347" i="1"/>
  <c r="G346" i="1"/>
  <c r="D347" i="1"/>
  <c r="A349" i="1"/>
  <c r="N349" i="1" s="1"/>
  <c r="H348" i="1"/>
  <c r="I348" i="1"/>
  <c r="Q1591" i="1" l="1"/>
  <c r="E350" i="1"/>
  <c r="O349" i="1"/>
  <c r="P349" i="1" s="1"/>
  <c r="V350" i="1"/>
  <c r="F347" i="1"/>
  <c r="J347" i="1"/>
  <c r="T348" i="1"/>
  <c r="Q792" i="1"/>
  <c r="G347" i="1"/>
  <c r="R348" i="1"/>
  <c r="D348" i="1"/>
  <c r="A350" i="1"/>
  <c r="N350" i="1" s="1"/>
  <c r="H349" i="1"/>
  <c r="I349" i="1"/>
  <c r="E351" i="1" l="1"/>
  <c r="Q1592" i="1"/>
  <c r="O350" i="1"/>
  <c r="P350" i="1" s="1"/>
  <c r="V351" i="1"/>
  <c r="F348" i="1"/>
  <c r="J348" i="1"/>
  <c r="T349" i="1"/>
  <c r="Q793" i="1"/>
  <c r="G348" i="1"/>
  <c r="H350" i="1"/>
  <c r="I350" i="1"/>
  <c r="A351" i="1"/>
  <c r="N351" i="1" s="1"/>
  <c r="R349" i="1"/>
  <c r="D349" i="1"/>
  <c r="Q1593" i="1" l="1"/>
  <c r="Q1594" i="1" s="1"/>
  <c r="Q1595" i="1" s="1"/>
  <c r="Q1596" i="1" s="1"/>
  <c r="Q1597" i="1" s="1"/>
  <c r="Q1598" i="1" s="1"/>
  <c r="E352" i="1"/>
  <c r="O351" i="1"/>
  <c r="P351" i="1" s="1"/>
  <c r="V352" i="1"/>
  <c r="F349" i="1"/>
  <c r="J349" i="1"/>
  <c r="T350" i="1"/>
  <c r="Q794" i="1"/>
  <c r="A352" i="1"/>
  <c r="N352" i="1" s="1"/>
  <c r="H351" i="1"/>
  <c r="I351" i="1"/>
  <c r="R350" i="1"/>
  <c r="G349" i="1"/>
  <c r="D350" i="1"/>
  <c r="E353" i="1" l="1"/>
  <c r="Q1599" i="1"/>
  <c r="Q1600" i="1" s="1"/>
  <c r="O352" i="1"/>
  <c r="P352" i="1" s="1"/>
  <c r="V353" i="1"/>
  <c r="F350" i="1"/>
  <c r="J350" i="1"/>
  <c r="T351" i="1"/>
  <c r="Q795" i="1"/>
  <c r="R351" i="1"/>
  <c r="G350" i="1"/>
  <c r="D351" i="1"/>
  <c r="A353" i="1"/>
  <c r="N353" i="1" s="1"/>
  <c r="H352" i="1"/>
  <c r="I352" i="1"/>
  <c r="Q1601" i="1" l="1"/>
  <c r="E354" i="1"/>
  <c r="O353" i="1"/>
  <c r="P353" i="1" s="1"/>
  <c r="V354" i="1"/>
  <c r="F351" i="1"/>
  <c r="J351" i="1"/>
  <c r="T352" i="1"/>
  <c r="Q796" i="1"/>
  <c r="R352" i="1"/>
  <c r="D352" i="1"/>
  <c r="I353" i="1"/>
  <c r="A354" i="1"/>
  <c r="N354" i="1" s="1"/>
  <c r="H353" i="1"/>
  <c r="G351" i="1"/>
  <c r="E355" i="1" l="1"/>
  <c r="Q1602" i="1"/>
  <c r="O354" i="1"/>
  <c r="P354" i="1" s="1"/>
  <c r="V355" i="1"/>
  <c r="F352" i="1"/>
  <c r="J352" i="1"/>
  <c r="T353" i="1"/>
  <c r="Q797" i="1"/>
  <c r="G352" i="1"/>
  <c r="R353" i="1"/>
  <c r="D353" i="1"/>
  <c r="H354" i="1"/>
  <c r="I354" i="1"/>
  <c r="A355" i="1"/>
  <c r="N355" i="1" s="1"/>
  <c r="Q1603" i="1" l="1"/>
  <c r="Q1604" i="1" s="1"/>
  <c r="E356" i="1"/>
  <c r="O355" i="1"/>
  <c r="P355" i="1" s="1"/>
  <c r="V356" i="1"/>
  <c r="F353" i="1"/>
  <c r="J353" i="1"/>
  <c r="T354" i="1"/>
  <c r="Q798" i="1"/>
  <c r="G353" i="1"/>
  <c r="R354" i="1"/>
  <c r="I355" i="1"/>
  <c r="A356" i="1"/>
  <c r="N356" i="1" s="1"/>
  <c r="H355" i="1"/>
  <c r="D354" i="1"/>
  <c r="E357" i="1" l="1"/>
  <c r="Q1605" i="1"/>
  <c r="Q1606" i="1" s="1"/>
  <c r="O356" i="1"/>
  <c r="P356" i="1" s="1"/>
  <c r="V357" i="1"/>
  <c r="F354" i="1"/>
  <c r="J354" i="1"/>
  <c r="T355" i="1"/>
  <c r="R355" i="1"/>
  <c r="Q799" i="1"/>
  <c r="D355" i="1"/>
  <c r="G354" i="1"/>
  <c r="I356" i="1"/>
  <c r="A357" i="1"/>
  <c r="N357" i="1" s="1"/>
  <c r="H356" i="1"/>
  <c r="Q1607" i="1" l="1"/>
  <c r="Q1608" i="1" s="1"/>
  <c r="E358" i="1"/>
  <c r="O357" i="1"/>
  <c r="P357" i="1" s="1"/>
  <c r="V358" i="1"/>
  <c r="F355" i="1"/>
  <c r="J355" i="1"/>
  <c r="T356" i="1"/>
  <c r="Q800" i="1"/>
  <c r="R356" i="1"/>
  <c r="D356" i="1"/>
  <c r="H357" i="1"/>
  <c r="I357" i="1"/>
  <c r="A358" i="1"/>
  <c r="N358" i="1" s="1"/>
  <c r="G355" i="1"/>
  <c r="E359" i="1" l="1"/>
  <c r="Q1609" i="1"/>
  <c r="O358" i="1"/>
  <c r="P358" i="1" s="1"/>
  <c r="V359" i="1"/>
  <c r="F356" i="1"/>
  <c r="J356" i="1"/>
  <c r="T357" i="1"/>
  <c r="Q801" i="1"/>
  <c r="R357" i="1"/>
  <c r="D357" i="1"/>
  <c r="G356" i="1"/>
  <c r="A359" i="1"/>
  <c r="N359" i="1" s="1"/>
  <c r="H358" i="1"/>
  <c r="I358" i="1"/>
  <c r="Q1610" i="1" l="1"/>
  <c r="Q1611" i="1" s="1"/>
  <c r="Q1612" i="1" s="1"/>
  <c r="E360" i="1"/>
  <c r="O359" i="1"/>
  <c r="P359" i="1" s="1"/>
  <c r="V360" i="1"/>
  <c r="F357" i="1"/>
  <c r="J357" i="1"/>
  <c r="T358" i="1"/>
  <c r="Q802" i="1"/>
  <c r="G357" i="1"/>
  <c r="I359" i="1"/>
  <c r="A360" i="1"/>
  <c r="N360" i="1" s="1"/>
  <c r="H359" i="1"/>
  <c r="R358" i="1"/>
  <c r="D358" i="1"/>
  <c r="E361" i="1" l="1"/>
  <c r="Q1613" i="1"/>
  <c r="Q1614" i="1" s="1"/>
  <c r="Q1615" i="1" s="1"/>
  <c r="O360" i="1"/>
  <c r="P360" i="1" s="1"/>
  <c r="V361" i="1"/>
  <c r="F358" i="1"/>
  <c r="J358" i="1"/>
  <c r="T359" i="1"/>
  <c r="Q803" i="1"/>
  <c r="G358" i="1"/>
  <c r="R359" i="1"/>
  <c r="D359" i="1"/>
  <c r="I360" i="1"/>
  <c r="A361" i="1"/>
  <c r="N361" i="1" s="1"/>
  <c r="H360" i="1"/>
  <c r="Q1616" i="1" l="1"/>
  <c r="E362" i="1"/>
  <c r="O361" i="1"/>
  <c r="P361" i="1" s="1"/>
  <c r="V362" i="1"/>
  <c r="F359" i="1"/>
  <c r="J359" i="1"/>
  <c r="T360" i="1"/>
  <c r="Q804" i="1"/>
  <c r="R360" i="1"/>
  <c r="G359" i="1"/>
  <c r="D360" i="1"/>
  <c r="A362" i="1"/>
  <c r="N362" i="1" s="1"/>
  <c r="H361" i="1"/>
  <c r="I361" i="1"/>
  <c r="E363" i="1" l="1"/>
  <c r="Q1617" i="1"/>
  <c r="O362" i="1"/>
  <c r="P362" i="1" s="1"/>
  <c r="V363" i="1"/>
  <c r="F360" i="1"/>
  <c r="J360" i="1"/>
  <c r="T361" i="1"/>
  <c r="Q805" i="1"/>
  <c r="G360" i="1"/>
  <c r="R361" i="1"/>
  <c r="D361" i="1"/>
  <c r="H362" i="1"/>
  <c r="I362" i="1"/>
  <c r="A363" i="1"/>
  <c r="N363" i="1" s="1"/>
  <c r="Q1618" i="1" l="1"/>
  <c r="E364" i="1"/>
  <c r="O363" i="1"/>
  <c r="P363" i="1" s="1"/>
  <c r="V364" i="1"/>
  <c r="F361" i="1"/>
  <c r="J361" i="1"/>
  <c r="T362" i="1"/>
  <c r="Q806" i="1"/>
  <c r="G361" i="1"/>
  <c r="H363" i="1"/>
  <c r="I363" i="1"/>
  <c r="A364" i="1"/>
  <c r="N364" i="1" s="1"/>
  <c r="R362" i="1"/>
  <c r="D362" i="1"/>
  <c r="E365" i="1" l="1"/>
  <c r="Q1619" i="1"/>
  <c r="Q1620" i="1" s="1"/>
  <c r="O364" i="1"/>
  <c r="P364" i="1" s="1"/>
  <c r="V365" i="1"/>
  <c r="F362" i="1"/>
  <c r="J362" i="1"/>
  <c r="T363" i="1"/>
  <c r="Q807" i="1"/>
  <c r="G362" i="1"/>
  <c r="A365" i="1"/>
  <c r="N365" i="1" s="1"/>
  <c r="H364" i="1"/>
  <c r="I364" i="1"/>
  <c r="R363" i="1"/>
  <c r="D363" i="1"/>
  <c r="Q1621" i="1" l="1"/>
  <c r="E366" i="1"/>
  <c r="E367" i="1" s="1"/>
  <c r="O365" i="1"/>
  <c r="P365" i="1" s="1"/>
  <c r="V366" i="1"/>
  <c r="F363" i="1"/>
  <c r="J363" i="1"/>
  <c r="T364" i="1"/>
  <c r="Q808" i="1"/>
  <c r="A366" i="1"/>
  <c r="N366" i="1" s="1"/>
  <c r="H365" i="1"/>
  <c r="I365" i="1"/>
  <c r="G363" i="1"/>
  <c r="R364" i="1"/>
  <c r="D364" i="1"/>
  <c r="Q1622" i="1" l="1"/>
  <c r="O366" i="1"/>
  <c r="P366" i="1" s="1"/>
  <c r="V367" i="1"/>
  <c r="F364" i="1"/>
  <c r="J364" i="1"/>
  <c r="T365" i="1"/>
  <c r="Q809" i="1"/>
  <c r="R365" i="1"/>
  <c r="D365" i="1"/>
  <c r="I366" i="1"/>
  <c r="A367" i="1"/>
  <c r="N367" i="1" s="1"/>
  <c r="H366" i="1"/>
  <c r="G364" i="1"/>
  <c r="Q1623" i="1" l="1"/>
  <c r="Q1624" i="1" s="1"/>
  <c r="Q1625" i="1" s="1"/>
  <c r="E368" i="1"/>
  <c r="O367" i="1"/>
  <c r="P367" i="1" s="1"/>
  <c r="V368" i="1"/>
  <c r="F365" i="1"/>
  <c r="J365" i="1"/>
  <c r="T366" i="1"/>
  <c r="Q810" i="1"/>
  <c r="R366" i="1"/>
  <c r="D366" i="1"/>
  <c r="G365" i="1"/>
  <c r="A368" i="1"/>
  <c r="N368" i="1" s="1"/>
  <c r="H367" i="1"/>
  <c r="I367" i="1"/>
  <c r="E369" i="1" l="1"/>
  <c r="Q1626" i="1"/>
  <c r="Q1627" i="1" s="1"/>
  <c r="O368" i="1"/>
  <c r="P368" i="1" s="1"/>
  <c r="V369" i="1"/>
  <c r="F366" i="1"/>
  <c r="J366" i="1"/>
  <c r="T367" i="1"/>
  <c r="Q811" i="1"/>
  <c r="R367" i="1"/>
  <c r="G366" i="1"/>
  <c r="D367" i="1"/>
  <c r="H368" i="1"/>
  <c r="I368" i="1"/>
  <c r="A369" i="1"/>
  <c r="N369" i="1" s="1"/>
  <c r="Q1628" i="1" l="1"/>
  <c r="Q1629" i="1" s="1"/>
  <c r="Q1630" i="1" s="1"/>
  <c r="E370" i="1"/>
  <c r="O369" i="1"/>
  <c r="P369" i="1" s="1"/>
  <c r="V370" i="1"/>
  <c r="F367" i="1"/>
  <c r="J367" i="1"/>
  <c r="T368" i="1"/>
  <c r="Q812" i="1"/>
  <c r="G367" i="1"/>
  <c r="R368" i="1"/>
  <c r="D368" i="1"/>
  <c r="H369" i="1"/>
  <c r="I369" i="1"/>
  <c r="A370" i="1"/>
  <c r="N370" i="1" s="1"/>
  <c r="E371" i="1" l="1"/>
  <c r="Q1631" i="1"/>
  <c r="Q1632" i="1" s="1"/>
  <c r="O370" i="1"/>
  <c r="P370" i="1" s="1"/>
  <c r="V371" i="1"/>
  <c r="F368" i="1"/>
  <c r="J368" i="1"/>
  <c r="T369" i="1"/>
  <c r="Q813" i="1"/>
  <c r="D369" i="1"/>
  <c r="A371" i="1"/>
  <c r="N371" i="1" s="1"/>
  <c r="H370" i="1"/>
  <c r="I370" i="1"/>
  <c r="R369" i="1"/>
  <c r="G368" i="1"/>
  <c r="Q1633" i="1" l="1"/>
  <c r="Q1634" i="1" s="1"/>
  <c r="E372" i="1"/>
  <c r="O371" i="1"/>
  <c r="P371" i="1" s="1"/>
  <c r="V372" i="1"/>
  <c r="F369" i="1"/>
  <c r="J369" i="1"/>
  <c r="T370" i="1"/>
  <c r="Q814" i="1"/>
  <c r="R370" i="1"/>
  <c r="G369" i="1"/>
  <c r="D370" i="1"/>
  <c r="H371" i="1"/>
  <c r="I371" i="1"/>
  <c r="A372" i="1"/>
  <c r="N372" i="1" s="1"/>
  <c r="E373" i="1" l="1"/>
  <c r="Q1635" i="1"/>
  <c r="Q1636" i="1" s="1"/>
  <c r="Q1637" i="1" s="1"/>
  <c r="Q1638" i="1" s="1"/>
  <c r="Q1639" i="1" s="1"/>
  <c r="Q1640" i="1" s="1"/>
  <c r="Q1641" i="1" s="1"/>
  <c r="O372" i="1"/>
  <c r="P372" i="1" s="1"/>
  <c r="V373" i="1"/>
  <c r="F370" i="1"/>
  <c r="J370" i="1"/>
  <c r="T371" i="1"/>
  <c r="Q815" i="1"/>
  <c r="R371" i="1"/>
  <c r="D371" i="1"/>
  <c r="G370" i="1"/>
  <c r="H372" i="1"/>
  <c r="I372" i="1"/>
  <c r="A373" i="1"/>
  <c r="N373" i="1" s="1"/>
  <c r="Q1642" i="1" l="1"/>
  <c r="Q1643" i="1" s="1"/>
  <c r="E374" i="1"/>
  <c r="O373" i="1"/>
  <c r="P373" i="1" s="1"/>
  <c r="V374" i="1"/>
  <c r="F371" i="1"/>
  <c r="J371" i="1"/>
  <c r="T372" i="1"/>
  <c r="Q816" i="1"/>
  <c r="G371" i="1"/>
  <c r="A374" i="1"/>
  <c r="N374" i="1" s="1"/>
  <c r="H373" i="1"/>
  <c r="I373" i="1"/>
  <c r="D372" i="1"/>
  <c r="R372" i="1"/>
  <c r="E375" i="1" l="1"/>
  <c r="Q1644" i="1"/>
  <c r="O374" i="1"/>
  <c r="P374" i="1" s="1"/>
  <c r="V375" i="1"/>
  <c r="F372" i="1"/>
  <c r="J372" i="1"/>
  <c r="T373" i="1"/>
  <c r="Q817" i="1"/>
  <c r="R373" i="1"/>
  <c r="A375" i="1"/>
  <c r="H374" i="1"/>
  <c r="I374" i="1"/>
  <c r="G372" i="1"/>
  <c r="D373" i="1"/>
  <c r="E376" i="1" l="1"/>
  <c r="E377" i="1" s="1"/>
  <c r="N375" i="1"/>
  <c r="Q1645" i="1"/>
  <c r="Q1646" i="1" s="1"/>
  <c r="Q1647" i="1" s="1"/>
  <c r="O375" i="1"/>
  <c r="V376" i="1"/>
  <c r="F373" i="1"/>
  <c r="J373" i="1"/>
  <c r="T374" i="1"/>
  <c r="Q818" i="1"/>
  <c r="R374" i="1"/>
  <c r="G373" i="1"/>
  <c r="A376" i="1"/>
  <c r="N376" i="1" s="1"/>
  <c r="I375" i="1"/>
  <c r="H375" i="1"/>
  <c r="D374" i="1"/>
  <c r="Q1648" i="1" l="1"/>
  <c r="Q1649" i="1" s="1"/>
  <c r="P375" i="1"/>
  <c r="O376" i="1"/>
  <c r="P376" i="1" s="1"/>
  <c r="V377" i="1"/>
  <c r="F374" i="1"/>
  <c r="J374" i="1"/>
  <c r="Q819" i="1"/>
  <c r="R375" i="1"/>
  <c r="H376" i="1"/>
  <c r="I376" i="1"/>
  <c r="A377" i="1"/>
  <c r="N377" i="1" s="1"/>
  <c r="G374" i="1"/>
  <c r="D375" i="1"/>
  <c r="E378" i="1" l="1"/>
  <c r="Q1650" i="1"/>
  <c r="O377" i="1"/>
  <c r="P377" i="1" s="1"/>
  <c r="V378" i="1"/>
  <c r="F375" i="1"/>
  <c r="J375" i="1"/>
  <c r="T376" i="1"/>
  <c r="Q820" i="1"/>
  <c r="A378" i="1"/>
  <c r="N378" i="1" s="1"/>
  <c r="H377" i="1"/>
  <c r="I377" i="1"/>
  <c r="G375" i="1"/>
  <c r="D376" i="1"/>
  <c r="R376" i="1"/>
  <c r="Q1651" i="1" l="1"/>
  <c r="Q1652" i="1" s="1"/>
  <c r="E379" i="1"/>
  <c r="O378" i="1"/>
  <c r="P378" i="1" s="1"/>
  <c r="V379" i="1"/>
  <c r="F376" i="1"/>
  <c r="J376" i="1"/>
  <c r="T377" i="1"/>
  <c r="Q821" i="1"/>
  <c r="R377" i="1"/>
  <c r="G376" i="1"/>
  <c r="A379" i="1"/>
  <c r="N379" i="1" s="1"/>
  <c r="H378" i="1"/>
  <c r="I378" i="1"/>
  <c r="D377" i="1"/>
  <c r="E380" i="1" l="1"/>
  <c r="Q1653" i="1"/>
  <c r="Q1654" i="1" s="1"/>
  <c r="Q1655" i="1" s="1"/>
  <c r="Q1656" i="1" s="1"/>
  <c r="O379" i="1"/>
  <c r="P379" i="1" s="1"/>
  <c r="V380" i="1"/>
  <c r="F377" i="1"/>
  <c r="J377" i="1"/>
  <c r="Q822" i="1"/>
  <c r="G377" i="1"/>
  <c r="R378" i="1"/>
  <c r="D378" i="1"/>
  <c r="A380" i="1"/>
  <c r="N380" i="1" s="1"/>
  <c r="H379" i="1"/>
  <c r="I379" i="1"/>
  <c r="Q1657" i="1" l="1"/>
  <c r="E381" i="1"/>
  <c r="O380" i="1"/>
  <c r="P380" i="1" s="1"/>
  <c r="V381" i="1"/>
  <c r="F378" i="1"/>
  <c r="J378" i="1"/>
  <c r="T379" i="1"/>
  <c r="Q823" i="1"/>
  <c r="R379" i="1"/>
  <c r="G378" i="1"/>
  <c r="D379" i="1"/>
  <c r="I380" i="1"/>
  <c r="A381" i="1"/>
  <c r="N381" i="1" s="1"/>
  <c r="H380" i="1"/>
  <c r="E382" i="1" l="1"/>
  <c r="Q1658" i="1"/>
  <c r="O381" i="1"/>
  <c r="P381" i="1" s="1"/>
  <c r="V382" i="1"/>
  <c r="F379" i="1"/>
  <c r="J379" i="1"/>
  <c r="T380" i="1"/>
  <c r="Q824" i="1"/>
  <c r="A382" i="1"/>
  <c r="N382" i="1" s="1"/>
  <c r="H381" i="1"/>
  <c r="I381" i="1"/>
  <c r="G379" i="1"/>
  <c r="R380" i="1"/>
  <c r="D380" i="1"/>
  <c r="Q1659" i="1" l="1"/>
  <c r="E383" i="1"/>
  <c r="O382" i="1"/>
  <c r="P382" i="1" s="1"/>
  <c r="V383" i="1"/>
  <c r="F380" i="1"/>
  <c r="J380" i="1"/>
  <c r="T381" i="1"/>
  <c r="Q825" i="1"/>
  <c r="G380" i="1"/>
  <c r="R381" i="1"/>
  <c r="D381" i="1"/>
  <c r="I382" i="1"/>
  <c r="A383" i="1"/>
  <c r="N383" i="1" s="1"/>
  <c r="H382" i="1"/>
  <c r="E384" i="1" l="1"/>
  <c r="Q1660" i="1"/>
  <c r="O383" i="1"/>
  <c r="P383" i="1" s="1"/>
  <c r="V384" i="1"/>
  <c r="F381" i="1"/>
  <c r="J381" i="1"/>
  <c r="T382" i="1"/>
  <c r="Q826" i="1"/>
  <c r="A384" i="1"/>
  <c r="N384" i="1" s="1"/>
  <c r="H383" i="1"/>
  <c r="I383" i="1"/>
  <c r="R382" i="1"/>
  <c r="D382" i="1"/>
  <c r="G381" i="1"/>
  <c r="Q1661" i="1" l="1"/>
  <c r="E385" i="1"/>
  <c r="O384" i="1"/>
  <c r="P384" i="1" s="1"/>
  <c r="V385" i="1"/>
  <c r="F382" i="1"/>
  <c r="J382" i="1"/>
  <c r="T383" i="1"/>
  <c r="Q827" i="1"/>
  <c r="G382" i="1"/>
  <c r="D383" i="1"/>
  <c r="R383" i="1"/>
  <c r="A385" i="1"/>
  <c r="N385" i="1" s="1"/>
  <c r="H384" i="1"/>
  <c r="I384" i="1"/>
  <c r="E386" i="1" l="1"/>
  <c r="Q1662" i="1"/>
  <c r="O385" i="1"/>
  <c r="P385" i="1" s="1"/>
  <c r="V386" i="1"/>
  <c r="F383" i="1"/>
  <c r="J383" i="1"/>
  <c r="T384" i="1"/>
  <c r="Q828" i="1"/>
  <c r="G383" i="1"/>
  <c r="I385" i="1"/>
  <c r="A386" i="1"/>
  <c r="N386" i="1" s="1"/>
  <c r="H385" i="1"/>
  <c r="R384" i="1"/>
  <c r="D384" i="1"/>
  <c r="Q1663" i="1" l="1"/>
  <c r="Q1664" i="1" s="1"/>
  <c r="Q1665" i="1" s="1"/>
  <c r="Q1666" i="1" s="1"/>
  <c r="E387" i="1"/>
  <c r="O386" i="1"/>
  <c r="P386" i="1" s="1"/>
  <c r="V387" i="1"/>
  <c r="F384" i="1"/>
  <c r="J384" i="1"/>
  <c r="T385" i="1"/>
  <c r="Q829" i="1"/>
  <c r="G384" i="1"/>
  <c r="R385" i="1"/>
  <c r="A387" i="1"/>
  <c r="N387" i="1" s="1"/>
  <c r="H386" i="1"/>
  <c r="I386" i="1"/>
  <c r="D385" i="1"/>
  <c r="E388" i="1" l="1"/>
  <c r="Q1667" i="1"/>
  <c r="Q1668" i="1" s="1"/>
  <c r="O387" i="1"/>
  <c r="P387" i="1" s="1"/>
  <c r="V388" i="1"/>
  <c r="F385" i="1"/>
  <c r="J385" i="1"/>
  <c r="T386" i="1"/>
  <c r="Q830" i="1"/>
  <c r="I387" i="1"/>
  <c r="H387" i="1"/>
  <c r="A388" i="1"/>
  <c r="N388" i="1" s="1"/>
  <c r="R386" i="1"/>
  <c r="D386" i="1"/>
  <c r="G385" i="1"/>
  <c r="Q1669" i="1" l="1"/>
  <c r="E389" i="1"/>
  <c r="E390" i="1" s="1"/>
  <c r="O388" i="1"/>
  <c r="P388" i="1" s="1"/>
  <c r="V389" i="1"/>
  <c r="F386" i="1"/>
  <c r="J386" i="1"/>
  <c r="T387" i="1"/>
  <c r="Q831" i="1"/>
  <c r="R387" i="1"/>
  <c r="G386" i="1"/>
  <c r="A389" i="1"/>
  <c r="N389" i="1" s="1"/>
  <c r="H388" i="1"/>
  <c r="I388" i="1"/>
  <c r="D387" i="1"/>
  <c r="Q1670" i="1" l="1"/>
  <c r="O389" i="1"/>
  <c r="P389" i="1" s="1"/>
  <c r="V390" i="1"/>
  <c r="F387" i="1"/>
  <c r="J387" i="1"/>
  <c r="T388" i="1"/>
  <c r="Q832" i="1"/>
  <c r="G387" i="1"/>
  <c r="R388" i="1"/>
  <c r="D388" i="1"/>
  <c r="I389" i="1"/>
  <c r="A390" i="1"/>
  <c r="N390" i="1" s="1"/>
  <c r="H389" i="1"/>
  <c r="Q1671" i="1" l="1"/>
  <c r="E391" i="1"/>
  <c r="O390" i="1"/>
  <c r="P390" i="1" s="1"/>
  <c r="V391" i="1"/>
  <c r="F388" i="1"/>
  <c r="J388" i="1"/>
  <c r="T389" i="1"/>
  <c r="Q833" i="1"/>
  <c r="R389" i="1"/>
  <c r="G388" i="1"/>
  <c r="D389" i="1"/>
  <c r="A391" i="1"/>
  <c r="N391" i="1" s="1"/>
  <c r="H390" i="1"/>
  <c r="I390" i="1"/>
  <c r="E392" i="1" l="1"/>
  <c r="Q1672" i="1"/>
  <c r="O391" i="1"/>
  <c r="P391" i="1" s="1"/>
  <c r="V392" i="1"/>
  <c r="F389" i="1"/>
  <c r="J389" i="1"/>
  <c r="T390" i="1"/>
  <c r="Q834" i="1"/>
  <c r="G389" i="1"/>
  <c r="A392" i="1"/>
  <c r="N392" i="1" s="1"/>
  <c r="H391" i="1"/>
  <c r="I391" i="1"/>
  <c r="R390" i="1"/>
  <c r="D390" i="1"/>
  <c r="Q1673" i="1" l="1"/>
  <c r="E393" i="1"/>
  <c r="E394" i="1" s="1"/>
  <c r="O392" i="1"/>
  <c r="P392" i="1" s="1"/>
  <c r="V393" i="1"/>
  <c r="F390" i="1"/>
  <c r="J390" i="1"/>
  <c r="T391" i="1"/>
  <c r="Q835" i="1"/>
  <c r="A393" i="1"/>
  <c r="N393" i="1" s="1"/>
  <c r="H392" i="1"/>
  <c r="I392" i="1"/>
  <c r="G390" i="1"/>
  <c r="R391" i="1"/>
  <c r="D391" i="1"/>
  <c r="Q1674" i="1" l="1"/>
  <c r="Q1675" i="1" s="1"/>
  <c r="O393" i="1"/>
  <c r="P393" i="1" s="1"/>
  <c r="V394" i="1"/>
  <c r="F391" i="1"/>
  <c r="J391" i="1"/>
  <c r="T392" i="1"/>
  <c r="Q836" i="1"/>
  <c r="G391" i="1"/>
  <c r="A394" i="1"/>
  <c r="N394" i="1" s="1"/>
  <c r="H393" i="1"/>
  <c r="I393" i="1"/>
  <c r="D392" i="1"/>
  <c r="R392" i="1"/>
  <c r="Q1676" i="1" l="1"/>
  <c r="E395" i="1"/>
  <c r="O394" i="1"/>
  <c r="P394" i="1" s="1"/>
  <c r="V395" i="1"/>
  <c r="F392" i="1"/>
  <c r="J392" i="1"/>
  <c r="T393" i="1"/>
  <c r="Q837" i="1"/>
  <c r="G392" i="1"/>
  <c r="A395" i="1"/>
  <c r="N395" i="1" s="1"/>
  <c r="H394" i="1"/>
  <c r="I394" i="1"/>
  <c r="R393" i="1"/>
  <c r="D393" i="1"/>
  <c r="E396" i="1" l="1"/>
  <c r="Q1677" i="1"/>
  <c r="Q1678" i="1" s="1"/>
  <c r="O395" i="1"/>
  <c r="P395" i="1" s="1"/>
  <c r="V396" i="1"/>
  <c r="F393" i="1"/>
  <c r="J393" i="1"/>
  <c r="T394" i="1"/>
  <c r="Q838" i="1"/>
  <c r="R394" i="1"/>
  <c r="G393" i="1"/>
  <c r="D394" i="1"/>
  <c r="A396" i="1"/>
  <c r="N396" i="1" s="1"/>
  <c r="I395" i="1"/>
  <c r="H395" i="1"/>
  <c r="Q1679" i="1" l="1"/>
  <c r="Q1680" i="1" s="1"/>
  <c r="Q1681" i="1" s="1"/>
  <c r="Q1682" i="1" s="1"/>
  <c r="E397" i="1"/>
  <c r="O396" i="1"/>
  <c r="P396" i="1" s="1"/>
  <c r="V397" i="1"/>
  <c r="F394" i="1"/>
  <c r="J394" i="1"/>
  <c r="T395" i="1"/>
  <c r="Q839" i="1"/>
  <c r="R395" i="1"/>
  <c r="I396" i="1"/>
  <c r="A397" i="1"/>
  <c r="N397" i="1" s="1"/>
  <c r="H396" i="1"/>
  <c r="G394" i="1"/>
  <c r="D395" i="1"/>
  <c r="E398" i="1" l="1"/>
  <c r="Q1683" i="1"/>
  <c r="Q1684" i="1" s="1"/>
  <c r="O397" i="1"/>
  <c r="P397" i="1" s="1"/>
  <c r="V398" i="1"/>
  <c r="F395" i="1"/>
  <c r="J395" i="1"/>
  <c r="T396" i="1"/>
  <c r="Q840" i="1"/>
  <c r="D396" i="1"/>
  <c r="G395" i="1"/>
  <c r="A398" i="1"/>
  <c r="N398" i="1" s="1"/>
  <c r="H397" i="1"/>
  <c r="I397" i="1"/>
  <c r="R396" i="1"/>
  <c r="Q1685" i="1" l="1"/>
  <c r="Q1686" i="1" s="1"/>
  <c r="E399" i="1"/>
  <c r="O398" i="1"/>
  <c r="P398" i="1" s="1"/>
  <c r="V399" i="1"/>
  <c r="F396" i="1"/>
  <c r="J396" i="1"/>
  <c r="T397" i="1"/>
  <c r="Q841" i="1"/>
  <c r="R397" i="1"/>
  <c r="G396" i="1"/>
  <c r="I398" i="1"/>
  <c r="A399" i="1"/>
  <c r="N399" i="1" s="1"/>
  <c r="H398" i="1"/>
  <c r="D397" i="1"/>
  <c r="E400" i="1" l="1"/>
  <c r="Q1687" i="1"/>
  <c r="Q1688" i="1" s="1"/>
  <c r="Q1689" i="1" s="1"/>
  <c r="Q1690" i="1" s="1"/>
  <c r="O399" i="1"/>
  <c r="P399" i="1" s="1"/>
  <c r="V400" i="1"/>
  <c r="F397" i="1"/>
  <c r="J397" i="1"/>
  <c r="T398" i="1"/>
  <c r="Q842" i="1"/>
  <c r="R398" i="1"/>
  <c r="G397" i="1"/>
  <c r="D398" i="1"/>
  <c r="H399" i="1"/>
  <c r="I399" i="1"/>
  <c r="A400" i="1"/>
  <c r="N400" i="1" s="1"/>
  <c r="Q1691" i="1" l="1"/>
  <c r="E401" i="1"/>
  <c r="O400" i="1"/>
  <c r="P400" i="1" s="1"/>
  <c r="V401" i="1"/>
  <c r="F398" i="1"/>
  <c r="J398" i="1"/>
  <c r="T399" i="1"/>
  <c r="Q843" i="1"/>
  <c r="G398" i="1"/>
  <c r="D399" i="1"/>
  <c r="I400" i="1"/>
  <c r="A401" i="1"/>
  <c r="N401" i="1" s="1"/>
  <c r="H400" i="1"/>
  <c r="R399" i="1"/>
  <c r="E402" i="1" l="1"/>
  <c r="Q1692" i="1"/>
  <c r="Q1693" i="1" s="1"/>
  <c r="O401" i="1"/>
  <c r="P401" i="1" s="1"/>
  <c r="V402" i="1"/>
  <c r="F399" i="1"/>
  <c r="J399" i="1"/>
  <c r="T400" i="1"/>
  <c r="Q844" i="1"/>
  <c r="G399" i="1"/>
  <c r="R400" i="1"/>
  <c r="D400" i="1"/>
  <c r="I401" i="1"/>
  <c r="A402" i="1"/>
  <c r="N402" i="1" s="1"/>
  <c r="H401" i="1"/>
  <c r="Q1694" i="1" l="1"/>
  <c r="E403" i="1"/>
  <c r="O402" i="1"/>
  <c r="P402" i="1" s="1"/>
  <c r="V403" i="1"/>
  <c r="F400" i="1"/>
  <c r="J400" i="1"/>
  <c r="T401" i="1"/>
  <c r="Q845" i="1"/>
  <c r="G400" i="1"/>
  <c r="R401" i="1"/>
  <c r="H402" i="1"/>
  <c r="I402" i="1"/>
  <c r="A403" i="1"/>
  <c r="N403" i="1" s="1"/>
  <c r="D401" i="1"/>
  <c r="E404" i="1" l="1"/>
  <c r="Q1695" i="1"/>
  <c r="O403" i="1"/>
  <c r="P403" i="1" s="1"/>
  <c r="V404" i="1"/>
  <c r="F401" i="1"/>
  <c r="J401" i="1"/>
  <c r="T402" i="1"/>
  <c r="Q846" i="1"/>
  <c r="G401" i="1"/>
  <c r="A404" i="1"/>
  <c r="N404" i="1" s="1"/>
  <c r="H403" i="1"/>
  <c r="I403" i="1"/>
  <c r="R402" i="1"/>
  <c r="D402" i="1"/>
  <c r="Q1696" i="1" l="1"/>
  <c r="E405" i="1"/>
  <c r="E406" i="1" s="1"/>
  <c r="O404" i="1"/>
  <c r="P404" i="1" s="1"/>
  <c r="V405" i="1"/>
  <c r="F402" i="1"/>
  <c r="J402" i="1"/>
  <c r="T403" i="1"/>
  <c r="Q847" i="1"/>
  <c r="G402" i="1"/>
  <c r="A405" i="1"/>
  <c r="N405" i="1" s="1"/>
  <c r="H404" i="1"/>
  <c r="I404" i="1"/>
  <c r="R403" i="1"/>
  <c r="D403" i="1"/>
  <c r="Q1697" i="1" l="1"/>
  <c r="Q1698" i="1" s="1"/>
  <c r="Q1699" i="1" s="1"/>
  <c r="Q1700" i="1" s="1"/>
  <c r="Q1701" i="1" s="1"/>
  <c r="O405" i="1"/>
  <c r="P405" i="1" s="1"/>
  <c r="V406" i="1"/>
  <c r="F403" i="1"/>
  <c r="J403" i="1"/>
  <c r="Q848" i="1"/>
  <c r="G403" i="1"/>
  <c r="R404" i="1"/>
  <c r="D404" i="1"/>
  <c r="I405" i="1"/>
  <c r="A406" i="1"/>
  <c r="H405" i="1"/>
  <c r="N406" i="1" l="1"/>
  <c r="E407" i="1"/>
  <c r="E408" i="1" s="1"/>
  <c r="Q1702" i="1"/>
  <c r="O406" i="1"/>
  <c r="V407" i="1"/>
  <c r="F404" i="1"/>
  <c r="J404" i="1"/>
  <c r="T405" i="1"/>
  <c r="Q849" i="1"/>
  <c r="G404" i="1"/>
  <c r="A407" i="1"/>
  <c r="N407" i="1" s="1"/>
  <c r="H406" i="1"/>
  <c r="I406" i="1"/>
  <c r="R405" i="1"/>
  <c r="D405" i="1"/>
  <c r="Q1703" i="1" l="1"/>
  <c r="Q1704" i="1" s="1"/>
  <c r="Q1705" i="1" s="1"/>
  <c r="P406" i="1"/>
  <c r="O407" i="1"/>
  <c r="P407" i="1" s="1"/>
  <c r="V408" i="1"/>
  <c r="F405" i="1"/>
  <c r="J405" i="1"/>
  <c r="Q850" i="1"/>
  <c r="G405" i="1"/>
  <c r="A408" i="1"/>
  <c r="N408" i="1" s="1"/>
  <c r="H407" i="1"/>
  <c r="I407" i="1"/>
  <c r="R406" i="1"/>
  <c r="D406" i="1"/>
  <c r="Q1706" i="1" l="1"/>
  <c r="Q1707" i="1" s="1"/>
  <c r="E409" i="1"/>
  <c r="O408" i="1"/>
  <c r="P408" i="1" s="1"/>
  <c r="V409" i="1"/>
  <c r="F406" i="1"/>
  <c r="J406" i="1"/>
  <c r="Q851" i="1"/>
  <c r="G406" i="1"/>
  <c r="R407" i="1"/>
  <c r="D407" i="1"/>
  <c r="A409" i="1"/>
  <c r="N409" i="1" s="1"/>
  <c r="H408" i="1"/>
  <c r="I408" i="1"/>
  <c r="E410" i="1" l="1"/>
  <c r="Q1708" i="1"/>
  <c r="O409" i="1"/>
  <c r="P409" i="1" s="1"/>
  <c r="V410" i="1"/>
  <c r="F407" i="1"/>
  <c r="J407" i="1"/>
  <c r="T408" i="1"/>
  <c r="Q852" i="1"/>
  <c r="R408" i="1"/>
  <c r="A410" i="1"/>
  <c r="N410" i="1" s="1"/>
  <c r="H409" i="1"/>
  <c r="I409" i="1"/>
  <c r="G407" i="1"/>
  <c r="D408" i="1"/>
  <c r="Q1709" i="1" l="1"/>
  <c r="Q1710" i="1" s="1"/>
  <c r="Q1711" i="1" s="1"/>
  <c r="E411" i="1"/>
  <c r="O410" i="1"/>
  <c r="P410" i="1" s="1"/>
  <c r="V411" i="1"/>
  <c r="F408" i="1"/>
  <c r="J408" i="1"/>
  <c r="T409" i="1"/>
  <c r="Q853" i="1"/>
  <c r="G408" i="1"/>
  <c r="D409" i="1"/>
  <c r="A411" i="1"/>
  <c r="N411" i="1" s="1"/>
  <c r="H410" i="1"/>
  <c r="I410" i="1"/>
  <c r="R409" i="1"/>
  <c r="E412" i="1" l="1"/>
  <c r="Q1712" i="1"/>
  <c r="Q1713" i="1" s="1"/>
  <c r="Q1714" i="1" s="1"/>
  <c r="Q1715" i="1" s="1"/>
  <c r="Q1716" i="1" s="1"/>
  <c r="O411" i="1"/>
  <c r="P411" i="1" s="1"/>
  <c r="V412" i="1"/>
  <c r="F409" i="1"/>
  <c r="J409" i="1"/>
  <c r="T410" i="1"/>
  <c r="Q854" i="1"/>
  <c r="R410" i="1"/>
  <c r="G409" i="1"/>
  <c r="D410" i="1"/>
  <c r="A412" i="1"/>
  <c r="N412" i="1" s="1"/>
  <c r="H411" i="1"/>
  <c r="I411" i="1"/>
  <c r="Q1717" i="1" l="1"/>
  <c r="E413" i="1"/>
  <c r="O412" i="1"/>
  <c r="P412" i="1" s="1"/>
  <c r="V413" i="1"/>
  <c r="F410" i="1"/>
  <c r="J410" i="1"/>
  <c r="T411" i="1"/>
  <c r="Q855" i="1"/>
  <c r="I412" i="1"/>
  <c r="A413" i="1"/>
  <c r="N413" i="1" s="1"/>
  <c r="H412" i="1"/>
  <c r="R411" i="1"/>
  <c r="D411" i="1"/>
  <c r="G410" i="1"/>
  <c r="E414" i="1" l="1"/>
  <c r="Q1718" i="1"/>
  <c r="Q1719" i="1" s="1"/>
  <c r="Q1720" i="1" s="1"/>
  <c r="Q1721" i="1" s="1"/>
  <c r="Q1722" i="1" s="1"/>
  <c r="Q1723" i="1" s="1"/>
  <c r="O413" i="1"/>
  <c r="P413" i="1" s="1"/>
  <c r="V414" i="1"/>
  <c r="F411" i="1"/>
  <c r="J411" i="1"/>
  <c r="T412" i="1"/>
  <c r="Q856" i="1"/>
  <c r="R412" i="1"/>
  <c r="A414" i="1"/>
  <c r="N414" i="1" s="1"/>
  <c r="H413" i="1"/>
  <c r="I413" i="1"/>
  <c r="D412" i="1"/>
  <c r="G411" i="1"/>
  <c r="Q1724" i="1" l="1"/>
  <c r="Q1725" i="1" s="1"/>
  <c r="E415" i="1"/>
  <c r="O414" i="1"/>
  <c r="P414" i="1" s="1"/>
  <c r="V415" i="1"/>
  <c r="F412" i="1"/>
  <c r="J412" i="1"/>
  <c r="T413" i="1"/>
  <c r="Q857" i="1"/>
  <c r="G412" i="1"/>
  <c r="H414" i="1"/>
  <c r="I414" i="1"/>
  <c r="A415" i="1"/>
  <c r="N415" i="1" s="1"/>
  <c r="D413" i="1"/>
  <c r="R413" i="1"/>
  <c r="E416" i="1" l="1"/>
  <c r="Q1726" i="1"/>
  <c r="Q1727" i="1" s="1"/>
  <c r="O415" i="1"/>
  <c r="P415" i="1" s="1"/>
  <c r="V416" i="1"/>
  <c r="F413" i="1"/>
  <c r="J413" i="1"/>
  <c r="T414" i="1"/>
  <c r="Q858" i="1"/>
  <c r="G413" i="1"/>
  <c r="D414" i="1"/>
  <c r="A416" i="1"/>
  <c r="N416" i="1" s="1"/>
  <c r="H415" i="1"/>
  <c r="I415" i="1"/>
  <c r="R414" i="1"/>
  <c r="Q1728" i="1" l="1"/>
  <c r="E417" i="1"/>
  <c r="O416" i="1"/>
  <c r="P416" i="1" s="1"/>
  <c r="V417" i="1"/>
  <c r="F414" i="1"/>
  <c r="J414" i="1"/>
  <c r="T415" i="1"/>
  <c r="Q859" i="1"/>
  <c r="D415" i="1"/>
  <c r="R415" i="1"/>
  <c r="A417" i="1"/>
  <c r="N417" i="1" s="1"/>
  <c r="H416" i="1"/>
  <c r="I416" i="1"/>
  <c r="G414" i="1"/>
  <c r="E418" i="1" l="1"/>
  <c r="Q1729" i="1"/>
  <c r="Q1730" i="1" s="1"/>
  <c r="O417" i="1"/>
  <c r="P417" i="1" s="1"/>
  <c r="V418" i="1"/>
  <c r="F415" i="1"/>
  <c r="J415" i="1"/>
  <c r="T416" i="1"/>
  <c r="Q860" i="1"/>
  <c r="H417" i="1"/>
  <c r="I417" i="1"/>
  <c r="A418" i="1"/>
  <c r="N418" i="1" s="1"/>
  <c r="D416" i="1"/>
  <c r="R416" i="1"/>
  <c r="G415" i="1"/>
  <c r="Q1731" i="1" l="1"/>
  <c r="Q1732" i="1" s="1"/>
  <c r="E419" i="1"/>
  <c r="O418" i="1"/>
  <c r="P418" i="1" s="1"/>
  <c r="V419" i="1"/>
  <c r="F416" i="1"/>
  <c r="J416" i="1"/>
  <c r="T417" i="1"/>
  <c r="Q861" i="1"/>
  <c r="R417" i="1"/>
  <c r="I418" i="1"/>
  <c r="A419" i="1"/>
  <c r="N419" i="1" s="1"/>
  <c r="H418" i="1"/>
  <c r="D417" i="1"/>
  <c r="G416" i="1"/>
  <c r="E420" i="1" l="1"/>
  <c r="Q1733" i="1"/>
  <c r="Q1734" i="1" s="1"/>
  <c r="Q1735" i="1" s="1"/>
  <c r="Q1736" i="1" s="1"/>
  <c r="O419" i="1"/>
  <c r="P419" i="1" s="1"/>
  <c r="V420" i="1"/>
  <c r="F417" i="1"/>
  <c r="J417" i="1"/>
  <c r="T418" i="1"/>
  <c r="Q862" i="1"/>
  <c r="A420" i="1"/>
  <c r="N420" i="1" s="1"/>
  <c r="H419" i="1"/>
  <c r="I419" i="1"/>
  <c r="G417" i="1"/>
  <c r="D418" i="1"/>
  <c r="R418" i="1"/>
  <c r="Q1737" i="1" l="1"/>
  <c r="E421" i="1"/>
  <c r="O420" i="1"/>
  <c r="P420" i="1" s="1"/>
  <c r="V421" i="1"/>
  <c r="F418" i="1"/>
  <c r="J418" i="1"/>
  <c r="T419" i="1"/>
  <c r="Q863" i="1"/>
  <c r="H420" i="1"/>
  <c r="I420" i="1"/>
  <c r="A421" i="1"/>
  <c r="N421" i="1" s="1"/>
  <c r="G418" i="1"/>
  <c r="R419" i="1"/>
  <c r="D419" i="1"/>
  <c r="E422" i="1" l="1"/>
  <c r="Q1738" i="1"/>
  <c r="O421" i="1"/>
  <c r="P421" i="1" s="1"/>
  <c r="V422" i="1"/>
  <c r="F419" i="1"/>
  <c r="J419" i="1"/>
  <c r="T420" i="1"/>
  <c r="Q864" i="1"/>
  <c r="R420" i="1"/>
  <c r="G419" i="1"/>
  <c r="A422" i="1"/>
  <c r="N422" i="1" s="1"/>
  <c r="H421" i="1"/>
  <c r="I421" i="1"/>
  <c r="D420" i="1"/>
  <c r="Q1739" i="1" l="1"/>
  <c r="Q1740" i="1" s="1"/>
  <c r="Q1741" i="1" s="1"/>
  <c r="E423" i="1"/>
  <c r="O422" i="1"/>
  <c r="P422" i="1" s="1"/>
  <c r="V423" i="1"/>
  <c r="F420" i="1"/>
  <c r="J420" i="1"/>
  <c r="T421" i="1"/>
  <c r="Q865" i="1"/>
  <c r="R421" i="1"/>
  <c r="G420" i="1"/>
  <c r="D421" i="1"/>
  <c r="A423" i="1"/>
  <c r="N423" i="1" s="1"/>
  <c r="H422" i="1"/>
  <c r="I422" i="1"/>
  <c r="E424" i="1" l="1"/>
  <c r="Q1742" i="1"/>
  <c r="O423" i="1"/>
  <c r="P423" i="1" s="1"/>
  <c r="V424" i="1"/>
  <c r="F421" i="1"/>
  <c r="J421" i="1"/>
  <c r="T422" i="1"/>
  <c r="Q866" i="1"/>
  <c r="G421" i="1"/>
  <c r="D422" i="1"/>
  <c r="R422" i="1"/>
  <c r="A424" i="1"/>
  <c r="N424" i="1" s="1"/>
  <c r="H423" i="1"/>
  <c r="I423" i="1"/>
  <c r="Q1743" i="1" l="1"/>
  <c r="Q1744" i="1" s="1"/>
  <c r="E425" i="1"/>
  <c r="O424" i="1"/>
  <c r="P424" i="1" s="1"/>
  <c r="V425" i="1"/>
  <c r="F422" i="1"/>
  <c r="J422" i="1"/>
  <c r="T423" i="1"/>
  <c r="Q867" i="1"/>
  <c r="G422" i="1"/>
  <c r="R423" i="1"/>
  <c r="D423" i="1"/>
  <c r="H424" i="1"/>
  <c r="I424" i="1"/>
  <c r="A425" i="1"/>
  <c r="N425" i="1" s="1"/>
  <c r="E426" i="1" l="1"/>
  <c r="Q1745" i="1"/>
  <c r="Q1746" i="1" s="1"/>
  <c r="O425" i="1"/>
  <c r="P425" i="1" s="1"/>
  <c r="V426" i="1"/>
  <c r="F423" i="1"/>
  <c r="J423" i="1"/>
  <c r="T424" i="1"/>
  <c r="Q868" i="1"/>
  <c r="R424" i="1"/>
  <c r="D424" i="1"/>
  <c r="G423" i="1"/>
  <c r="H425" i="1"/>
  <c r="A426" i="1"/>
  <c r="N426" i="1" s="1"/>
  <c r="I425" i="1"/>
  <c r="Q1747" i="1" l="1"/>
  <c r="Q1748" i="1" s="1"/>
  <c r="Q1749" i="1" s="1"/>
  <c r="Q1750" i="1" s="1"/>
  <c r="E427" i="1"/>
  <c r="O426" i="1"/>
  <c r="P426" i="1" s="1"/>
  <c r="V427" i="1"/>
  <c r="F424" i="1"/>
  <c r="J424" i="1"/>
  <c r="T425" i="1"/>
  <c r="Q869" i="1"/>
  <c r="G424" i="1"/>
  <c r="D425" i="1"/>
  <c r="H426" i="1"/>
  <c r="I426" i="1"/>
  <c r="A427" i="1"/>
  <c r="N427" i="1" s="1"/>
  <c r="R425" i="1"/>
  <c r="E428" i="1" l="1"/>
  <c r="Q1751" i="1"/>
  <c r="O427" i="1"/>
  <c r="P427" i="1" s="1"/>
  <c r="V428" i="1"/>
  <c r="F425" i="1"/>
  <c r="J425" i="1"/>
  <c r="T426" i="1"/>
  <c r="Q870" i="1"/>
  <c r="G425" i="1"/>
  <c r="R426" i="1"/>
  <c r="D426" i="1"/>
  <c r="A428" i="1"/>
  <c r="N428" i="1" s="1"/>
  <c r="H427" i="1"/>
  <c r="I427" i="1"/>
  <c r="Q1752" i="1" l="1"/>
  <c r="Q1753" i="1" s="1"/>
  <c r="E429" i="1"/>
  <c r="E430" i="1" s="1"/>
  <c r="O428" i="1"/>
  <c r="P428" i="1" s="1"/>
  <c r="V429" i="1"/>
  <c r="F426" i="1"/>
  <c r="J426" i="1"/>
  <c r="T427" i="1"/>
  <c r="Q871" i="1"/>
  <c r="A429" i="1"/>
  <c r="N429" i="1" s="1"/>
  <c r="H428" i="1"/>
  <c r="I428" i="1"/>
  <c r="D427" i="1"/>
  <c r="R427" i="1"/>
  <c r="G426" i="1"/>
  <c r="Q1754" i="1" l="1"/>
  <c r="Q1755" i="1" s="1"/>
  <c r="Q1756" i="1" s="1"/>
  <c r="Q1757" i="1" s="1"/>
  <c r="Q1758" i="1" s="1"/>
  <c r="Q1759" i="1" s="1"/>
  <c r="O429" i="1"/>
  <c r="P429" i="1" s="1"/>
  <c r="V430" i="1"/>
  <c r="F427" i="1"/>
  <c r="J427" i="1"/>
  <c r="T428" i="1"/>
  <c r="Q872" i="1"/>
  <c r="G427" i="1"/>
  <c r="R428" i="1"/>
  <c r="D428" i="1"/>
  <c r="H429" i="1"/>
  <c r="I429" i="1"/>
  <c r="A430" i="1"/>
  <c r="N430" i="1" s="1"/>
  <c r="Q1760" i="1" l="1"/>
  <c r="Q1761" i="1" s="1"/>
  <c r="E431" i="1"/>
  <c r="O430" i="1"/>
  <c r="P430" i="1" s="1"/>
  <c r="V431" i="1"/>
  <c r="F428" i="1"/>
  <c r="J428" i="1"/>
  <c r="T429" i="1"/>
  <c r="Q873" i="1"/>
  <c r="R429" i="1"/>
  <c r="G428" i="1"/>
  <c r="D429" i="1"/>
  <c r="H430" i="1"/>
  <c r="A431" i="1"/>
  <c r="N431" i="1" s="1"/>
  <c r="I430" i="1"/>
  <c r="E432" i="1" l="1"/>
  <c r="Q1762" i="1"/>
  <c r="Q1763" i="1" s="1"/>
  <c r="O431" i="1"/>
  <c r="P431" i="1" s="1"/>
  <c r="V432" i="1"/>
  <c r="F429" i="1"/>
  <c r="J429" i="1"/>
  <c r="T430" i="1"/>
  <c r="Q874" i="1"/>
  <c r="R430" i="1"/>
  <c r="G429" i="1"/>
  <c r="D430" i="1"/>
  <c r="H431" i="1"/>
  <c r="I431" i="1"/>
  <c r="A432" i="1"/>
  <c r="N432" i="1" s="1"/>
  <c r="Q1764" i="1" l="1"/>
  <c r="Q1765" i="1" s="1"/>
  <c r="E433" i="1"/>
  <c r="O432" i="1"/>
  <c r="P432" i="1" s="1"/>
  <c r="V433" i="1"/>
  <c r="F430" i="1"/>
  <c r="J430" i="1"/>
  <c r="T431" i="1"/>
  <c r="Q875" i="1"/>
  <c r="R431" i="1"/>
  <c r="G430" i="1"/>
  <c r="D431" i="1"/>
  <c r="A433" i="1"/>
  <c r="N433" i="1" s="1"/>
  <c r="H432" i="1"/>
  <c r="I432" i="1"/>
  <c r="E434" i="1" l="1"/>
  <c r="Q1766" i="1"/>
  <c r="Q1767" i="1" s="1"/>
  <c r="Q1768" i="1" s="1"/>
  <c r="Q1769" i="1" s="1"/>
  <c r="Q1770" i="1" s="1"/>
  <c r="Q1771" i="1" s="1"/>
  <c r="O433" i="1"/>
  <c r="P433" i="1" s="1"/>
  <c r="V434" i="1"/>
  <c r="F431" i="1"/>
  <c r="J431" i="1"/>
  <c r="T432" i="1"/>
  <c r="Q876" i="1"/>
  <c r="R432" i="1"/>
  <c r="D432" i="1"/>
  <c r="A434" i="1"/>
  <c r="N434" i="1" s="1"/>
  <c r="H433" i="1"/>
  <c r="I433" i="1"/>
  <c r="G431" i="1"/>
  <c r="Q1772" i="1" l="1"/>
  <c r="Q1773" i="1" s="1"/>
  <c r="E435" i="1"/>
  <c r="O434" i="1"/>
  <c r="P434" i="1" s="1"/>
  <c r="V435" i="1"/>
  <c r="F432" i="1"/>
  <c r="J432" i="1"/>
  <c r="T433" i="1"/>
  <c r="Q877" i="1"/>
  <c r="A435" i="1"/>
  <c r="N435" i="1" s="1"/>
  <c r="H434" i="1"/>
  <c r="I434" i="1"/>
  <c r="D433" i="1"/>
  <c r="R433" i="1"/>
  <c r="G432" i="1"/>
  <c r="E436" i="1" l="1"/>
  <c r="Q1774" i="1"/>
  <c r="Q1775" i="1" s="1"/>
  <c r="Q1776" i="1" s="1"/>
  <c r="Q1777" i="1" s="1"/>
  <c r="O435" i="1"/>
  <c r="P435" i="1" s="1"/>
  <c r="V436" i="1"/>
  <c r="F433" i="1"/>
  <c r="J433" i="1"/>
  <c r="T434" i="1"/>
  <c r="Q878" i="1"/>
  <c r="R434" i="1"/>
  <c r="D434" i="1"/>
  <c r="A436" i="1"/>
  <c r="H435" i="1"/>
  <c r="I435" i="1"/>
  <c r="G433" i="1"/>
  <c r="E437" i="1" l="1"/>
  <c r="E438" i="1" s="1"/>
  <c r="N436" i="1"/>
  <c r="Q1778" i="1"/>
  <c r="Q1779" i="1" s="1"/>
  <c r="Q1780" i="1" s="1"/>
  <c r="O436" i="1"/>
  <c r="V437" i="1"/>
  <c r="F434" i="1"/>
  <c r="J434" i="1"/>
  <c r="Q879" i="1"/>
  <c r="G434" i="1"/>
  <c r="R435" i="1"/>
  <c r="D435" i="1"/>
  <c r="H436" i="1"/>
  <c r="A437" i="1"/>
  <c r="N437" i="1" s="1"/>
  <c r="I436" i="1"/>
  <c r="Q1781" i="1" l="1"/>
  <c r="Q1782" i="1" s="1"/>
  <c r="Q1783" i="1" s="1"/>
  <c r="Q1784" i="1" s="1"/>
  <c r="P436" i="1"/>
  <c r="O437" i="1"/>
  <c r="P437" i="1" s="1"/>
  <c r="V438" i="1"/>
  <c r="F435" i="1"/>
  <c r="J435" i="1"/>
  <c r="Q880" i="1"/>
  <c r="G435" i="1"/>
  <c r="R436" i="1"/>
  <c r="D436" i="1"/>
  <c r="A438" i="1"/>
  <c r="N438" i="1" s="1"/>
  <c r="H437" i="1"/>
  <c r="I437" i="1"/>
  <c r="E439" i="1" l="1"/>
  <c r="Q1785" i="1"/>
  <c r="Q1786" i="1" s="1"/>
  <c r="O438" i="1"/>
  <c r="P438" i="1" s="1"/>
  <c r="V439" i="1"/>
  <c r="F436" i="1"/>
  <c r="J436" i="1"/>
  <c r="T437" i="1"/>
  <c r="Q881" i="1"/>
  <c r="R437" i="1"/>
  <c r="G436" i="1"/>
  <c r="D437" i="1"/>
  <c r="A439" i="1"/>
  <c r="N439" i="1" s="1"/>
  <c r="H438" i="1"/>
  <c r="I438" i="1"/>
  <c r="Q1787" i="1" l="1"/>
  <c r="E440" i="1"/>
  <c r="O439" i="1"/>
  <c r="P439" i="1" s="1"/>
  <c r="V440" i="1"/>
  <c r="F437" i="1"/>
  <c r="J437" i="1"/>
  <c r="Q882" i="1"/>
  <c r="D438" i="1"/>
  <c r="H439" i="1"/>
  <c r="I439" i="1"/>
  <c r="A440" i="1"/>
  <c r="N440" i="1" s="1"/>
  <c r="G437" i="1"/>
  <c r="R438" i="1"/>
  <c r="E441" i="1" l="1"/>
  <c r="Q1788" i="1"/>
  <c r="O440" i="1"/>
  <c r="P440" i="1" s="1"/>
  <c r="V441" i="1"/>
  <c r="F438" i="1"/>
  <c r="J438" i="1"/>
  <c r="T439" i="1"/>
  <c r="Q883" i="1"/>
  <c r="D439" i="1"/>
  <c r="A441" i="1"/>
  <c r="N441" i="1" s="1"/>
  <c r="H440" i="1"/>
  <c r="I440" i="1"/>
  <c r="R439" i="1"/>
  <c r="G438" i="1"/>
  <c r="Q1789" i="1" l="1"/>
  <c r="Q1790" i="1" s="1"/>
  <c r="E442" i="1"/>
  <c r="O441" i="1"/>
  <c r="P441" i="1" s="1"/>
  <c r="V442" i="1"/>
  <c r="F439" i="1"/>
  <c r="J439" i="1"/>
  <c r="T440" i="1"/>
  <c r="Q884" i="1"/>
  <c r="G439" i="1"/>
  <c r="D440" i="1"/>
  <c r="R440" i="1"/>
  <c r="A442" i="1"/>
  <c r="N442" i="1" s="1"/>
  <c r="H441" i="1"/>
  <c r="I441" i="1"/>
  <c r="E443" i="1" l="1"/>
  <c r="Q1791" i="1"/>
  <c r="Q1792" i="1" s="1"/>
  <c r="Q1793" i="1" s="1"/>
  <c r="Q1794" i="1" s="1"/>
  <c r="O442" i="1"/>
  <c r="P442" i="1" s="1"/>
  <c r="V443" i="1"/>
  <c r="F440" i="1"/>
  <c r="J440" i="1"/>
  <c r="T441" i="1"/>
  <c r="Q885" i="1"/>
  <c r="R441" i="1"/>
  <c r="A443" i="1"/>
  <c r="N443" i="1" s="1"/>
  <c r="H442" i="1"/>
  <c r="I442" i="1"/>
  <c r="D441" i="1"/>
  <c r="G440" i="1"/>
  <c r="Q1795" i="1" l="1"/>
  <c r="E444" i="1"/>
  <c r="O443" i="1"/>
  <c r="P443" i="1" s="1"/>
  <c r="V444" i="1"/>
  <c r="F441" i="1"/>
  <c r="J441" i="1"/>
  <c r="T442" i="1"/>
  <c r="Q886" i="1"/>
  <c r="G441" i="1"/>
  <c r="R442" i="1"/>
  <c r="D442" i="1"/>
  <c r="A444" i="1"/>
  <c r="N444" i="1" s="1"/>
  <c r="I443" i="1"/>
  <c r="H443" i="1"/>
  <c r="E445" i="1" l="1"/>
  <c r="Q1796" i="1"/>
  <c r="Q1797" i="1" s="1"/>
  <c r="Q1798" i="1" s="1"/>
  <c r="Q1799" i="1" s="1"/>
  <c r="O444" i="1"/>
  <c r="P444" i="1" s="1"/>
  <c r="V445" i="1"/>
  <c r="F442" i="1"/>
  <c r="J442" i="1"/>
  <c r="T443" i="1"/>
  <c r="Q887" i="1"/>
  <c r="G442" i="1"/>
  <c r="D443" i="1"/>
  <c r="A445" i="1"/>
  <c r="N445" i="1" s="1"/>
  <c r="H444" i="1"/>
  <c r="I444" i="1"/>
  <c r="R443" i="1"/>
  <c r="Q1800" i="1" l="1"/>
  <c r="E446" i="1"/>
  <c r="E447" i="1" s="1"/>
  <c r="O445" i="1"/>
  <c r="P445" i="1" s="1"/>
  <c r="V446" i="1"/>
  <c r="F443" i="1"/>
  <c r="J443" i="1"/>
  <c r="T444" i="1"/>
  <c r="Q888" i="1"/>
  <c r="G443" i="1"/>
  <c r="A446" i="1"/>
  <c r="N446" i="1" s="1"/>
  <c r="H445" i="1"/>
  <c r="I445" i="1"/>
  <c r="D444" i="1"/>
  <c r="R444" i="1"/>
  <c r="Q1801" i="1" l="1"/>
  <c r="Q1802" i="1" s="1"/>
  <c r="O446" i="1"/>
  <c r="P446" i="1" s="1"/>
  <c r="V447" i="1"/>
  <c r="F444" i="1"/>
  <c r="J444" i="1"/>
  <c r="T445" i="1"/>
  <c r="Q889" i="1"/>
  <c r="R445" i="1"/>
  <c r="D445" i="1"/>
  <c r="A447" i="1"/>
  <c r="N447" i="1" s="1"/>
  <c r="H446" i="1"/>
  <c r="I446" i="1"/>
  <c r="G444" i="1"/>
  <c r="Q1803" i="1" l="1"/>
  <c r="Q1804" i="1" s="1"/>
  <c r="E448" i="1"/>
  <c r="O447" i="1"/>
  <c r="P447" i="1" s="1"/>
  <c r="V448" i="1"/>
  <c r="F445" i="1"/>
  <c r="J445" i="1"/>
  <c r="T446" i="1"/>
  <c r="Q890" i="1"/>
  <c r="D446" i="1"/>
  <c r="R446" i="1"/>
  <c r="A448" i="1"/>
  <c r="N448" i="1" s="1"/>
  <c r="H447" i="1"/>
  <c r="I447" i="1"/>
  <c r="G445" i="1"/>
  <c r="E449" i="1" l="1"/>
  <c r="Q1805" i="1"/>
  <c r="Q1806" i="1" s="1"/>
  <c r="Q1807" i="1" s="1"/>
  <c r="Q1808" i="1" s="1"/>
  <c r="Q1809" i="1" s="1"/>
  <c r="Q1810" i="1" s="1"/>
  <c r="O448" i="1"/>
  <c r="P448" i="1" s="1"/>
  <c r="V449" i="1"/>
  <c r="F446" i="1"/>
  <c r="J446" i="1"/>
  <c r="T447" i="1"/>
  <c r="Q891" i="1"/>
  <c r="G446" i="1"/>
  <c r="D447" i="1"/>
  <c r="A449" i="1"/>
  <c r="N449" i="1" s="1"/>
  <c r="H448" i="1"/>
  <c r="I448" i="1"/>
  <c r="R447" i="1"/>
  <c r="Q1811" i="1" l="1"/>
  <c r="E450" i="1"/>
  <c r="O449" i="1"/>
  <c r="P449" i="1" s="1"/>
  <c r="V450" i="1"/>
  <c r="F447" i="1"/>
  <c r="J447" i="1"/>
  <c r="T448" i="1"/>
  <c r="Q892" i="1"/>
  <c r="R448" i="1"/>
  <c r="G447" i="1"/>
  <c r="D448" i="1"/>
  <c r="H449" i="1"/>
  <c r="A450" i="1"/>
  <c r="N450" i="1" s="1"/>
  <c r="I449" i="1"/>
  <c r="E451" i="1" l="1"/>
  <c r="Q1812" i="1"/>
  <c r="Q1813" i="1" s="1"/>
  <c r="O450" i="1"/>
  <c r="P450" i="1" s="1"/>
  <c r="V451" i="1"/>
  <c r="F448" i="1"/>
  <c r="J448" i="1"/>
  <c r="T449" i="1"/>
  <c r="Q893" i="1"/>
  <c r="G448" i="1"/>
  <c r="D449" i="1"/>
  <c r="A451" i="1"/>
  <c r="N451" i="1" s="1"/>
  <c r="H450" i="1"/>
  <c r="I450" i="1"/>
  <c r="R449" i="1"/>
  <c r="Q1814" i="1" l="1"/>
  <c r="E452" i="1"/>
  <c r="O451" i="1"/>
  <c r="P451" i="1" s="1"/>
  <c r="V452" i="1"/>
  <c r="F449" i="1"/>
  <c r="J449" i="1"/>
  <c r="T450" i="1"/>
  <c r="Q894" i="1"/>
  <c r="R450" i="1"/>
  <c r="G449" i="1"/>
  <c r="D450" i="1"/>
  <c r="A452" i="1"/>
  <c r="N452" i="1" s="1"/>
  <c r="I451" i="1"/>
  <c r="H451" i="1"/>
  <c r="E453" i="1" l="1"/>
  <c r="Q1815" i="1"/>
  <c r="Q1816" i="1" s="1"/>
  <c r="O452" i="1"/>
  <c r="P452" i="1" s="1"/>
  <c r="V453" i="1"/>
  <c r="F450" i="1"/>
  <c r="J450" i="1"/>
  <c r="T451" i="1"/>
  <c r="Q895" i="1"/>
  <c r="R451" i="1"/>
  <c r="G450" i="1"/>
  <c r="D451" i="1"/>
  <c r="H452" i="1"/>
  <c r="A453" i="1"/>
  <c r="N453" i="1" s="1"/>
  <c r="I452" i="1"/>
  <c r="Q1817" i="1" l="1"/>
  <c r="Q1818" i="1" s="1"/>
  <c r="Q1819" i="1" s="1"/>
  <c r="E454" i="1"/>
  <c r="O453" i="1"/>
  <c r="P453" i="1" s="1"/>
  <c r="V454" i="1"/>
  <c r="F451" i="1"/>
  <c r="J451" i="1"/>
  <c r="T452" i="1"/>
  <c r="Q896" i="1"/>
  <c r="R452" i="1"/>
  <c r="A454" i="1"/>
  <c r="N454" i="1" s="1"/>
  <c r="I453" i="1"/>
  <c r="H453" i="1"/>
  <c r="D452" i="1"/>
  <c r="G451" i="1"/>
  <c r="E455" i="1" l="1"/>
  <c r="Q1820" i="1"/>
  <c r="Q1821" i="1" s="1"/>
  <c r="Q1822" i="1" s="1"/>
  <c r="Q1823" i="1" s="1"/>
  <c r="Q1824" i="1" s="1"/>
  <c r="O454" i="1"/>
  <c r="P454" i="1" s="1"/>
  <c r="V455" i="1"/>
  <c r="F452" i="1"/>
  <c r="J452" i="1"/>
  <c r="T453" i="1"/>
  <c r="Q897" i="1"/>
  <c r="G452" i="1"/>
  <c r="D453" i="1"/>
  <c r="A455" i="1"/>
  <c r="N455" i="1" s="1"/>
  <c r="H454" i="1"/>
  <c r="I454" i="1"/>
  <c r="R453" i="1"/>
  <c r="Q1825" i="1" l="1"/>
  <c r="Q1826" i="1" s="1"/>
  <c r="E456" i="1"/>
  <c r="E457" i="1" s="1"/>
  <c r="O455" i="1"/>
  <c r="P455" i="1" s="1"/>
  <c r="V456" i="1"/>
  <c r="F453" i="1"/>
  <c r="J453" i="1"/>
  <c r="T454" i="1"/>
  <c r="Q898" i="1"/>
  <c r="A456" i="1"/>
  <c r="N456" i="1" s="1"/>
  <c r="H455" i="1"/>
  <c r="I455" i="1"/>
  <c r="G453" i="1"/>
  <c r="R454" i="1"/>
  <c r="D454" i="1"/>
  <c r="Q1827" i="1" l="1"/>
  <c r="Q1828" i="1" s="1"/>
  <c r="O456" i="1"/>
  <c r="P456" i="1" s="1"/>
  <c r="V457" i="1"/>
  <c r="F454" i="1"/>
  <c r="J454" i="1"/>
  <c r="T455" i="1"/>
  <c r="Q899" i="1"/>
  <c r="G454" i="1"/>
  <c r="R455" i="1"/>
  <c r="D455" i="1"/>
  <c r="A457" i="1"/>
  <c r="N457" i="1" s="1"/>
  <c r="H456" i="1"/>
  <c r="I456" i="1"/>
  <c r="Q1829" i="1" l="1"/>
  <c r="Q1830" i="1" s="1"/>
  <c r="E458" i="1"/>
  <c r="O457" i="1"/>
  <c r="P457" i="1" s="1"/>
  <c r="V458" i="1"/>
  <c r="F455" i="1"/>
  <c r="J455" i="1"/>
  <c r="T456" i="1"/>
  <c r="Q900" i="1"/>
  <c r="G455" i="1"/>
  <c r="R456" i="1"/>
  <c r="D456" i="1"/>
  <c r="A458" i="1"/>
  <c r="N458" i="1" s="1"/>
  <c r="H457" i="1"/>
  <c r="I457" i="1"/>
  <c r="E459" i="1" l="1"/>
  <c r="Q1831" i="1"/>
  <c r="Q1832" i="1" s="1"/>
  <c r="O458" i="1"/>
  <c r="P458" i="1" s="1"/>
  <c r="V459" i="1"/>
  <c r="F456" i="1"/>
  <c r="J456" i="1"/>
  <c r="T457" i="1"/>
  <c r="Q901" i="1"/>
  <c r="G456" i="1"/>
  <c r="R457" i="1"/>
  <c r="A459" i="1"/>
  <c r="N459" i="1" s="1"/>
  <c r="H458" i="1"/>
  <c r="I458" i="1"/>
  <c r="D457" i="1"/>
  <c r="Q1833" i="1" l="1"/>
  <c r="E460" i="1"/>
  <c r="E461" i="1" s="1"/>
  <c r="O459" i="1"/>
  <c r="P459" i="1" s="1"/>
  <c r="V460" i="1"/>
  <c r="F457" i="1"/>
  <c r="J457" i="1"/>
  <c r="T458" i="1"/>
  <c r="Q902" i="1"/>
  <c r="A460" i="1"/>
  <c r="N460" i="1" s="1"/>
  <c r="H459" i="1"/>
  <c r="I459" i="1"/>
  <c r="R458" i="1"/>
  <c r="D458" i="1"/>
  <c r="G457" i="1"/>
  <c r="Q1834" i="1" l="1"/>
  <c r="O460" i="1"/>
  <c r="P460" i="1" s="1"/>
  <c r="V461" i="1"/>
  <c r="F458" i="1"/>
  <c r="J458" i="1"/>
  <c r="T459" i="1"/>
  <c r="Q903" i="1"/>
  <c r="D459" i="1"/>
  <c r="H460" i="1"/>
  <c r="A461" i="1"/>
  <c r="N461" i="1" s="1"/>
  <c r="I460" i="1"/>
  <c r="G458" i="1"/>
  <c r="R459" i="1"/>
  <c r="Q1835" i="1" l="1"/>
  <c r="E462" i="1"/>
  <c r="O461" i="1"/>
  <c r="P461" i="1" s="1"/>
  <c r="V462" i="1"/>
  <c r="F459" i="1"/>
  <c r="J459" i="1"/>
  <c r="T460" i="1"/>
  <c r="Q904" i="1"/>
  <c r="R460" i="1"/>
  <c r="D460" i="1"/>
  <c r="A462" i="1"/>
  <c r="N462" i="1" s="1"/>
  <c r="H461" i="1"/>
  <c r="I461" i="1"/>
  <c r="G459" i="1"/>
  <c r="E463" i="1" l="1"/>
  <c r="Q1836" i="1"/>
  <c r="Q1837" i="1" s="1"/>
  <c r="O462" i="1"/>
  <c r="P462" i="1" s="1"/>
  <c r="V463" i="1"/>
  <c r="F460" i="1"/>
  <c r="J460" i="1"/>
  <c r="T461" i="1"/>
  <c r="Q905" i="1"/>
  <c r="G460" i="1"/>
  <c r="D461" i="1"/>
  <c r="H462" i="1"/>
  <c r="I462" i="1"/>
  <c r="A463" i="1"/>
  <c r="N463" i="1" s="1"/>
  <c r="R461" i="1"/>
  <c r="Q1838" i="1" l="1"/>
  <c r="Q1839" i="1" s="1"/>
  <c r="E464" i="1"/>
  <c r="O463" i="1"/>
  <c r="P463" i="1" s="1"/>
  <c r="V464" i="1"/>
  <c r="F461" i="1"/>
  <c r="J461" i="1"/>
  <c r="T462" i="1"/>
  <c r="Q906" i="1"/>
  <c r="R462" i="1"/>
  <c r="G461" i="1"/>
  <c r="I463" i="1"/>
  <c r="A464" i="1"/>
  <c r="N464" i="1" s="1"/>
  <c r="H463" i="1"/>
  <c r="D462" i="1"/>
  <c r="E465" i="1" l="1"/>
  <c r="Q1840" i="1"/>
  <c r="Q1841" i="1" s="1"/>
  <c r="Q1842" i="1" s="1"/>
  <c r="Q1843" i="1" s="1"/>
  <c r="O464" i="1"/>
  <c r="P464" i="1" s="1"/>
  <c r="V465" i="1"/>
  <c r="F462" i="1"/>
  <c r="J462" i="1"/>
  <c r="T463" i="1"/>
  <c r="Q907" i="1"/>
  <c r="R463" i="1"/>
  <c r="G462" i="1"/>
  <c r="I464" i="1"/>
  <c r="A465" i="1"/>
  <c r="N465" i="1" s="1"/>
  <c r="H464" i="1"/>
  <c r="D463" i="1"/>
  <c r="Q1844" i="1" l="1"/>
  <c r="E466" i="1"/>
  <c r="O465" i="1"/>
  <c r="P465" i="1" s="1"/>
  <c r="V466" i="1"/>
  <c r="F463" i="1"/>
  <c r="J463" i="1"/>
  <c r="T464" i="1"/>
  <c r="Q908" i="1"/>
  <c r="R464" i="1"/>
  <c r="D464" i="1"/>
  <c r="G463" i="1"/>
  <c r="H465" i="1"/>
  <c r="I465" i="1"/>
  <c r="A466" i="1"/>
  <c r="N466" i="1" s="1"/>
  <c r="E467" i="1" l="1"/>
  <c r="Q1845" i="1"/>
  <c r="O466" i="1"/>
  <c r="P466" i="1" s="1"/>
  <c r="V467" i="1"/>
  <c r="F464" i="1"/>
  <c r="J464" i="1"/>
  <c r="Q909" i="1"/>
  <c r="G464" i="1"/>
  <c r="I466" i="1"/>
  <c r="A467" i="1"/>
  <c r="H466" i="1"/>
  <c r="R465" i="1"/>
  <c r="D465" i="1"/>
  <c r="Q1846" i="1" l="1"/>
  <c r="E468" i="1"/>
  <c r="E469" i="1" s="1"/>
  <c r="N467" i="1"/>
  <c r="O467" i="1"/>
  <c r="V468" i="1"/>
  <c r="F465" i="1"/>
  <c r="J465" i="1"/>
  <c r="T466" i="1"/>
  <c r="Q910" i="1"/>
  <c r="R466" i="1"/>
  <c r="D466" i="1"/>
  <c r="G465" i="1"/>
  <c r="A468" i="1"/>
  <c r="N468" i="1" s="1"/>
  <c r="H467" i="1"/>
  <c r="I467" i="1"/>
  <c r="Q1847" i="1" l="1"/>
  <c r="P467" i="1"/>
  <c r="O468" i="1"/>
  <c r="P468" i="1" s="1"/>
  <c r="V469" i="1"/>
  <c r="F466" i="1"/>
  <c r="J466" i="1"/>
  <c r="Q911" i="1"/>
  <c r="G466" i="1"/>
  <c r="D467" i="1"/>
  <c r="H468" i="1"/>
  <c r="I468" i="1"/>
  <c r="A469" i="1"/>
  <c r="N469" i="1" s="1"/>
  <c r="R467" i="1"/>
  <c r="Q1848" i="1" l="1"/>
  <c r="Q1849" i="1" s="1"/>
  <c r="Q1850" i="1" s="1"/>
  <c r="Q1851" i="1" s="1"/>
  <c r="Q1852" i="1" s="1"/>
  <c r="E470" i="1"/>
  <c r="O469" i="1"/>
  <c r="P469" i="1" s="1"/>
  <c r="V470" i="1"/>
  <c r="F467" i="1"/>
  <c r="J467" i="1"/>
  <c r="Q912" i="1"/>
  <c r="R468" i="1"/>
  <c r="G467" i="1"/>
  <c r="D468" i="1"/>
  <c r="A470" i="1"/>
  <c r="N470" i="1" s="1"/>
  <c r="H469" i="1"/>
  <c r="I469" i="1"/>
  <c r="E471" i="1" l="1"/>
  <c r="Q1853" i="1"/>
  <c r="O470" i="1"/>
  <c r="P470" i="1" s="1"/>
  <c r="V471" i="1"/>
  <c r="F468" i="1"/>
  <c r="J468" i="1"/>
  <c r="T469" i="1"/>
  <c r="Q913" i="1"/>
  <c r="R469" i="1"/>
  <c r="D469" i="1"/>
  <c r="H470" i="1"/>
  <c r="A471" i="1"/>
  <c r="N471" i="1" s="1"/>
  <c r="I470" i="1"/>
  <c r="G468" i="1"/>
  <c r="Q1854" i="1" l="1"/>
  <c r="Q1855" i="1" s="1"/>
  <c r="E472" i="1"/>
  <c r="O471" i="1"/>
  <c r="P471" i="1" s="1"/>
  <c r="V472" i="1"/>
  <c r="F469" i="1"/>
  <c r="J469" i="1"/>
  <c r="T470" i="1"/>
  <c r="Q914" i="1"/>
  <c r="G469" i="1"/>
  <c r="I471" i="1"/>
  <c r="H471" i="1"/>
  <c r="A472" i="1"/>
  <c r="N472" i="1" s="1"/>
  <c r="D470" i="1"/>
  <c r="R470" i="1"/>
  <c r="E473" i="1" l="1"/>
  <c r="Q1856" i="1"/>
  <c r="Q1857" i="1" s="1"/>
  <c r="O472" i="1"/>
  <c r="P472" i="1" s="1"/>
  <c r="V473" i="1"/>
  <c r="F470" i="1"/>
  <c r="J470" i="1"/>
  <c r="T471" i="1"/>
  <c r="Q915" i="1"/>
  <c r="R471" i="1"/>
  <c r="I472" i="1"/>
  <c r="A473" i="1"/>
  <c r="N473" i="1" s="1"/>
  <c r="H472" i="1"/>
  <c r="G470" i="1"/>
  <c r="D471" i="1"/>
  <c r="Q1858" i="1" l="1"/>
  <c r="Q1859" i="1" s="1"/>
  <c r="Q1860" i="1" s="1"/>
  <c r="Q1861" i="1" s="1"/>
  <c r="Q1862" i="1" s="1"/>
  <c r="Q1863" i="1" s="1"/>
  <c r="E474" i="1"/>
  <c r="O473" i="1"/>
  <c r="P473" i="1" s="1"/>
  <c r="V474" i="1"/>
  <c r="F471" i="1"/>
  <c r="J471" i="1"/>
  <c r="T472" i="1"/>
  <c r="Q916" i="1"/>
  <c r="R472" i="1"/>
  <c r="D472" i="1"/>
  <c r="G471" i="1"/>
  <c r="H473" i="1"/>
  <c r="I473" i="1"/>
  <c r="A474" i="1"/>
  <c r="N474" i="1" s="1"/>
  <c r="E475" i="1" l="1"/>
  <c r="Q1864" i="1"/>
  <c r="Q1865" i="1" s="1"/>
  <c r="O474" i="1"/>
  <c r="P474" i="1" s="1"/>
  <c r="V475" i="1"/>
  <c r="F472" i="1"/>
  <c r="J472" i="1"/>
  <c r="T473" i="1"/>
  <c r="Q917" i="1"/>
  <c r="G472" i="1"/>
  <c r="H474" i="1"/>
  <c r="A475" i="1"/>
  <c r="N475" i="1" s="1"/>
  <c r="I474" i="1"/>
  <c r="R473" i="1"/>
  <c r="D473" i="1"/>
  <c r="Q1866" i="1" l="1"/>
  <c r="Q1867" i="1" s="1"/>
  <c r="E476" i="1"/>
  <c r="O475" i="1"/>
  <c r="P475" i="1" s="1"/>
  <c r="V476" i="1"/>
  <c r="F473" i="1"/>
  <c r="J473" i="1"/>
  <c r="T474" i="1"/>
  <c r="Q918" i="1"/>
  <c r="R474" i="1"/>
  <c r="G473" i="1"/>
  <c r="D474" i="1"/>
  <c r="I475" i="1"/>
  <c r="A476" i="1"/>
  <c r="N476" i="1" s="1"/>
  <c r="H475" i="1"/>
  <c r="E477" i="1" l="1"/>
  <c r="O476" i="1"/>
  <c r="P476" i="1" s="1"/>
  <c r="V477" i="1"/>
  <c r="F474" i="1"/>
  <c r="J474" i="1"/>
  <c r="T475" i="1"/>
  <c r="Q919" i="1"/>
  <c r="R475" i="1"/>
  <c r="D475" i="1"/>
  <c r="I476" i="1"/>
  <c r="A477" i="1"/>
  <c r="N477" i="1" s="1"/>
  <c r="H476" i="1"/>
  <c r="G474" i="1"/>
  <c r="E478" i="1" l="1"/>
  <c r="O477" i="1"/>
  <c r="P477" i="1" s="1"/>
  <c r="V478" i="1"/>
  <c r="F475" i="1"/>
  <c r="J475" i="1"/>
  <c r="T476" i="1"/>
  <c r="Q920" i="1"/>
  <c r="D476" i="1"/>
  <c r="R476" i="1"/>
  <c r="G475" i="1"/>
  <c r="A478" i="1"/>
  <c r="N478" i="1" s="1"/>
  <c r="H477" i="1"/>
  <c r="I477" i="1"/>
  <c r="E479" i="1" l="1"/>
  <c r="O478" i="1"/>
  <c r="P478" i="1" s="1"/>
  <c r="V479" i="1"/>
  <c r="F476" i="1"/>
  <c r="J476" i="1"/>
  <c r="T477" i="1"/>
  <c r="Q921" i="1"/>
  <c r="G476" i="1"/>
  <c r="R477" i="1"/>
  <c r="D477" i="1"/>
  <c r="A479" i="1"/>
  <c r="N479" i="1" s="1"/>
  <c r="H478" i="1"/>
  <c r="I478" i="1"/>
  <c r="E480" i="1" l="1"/>
  <c r="O479" i="1"/>
  <c r="P479" i="1" s="1"/>
  <c r="V480" i="1"/>
  <c r="F477" i="1"/>
  <c r="J477" i="1"/>
  <c r="T478" i="1"/>
  <c r="Q922" i="1"/>
  <c r="R478" i="1"/>
  <c r="D478" i="1"/>
  <c r="H479" i="1"/>
  <c r="I479" i="1"/>
  <c r="A480" i="1"/>
  <c r="N480" i="1" s="1"/>
  <c r="G477" i="1"/>
  <c r="E481" i="1" l="1"/>
  <c r="O480" i="1"/>
  <c r="P480" i="1" s="1"/>
  <c r="V481" i="1"/>
  <c r="F478" i="1"/>
  <c r="J478" i="1"/>
  <c r="T479" i="1"/>
  <c r="Q923" i="1"/>
  <c r="R479" i="1"/>
  <c r="G478" i="1"/>
  <c r="A481" i="1"/>
  <c r="N481" i="1" s="1"/>
  <c r="H480" i="1"/>
  <c r="I480" i="1"/>
  <c r="D479" i="1"/>
  <c r="E482" i="1" l="1"/>
  <c r="O481" i="1"/>
  <c r="P481" i="1" s="1"/>
  <c r="V482" i="1"/>
  <c r="F479" i="1"/>
  <c r="J479" i="1"/>
  <c r="T480" i="1"/>
  <c r="Q924" i="1"/>
  <c r="R480" i="1"/>
  <c r="G479" i="1"/>
  <c r="D480" i="1"/>
  <c r="H481" i="1"/>
  <c r="I481" i="1"/>
  <c r="A482" i="1"/>
  <c r="N482" i="1" s="1"/>
  <c r="E483" i="1" l="1"/>
  <c r="O482" i="1"/>
  <c r="P482" i="1" s="1"/>
  <c r="V483" i="1"/>
  <c r="F480" i="1"/>
  <c r="J480" i="1"/>
  <c r="T481" i="1"/>
  <c r="Q925" i="1"/>
  <c r="G480" i="1"/>
  <c r="H482" i="1"/>
  <c r="I482" i="1"/>
  <c r="A483" i="1"/>
  <c r="N483" i="1" s="1"/>
  <c r="R481" i="1"/>
  <c r="D481" i="1"/>
  <c r="E484" i="1" l="1"/>
  <c r="O483" i="1"/>
  <c r="P483" i="1" s="1"/>
  <c r="V484" i="1"/>
  <c r="F481" i="1"/>
  <c r="J481" i="1"/>
  <c r="T482" i="1"/>
  <c r="Q926" i="1"/>
  <c r="G481" i="1"/>
  <c r="R482" i="1"/>
  <c r="A484" i="1"/>
  <c r="N484" i="1" s="1"/>
  <c r="H483" i="1"/>
  <c r="I483" i="1"/>
  <c r="D482" i="1"/>
  <c r="E485" i="1" l="1"/>
  <c r="O484" i="1"/>
  <c r="P484" i="1" s="1"/>
  <c r="V485" i="1"/>
  <c r="F482" i="1"/>
  <c r="J482" i="1"/>
  <c r="T483" i="1"/>
  <c r="Q927" i="1"/>
  <c r="R483" i="1"/>
  <c r="G482" i="1"/>
  <c r="D483" i="1"/>
  <c r="A485" i="1"/>
  <c r="N485" i="1" s="1"/>
  <c r="H484" i="1"/>
  <c r="I484" i="1"/>
  <c r="E486" i="1" l="1"/>
  <c r="O485" i="1"/>
  <c r="P485" i="1" s="1"/>
  <c r="V486" i="1"/>
  <c r="F483" i="1"/>
  <c r="J483" i="1"/>
  <c r="T484" i="1"/>
  <c r="Q928" i="1"/>
  <c r="R484" i="1"/>
  <c r="G483" i="1"/>
  <c r="D484" i="1"/>
  <c r="H485" i="1"/>
  <c r="A486" i="1"/>
  <c r="N486" i="1" s="1"/>
  <c r="I485" i="1"/>
  <c r="E487" i="1" l="1"/>
  <c r="E488" i="1" s="1"/>
  <c r="O486" i="1"/>
  <c r="P486" i="1" s="1"/>
  <c r="V487" i="1"/>
  <c r="F484" i="1"/>
  <c r="J484" i="1"/>
  <c r="T485" i="1"/>
  <c r="Q929" i="1"/>
  <c r="R485" i="1"/>
  <c r="G484" i="1"/>
  <c r="A487" i="1"/>
  <c r="N487" i="1" s="1"/>
  <c r="H486" i="1"/>
  <c r="I486" i="1"/>
  <c r="D485" i="1"/>
  <c r="O487" i="1" l="1"/>
  <c r="P487" i="1" s="1"/>
  <c r="V488" i="1"/>
  <c r="F485" i="1"/>
  <c r="J485" i="1"/>
  <c r="T486" i="1"/>
  <c r="Q930" i="1"/>
  <c r="R486" i="1"/>
  <c r="H487" i="1"/>
  <c r="I487" i="1"/>
  <c r="A488" i="1"/>
  <c r="N488" i="1" s="1"/>
  <c r="D486" i="1"/>
  <c r="G485" i="1"/>
  <c r="E489" i="1" l="1"/>
  <c r="O488" i="1"/>
  <c r="P488" i="1" s="1"/>
  <c r="V489" i="1"/>
  <c r="F486" i="1"/>
  <c r="J486" i="1"/>
  <c r="T487" i="1"/>
  <c r="Q931" i="1"/>
  <c r="I488" i="1"/>
  <c r="H488" i="1"/>
  <c r="A489" i="1"/>
  <c r="N489" i="1" s="1"/>
  <c r="R487" i="1"/>
  <c r="G486" i="1"/>
  <c r="D487" i="1"/>
  <c r="E490" i="1" l="1"/>
  <c r="O489" i="1"/>
  <c r="P489" i="1" s="1"/>
  <c r="V490" i="1"/>
  <c r="F487" i="1"/>
  <c r="J487" i="1"/>
  <c r="T488" i="1"/>
  <c r="Q932" i="1"/>
  <c r="R488" i="1"/>
  <c r="D488" i="1"/>
  <c r="G487" i="1"/>
  <c r="A490" i="1"/>
  <c r="N490" i="1" s="1"/>
  <c r="I489" i="1"/>
  <c r="H489" i="1"/>
  <c r="E491" i="1" l="1"/>
  <c r="O490" i="1"/>
  <c r="P490" i="1" s="1"/>
  <c r="V491" i="1"/>
  <c r="F488" i="1"/>
  <c r="J488" i="1"/>
  <c r="T489" i="1"/>
  <c r="Q933" i="1"/>
  <c r="G488" i="1"/>
  <c r="D489" i="1"/>
  <c r="A491" i="1"/>
  <c r="N491" i="1" s="1"/>
  <c r="H490" i="1"/>
  <c r="I490" i="1"/>
  <c r="R489" i="1"/>
  <c r="E492" i="1" l="1"/>
  <c r="O491" i="1"/>
  <c r="P491" i="1" s="1"/>
  <c r="V492" i="1"/>
  <c r="F489" i="1"/>
  <c r="J489" i="1"/>
  <c r="T490" i="1"/>
  <c r="Q934" i="1"/>
  <c r="R490" i="1"/>
  <c r="D490" i="1"/>
  <c r="H491" i="1"/>
  <c r="I491" i="1"/>
  <c r="A492" i="1"/>
  <c r="N492" i="1" s="1"/>
  <c r="G489" i="1"/>
  <c r="E493" i="1" l="1"/>
  <c r="O492" i="1"/>
  <c r="P492" i="1" s="1"/>
  <c r="V493" i="1"/>
  <c r="F490" i="1"/>
  <c r="J490" i="1"/>
  <c r="T491" i="1"/>
  <c r="Q935" i="1"/>
  <c r="R491" i="1"/>
  <c r="I492" i="1"/>
  <c r="H492" i="1"/>
  <c r="A493" i="1"/>
  <c r="N493" i="1" s="1"/>
  <c r="D491" i="1"/>
  <c r="G490" i="1"/>
  <c r="E494" i="1" l="1"/>
  <c r="O493" i="1"/>
  <c r="P493" i="1" s="1"/>
  <c r="V494" i="1"/>
  <c r="F491" i="1"/>
  <c r="J491" i="1"/>
  <c r="T492" i="1"/>
  <c r="Q936" i="1"/>
  <c r="G491" i="1"/>
  <c r="D492" i="1"/>
  <c r="H493" i="1"/>
  <c r="I493" i="1"/>
  <c r="A494" i="1"/>
  <c r="N494" i="1" s="1"/>
  <c r="R492" i="1"/>
  <c r="E495" i="1" l="1"/>
  <c r="O494" i="1"/>
  <c r="P494" i="1" s="1"/>
  <c r="V495" i="1"/>
  <c r="F492" i="1"/>
  <c r="J492" i="1"/>
  <c r="T493" i="1"/>
  <c r="Q937" i="1"/>
  <c r="G492" i="1"/>
  <c r="R493" i="1"/>
  <c r="D493" i="1"/>
  <c r="A495" i="1"/>
  <c r="N495" i="1" s="1"/>
  <c r="H494" i="1"/>
  <c r="I494" i="1"/>
  <c r="E496" i="1" l="1"/>
  <c r="O495" i="1"/>
  <c r="P495" i="1" s="1"/>
  <c r="V496" i="1"/>
  <c r="F493" i="1"/>
  <c r="J493" i="1"/>
  <c r="T494" i="1"/>
  <c r="Q938" i="1"/>
  <c r="R494" i="1"/>
  <c r="D494" i="1"/>
  <c r="I495" i="1"/>
  <c r="A496" i="1"/>
  <c r="N496" i="1" s="1"/>
  <c r="H495" i="1"/>
  <c r="G493" i="1"/>
  <c r="E497" i="1" l="1"/>
  <c r="O496" i="1"/>
  <c r="P496" i="1" s="1"/>
  <c r="V497" i="1"/>
  <c r="F494" i="1"/>
  <c r="J494" i="1"/>
  <c r="T495" i="1"/>
  <c r="Q939" i="1"/>
  <c r="G494" i="1"/>
  <c r="R495" i="1"/>
  <c r="A497" i="1"/>
  <c r="N497" i="1" s="1"/>
  <c r="H496" i="1"/>
  <c r="I496" i="1"/>
  <c r="D495" i="1"/>
  <c r="E498" i="1" l="1"/>
  <c r="O497" i="1"/>
  <c r="P497" i="1" s="1"/>
  <c r="V498" i="1"/>
  <c r="F495" i="1"/>
  <c r="J495" i="1"/>
  <c r="Q940" i="1"/>
  <c r="G495" i="1"/>
  <c r="H497" i="1"/>
  <c r="I497" i="1"/>
  <c r="A498" i="1"/>
  <c r="D496" i="1"/>
  <c r="R496" i="1"/>
  <c r="N498" i="1" l="1"/>
  <c r="O498" i="1" s="1"/>
  <c r="E499" i="1"/>
  <c r="V499" i="1"/>
  <c r="F496" i="1"/>
  <c r="J496" i="1"/>
  <c r="Q941" i="1"/>
  <c r="R497" i="1"/>
  <c r="D497" i="1"/>
  <c r="G496" i="1"/>
  <c r="A499" i="1"/>
  <c r="N499" i="1" s="1"/>
  <c r="H498" i="1"/>
  <c r="I498" i="1"/>
  <c r="E500" i="1" l="1"/>
  <c r="P498" i="1"/>
  <c r="O499" i="1"/>
  <c r="P499" i="1" s="1"/>
  <c r="V500" i="1"/>
  <c r="F497" i="1"/>
  <c r="J497" i="1"/>
  <c r="Q942" i="1"/>
  <c r="R498" i="1"/>
  <c r="G497" i="1"/>
  <c r="D498" i="1"/>
  <c r="I499" i="1"/>
  <c r="A500" i="1"/>
  <c r="N500" i="1" s="1"/>
  <c r="H499" i="1"/>
  <c r="E501" i="1" l="1"/>
  <c r="O500" i="1"/>
  <c r="P500" i="1" s="1"/>
  <c r="V501" i="1"/>
  <c r="F498" i="1"/>
  <c r="J498" i="1"/>
  <c r="Q943" i="1"/>
  <c r="H500" i="1"/>
  <c r="I500" i="1"/>
  <c r="A501" i="1"/>
  <c r="N501" i="1" s="1"/>
  <c r="R499" i="1"/>
  <c r="D499" i="1"/>
  <c r="G498" i="1"/>
  <c r="E502" i="1" l="1"/>
  <c r="O501" i="1"/>
  <c r="P501" i="1" s="1"/>
  <c r="V502" i="1"/>
  <c r="F499" i="1"/>
  <c r="J499" i="1"/>
  <c r="T500" i="1"/>
  <c r="Q944" i="1"/>
  <c r="G499" i="1"/>
  <c r="D500" i="1"/>
  <c r="A502" i="1"/>
  <c r="N502" i="1" s="1"/>
  <c r="H501" i="1"/>
  <c r="I501" i="1"/>
  <c r="R500" i="1"/>
  <c r="E503" i="1" l="1"/>
  <c r="O502" i="1"/>
  <c r="P502" i="1" s="1"/>
  <c r="V503" i="1"/>
  <c r="F500" i="1"/>
  <c r="J500" i="1"/>
  <c r="T501" i="1"/>
  <c r="Q945" i="1"/>
  <c r="R501" i="1"/>
  <c r="G500" i="1"/>
  <c r="D501" i="1"/>
  <c r="A503" i="1"/>
  <c r="N503" i="1" s="1"/>
  <c r="H502" i="1"/>
  <c r="I502" i="1"/>
  <c r="E504" i="1" l="1"/>
  <c r="O503" i="1"/>
  <c r="P503" i="1" s="1"/>
  <c r="V504" i="1"/>
  <c r="F501" i="1"/>
  <c r="J501" i="1"/>
  <c r="T502" i="1"/>
  <c r="Q946" i="1"/>
  <c r="R502" i="1"/>
  <c r="G501" i="1"/>
  <c r="D502" i="1"/>
  <c r="A504" i="1"/>
  <c r="N504" i="1" s="1"/>
  <c r="H503" i="1"/>
  <c r="I503" i="1"/>
  <c r="E505" i="1" l="1"/>
  <c r="O504" i="1"/>
  <c r="P504" i="1" s="1"/>
  <c r="V505" i="1"/>
  <c r="F502" i="1"/>
  <c r="J502" i="1"/>
  <c r="T503" i="1"/>
  <c r="Q947" i="1"/>
  <c r="R503" i="1"/>
  <c r="D503" i="1"/>
  <c r="I504" i="1"/>
  <c r="A505" i="1"/>
  <c r="N505" i="1" s="1"/>
  <c r="H504" i="1"/>
  <c r="G502" i="1"/>
  <c r="E506" i="1" l="1"/>
  <c r="O505" i="1"/>
  <c r="P505" i="1" s="1"/>
  <c r="V506" i="1"/>
  <c r="F503" i="1"/>
  <c r="J503" i="1"/>
  <c r="T504" i="1"/>
  <c r="Q948" i="1"/>
  <c r="G503" i="1"/>
  <c r="R504" i="1"/>
  <c r="D504" i="1"/>
  <c r="H505" i="1"/>
  <c r="I505" i="1"/>
  <c r="A506" i="1"/>
  <c r="N506" i="1" s="1"/>
  <c r="E507" i="1" l="1"/>
  <c r="O506" i="1"/>
  <c r="P506" i="1" s="1"/>
  <c r="V507" i="1"/>
  <c r="F504" i="1"/>
  <c r="J504" i="1"/>
  <c r="T505" i="1"/>
  <c r="Q949" i="1"/>
  <c r="R505" i="1"/>
  <c r="D505" i="1"/>
  <c r="H506" i="1"/>
  <c r="I506" i="1"/>
  <c r="A507" i="1"/>
  <c r="N507" i="1" s="1"/>
  <c r="G504" i="1"/>
  <c r="E508" i="1" l="1"/>
  <c r="O507" i="1"/>
  <c r="P507" i="1" s="1"/>
  <c r="V508" i="1"/>
  <c r="F505" i="1"/>
  <c r="J505" i="1"/>
  <c r="T506" i="1"/>
  <c r="Q950" i="1"/>
  <c r="D506" i="1"/>
  <c r="H507" i="1"/>
  <c r="I507" i="1"/>
  <c r="A508" i="1"/>
  <c r="N508" i="1" s="1"/>
  <c r="R506" i="1"/>
  <c r="G505" i="1"/>
  <c r="E509" i="1" l="1"/>
  <c r="O508" i="1"/>
  <c r="P508" i="1" s="1"/>
  <c r="V509" i="1"/>
  <c r="F506" i="1"/>
  <c r="J506" i="1"/>
  <c r="T507" i="1"/>
  <c r="Q951" i="1"/>
  <c r="G506" i="1"/>
  <c r="D507" i="1"/>
  <c r="H508" i="1"/>
  <c r="I508" i="1"/>
  <c r="A509" i="1"/>
  <c r="N509" i="1" s="1"/>
  <c r="R507" i="1"/>
  <c r="E510" i="1" l="1"/>
  <c r="O509" i="1"/>
  <c r="P509" i="1" s="1"/>
  <c r="V510" i="1"/>
  <c r="F507" i="1"/>
  <c r="J507" i="1"/>
  <c r="T508" i="1"/>
  <c r="Q952" i="1"/>
  <c r="G507" i="1"/>
  <c r="R508" i="1"/>
  <c r="I509" i="1"/>
  <c r="A510" i="1"/>
  <c r="N510" i="1" s="1"/>
  <c r="H509" i="1"/>
  <c r="D508" i="1"/>
  <c r="E511" i="1" l="1"/>
  <c r="O510" i="1"/>
  <c r="P510" i="1" s="1"/>
  <c r="V511" i="1"/>
  <c r="F508" i="1"/>
  <c r="J508" i="1"/>
  <c r="R509" i="1"/>
  <c r="T509" i="1"/>
  <c r="Q953" i="1"/>
  <c r="G508" i="1"/>
  <c r="D509" i="1"/>
  <c r="A511" i="1"/>
  <c r="N511" i="1" s="1"/>
  <c r="H510" i="1"/>
  <c r="I510" i="1"/>
  <c r="E512" i="1" l="1"/>
  <c r="O511" i="1"/>
  <c r="P511" i="1" s="1"/>
  <c r="V512" i="1"/>
  <c r="F509" i="1"/>
  <c r="J509" i="1"/>
  <c r="T510" i="1"/>
  <c r="Q954" i="1"/>
  <c r="G509" i="1"/>
  <c r="R510" i="1"/>
  <c r="D510" i="1"/>
  <c r="A512" i="1"/>
  <c r="N512" i="1" s="1"/>
  <c r="H511" i="1"/>
  <c r="I511" i="1"/>
  <c r="E513" i="1" l="1"/>
  <c r="O512" i="1"/>
  <c r="P512" i="1" s="1"/>
  <c r="V513" i="1"/>
  <c r="F510" i="1"/>
  <c r="J510" i="1"/>
  <c r="T511" i="1"/>
  <c r="Q955" i="1"/>
  <c r="R511" i="1"/>
  <c r="G510" i="1"/>
  <c r="D511" i="1"/>
  <c r="I512" i="1"/>
  <c r="H512" i="1"/>
  <c r="A513" i="1"/>
  <c r="N513" i="1" s="1"/>
  <c r="E514" i="1" l="1"/>
  <c r="O513" i="1"/>
  <c r="P513" i="1" s="1"/>
  <c r="V514" i="1"/>
  <c r="F511" i="1"/>
  <c r="J511" i="1"/>
  <c r="T512" i="1"/>
  <c r="Q956" i="1"/>
  <c r="G511" i="1"/>
  <c r="R512" i="1"/>
  <c r="D512" i="1"/>
  <c r="I513" i="1"/>
  <c r="A514" i="1"/>
  <c r="N514" i="1" s="1"/>
  <c r="H513" i="1"/>
  <c r="E515" i="1" l="1"/>
  <c r="O514" i="1"/>
  <c r="P514" i="1" s="1"/>
  <c r="V515" i="1"/>
  <c r="F512" i="1"/>
  <c r="J512" i="1"/>
  <c r="T513" i="1"/>
  <c r="Q957" i="1"/>
  <c r="R513" i="1"/>
  <c r="D513" i="1"/>
  <c r="G512" i="1"/>
  <c r="H514" i="1"/>
  <c r="I514" i="1"/>
  <c r="A515" i="1"/>
  <c r="N515" i="1" s="1"/>
  <c r="E516" i="1" l="1"/>
  <c r="O515" i="1"/>
  <c r="P515" i="1" s="1"/>
  <c r="V516" i="1"/>
  <c r="F513" i="1"/>
  <c r="J513" i="1"/>
  <c r="T514" i="1"/>
  <c r="Q958" i="1"/>
  <c r="D514" i="1"/>
  <c r="A516" i="1"/>
  <c r="N516" i="1" s="1"/>
  <c r="H515" i="1"/>
  <c r="I515" i="1"/>
  <c r="R514" i="1"/>
  <c r="G513" i="1"/>
  <c r="E517" i="1" l="1"/>
  <c r="O516" i="1"/>
  <c r="P516" i="1" s="1"/>
  <c r="V517" i="1"/>
  <c r="F514" i="1"/>
  <c r="J514" i="1"/>
  <c r="T515" i="1"/>
  <c r="Q959" i="1"/>
  <c r="G514" i="1"/>
  <c r="R515" i="1"/>
  <c r="D515" i="1"/>
  <c r="I516" i="1"/>
  <c r="A517" i="1"/>
  <c r="N517" i="1" s="1"/>
  <c r="H516" i="1"/>
  <c r="E518" i="1" l="1"/>
  <c r="O517" i="1"/>
  <c r="P517" i="1" s="1"/>
  <c r="V518" i="1"/>
  <c r="F515" i="1"/>
  <c r="J515" i="1"/>
  <c r="T516" i="1"/>
  <c r="Q960" i="1"/>
  <c r="R516" i="1"/>
  <c r="G515" i="1"/>
  <c r="D516" i="1"/>
  <c r="A518" i="1"/>
  <c r="N518" i="1" s="1"/>
  <c r="H517" i="1"/>
  <c r="I517" i="1"/>
  <c r="E519" i="1" l="1"/>
  <c r="O518" i="1"/>
  <c r="P518" i="1" s="1"/>
  <c r="V519" i="1"/>
  <c r="F516" i="1"/>
  <c r="J516" i="1"/>
  <c r="T517" i="1"/>
  <c r="Q961" i="1"/>
  <c r="G516" i="1"/>
  <c r="R517" i="1"/>
  <c r="D517" i="1"/>
  <c r="A519" i="1"/>
  <c r="N519" i="1" s="1"/>
  <c r="H518" i="1"/>
  <c r="I518" i="1"/>
  <c r="E520" i="1" l="1"/>
  <c r="O519" i="1"/>
  <c r="P519" i="1" s="1"/>
  <c r="V520" i="1"/>
  <c r="F517" i="1"/>
  <c r="J517" i="1"/>
  <c r="T518" i="1"/>
  <c r="Q962" i="1"/>
  <c r="G517" i="1"/>
  <c r="I519" i="1"/>
  <c r="A520" i="1"/>
  <c r="N520" i="1" s="1"/>
  <c r="H519" i="1"/>
  <c r="R518" i="1"/>
  <c r="D518" i="1"/>
  <c r="E521" i="1" l="1"/>
  <c r="O520" i="1"/>
  <c r="P520" i="1" s="1"/>
  <c r="V521" i="1"/>
  <c r="F518" i="1"/>
  <c r="J518" i="1"/>
  <c r="T519" i="1"/>
  <c r="Q963" i="1"/>
  <c r="G518" i="1"/>
  <c r="R519" i="1"/>
  <c r="D519" i="1"/>
  <c r="A521" i="1"/>
  <c r="N521" i="1" s="1"/>
  <c r="H520" i="1"/>
  <c r="I520" i="1"/>
  <c r="E522" i="1" l="1"/>
  <c r="O521" i="1"/>
  <c r="P521" i="1" s="1"/>
  <c r="V522" i="1"/>
  <c r="F519" i="1"/>
  <c r="J519" i="1"/>
  <c r="T520" i="1"/>
  <c r="Q964" i="1"/>
  <c r="G519" i="1"/>
  <c r="I521" i="1"/>
  <c r="A522" i="1"/>
  <c r="N522" i="1" s="1"/>
  <c r="H521" i="1"/>
  <c r="R520" i="1"/>
  <c r="D520" i="1"/>
  <c r="E523" i="1" l="1"/>
  <c r="O522" i="1"/>
  <c r="P522" i="1" s="1"/>
  <c r="V523" i="1"/>
  <c r="F520" i="1"/>
  <c r="J520" i="1"/>
  <c r="T521" i="1"/>
  <c r="Q965" i="1"/>
  <c r="R521" i="1"/>
  <c r="G520" i="1"/>
  <c r="D521" i="1"/>
  <c r="H522" i="1"/>
  <c r="I522" i="1"/>
  <c r="A523" i="1"/>
  <c r="N523" i="1" s="1"/>
  <c r="E524" i="1" l="1"/>
  <c r="O523" i="1"/>
  <c r="P523" i="1" s="1"/>
  <c r="V524" i="1"/>
  <c r="F521" i="1"/>
  <c r="J521" i="1"/>
  <c r="T522" i="1"/>
  <c r="Q966" i="1"/>
  <c r="A524" i="1"/>
  <c r="N524" i="1" s="1"/>
  <c r="H523" i="1"/>
  <c r="I523" i="1"/>
  <c r="R522" i="1"/>
  <c r="D522" i="1"/>
  <c r="G521" i="1"/>
  <c r="E525" i="1" l="1"/>
  <c r="E526" i="1" s="1"/>
  <c r="O524" i="1"/>
  <c r="P524" i="1" s="1"/>
  <c r="V525" i="1"/>
  <c r="F522" i="1"/>
  <c r="J522" i="1"/>
  <c r="T523" i="1"/>
  <c r="Q967" i="1"/>
  <c r="G522" i="1"/>
  <c r="H524" i="1"/>
  <c r="I524" i="1"/>
  <c r="A525" i="1"/>
  <c r="N525" i="1" s="1"/>
  <c r="R523" i="1"/>
  <c r="D523" i="1"/>
  <c r="O525" i="1" l="1"/>
  <c r="P525" i="1" s="1"/>
  <c r="V526" i="1"/>
  <c r="F523" i="1"/>
  <c r="J523" i="1"/>
  <c r="T524" i="1"/>
  <c r="Q968" i="1"/>
  <c r="A526" i="1"/>
  <c r="N526" i="1" s="1"/>
  <c r="H525" i="1"/>
  <c r="I525" i="1"/>
  <c r="R524" i="1"/>
  <c r="G523" i="1"/>
  <c r="D524" i="1"/>
  <c r="E527" i="1" l="1"/>
  <c r="O526" i="1"/>
  <c r="P526" i="1" s="1"/>
  <c r="V527" i="1"/>
  <c r="F524" i="1"/>
  <c r="J524" i="1"/>
  <c r="T525" i="1"/>
  <c r="Q969" i="1"/>
  <c r="R525" i="1"/>
  <c r="D525" i="1"/>
  <c r="G524" i="1"/>
  <c r="A527" i="1"/>
  <c r="N527" i="1" s="1"/>
  <c r="H526" i="1"/>
  <c r="I526" i="1"/>
  <c r="E528" i="1" l="1"/>
  <c r="O527" i="1"/>
  <c r="P527" i="1" s="1"/>
  <c r="V528" i="1"/>
  <c r="F525" i="1"/>
  <c r="J525" i="1"/>
  <c r="Q970" i="1"/>
  <c r="R526" i="1"/>
  <c r="G525" i="1"/>
  <c r="D526" i="1"/>
  <c r="A528" i="1"/>
  <c r="H527" i="1"/>
  <c r="I527" i="1"/>
  <c r="N528" i="1" l="1"/>
  <c r="O528" i="1" s="1"/>
  <c r="E529" i="1"/>
  <c r="E530" i="1" s="1"/>
  <c r="V529" i="1"/>
  <c r="F526" i="1"/>
  <c r="J526" i="1"/>
  <c r="T527" i="1"/>
  <c r="Q971" i="1"/>
  <c r="R527" i="1"/>
  <c r="D527" i="1"/>
  <c r="G526" i="1"/>
  <c r="A529" i="1"/>
  <c r="N529" i="1" s="1"/>
  <c r="H528" i="1"/>
  <c r="I528" i="1"/>
  <c r="P528" i="1" l="1"/>
  <c r="O529" i="1"/>
  <c r="P529" i="1" s="1"/>
  <c r="V530" i="1"/>
  <c r="F527" i="1"/>
  <c r="J527" i="1"/>
  <c r="Q972" i="1"/>
  <c r="I529" i="1"/>
  <c r="A530" i="1"/>
  <c r="N530" i="1" s="1"/>
  <c r="H529" i="1"/>
  <c r="R528" i="1"/>
  <c r="D528" i="1"/>
  <c r="G527" i="1"/>
  <c r="E531" i="1" l="1"/>
  <c r="O530" i="1"/>
  <c r="P530" i="1" s="1"/>
  <c r="V531" i="1"/>
  <c r="F528" i="1"/>
  <c r="J528" i="1"/>
  <c r="Q973" i="1"/>
  <c r="R529" i="1"/>
  <c r="D529" i="1"/>
  <c r="G528" i="1"/>
  <c r="A531" i="1"/>
  <c r="N531" i="1" s="1"/>
  <c r="H530" i="1"/>
  <c r="I530" i="1"/>
  <c r="E532" i="1" l="1"/>
  <c r="O531" i="1"/>
  <c r="P531" i="1" s="1"/>
  <c r="V532" i="1"/>
  <c r="F529" i="1"/>
  <c r="J529" i="1"/>
  <c r="T530" i="1"/>
  <c r="Q974" i="1"/>
  <c r="R530" i="1"/>
  <c r="G529" i="1"/>
  <c r="H531" i="1"/>
  <c r="I531" i="1"/>
  <c r="A532" i="1"/>
  <c r="N532" i="1" s="1"/>
  <c r="D530" i="1"/>
  <c r="E533" i="1" l="1"/>
  <c r="O532" i="1"/>
  <c r="P532" i="1" s="1"/>
  <c r="V533" i="1"/>
  <c r="F530" i="1"/>
  <c r="J530" i="1"/>
  <c r="T531" i="1"/>
  <c r="Q975" i="1"/>
  <c r="G530" i="1"/>
  <c r="R531" i="1"/>
  <c r="I532" i="1"/>
  <c r="A533" i="1"/>
  <c r="N533" i="1" s="1"/>
  <c r="H532" i="1"/>
  <c r="D531" i="1"/>
  <c r="E534" i="1" l="1"/>
  <c r="O533" i="1"/>
  <c r="P533" i="1" s="1"/>
  <c r="V534" i="1"/>
  <c r="F531" i="1"/>
  <c r="J531" i="1"/>
  <c r="T532" i="1"/>
  <c r="R532" i="1"/>
  <c r="Q976" i="1"/>
  <c r="D532" i="1"/>
  <c r="G531" i="1"/>
  <c r="A534" i="1"/>
  <c r="N534" i="1" s="1"/>
  <c r="H533" i="1"/>
  <c r="I533" i="1"/>
  <c r="E535" i="1" l="1"/>
  <c r="O534" i="1"/>
  <c r="P534" i="1" s="1"/>
  <c r="V535" i="1"/>
  <c r="F532" i="1"/>
  <c r="J532" i="1"/>
  <c r="T533" i="1"/>
  <c r="Q977" i="1"/>
  <c r="R533" i="1"/>
  <c r="G532" i="1"/>
  <c r="D533" i="1"/>
  <c r="I534" i="1"/>
  <c r="A535" i="1"/>
  <c r="N535" i="1" s="1"/>
  <c r="H534" i="1"/>
  <c r="E536" i="1" l="1"/>
  <c r="O535" i="1"/>
  <c r="P535" i="1" s="1"/>
  <c r="V536" i="1"/>
  <c r="F533" i="1"/>
  <c r="J533" i="1"/>
  <c r="T534" i="1"/>
  <c r="Q978" i="1"/>
  <c r="G533" i="1"/>
  <c r="R534" i="1"/>
  <c r="D534" i="1"/>
  <c r="I535" i="1"/>
  <c r="A536" i="1"/>
  <c r="N536" i="1" s="1"/>
  <c r="H535" i="1"/>
  <c r="E537" i="1" l="1"/>
  <c r="O536" i="1"/>
  <c r="P536" i="1" s="1"/>
  <c r="V537" i="1"/>
  <c r="F534" i="1"/>
  <c r="J534" i="1"/>
  <c r="T535" i="1"/>
  <c r="Q979" i="1"/>
  <c r="G534" i="1"/>
  <c r="R535" i="1"/>
  <c r="D535" i="1"/>
  <c r="H536" i="1"/>
  <c r="A537" i="1"/>
  <c r="N537" i="1" s="1"/>
  <c r="I536" i="1"/>
  <c r="E538" i="1" l="1"/>
  <c r="O537" i="1"/>
  <c r="P537" i="1" s="1"/>
  <c r="V538" i="1"/>
  <c r="F535" i="1"/>
  <c r="J535" i="1"/>
  <c r="T536" i="1"/>
  <c r="Q980" i="1"/>
  <c r="R536" i="1"/>
  <c r="H537" i="1"/>
  <c r="I537" i="1"/>
  <c r="A538" i="1"/>
  <c r="N538" i="1" s="1"/>
  <c r="D536" i="1"/>
  <c r="G535" i="1"/>
  <c r="E539" i="1" l="1"/>
  <c r="O538" i="1"/>
  <c r="P538" i="1" s="1"/>
  <c r="V539" i="1"/>
  <c r="F536" i="1"/>
  <c r="J536" i="1"/>
  <c r="T537" i="1"/>
  <c r="Q981" i="1"/>
  <c r="G536" i="1"/>
  <c r="A539" i="1"/>
  <c r="N539" i="1" s="1"/>
  <c r="H538" i="1"/>
  <c r="I538" i="1"/>
  <c r="R537" i="1"/>
  <c r="D537" i="1"/>
  <c r="E540" i="1" l="1"/>
  <c r="O539" i="1"/>
  <c r="P539" i="1" s="1"/>
  <c r="V540" i="1"/>
  <c r="F537" i="1"/>
  <c r="J537" i="1"/>
  <c r="T538" i="1"/>
  <c r="Q982" i="1"/>
  <c r="G537" i="1"/>
  <c r="A540" i="1"/>
  <c r="N540" i="1" s="1"/>
  <c r="H539" i="1"/>
  <c r="I539" i="1"/>
  <c r="R538" i="1"/>
  <c r="D538" i="1"/>
  <c r="E541" i="1" l="1"/>
  <c r="O540" i="1"/>
  <c r="P540" i="1" s="1"/>
  <c r="V541" i="1"/>
  <c r="F538" i="1"/>
  <c r="J538" i="1"/>
  <c r="T539" i="1"/>
  <c r="Q983" i="1"/>
  <c r="R539" i="1"/>
  <c r="D539" i="1"/>
  <c r="G538" i="1"/>
  <c r="H540" i="1"/>
  <c r="I540" i="1"/>
  <c r="A541" i="1"/>
  <c r="N541" i="1" s="1"/>
  <c r="E542" i="1" l="1"/>
  <c r="O541" i="1"/>
  <c r="P541" i="1" s="1"/>
  <c r="V542" i="1"/>
  <c r="F539" i="1"/>
  <c r="J539" i="1"/>
  <c r="T540" i="1"/>
  <c r="Q984" i="1"/>
  <c r="G539" i="1"/>
  <c r="A542" i="1"/>
  <c r="N542" i="1" s="1"/>
  <c r="H541" i="1"/>
  <c r="I541" i="1"/>
  <c r="R540" i="1"/>
  <c r="D540" i="1"/>
  <c r="E543" i="1" l="1"/>
  <c r="O542" i="1"/>
  <c r="P542" i="1" s="1"/>
  <c r="V543" i="1"/>
  <c r="F540" i="1"/>
  <c r="J540" i="1"/>
  <c r="T541" i="1"/>
  <c r="Q985" i="1"/>
  <c r="G540" i="1"/>
  <c r="R541" i="1"/>
  <c r="D541" i="1"/>
  <c r="A543" i="1"/>
  <c r="N543" i="1" s="1"/>
  <c r="H542" i="1"/>
  <c r="I542" i="1"/>
  <c r="E544" i="1" l="1"/>
  <c r="O543" i="1"/>
  <c r="P543" i="1" s="1"/>
  <c r="V544" i="1"/>
  <c r="F541" i="1"/>
  <c r="J541" i="1"/>
  <c r="T542" i="1"/>
  <c r="Q986" i="1"/>
  <c r="R542" i="1"/>
  <c r="G541" i="1"/>
  <c r="D542" i="1"/>
  <c r="A544" i="1"/>
  <c r="N544" i="1" s="1"/>
  <c r="H543" i="1"/>
  <c r="I543" i="1"/>
  <c r="E545" i="1" l="1"/>
  <c r="O544" i="1"/>
  <c r="P544" i="1" s="1"/>
  <c r="V545" i="1"/>
  <c r="F542" i="1"/>
  <c r="J542" i="1"/>
  <c r="T543" i="1"/>
  <c r="Q987" i="1"/>
  <c r="H544" i="1"/>
  <c r="I544" i="1"/>
  <c r="A545" i="1"/>
  <c r="N545" i="1" s="1"/>
  <c r="R543" i="1"/>
  <c r="G542" i="1"/>
  <c r="D543" i="1"/>
  <c r="E546" i="1" l="1"/>
  <c r="O545" i="1"/>
  <c r="P545" i="1" s="1"/>
  <c r="V546" i="1"/>
  <c r="F543" i="1"/>
  <c r="J543" i="1"/>
  <c r="T544" i="1"/>
  <c r="Q988" i="1"/>
  <c r="G543" i="1"/>
  <c r="A546" i="1"/>
  <c r="N546" i="1" s="1"/>
  <c r="H545" i="1"/>
  <c r="I545" i="1"/>
  <c r="R544" i="1"/>
  <c r="D544" i="1"/>
  <c r="E547" i="1" l="1"/>
  <c r="O546" i="1"/>
  <c r="P546" i="1" s="1"/>
  <c r="V547" i="1"/>
  <c r="F544" i="1"/>
  <c r="J544" i="1"/>
  <c r="T545" i="1"/>
  <c r="Q989" i="1"/>
  <c r="G544" i="1"/>
  <c r="A547" i="1"/>
  <c r="N547" i="1" s="1"/>
  <c r="H546" i="1"/>
  <c r="I546" i="1"/>
  <c r="R545" i="1"/>
  <c r="D545" i="1"/>
  <c r="E548" i="1" l="1"/>
  <c r="O547" i="1"/>
  <c r="P547" i="1" s="1"/>
  <c r="V548" i="1"/>
  <c r="F545" i="1"/>
  <c r="J545" i="1"/>
  <c r="T546" i="1"/>
  <c r="Q990" i="1"/>
  <c r="G545" i="1"/>
  <c r="A548" i="1"/>
  <c r="N548" i="1" s="1"/>
  <c r="H547" i="1"/>
  <c r="I547" i="1"/>
  <c r="R546" i="1"/>
  <c r="D546" i="1"/>
  <c r="E549" i="1" l="1"/>
  <c r="O548" i="1"/>
  <c r="P548" i="1" s="1"/>
  <c r="V549" i="1"/>
  <c r="F546" i="1"/>
  <c r="J546" i="1"/>
  <c r="T547" i="1"/>
  <c r="Q991" i="1"/>
  <c r="G546" i="1"/>
  <c r="R547" i="1"/>
  <c r="D547" i="1"/>
  <c r="A549" i="1"/>
  <c r="N549" i="1" s="1"/>
  <c r="H548" i="1"/>
  <c r="I548" i="1"/>
  <c r="E550" i="1" l="1"/>
  <c r="O549" i="1"/>
  <c r="P549" i="1" s="1"/>
  <c r="V550" i="1"/>
  <c r="F547" i="1"/>
  <c r="J547" i="1"/>
  <c r="T548" i="1"/>
  <c r="Q992" i="1"/>
  <c r="I549" i="1"/>
  <c r="H549" i="1"/>
  <c r="A550" i="1"/>
  <c r="N550" i="1" s="1"/>
  <c r="G547" i="1"/>
  <c r="R548" i="1"/>
  <c r="D548" i="1"/>
  <c r="E551" i="1" l="1"/>
  <c r="O550" i="1"/>
  <c r="P550" i="1" s="1"/>
  <c r="V551" i="1"/>
  <c r="F548" i="1"/>
  <c r="J548" i="1"/>
  <c r="T549" i="1"/>
  <c r="R549" i="1"/>
  <c r="Q993" i="1"/>
  <c r="H550" i="1"/>
  <c r="A551" i="1"/>
  <c r="N551" i="1" s="1"/>
  <c r="I550" i="1"/>
  <c r="D549" i="1"/>
  <c r="G548" i="1"/>
  <c r="E552" i="1" l="1"/>
  <c r="O551" i="1"/>
  <c r="P551" i="1" s="1"/>
  <c r="V552" i="1"/>
  <c r="F549" i="1"/>
  <c r="J549" i="1"/>
  <c r="T550" i="1"/>
  <c r="Q994" i="1"/>
  <c r="G549" i="1"/>
  <c r="D550" i="1"/>
  <c r="I551" i="1"/>
  <c r="H551" i="1"/>
  <c r="A552" i="1"/>
  <c r="N552" i="1" s="1"/>
  <c r="R550" i="1"/>
  <c r="E553" i="1" l="1"/>
  <c r="O552" i="1"/>
  <c r="P552" i="1" s="1"/>
  <c r="V553" i="1"/>
  <c r="F550" i="1"/>
  <c r="J550" i="1"/>
  <c r="T551" i="1"/>
  <c r="Q995" i="1"/>
  <c r="R551" i="1"/>
  <c r="G550" i="1"/>
  <c r="D551" i="1"/>
  <c r="H552" i="1"/>
  <c r="A553" i="1"/>
  <c r="N553" i="1" s="1"/>
  <c r="I552" i="1"/>
  <c r="E554" i="1" l="1"/>
  <c r="O553" i="1"/>
  <c r="P553" i="1" s="1"/>
  <c r="V554" i="1"/>
  <c r="F551" i="1"/>
  <c r="J551" i="1"/>
  <c r="T552" i="1"/>
  <c r="Q996" i="1"/>
  <c r="A554" i="1"/>
  <c r="N554" i="1" s="1"/>
  <c r="H553" i="1"/>
  <c r="I553" i="1"/>
  <c r="D552" i="1"/>
  <c r="R552" i="1"/>
  <c r="G551" i="1"/>
  <c r="E555" i="1" l="1"/>
  <c r="O554" i="1"/>
  <c r="P554" i="1" s="1"/>
  <c r="V555" i="1"/>
  <c r="F552" i="1"/>
  <c r="J552" i="1"/>
  <c r="T553" i="1"/>
  <c r="Q997" i="1"/>
  <c r="G552" i="1"/>
  <c r="R553" i="1"/>
  <c r="D553" i="1"/>
  <c r="I554" i="1"/>
  <c r="A555" i="1"/>
  <c r="N555" i="1" s="1"/>
  <c r="H554" i="1"/>
  <c r="E556" i="1" l="1"/>
  <c r="O555" i="1"/>
  <c r="P555" i="1" s="1"/>
  <c r="V556" i="1"/>
  <c r="F553" i="1"/>
  <c r="J553" i="1"/>
  <c r="T554" i="1"/>
  <c r="R554" i="1"/>
  <c r="Q998" i="1"/>
  <c r="G553" i="1"/>
  <c r="D554" i="1"/>
  <c r="A556" i="1"/>
  <c r="N556" i="1" s="1"/>
  <c r="H555" i="1"/>
  <c r="I555" i="1"/>
  <c r="E557" i="1" l="1"/>
  <c r="O556" i="1"/>
  <c r="P556" i="1" s="1"/>
  <c r="V557" i="1"/>
  <c r="F554" i="1"/>
  <c r="J554" i="1"/>
  <c r="T555" i="1"/>
  <c r="Q999" i="1"/>
  <c r="D555" i="1"/>
  <c r="R555" i="1"/>
  <c r="H556" i="1"/>
  <c r="A557" i="1"/>
  <c r="N557" i="1" s="1"/>
  <c r="I556" i="1"/>
  <c r="G554" i="1"/>
  <c r="E558" i="1" l="1"/>
  <c r="O557" i="1"/>
  <c r="P557" i="1" s="1"/>
  <c r="V558" i="1"/>
  <c r="F555" i="1"/>
  <c r="J555" i="1"/>
  <c r="T556" i="1"/>
  <c r="Q1000" i="1"/>
  <c r="G555" i="1"/>
  <c r="H557" i="1"/>
  <c r="I557" i="1"/>
  <c r="A558" i="1"/>
  <c r="N558" i="1" s="1"/>
  <c r="R556" i="1"/>
  <c r="D556" i="1"/>
  <c r="E559" i="1" l="1"/>
  <c r="O558" i="1"/>
  <c r="P558" i="1" s="1"/>
  <c r="V559" i="1"/>
  <c r="F556" i="1"/>
  <c r="J556" i="1"/>
  <c r="Q1001" i="1"/>
  <c r="G556" i="1"/>
  <c r="H558" i="1"/>
  <c r="I558" i="1"/>
  <c r="A559" i="1"/>
  <c r="D557" i="1"/>
  <c r="R557" i="1"/>
  <c r="N559" i="1" l="1"/>
  <c r="E560" i="1"/>
  <c r="E561" i="1" s="1"/>
  <c r="O559" i="1"/>
  <c r="V560" i="1"/>
  <c r="F557" i="1"/>
  <c r="J557" i="1"/>
  <c r="T558" i="1"/>
  <c r="Q1002" i="1"/>
  <c r="G557" i="1"/>
  <c r="I559" i="1"/>
  <c r="A560" i="1"/>
  <c r="N560" i="1" s="1"/>
  <c r="H559" i="1"/>
  <c r="D558" i="1"/>
  <c r="R558" i="1"/>
  <c r="P559" i="1" l="1"/>
  <c r="O560" i="1"/>
  <c r="P560" i="1" s="1"/>
  <c r="V561" i="1"/>
  <c r="F558" i="1"/>
  <c r="J558" i="1"/>
  <c r="Q1003" i="1"/>
  <c r="R559" i="1"/>
  <c r="G558" i="1"/>
  <c r="D559" i="1"/>
  <c r="H560" i="1"/>
  <c r="A561" i="1"/>
  <c r="N561" i="1" s="1"/>
  <c r="I560" i="1"/>
  <c r="E562" i="1" l="1"/>
  <c r="O561" i="1"/>
  <c r="P561" i="1" s="1"/>
  <c r="V562" i="1"/>
  <c r="F559" i="1"/>
  <c r="J559" i="1"/>
  <c r="Q1004" i="1"/>
  <c r="R560" i="1"/>
  <c r="D560" i="1"/>
  <c r="A562" i="1"/>
  <c r="N562" i="1" s="1"/>
  <c r="H561" i="1"/>
  <c r="I561" i="1"/>
  <c r="G559" i="1"/>
  <c r="E563" i="1" l="1"/>
  <c r="O562" i="1"/>
  <c r="P562" i="1" s="1"/>
  <c r="V563" i="1"/>
  <c r="F560" i="1"/>
  <c r="J560" i="1"/>
  <c r="T561" i="1"/>
  <c r="Q1005" i="1"/>
  <c r="G560" i="1"/>
  <c r="D561" i="1"/>
  <c r="I562" i="1"/>
  <c r="H562" i="1"/>
  <c r="A563" i="1"/>
  <c r="N563" i="1" s="1"/>
  <c r="R561" i="1"/>
  <c r="E564" i="1" l="1"/>
  <c r="O563" i="1"/>
  <c r="P563" i="1" s="1"/>
  <c r="V564" i="1"/>
  <c r="F561" i="1"/>
  <c r="J561" i="1"/>
  <c r="T562" i="1"/>
  <c r="Q1006" i="1"/>
  <c r="G561" i="1"/>
  <c r="R562" i="1"/>
  <c r="A564" i="1"/>
  <c r="N564" i="1" s="1"/>
  <c r="H563" i="1"/>
  <c r="I563" i="1"/>
  <c r="D562" i="1"/>
  <c r="E565" i="1" l="1"/>
  <c r="O564" i="1"/>
  <c r="P564" i="1" s="1"/>
  <c r="V565" i="1"/>
  <c r="F562" i="1"/>
  <c r="J562" i="1"/>
  <c r="T563" i="1"/>
  <c r="Q1007" i="1"/>
  <c r="G562" i="1"/>
  <c r="H564" i="1"/>
  <c r="A565" i="1"/>
  <c r="N565" i="1" s="1"/>
  <c r="I564" i="1"/>
  <c r="R563" i="1"/>
  <c r="D563" i="1"/>
  <c r="E566" i="1" l="1"/>
  <c r="O565" i="1"/>
  <c r="P565" i="1" s="1"/>
  <c r="V566" i="1"/>
  <c r="F563" i="1"/>
  <c r="J563" i="1"/>
  <c r="T564" i="1"/>
  <c r="Q1008" i="1"/>
  <c r="R564" i="1"/>
  <c r="I565" i="1"/>
  <c r="H565" i="1"/>
  <c r="A566" i="1"/>
  <c r="N566" i="1" s="1"/>
  <c r="D564" i="1"/>
  <c r="G563" i="1"/>
  <c r="E567" i="1" l="1"/>
  <c r="O566" i="1"/>
  <c r="P566" i="1" s="1"/>
  <c r="V567" i="1"/>
  <c r="F564" i="1"/>
  <c r="J564" i="1"/>
  <c r="T565" i="1"/>
  <c r="Q1009" i="1"/>
  <c r="R565" i="1"/>
  <c r="G564" i="1"/>
  <c r="H566" i="1"/>
  <c r="I566" i="1"/>
  <c r="A567" i="1"/>
  <c r="N567" i="1" s="1"/>
  <c r="D565" i="1"/>
  <c r="E568" i="1" l="1"/>
  <c r="O567" i="1"/>
  <c r="P567" i="1" s="1"/>
  <c r="V568" i="1"/>
  <c r="F565" i="1"/>
  <c r="J565" i="1"/>
  <c r="T566" i="1"/>
  <c r="Q1010" i="1"/>
  <c r="R566" i="1"/>
  <c r="H567" i="1"/>
  <c r="I567" i="1"/>
  <c r="A568" i="1"/>
  <c r="N568" i="1" s="1"/>
  <c r="D566" i="1"/>
  <c r="G565" i="1"/>
  <c r="E569" i="1" l="1"/>
  <c r="O568" i="1"/>
  <c r="P568" i="1" s="1"/>
  <c r="V569" i="1"/>
  <c r="F566" i="1"/>
  <c r="J566" i="1"/>
  <c r="T567" i="1"/>
  <c r="Q1011" i="1"/>
  <c r="G566" i="1"/>
  <c r="H568" i="1"/>
  <c r="I568" i="1"/>
  <c r="A569" i="1"/>
  <c r="N569" i="1" s="1"/>
  <c r="R567" i="1"/>
  <c r="D567" i="1"/>
  <c r="E570" i="1" l="1"/>
  <c r="O569" i="1"/>
  <c r="P569" i="1" s="1"/>
  <c r="V570" i="1"/>
  <c r="F567" i="1"/>
  <c r="J567" i="1"/>
  <c r="T568" i="1"/>
  <c r="Q1012" i="1"/>
  <c r="R568" i="1"/>
  <c r="G567" i="1"/>
  <c r="A570" i="1"/>
  <c r="N570" i="1" s="1"/>
  <c r="I569" i="1"/>
  <c r="H569" i="1"/>
  <c r="D568" i="1"/>
  <c r="E571" i="1" l="1"/>
  <c r="O570" i="1"/>
  <c r="P570" i="1" s="1"/>
  <c r="V571" i="1"/>
  <c r="F568" i="1"/>
  <c r="J568" i="1"/>
  <c r="T569" i="1"/>
  <c r="Q1013" i="1"/>
  <c r="G568" i="1"/>
  <c r="R569" i="1"/>
  <c r="A571" i="1"/>
  <c r="N571" i="1" s="1"/>
  <c r="H570" i="1"/>
  <c r="I570" i="1"/>
  <c r="D569" i="1"/>
  <c r="E572" i="1" l="1"/>
  <c r="O571" i="1"/>
  <c r="P571" i="1" s="1"/>
  <c r="V572" i="1"/>
  <c r="F569" i="1"/>
  <c r="J569" i="1"/>
  <c r="T570" i="1"/>
  <c r="Q1014" i="1"/>
  <c r="G569" i="1"/>
  <c r="H571" i="1"/>
  <c r="I571" i="1"/>
  <c r="A572" i="1"/>
  <c r="N572" i="1" s="1"/>
  <c r="D570" i="1"/>
  <c r="R570" i="1"/>
  <c r="E573" i="1" l="1"/>
  <c r="O572" i="1"/>
  <c r="P572" i="1" s="1"/>
  <c r="V573" i="1"/>
  <c r="F570" i="1"/>
  <c r="J570" i="1"/>
  <c r="T571" i="1"/>
  <c r="Q1015" i="1"/>
  <c r="G570" i="1"/>
  <c r="I572" i="1"/>
  <c r="A573" i="1"/>
  <c r="N573" i="1" s="1"/>
  <c r="H572" i="1"/>
  <c r="R571" i="1"/>
  <c r="D571" i="1"/>
  <c r="E574" i="1" l="1"/>
  <c r="O573" i="1"/>
  <c r="P573" i="1" s="1"/>
  <c r="V574" i="1"/>
  <c r="F571" i="1"/>
  <c r="J571" i="1"/>
  <c r="T572" i="1"/>
  <c r="Q1016" i="1"/>
  <c r="G571" i="1"/>
  <c r="I573" i="1"/>
  <c r="H573" i="1"/>
  <c r="A574" i="1"/>
  <c r="N574" i="1" s="1"/>
  <c r="D572" i="1"/>
  <c r="R572" i="1"/>
  <c r="E575" i="1" l="1"/>
  <c r="O574" i="1"/>
  <c r="P574" i="1" s="1"/>
  <c r="V575" i="1"/>
  <c r="F572" i="1"/>
  <c r="J572" i="1"/>
  <c r="T573" i="1"/>
  <c r="Q1017" i="1"/>
  <c r="R573" i="1"/>
  <c r="D573" i="1"/>
  <c r="G572" i="1"/>
  <c r="H574" i="1"/>
  <c r="I574" i="1"/>
  <c r="A575" i="1"/>
  <c r="N575" i="1" s="1"/>
  <c r="E576" i="1" l="1"/>
  <c r="O575" i="1"/>
  <c r="P575" i="1" s="1"/>
  <c r="V576" i="1"/>
  <c r="F573" i="1"/>
  <c r="J573" i="1"/>
  <c r="T574" i="1"/>
  <c r="Q1018" i="1"/>
  <c r="R574" i="1"/>
  <c r="G573" i="1"/>
  <c r="D574" i="1"/>
  <c r="A576" i="1"/>
  <c r="N576" i="1" s="1"/>
  <c r="H575" i="1"/>
  <c r="I575" i="1"/>
  <c r="E577" i="1" l="1"/>
  <c r="O576" i="1"/>
  <c r="P576" i="1" s="1"/>
  <c r="V577" i="1"/>
  <c r="F574" i="1"/>
  <c r="J574" i="1"/>
  <c r="T575" i="1"/>
  <c r="Q1019" i="1"/>
  <c r="G574" i="1"/>
  <c r="D575" i="1"/>
  <c r="H576" i="1"/>
  <c r="I576" i="1"/>
  <c r="A577" i="1"/>
  <c r="N577" i="1" s="1"/>
  <c r="R575" i="1"/>
  <c r="E578" i="1" l="1"/>
  <c r="O577" i="1"/>
  <c r="P577" i="1" s="1"/>
  <c r="V578" i="1"/>
  <c r="F575" i="1"/>
  <c r="J575" i="1"/>
  <c r="T576" i="1"/>
  <c r="Q1020" i="1"/>
  <c r="G575" i="1"/>
  <c r="R576" i="1"/>
  <c r="D576" i="1"/>
  <c r="H577" i="1"/>
  <c r="A578" i="1"/>
  <c r="N578" i="1" s="1"/>
  <c r="I577" i="1"/>
  <c r="E579" i="1" l="1"/>
  <c r="O578" i="1"/>
  <c r="P578" i="1" s="1"/>
  <c r="V579" i="1"/>
  <c r="F576" i="1"/>
  <c r="J576" i="1"/>
  <c r="T577" i="1"/>
  <c r="Q1021" i="1"/>
  <c r="R577" i="1"/>
  <c r="G576" i="1"/>
  <c r="D577" i="1"/>
  <c r="A579" i="1"/>
  <c r="N579" i="1" s="1"/>
  <c r="H578" i="1"/>
  <c r="I578" i="1"/>
  <c r="E580" i="1" l="1"/>
  <c r="O579" i="1"/>
  <c r="P579" i="1" s="1"/>
  <c r="V580" i="1"/>
  <c r="F577" i="1"/>
  <c r="J577" i="1"/>
  <c r="T578" i="1"/>
  <c r="Q1022" i="1"/>
  <c r="G577" i="1"/>
  <c r="D578" i="1"/>
  <c r="A580" i="1"/>
  <c r="N580" i="1" s="1"/>
  <c r="H579" i="1"/>
  <c r="I579" i="1"/>
  <c r="R578" i="1"/>
  <c r="E581" i="1" l="1"/>
  <c r="O580" i="1"/>
  <c r="P580" i="1" s="1"/>
  <c r="V581" i="1"/>
  <c r="F578" i="1"/>
  <c r="J578" i="1"/>
  <c r="T579" i="1"/>
  <c r="Q1023" i="1"/>
  <c r="R579" i="1"/>
  <c r="G578" i="1"/>
  <c r="H580" i="1"/>
  <c r="A581" i="1"/>
  <c r="N581" i="1" s="1"/>
  <c r="I580" i="1"/>
  <c r="D579" i="1"/>
  <c r="E582" i="1" l="1"/>
  <c r="O581" i="1"/>
  <c r="P581" i="1" s="1"/>
  <c r="V582" i="1"/>
  <c r="F579" i="1"/>
  <c r="J579" i="1"/>
  <c r="T580" i="1"/>
  <c r="Q1024" i="1"/>
  <c r="D580" i="1"/>
  <c r="H581" i="1"/>
  <c r="I581" i="1"/>
  <c r="A582" i="1"/>
  <c r="N582" i="1" s="1"/>
  <c r="R580" i="1"/>
  <c r="G579" i="1"/>
  <c r="E583" i="1" l="1"/>
  <c r="O582" i="1"/>
  <c r="P582" i="1" s="1"/>
  <c r="V583" i="1"/>
  <c r="F580" i="1"/>
  <c r="J580" i="1"/>
  <c r="T581" i="1"/>
  <c r="Q1025" i="1"/>
  <c r="G580" i="1"/>
  <c r="R581" i="1"/>
  <c r="I582" i="1"/>
  <c r="H582" i="1"/>
  <c r="A583" i="1"/>
  <c r="N583" i="1" s="1"/>
  <c r="D581" i="1"/>
  <c r="E584" i="1" l="1"/>
  <c r="O583" i="1"/>
  <c r="P583" i="1" s="1"/>
  <c r="V584" i="1"/>
  <c r="F581" i="1"/>
  <c r="J581" i="1"/>
  <c r="T582" i="1"/>
  <c r="R582" i="1"/>
  <c r="Q1026" i="1"/>
  <c r="G581" i="1"/>
  <c r="D582" i="1"/>
  <c r="A584" i="1"/>
  <c r="N584" i="1" s="1"/>
  <c r="H583" i="1"/>
  <c r="I583" i="1"/>
  <c r="E585" i="1" l="1"/>
  <c r="O584" i="1"/>
  <c r="P584" i="1" s="1"/>
  <c r="V585" i="1"/>
  <c r="F582" i="1"/>
  <c r="J582" i="1"/>
  <c r="T583" i="1"/>
  <c r="Q1027" i="1"/>
  <c r="G582" i="1"/>
  <c r="I584" i="1"/>
  <c r="A585" i="1"/>
  <c r="N585" i="1" s="1"/>
  <c r="H584" i="1"/>
  <c r="R583" i="1"/>
  <c r="D583" i="1"/>
  <c r="E586" i="1" l="1"/>
  <c r="O585" i="1"/>
  <c r="P585" i="1" s="1"/>
  <c r="V586" i="1"/>
  <c r="F583" i="1"/>
  <c r="J583" i="1"/>
  <c r="T584" i="1"/>
  <c r="Q1028" i="1"/>
  <c r="R584" i="1"/>
  <c r="G583" i="1"/>
  <c r="I585" i="1"/>
  <c r="A586" i="1"/>
  <c r="N586" i="1" s="1"/>
  <c r="H585" i="1"/>
  <c r="D584" i="1"/>
  <c r="E587" i="1" l="1"/>
  <c r="O586" i="1"/>
  <c r="P586" i="1" s="1"/>
  <c r="V587" i="1"/>
  <c r="F584" i="1"/>
  <c r="J584" i="1"/>
  <c r="T585" i="1"/>
  <c r="Q1029" i="1"/>
  <c r="R585" i="1"/>
  <c r="D585" i="1"/>
  <c r="G584" i="1"/>
  <c r="I586" i="1"/>
  <c r="A587" i="1"/>
  <c r="N587" i="1" s="1"/>
  <c r="H586" i="1"/>
  <c r="E588" i="1" l="1"/>
  <c r="O587" i="1"/>
  <c r="P587" i="1" s="1"/>
  <c r="V588" i="1"/>
  <c r="F585" i="1"/>
  <c r="J585" i="1"/>
  <c r="T586" i="1"/>
  <c r="Q1030" i="1"/>
  <c r="G585" i="1"/>
  <c r="R586" i="1"/>
  <c r="D586" i="1"/>
  <c r="I587" i="1"/>
  <c r="H587" i="1"/>
  <c r="A588" i="1"/>
  <c r="N588" i="1" s="1"/>
  <c r="E589" i="1" l="1"/>
  <c r="O588" i="1"/>
  <c r="P588" i="1" s="1"/>
  <c r="V589" i="1"/>
  <c r="F586" i="1"/>
  <c r="J586" i="1"/>
  <c r="T587" i="1"/>
  <c r="Q1031" i="1"/>
  <c r="R587" i="1"/>
  <c r="G586" i="1"/>
  <c r="A589" i="1"/>
  <c r="I588" i="1"/>
  <c r="H588" i="1"/>
  <c r="D587" i="1"/>
  <c r="N589" i="1" l="1"/>
  <c r="O589" i="1" s="1"/>
  <c r="E590" i="1"/>
  <c r="E591" i="1" s="1"/>
  <c r="V590" i="1"/>
  <c r="F587" i="1"/>
  <c r="J587" i="1"/>
  <c r="Q1032" i="1"/>
  <c r="D588" i="1"/>
  <c r="G587" i="1"/>
  <c r="R588" i="1"/>
  <c r="H589" i="1"/>
  <c r="I589" i="1"/>
  <c r="A590" i="1"/>
  <c r="N590" i="1" s="1"/>
  <c r="P589" i="1" l="1"/>
  <c r="O590" i="1"/>
  <c r="P590" i="1" s="1"/>
  <c r="V591" i="1"/>
  <c r="F588" i="1"/>
  <c r="J588" i="1"/>
  <c r="Q1033" i="1"/>
  <c r="D589" i="1"/>
  <c r="R589" i="1"/>
  <c r="H590" i="1"/>
  <c r="A591" i="1"/>
  <c r="N591" i="1" s="1"/>
  <c r="I590" i="1"/>
  <c r="G588" i="1"/>
  <c r="E592" i="1" l="1"/>
  <c r="O591" i="1"/>
  <c r="P591" i="1" s="1"/>
  <c r="V592" i="1"/>
  <c r="F589" i="1"/>
  <c r="J589" i="1"/>
  <c r="T590" i="1"/>
  <c r="Q1034" i="1"/>
  <c r="H591" i="1"/>
  <c r="A592" i="1"/>
  <c r="N592" i="1" s="1"/>
  <c r="I591" i="1"/>
  <c r="D590" i="1"/>
  <c r="G589" i="1"/>
  <c r="R590" i="1"/>
  <c r="E593" i="1" l="1"/>
  <c r="O592" i="1"/>
  <c r="P592" i="1" s="1"/>
  <c r="V593" i="1"/>
  <c r="F590" i="1"/>
  <c r="J590" i="1"/>
  <c r="Q1035" i="1"/>
  <c r="G590" i="1"/>
  <c r="A593" i="1"/>
  <c r="N593" i="1" s="1"/>
  <c r="I592" i="1"/>
  <c r="H592" i="1"/>
  <c r="D591" i="1"/>
  <c r="R591" i="1"/>
  <c r="E594" i="1" l="1"/>
  <c r="O593" i="1"/>
  <c r="P593" i="1" s="1"/>
  <c r="V594" i="1"/>
  <c r="F591" i="1"/>
  <c r="J591" i="1"/>
  <c r="T592" i="1"/>
  <c r="R592" i="1"/>
  <c r="Q1036" i="1"/>
  <c r="D592" i="1"/>
  <c r="G591" i="1"/>
  <c r="A594" i="1"/>
  <c r="N594" i="1" s="1"/>
  <c r="I593" i="1"/>
  <c r="H593" i="1"/>
  <c r="E595" i="1" l="1"/>
  <c r="O594" i="1"/>
  <c r="P594" i="1" s="1"/>
  <c r="V595" i="1"/>
  <c r="F592" i="1"/>
  <c r="J592" i="1"/>
  <c r="T593" i="1"/>
  <c r="Q1037" i="1"/>
  <c r="R593" i="1"/>
  <c r="G592" i="1"/>
  <c r="D593" i="1"/>
  <c r="A595" i="1"/>
  <c r="N595" i="1" s="1"/>
  <c r="H594" i="1"/>
  <c r="I594" i="1"/>
  <c r="E596" i="1" l="1"/>
  <c r="O595" i="1"/>
  <c r="P595" i="1" s="1"/>
  <c r="V596" i="1"/>
  <c r="F593" i="1"/>
  <c r="J593" i="1"/>
  <c r="T594" i="1"/>
  <c r="Q1038" i="1"/>
  <c r="R594" i="1"/>
  <c r="G593" i="1"/>
  <c r="H595" i="1"/>
  <c r="I595" i="1"/>
  <c r="A596" i="1"/>
  <c r="N596" i="1" s="1"/>
  <c r="D594" i="1"/>
  <c r="E597" i="1" l="1"/>
  <c r="O596" i="1"/>
  <c r="P596" i="1" s="1"/>
  <c r="V597" i="1"/>
  <c r="F594" i="1"/>
  <c r="J594" i="1"/>
  <c r="T595" i="1"/>
  <c r="Q1039" i="1"/>
  <c r="G594" i="1"/>
  <c r="H596" i="1"/>
  <c r="I596" i="1"/>
  <c r="A597" i="1"/>
  <c r="N597" i="1" s="1"/>
  <c r="D595" i="1"/>
  <c r="R595" i="1"/>
  <c r="E598" i="1" l="1"/>
  <c r="O597" i="1"/>
  <c r="P597" i="1" s="1"/>
  <c r="V598" i="1"/>
  <c r="F595" i="1"/>
  <c r="J595" i="1"/>
  <c r="T596" i="1"/>
  <c r="Q1040" i="1"/>
  <c r="R596" i="1"/>
  <c r="G595" i="1"/>
  <c r="D596" i="1"/>
  <c r="A598" i="1"/>
  <c r="N598" i="1" s="1"/>
  <c r="H597" i="1"/>
  <c r="I597" i="1"/>
  <c r="E599" i="1" l="1"/>
  <c r="O598" i="1"/>
  <c r="P598" i="1" s="1"/>
  <c r="V599" i="1"/>
  <c r="F596" i="1"/>
  <c r="J596" i="1"/>
  <c r="T597" i="1"/>
  <c r="Q1041" i="1"/>
  <c r="R597" i="1"/>
  <c r="G596" i="1"/>
  <c r="D597" i="1"/>
  <c r="A599" i="1"/>
  <c r="N599" i="1" s="1"/>
  <c r="H598" i="1"/>
  <c r="I598" i="1"/>
  <c r="E600" i="1" l="1"/>
  <c r="O599" i="1"/>
  <c r="P599" i="1" s="1"/>
  <c r="V600" i="1"/>
  <c r="F597" i="1"/>
  <c r="J597" i="1"/>
  <c r="T598" i="1"/>
  <c r="Q1042" i="1"/>
  <c r="R598" i="1"/>
  <c r="G597" i="1"/>
  <c r="D598" i="1"/>
  <c r="H599" i="1"/>
  <c r="A600" i="1"/>
  <c r="N600" i="1" s="1"/>
  <c r="I599" i="1"/>
  <c r="E601" i="1" l="1"/>
  <c r="O600" i="1"/>
  <c r="P600" i="1" s="1"/>
  <c r="V601" i="1"/>
  <c r="F598" i="1"/>
  <c r="J598" i="1"/>
  <c r="T599" i="1"/>
  <c r="R599" i="1"/>
  <c r="Q1043" i="1"/>
  <c r="A601" i="1"/>
  <c r="N601" i="1" s="1"/>
  <c r="H600" i="1"/>
  <c r="I600" i="1"/>
  <c r="G598" i="1"/>
  <c r="D599" i="1"/>
  <c r="E602" i="1" l="1"/>
  <c r="O601" i="1"/>
  <c r="P601" i="1" s="1"/>
  <c r="V602" i="1"/>
  <c r="F599" i="1"/>
  <c r="J599" i="1"/>
  <c r="T600" i="1"/>
  <c r="Q1044" i="1"/>
  <c r="G599" i="1"/>
  <c r="D600" i="1"/>
  <c r="R600" i="1"/>
  <c r="A602" i="1"/>
  <c r="N602" i="1" s="1"/>
  <c r="H601" i="1"/>
  <c r="I601" i="1"/>
  <c r="E603" i="1" l="1"/>
  <c r="O602" i="1"/>
  <c r="P602" i="1" s="1"/>
  <c r="V603" i="1"/>
  <c r="F600" i="1"/>
  <c r="J600" i="1"/>
  <c r="T601" i="1"/>
  <c r="Q1045" i="1"/>
  <c r="R601" i="1"/>
  <c r="G600" i="1"/>
  <c r="H602" i="1"/>
  <c r="I602" i="1"/>
  <c r="A603" i="1"/>
  <c r="N603" i="1" s="1"/>
  <c r="D601" i="1"/>
  <c r="E604" i="1" l="1"/>
  <c r="O603" i="1"/>
  <c r="P603" i="1" s="1"/>
  <c r="V604" i="1"/>
  <c r="F601" i="1"/>
  <c r="J601" i="1"/>
  <c r="T602" i="1"/>
  <c r="Q1046" i="1"/>
  <c r="G601" i="1"/>
  <c r="D602" i="1"/>
  <c r="A604" i="1"/>
  <c r="N604" i="1" s="1"/>
  <c r="H603" i="1"/>
  <c r="I603" i="1"/>
  <c r="R602" i="1"/>
  <c r="E605" i="1" l="1"/>
  <c r="O604" i="1"/>
  <c r="P604" i="1" s="1"/>
  <c r="V605" i="1"/>
  <c r="F602" i="1"/>
  <c r="J602" i="1"/>
  <c r="T603" i="1"/>
  <c r="Q1047" i="1"/>
  <c r="D603" i="1"/>
  <c r="A605" i="1"/>
  <c r="N605" i="1" s="1"/>
  <c r="H604" i="1"/>
  <c r="I604" i="1"/>
  <c r="R603" i="1"/>
  <c r="G602" i="1"/>
  <c r="E606" i="1" l="1"/>
  <c r="O605" i="1"/>
  <c r="P605" i="1" s="1"/>
  <c r="V606" i="1"/>
  <c r="F603" i="1"/>
  <c r="J603" i="1"/>
  <c r="T604" i="1"/>
  <c r="Q1048" i="1"/>
  <c r="G603" i="1"/>
  <c r="D604" i="1"/>
  <c r="H605" i="1"/>
  <c r="I605" i="1"/>
  <c r="A606" i="1"/>
  <c r="N606" i="1" s="1"/>
  <c r="R604" i="1"/>
  <c r="E607" i="1" l="1"/>
  <c r="O606" i="1"/>
  <c r="P606" i="1" s="1"/>
  <c r="V607" i="1"/>
  <c r="F604" i="1"/>
  <c r="J604" i="1"/>
  <c r="T605" i="1"/>
  <c r="Q1049" i="1"/>
  <c r="G604" i="1"/>
  <c r="A607" i="1"/>
  <c r="N607" i="1" s="1"/>
  <c r="H606" i="1"/>
  <c r="I606" i="1"/>
  <c r="D605" i="1"/>
  <c r="R605" i="1"/>
  <c r="E608" i="1" l="1"/>
  <c r="O607" i="1"/>
  <c r="P607" i="1" s="1"/>
  <c r="V608" i="1"/>
  <c r="F605" i="1"/>
  <c r="J605" i="1"/>
  <c r="T606" i="1"/>
  <c r="Q1050" i="1"/>
  <c r="G605" i="1"/>
  <c r="D606" i="1"/>
  <c r="A608" i="1"/>
  <c r="N608" i="1" s="1"/>
  <c r="H607" i="1"/>
  <c r="I607" i="1"/>
  <c r="R606" i="1"/>
  <c r="E609" i="1" l="1"/>
  <c r="O608" i="1"/>
  <c r="P608" i="1" s="1"/>
  <c r="V609" i="1"/>
  <c r="F606" i="1"/>
  <c r="J606" i="1"/>
  <c r="T607" i="1"/>
  <c r="Q1051" i="1"/>
  <c r="R607" i="1"/>
  <c r="G606" i="1"/>
  <c r="D607" i="1"/>
  <c r="A609" i="1"/>
  <c r="N609" i="1" s="1"/>
  <c r="H608" i="1"/>
  <c r="I608" i="1"/>
  <c r="E610" i="1" l="1"/>
  <c r="O609" i="1"/>
  <c r="P609" i="1" s="1"/>
  <c r="V610" i="1"/>
  <c r="F607" i="1"/>
  <c r="J607" i="1"/>
  <c r="T608" i="1"/>
  <c r="Q1052" i="1"/>
  <c r="R608" i="1"/>
  <c r="A610" i="1"/>
  <c r="N610" i="1" s="1"/>
  <c r="H609" i="1"/>
  <c r="I609" i="1"/>
  <c r="G607" i="1"/>
  <c r="D608" i="1"/>
  <c r="E611" i="1" l="1"/>
  <c r="O610" i="1"/>
  <c r="P610" i="1" s="1"/>
  <c r="V611" i="1"/>
  <c r="F608" i="1"/>
  <c r="J608" i="1"/>
  <c r="T609" i="1"/>
  <c r="R609" i="1"/>
  <c r="Q1053" i="1"/>
  <c r="D609" i="1"/>
  <c r="G608" i="1"/>
  <c r="H610" i="1"/>
  <c r="I610" i="1"/>
  <c r="A611" i="1"/>
  <c r="N611" i="1" s="1"/>
  <c r="E612" i="1" l="1"/>
  <c r="O611" i="1"/>
  <c r="P611" i="1" s="1"/>
  <c r="V612" i="1"/>
  <c r="F609" i="1"/>
  <c r="J609" i="1"/>
  <c r="T610" i="1"/>
  <c r="Q1054" i="1"/>
  <c r="D610" i="1"/>
  <c r="G609" i="1"/>
  <c r="H611" i="1"/>
  <c r="I611" i="1"/>
  <c r="A612" i="1"/>
  <c r="N612" i="1" s="1"/>
  <c r="R610" i="1"/>
  <c r="E613" i="1" l="1"/>
  <c r="O612" i="1"/>
  <c r="P612" i="1" s="1"/>
  <c r="V613" i="1"/>
  <c r="F610" i="1"/>
  <c r="J610" i="1"/>
  <c r="T611" i="1"/>
  <c r="Q1055" i="1"/>
  <c r="R611" i="1"/>
  <c r="G610" i="1"/>
  <c r="I612" i="1"/>
  <c r="A613" i="1"/>
  <c r="N613" i="1" s="1"/>
  <c r="H612" i="1"/>
  <c r="D611" i="1"/>
  <c r="E614" i="1" l="1"/>
  <c r="O613" i="1"/>
  <c r="P613" i="1" s="1"/>
  <c r="V614" i="1"/>
  <c r="F611" i="1"/>
  <c r="J611" i="1"/>
  <c r="T612" i="1"/>
  <c r="Q1056" i="1"/>
  <c r="G611" i="1"/>
  <c r="D612" i="1"/>
  <c r="A614" i="1"/>
  <c r="N614" i="1" s="1"/>
  <c r="H613" i="1"/>
  <c r="I613" i="1"/>
  <c r="R612" i="1"/>
  <c r="E615" i="1" l="1"/>
  <c r="O614" i="1"/>
  <c r="P614" i="1" s="1"/>
  <c r="V615" i="1"/>
  <c r="F612" i="1"/>
  <c r="J612" i="1"/>
  <c r="T613" i="1"/>
  <c r="Q1057" i="1"/>
  <c r="G612" i="1"/>
  <c r="H614" i="1"/>
  <c r="A615" i="1"/>
  <c r="N615" i="1" s="1"/>
  <c r="I614" i="1"/>
  <c r="R613" i="1"/>
  <c r="D613" i="1"/>
  <c r="E616" i="1" l="1"/>
  <c r="O615" i="1"/>
  <c r="P615" i="1" s="1"/>
  <c r="V616" i="1"/>
  <c r="F613" i="1"/>
  <c r="J613" i="1"/>
  <c r="T614" i="1"/>
  <c r="Q1058" i="1"/>
  <c r="G613" i="1"/>
  <c r="I615" i="1"/>
  <c r="A616" i="1"/>
  <c r="N616" i="1" s="1"/>
  <c r="H615" i="1"/>
  <c r="D614" i="1"/>
  <c r="R614" i="1"/>
  <c r="E617" i="1" l="1"/>
  <c r="O616" i="1"/>
  <c r="P616" i="1" s="1"/>
  <c r="V617" i="1"/>
  <c r="F614" i="1"/>
  <c r="J614" i="1"/>
  <c r="T615" i="1"/>
  <c r="Q1059" i="1"/>
  <c r="R615" i="1"/>
  <c r="D615" i="1"/>
  <c r="G614" i="1"/>
  <c r="A617" i="1"/>
  <c r="N617" i="1" s="1"/>
  <c r="H616" i="1"/>
  <c r="I616" i="1"/>
  <c r="E618" i="1" l="1"/>
  <c r="O617" i="1"/>
  <c r="P617" i="1" s="1"/>
  <c r="V618" i="1"/>
  <c r="F615" i="1"/>
  <c r="J615" i="1"/>
  <c r="T616" i="1"/>
  <c r="Q1060" i="1"/>
  <c r="R616" i="1"/>
  <c r="G615" i="1"/>
  <c r="I617" i="1"/>
  <c r="A618" i="1"/>
  <c r="N618" i="1" s="1"/>
  <c r="H617" i="1"/>
  <c r="D616" i="1"/>
  <c r="E619" i="1" l="1"/>
  <c r="O618" i="1"/>
  <c r="P618" i="1" s="1"/>
  <c r="V619" i="1"/>
  <c r="F616" i="1"/>
  <c r="J616" i="1"/>
  <c r="T617" i="1"/>
  <c r="Q1061" i="1"/>
  <c r="G616" i="1"/>
  <c r="R617" i="1"/>
  <c r="D617" i="1"/>
  <c r="A619" i="1"/>
  <c r="N619" i="1" s="1"/>
  <c r="H618" i="1"/>
  <c r="I618" i="1"/>
  <c r="E620" i="1" l="1"/>
  <c r="O619" i="1"/>
  <c r="P619" i="1" s="1"/>
  <c r="V620" i="1"/>
  <c r="F617" i="1"/>
  <c r="J617" i="1"/>
  <c r="Q1062" i="1"/>
  <c r="A620" i="1"/>
  <c r="H619" i="1"/>
  <c r="I619" i="1"/>
  <c r="R618" i="1"/>
  <c r="D618" i="1"/>
  <c r="G617" i="1"/>
  <c r="E621" i="1" l="1"/>
  <c r="N620" i="1"/>
  <c r="O620" i="1" s="1"/>
  <c r="V621" i="1"/>
  <c r="F618" i="1"/>
  <c r="J618" i="1"/>
  <c r="T619" i="1"/>
  <c r="Q1063" i="1"/>
  <c r="R619" i="1"/>
  <c r="D619" i="1"/>
  <c r="G618" i="1"/>
  <c r="H620" i="1"/>
  <c r="A621" i="1"/>
  <c r="N621" i="1" s="1"/>
  <c r="I620" i="1"/>
  <c r="E622" i="1" l="1"/>
  <c r="P620" i="1"/>
  <c r="O621" i="1"/>
  <c r="P621" i="1" s="1"/>
  <c r="V622" i="1"/>
  <c r="F619" i="1"/>
  <c r="J619" i="1"/>
  <c r="A622" i="1"/>
  <c r="N622" i="1" s="1"/>
  <c r="Q1064" i="1"/>
  <c r="G619" i="1"/>
  <c r="D620" i="1"/>
  <c r="R620" i="1"/>
  <c r="I621" i="1"/>
  <c r="H621" i="1"/>
  <c r="E623" i="1" l="1"/>
  <c r="O622" i="1"/>
  <c r="P622" i="1" s="1"/>
  <c r="V623" i="1"/>
  <c r="F620" i="1"/>
  <c r="J620" i="1"/>
  <c r="H622" i="1"/>
  <c r="R622" i="1" s="1"/>
  <c r="A623" i="1"/>
  <c r="N623" i="1" s="1"/>
  <c r="I622" i="1"/>
  <c r="Q1065" i="1"/>
  <c r="R621" i="1"/>
  <c r="G620" i="1"/>
  <c r="D621" i="1"/>
  <c r="J621" i="1" s="1"/>
  <c r="E624" i="1" l="1"/>
  <c r="O623" i="1"/>
  <c r="P623" i="1" s="1"/>
  <c r="V624" i="1"/>
  <c r="T622" i="1"/>
  <c r="I623" i="1"/>
  <c r="A624" i="1"/>
  <c r="N624" i="1" s="1"/>
  <c r="H623" i="1"/>
  <c r="R623" i="1" s="1"/>
  <c r="Q1066" i="1"/>
  <c r="F621" i="1"/>
  <c r="D622" i="1"/>
  <c r="J622" i="1" s="1"/>
  <c r="G621" i="1"/>
  <c r="E625" i="1" l="1"/>
  <c r="O624" i="1"/>
  <c r="P624" i="1" s="1"/>
  <c r="V625" i="1"/>
  <c r="T623" i="1"/>
  <c r="I624" i="1"/>
  <c r="A625" i="1"/>
  <c r="N625" i="1" s="1"/>
  <c r="H624" i="1"/>
  <c r="Q1067" i="1"/>
  <c r="F622" i="1"/>
  <c r="G622" i="1"/>
  <c r="D623" i="1"/>
  <c r="J623" i="1" s="1"/>
  <c r="R624" i="1" l="1"/>
  <c r="E626" i="1"/>
  <c r="O625" i="1"/>
  <c r="P625" i="1" s="1"/>
  <c r="V626" i="1"/>
  <c r="T624" i="1"/>
  <c r="I625" i="1"/>
  <c r="A626" i="1"/>
  <c r="N626" i="1" s="1"/>
  <c r="H625" i="1"/>
  <c r="R625" i="1" s="1"/>
  <c r="Q1068" i="1"/>
  <c r="F623" i="1"/>
  <c r="G623" i="1"/>
  <c r="D624" i="1"/>
  <c r="J624" i="1" s="1"/>
  <c r="E627" i="1" l="1"/>
  <c r="O626" i="1"/>
  <c r="P626" i="1" s="1"/>
  <c r="V627" i="1"/>
  <c r="T625" i="1"/>
  <c r="H626" i="1"/>
  <c r="R626" i="1" s="1"/>
  <c r="I626" i="1"/>
  <c r="A627" i="1"/>
  <c r="N627" i="1" s="1"/>
  <c r="Q1069" i="1"/>
  <c r="F624" i="1"/>
  <c r="D625" i="1"/>
  <c r="J625" i="1" s="1"/>
  <c r="G624" i="1"/>
  <c r="E628" i="1" l="1"/>
  <c r="O627" i="1"/>
  <c r="P627" i="1" s="1"/>
  <c r="V628" i="1"/>
  <c r="T626" i="1"/>
  <c r="I627" i="1"/>
  <c r="A628" i="1"/>
  <c r="N628" i="1" s="1"/>
  <c r="H627" i="1"/>
  <c r="R627" i="1" s="1"/>
  <c r="Q1070" i="1"/>
  <c r="F625" i="1"/>
  <c r="G625" i="1"/>
  <c r="D626" i="1"/>
  <c r="J626" i="1" s="1"/>
  <c r="Y3235" i="1"/>
  <c r="E629" i="1" l="1"/>
  <c r="O628" i="1"/>
  <c r="P628" i="1" s="1"/>
  <c r="V629" i="1"/>
  <c r="T627" i="1"/>
  <c r="I628" i="1"/>
  <c r="A629" i="1"/>
  <c r="N629" i="1" s="1"/>
  <c r="H628" i="1"/>
  <c r="R628" i="1" s="1"/>
  <c r="Q1071" i="1"/>
  <c r="F626" i="1"/>
  <c r="G626" i="1"/>
  <c r="D627" i="1"/>
  <c r="J627" i="1" s="1"/>
  <c r="Y3266" i="1"/>
  <c r="E630" i="1" l="1"/>
  <c r="O629" i="1"/>
  <c r="P629" i="1" s="1"/>
  <c r="V630" i="1"/>
  <c r="T628" i="1"/>
  <c r="H629" i="1"/>
  <c r="I629" i="1"/>
  <c r="A630" i="1"/>
  <c r="N630" i="1" s="1"/>
  <c r="Q1072" i="1"/>
  <c r="F627" i="1"/>
  <c r="G627" i="1"/>
  <c r="D628" i="1"/>
  <c r="J628" i="1" s="1"/>
  <c r="R629" i="1" l="1"/>
  <c r="E631" i="1"/>
  <c r="O630" i="1"/>
  <c r="P630" i="1" s="1"/>
  <c r="V631" i="1"/>
  <c r="H630" i="1"/>
  <c r="I630" i="1"/>
  <c r="A631" i="1"/>
  <c r="N631" i="1" s="1"/>
  <c r="Q1073" i="1"/>
  <c r="F628" i="1"/>
  <c r="G628" i="1"/>
  <c r="D629" i="1"/>
  <c r="J629" i="1" s="1"/>
  <c r="R630" i="1" l="1"/>
  <c r="E632" i="1"/>
  <c r="O631" i="1"/>
  <c r="P631" i="1" s="1"/>
  <c r="V632" i="1"/>
  <c r="T630" i="1"/>
  <c r="H631" i="1"/>
  <c r="I631" i="1"/>
  <c r="A632" i="1"/>
  <c r="N632" i="1" s="1"/>
  <c r="Q1074" i="1"/>
  <c r="F629" i="1"/>
  <c r="D630" i="1"/>
  <c r="J630" i="1" s="1"/>
  <c r="G629" i="1"/>
  <c r="E633" i="1" l="1"/>
  <c r="R631" i="1"/>
  <c r="O632" i="1"/>
  <c r="P632" i="1" s="1"/>
  <c r="V633" i="1"/>
  <c r="T631" i="1"/>
  <c r="I632" i="1"/>
  <c r="A633" i="1"/>
  <c r="N633" i="1" s="1"/>
  <c r="H632" i="1"/>
  <c r="Q1075" i="1"/>
  <c r="F630" i="1"/>
  <c r="D631" i="1"/>
  <c r="J631" i="1" s="1"/>
  <c r="G630" i="1"/>
  <c r="E634" i="1" l="1"/>
  <c r="R632" i="1"/>
  <c r="O633" i="1"/>
  <c r="P633" i="1" s="1"/>
  <c r="V634" i="1"/>
  <c r="T632" i="1"/>
  <c r="H633" i="1"/>
  <c r="I633" i="1"/>
  <c r="A634" i="1"/>
  <c r="N634" i="1" s="1"/>
  <c r="Q1076" i="1"/>
  <c r="F631" i="1"/>
  <c r="G631" i="1"/>
  <c r="D632" i="1"/>
  <c r="J632" i="1" s="1"/>
  <c r="R633" i="1" l="1"/>
  <c r="E635" i="1"/>
  <c r="O634" i="1"/>
  <c r="P634" i="1" s="1"/>
  <c r="V635" i="1"/>
  <c r="T633" i="1"/>
  <c r="A635" i="1"/>
  <c r="N635" i="1" s="1"/>
  <c r="H634" i="1"/>
  <c r="I634" i="1"/>
  <c r="Q1077" i="1"/>
  <c r="F632" i="1"/>
  <c r="D633" i="1"/>
  <c r="J633" i="1" s="1"/>
  <c r="G632" i="1"/>
  <c r="R634" i="1" l="1"/>
  <c r="E636" i="1"/>
  <c r="O635" i="1"/>
  <c r="P635" i="1" s="1"/>
  <c r="V636" i="1"/>
  <c r="T634" i="1"/>
  <c r="A636" i="1"/>
  <c r="N636" i="1" s="1"/>
  <c r="H635" i="1"/>
  <c r="R635" i="1" s="1"/>
  <c r="I635" i="1"/>
  <c r="Q1078" i="1"/>
  <c r="F633" i="1"/>
  <c r="G633" i="1"/>
  <c r="D634" i="1"/>
  <c r="J634" i="1" s="1"/>
  <c r="E637" i="1" l="1"/>
  <c r="O636" i="1"/>
  <c r="P636" i="1" s="1"/>
  <c r="V637" i="1"/>
  <c r="T635" i="1"/>
  <c r="H636" i="1"/>
  <c r="I636" i="1"/>
  <c r="A637" i="1"/>
  <c r="N637" i="1" s="1"/>
  <c r="Q1079" i="1"/>
  <c r="F634" i="1"/>
  <c r="G634" i="1"/>
  <c r="D635" i="1"/>
  <c r="J635" i="1" s="1"/>
  <c r="R636" i="1" l="1"/>
  <c r="E638" i="1"/>
  <c r="O637" i="1"/>
  <c r="P637" i="1" s="1"/>
  <c r="V638" i="1"/>
  <c r="T636" i="1"/>
  <c r="A638" i="1"/>
  <c r="N638" i="1" s="1"/>
  <c r="H637" i="1"/>
  <c r="I637" i="1"/>
  <c r="Q1080" i="1"/>
  <c r="F635" i="1"/>
  <c r="G635" i="1"/>
  <c r="D636" i="1"/>
  <c r="J636" i="1" s="1"/>
  <c r="R637" i="1" l="1"/>
  <c r="E639" i="1"/>
  <c r="O638" i="1"/>
  <c r="P638" i="1" s="1"/>
  <c r="V639" i="1"/>
  <c r="T637" i="1"/>
  <c r="A639" i="1"/>
  <c r="N639" i="1" s="1"/>
  <c r="I638" i="1"/>
  <c r="H638" i="1"/>
  <c r="R638" i="1" s="1"/>
  <c r="Q1081" i="1"/>
  <c r="F636" i="1"/>
  <c r="G636" i="1"/>
  <c r="D637" i="1"/>
  <c r="J637" i="1" s="1"/>
  <c r="E640" i="1" l="1"/>
  <c r="O639" i="1"/>
  <c r="P639" i="1" s="1"/>
  <c r="V640" i="1"/>
  <c r="T638" i="1"/>
  <c r="A640" i="1"/>
  <c r="N640" i="1" s="1"/>
  <c r="I639" i="1"/>
  <c r="H639" i="1"/>
  <c r="Q1082" i="1"/>
  <c r="F637" i="1"/>
  <c r="G637" i="1"/>
  <c r="D638" i="1"/>
  <c r="J638" i="1" s="1"/>
  <c r="R639" i="1" l="1"/>
  <c r="E641" i="1"/>
  <c r="O640" i="1"/>
  <c r="P640" i="1" s="1"/>
  <c r="V641" i="1"/>
  <c r="T639" i="1"/>
  <c r="H640" i="1"/>
  <c r="I640" i="1"/>
  <c r="A641" i="1"/>
  <c r="N641" i="1" s="1"/>
  <c r="Q1083" i="1"/>
  <c r="F638" i="1"/>
  <c r="G638" i="1"/>
  <c r="D639" i="1"/>
  <c r="J639" i="1" s="1"/>
  <c r="E642" i="1" l="1"/>
  <c r="R640" i="1"/>
  <c r="O641" i="1"/>
  <c r="P641" i="1" s="1"/>
  <c r="V642" i="1"/>
  <c r="T640" i="1"/>
  <c r="A642" i="1"/>
  <c r="N642" i="1" s="1"/>
  <c r="H641" i="1"/>
  <c r="I641" i="1"/>
  <c r="Q1084" i="1"/>
  <c r="F639" i="1"/>
  <c r="D640" i="1"/>
  <c r="J640" i="1" s="1"/>
  <c r="G639" i="1"/>
  <c r="R641" i="1" l="1"/>
  <c r="E643" i="1"/>
  <c r="O642" i="1"/>
  <c r="P642" i="1" s="1"/>
  <c r="V643" i="1"/>
  <c r="T641" i="1"/>
  <c r="H642" i="1"/>
  <c r="A643" i="1"/>
  <c r="N643" i="1" s="1"/>
  <c r="I642" i="1"/>
  <c r="Q1085" i="1"/>
  <c r="F640" i="1"/>
  <c r="G640" i="1"/>
  <c r="D641" i="1"/>
  <c r="J641" i="1" s="1"/>
  <c r="R642" i="1" l="1"/>
  <c r="E644" i="1"/>
  <c r="O643" i="1"/>
  <c r="P643" i="1" s="1"/>
  <c r="V644" i="1"/>
  <c r="T642" i="1"/>
  <c r="H643" i="1"/>
  <c r="R643" i="1" s="1"/>
  <c r="I643" i="1"/>
  <c r="A644" i="1"/>
  <c r="N644" i="1" s="1"/>
  <c r="Q1086" i="1"/>
  <c r="F641" i="1"/>
  <c r="G641" i="1"/>
  <c r="D642" i="1"/>
  <c r="J642" i="1" s="1"/>
  <c r="E645" i="1" l="1"/>
  <c r="O644" i="1"/>
  <c r="P644" i="1" s="1"/>
  <c r="V645" i="1"/>
  <c r="T643" i="1"/>
  <c r="I644" i="1"/>
  <c r="H644" i="1"/>
  <c r="A645" i="1"/>
  <c r="N645" i="1" s="1"/>
  <c r="Q1087" i="1"/>
  <c r="F642" i="1"/>
  <c r="G642" i="1"/>
  <c r="D643" i="1"/>
  <c r="J643" i="1" s="1"/>
  <c r="R644" i="1" l="1"/>
  <c r="E646" i="1"/>
  <c r="O645" i="1"/>
  <c r="P645" i="1" s="1"/>
  <c r="V646" i="1"/>
  <c r="T644" i="1"/>
  <c r="H645" i="1"/>
  <c r="I645" i="1"/>
  <c r="A646" i="1"/>
  <c r="N646" i="1" s="1"/>
  <c r="Q1088" i="1"/>
  <c r="F643" i="1"/>
  <c r="G643" i="1"/>
  <c r="D644" i="1"/>
  <c r="J644" i="1" s="1"/>
  <c r="R645" i="1" l="1"/>
  <c r="E647" i="1"/>
  <c r="O646" i="1"/>
  <c r="P646" i="1" s="1"/>
  <c r="V647" i="1"/>
  <c r="T645" i="1"/>
  <c r="A647" i="1"/>
  <c r="N647" i="1" s="1"/>
  <c r="H646" i="1"/>
  <c r="I646" i="1"/>
  <c r="Q1089" i="1"/>
  <c r="F644" i="1"/>
  <c r="G644" i="1"/>
  <c r="D645" i="1"/>
  <c r="J645" i="1" s="1"/>
  <c r="R646" i="1" l="1"/>
  <c r="E648" i="1"/>
  <c r="O647" i="1"/>
  <c r="P647" i="1" s="1"/>
  <c r="V648" i="1"/>
  <c r="T646" i="1"/>
  <c r="H647" i="1"/>
  <c r="A648" i="1"/>
  <c r="N648" i="1" s="1"/>
  <c r="I647" i="1"/>
  <c r="Q1090" i="1"/>
  <c r="F645" i="1"/>
  <c r="G645" i="1"/>
  <c r="D646" i="1"/>
  <c r="J646" i="1" s="1"/>
  <c r="R647" i="1" l="1"/>
  <c r="E649" i="1"/>
  <c r="O648" i="1"/>
  <c r="P648" i="1" s="1"/>
  <c r="V649" i="1"/>
  <c r="T647" i="1"/>
  <c r="H648" i="1"/>
  <c r="R648" i="1" s="1"/>
  <c r="I648" i="1"/>
  <c r="A649" i="1"/>
  <c r="N649" i="1" s="1"/>
  <c r="Q1091" i="1"/>
  <c r="F646" i="1"/>
  <c r="D647" i="1"/>
  <c r="J647" i="1" s="1"/>
  <c r="G646" i="1"/>
  <c r="E650" i="1" l="1"/>
  <c r="O649" i="1"/>
  <c r="P649" i="1" s="1"/>
  <c r="V650" i="1"/>
  <c r="T648" i="1"/>
  <c r="H649" i="1"/>
  <c r="I649" i="1"/>
  <c r="A650" i="1"/>
  <c r="N650" i="1" s="1"/>
  <c r="Q1092" i="1"/>
  <c r="F647" i="1"/>
  <c r="G647" i="1"/>
  <c r="D648" i="1"/>
  <c r="J648" i="1" s="1"/>
  <c r="R649" i="1" l="1"/>
  <c r="E651" i="1"/>
  <c r="O650" i="1"/>
  <c r="P650" i="1" s="1"/>
  <c r="V651" i="1"/>
  <c r="I650" i="1"/>
  <c r="A651" i="1"/>
  <c r="H650" i="1"/>
  <c r="R650" i="1" s="1"/>
  <c r="Q1093" i="1"/>
  <c r="F648" i="1"/>
  <c r="G648" i="1"/>
  <c r="D649" i="1"/>
  <c r="N651" i="1" l="1"/>
  <c r="E652" i="1"/>
  <c r="E653" i="1" s="1"/>
  <c r="O651" i="1"/>
  <c r="V652" i="1"/>
  <c r="D650" i="1"/>
  <c r="J649" i="1"/>
  <c r="I651" i="1"/>
  <c r="A652" i="1"/>
  <c r="N652" i="1" s="1"/>
  <c r="H651" i="1"/>
  <c r="Q1094" i="1"/>
  <c r="F649" i="1"/>
  <c r="G649" i="1"/>
  <c r="R651" i="1" l="1"/>
  <c r="P651" i="1"/>
  <c r="O652" i="1"/>
  <c r="P652" i="1" s="1"/>
  <c r="V653" i="1"/>
  <c r="F650" i="1"/>
  <c r="G650" i="1"/>
  <c r="J650" i="1"/>
  <c r="D651" i="1"/>
  <c r="H652" i="1"/>
  <c r="I652" i="1"/>
  <c r="A653" i="1"/>
  <c r="N653" i="1" s="1"/>
  <c r="Q1095" i="1"/>
  <c r="R652" i="1" l="1"/>
  <c r="E654" i="1"/>
  <c r="O653" i="1"/>
  <c r="P653" i="1" s="1"/>
  <c r="V654" i="1"/>
  <c r="F651" i="1"/>
  <c r="J651" i="1"/>
  <c r="G651" i="1"/>
  <c r="A654" i="1"/>
  <c r="N654" i="1" s="1"/>
  <c r="I653" i="1"/>
  <c r="H653" i="1"/>
  <c r="R653" i="1" s="1"/>
  <c r="D652" i="1"/>
  <c r="Q1096" i="1"/>
  <c r="E655" i="1" l="1"/>
  <c r="O654" i="1"/>
  <c r="P654" i="1" s="1"/>
  <c r="V655" i="1"/>
  <c r="G652" i="1"/>
  <c r="J652" i="1"/>
  <c r="T653" i="1"/>
  <c r="H654" i="1"/>
  <c r="I654" i="1"/>
  <c r="A655" i="1"/>
  <c r="N655" i="1" s="1"/>
  <c r="D653" i="1"/>
  <c r="F652" i="1"/>
  <c r="Q1097" i="1"/>
  <c r="R654" i="1" l="1"/>
  <c r="E656" i="1"/>
  <c r="E657" i="1" s="1"/>
  <c r="O655" i="1"/>
  <c r="P655" i="1" s="1"/>
  <c r="V656" i="1"/>
  <c r="G653" i="1"/>
  <c r="J653" i="1"/>
  <c r="T654" i="1"/>
  <c r="F653" i="1"/>
  <c r="A656" i="1"/>
  <c r="N656" i="1" s="1"/>
  <c r="H655" i="1"/>
  <c r="R655" i="1" s="1"/>
  <c r="I655" i="1"/>
  <c r="D654" i="1"/>
  <c r="Q1098" i="1"/>
  <c r="O656" i="1" l="1"/>
  <c r="P656" i="1" s="1"/>
  <c r="V657" i="1"/>
  <c r="G654" i="1"/>
  <c r="J654" i="1"/>
  <c r="T655" i="1"/>
  <c r="F654" i="1"/>
  <c r="D655" i="1"/>
  <c r="J655" i="1" s="1"/>
  <c r="H656" i="1"/>
  <c r="R656" i="1" s="1"/>
  <c r="I656" i="1"/>
  <c r="A657" i="1"/>
  <c r="N657" i="1" s="1"/>
  <c r="Q1099" i="1"/>
  <c r="E658" i="1" l="1"/>
  <c r="O657" i="1"/>
  <c r="P657" i="1" s="1"/>
  <c r="V658" i="1"/>
  <c r="T656" i="1"/>
  <c r="G655" i="1"/>
  <c r="F655" i="1"/>
  <c r="A658" i="1"/>
  <c r="N658" i="1" s="1"/>
  <c r="H657" i="1"/>
  <c r="I657" i="1"/>
  <c r="D656" i="1"/>
  <c r="Q1100" i="1"/>
  <c r="E659" i="1" l="1"/>
  <c r="R657" i="1"/>
  <c r="O658" i="1"/>
  <c r="P658" i="1" s="1"/>
  <c r="V659" i="1"/>
  <c r="G656" i="1"/>
  <c r="J656" i="1"/>
  <c r="T657" i="1"/>
  <c r="F656" i="1"/>
  <c r="A659" i="1"/>
  <c r="N659" i="1" s="1"/>
  <c r="H658" i="1"/>
  <c r="I658" i="1"/>
  <c r="D657" i="1"/>
  <c r="Q1101" i="1"/>
  <c r="R658" i="1" l="1"/>
  <c r="E660" i="1"/>
  <c r="O659" i="1"/>
  <c r="P659" i="1" s="1"/>
  <c r="V660" i="1"/>
  <c r="G657" i="1"/>
  <c r="J657" i="1"/>
  <c r="T658" i="1"/>
  <c r="A660" i="1"/>
  <c r="N660" i="1" s="1"/>
  <c r="H659" i="1"/>
  <c r="I659" i="1"/>
  <c r="D658" i="1"/>
  <c r="J658" i="1" s="1"/>
  <c r="F657" i="1"/>
  <c r="Q1102" i="1"/>
  <c r="E661" i="1" l="1"/>
  <c r="R659" i="1"/>
  <c r="O660" i="1"/>
  <c r="P660" i="1" s="1"/>
  <c r="V661" i="1"/>
  <c r="T659" i="1"/>
  <c r="F658" i="1"/>
  <c r="I660" i="1"/>
  <c r="A661" i="1"/>
  <c r="N661" i="1" s="1"/>
  <c r="H660" i="1"/>
  <c r="D659" i="1"/>
  <c r="G658" i="1"/>
  <c r="Q1103" i="1"/>
  <c r="R660" i="1" l="1"/>
  <c r="E662" i="1"/>
  <c r="O661" i="1"/>
  <c r="P661" i="1" s="1"/>
  <c r="V662" i="1"/>
  <c r="G659" i="1"/>
  <c r="J659" i="1"/>
  <c r="T660" i="1"/>
  <c r="F659" i="1"/>
  <c r="I661" i="1"/>
  <c r="A662" i="1"/>
  <c r="N662" i="1" s="1"/>
  <c r="H661" i="1"/>
  <c r="R661" i="1" s="1"/>
  <c r="D660" i="1"/>
  <c r="J660" i="1" s="1"/>
  <c r="Q1104" i="1"/>
  <c r="E663" i="1" l="1"/>
  <c r="O662" i="1"/>
  <c r="P662" i="1" s="1"/>
  <c r="V663" i="1"/>
  <c r="T661" i="1"/>
  <c r="F660" i="1"/>
  <c r="G660" i="1"/>
  <c r="D661" i="1"/>
  <c r="J661" i="1" s="1"/>
  <c r="A663" i="1"/>
  <c r="N663" i="1" s="1"/>
  <c r="I662" i="1"/>
  <c r="H662" i="1"/>
  <c r="Q1105" i="1"/>
  <c r="R662" i="1" l="1"/>
  <c r="E664" i="1"/>
  <c r="O663" i="1"/>
  <c r="P663" i="1" s="1"/>
  <c r="V664" i="1"/>
  <c r="T662" i="1"/>
  <c r="G661" i="1"/>
  <c r="A664" i="1"/>
  <c r="N664" i="1" s="1"/>
  <c r="H663" i="1"/>
  <c r="R663" i="1" s="1"/>
  <c r="I663" i="1"/>
  <c r="D662" i="1"/>
  <c r="F661" i="1"/>
  <c r="Q1106" i="1"/>
  <c r="E665" i="1" l="1"/>
  <c r="O664" i="1"/>
  <c r="P664" i="1" s="1"/>
  <c r="V665" i="1"/>
  <c r="G662" i="1"/>
  <c r="J662" i="1"/>
  <c r="F662" i="1"/>
  <c r="T663" i="1"/>
  <c r="D663" i="1"/>
  <c r="I664" i="1"/>
  <c r="A665" i="1"/>
  <c r="N665" i="1" s="1"/>
  <c r="H664" i="1"/>
  <c r="R664" i="1" s="1"/>
  <c r="Q1107" i="1"/>
  <c r="E666" i="1" l="1"/>
  <c r="O665" i="1"/>
  <c r="P665" i="1" s="1"/>
  <c r="V666" i="1"/>
  <c r="G663" i="1"/>
  <c r="J663" i="1"/>
  <c r="T664" i="1"/>
  <c r="F663" i="1"/>
  <c r="H665" i="1"/>
  <c r="A666" i="1"/>
  <c r="N666" i="1" s="1"/>
  <c r="I665" i="1"/>
  <c r="D664" i="1"/>
  <c r="Q1108" i="1"/>
  <c r="E667" i="1" l="1"/>
  <c r="R665" i="1"/>
  <c r="O666" i="1"/>
  <c r="P666" i="1" s="1"/>
  <c r="V667" i="1"/>
  <c r="G664" i="1"/>
  <c r="J664" i="1"/>
  <c r="T665" i="1"/>
  <c r="F664" i="1"/>
  <c r="I666" i="1"/>
  <c r="A667" i="1"/>
  <c r="N667" i="1" s="1"/>
  <c r="H666" i="1"/>
  <c r="R666" i="1" s="1"/>
  <c r="D665" i="1"/>
  <c r="Q1109" i="1"/>
  <c r="E668" i="1" l="1"/>
  <c r="O667" i="1"/>
  <c r="P667" i="1" s="1"/>
  <c r="V668" i="1"/>
  <c r="G665" i="1"/>
  <c r="J665" i="1"/>
  <c r="T666" i="1"/>
  <c r="F665" i="1"/>
  <c r="A668" i="1"/>
  <c r="N668" i="1" s="1"/>
  <c r="I667" i="1"/>
  <c r="H667" i="1"/>
  <c r="R667" i="1" s="1"/>
  <c r="D666" i="1"/>
  <c r="J666" i="1" s="1"/>
  <c r="Q1110" i="1"/>
  <c r="E669" i="1" l="1"/>
  <c r="O668" i="1"/>
  <c r="P668" i="1" s="1"/>
  <c r="V669" i="1"/>
  <c r="T667" i="1"/>
  <c r="G666" i="1"/>
  <c r="I668" i="1"/>
  <c r="A669" i="1"/>
  <c r="N669" i="1" s="1"/>
  <c r="H668" i="1"/>
  <c r="D667" i="1"/>
  <c r="F666" i="1"/>
  <c r="Q1111" i="1"/>
  <c r="E670" i="1" l="1"/>
  <c r="R668" i="1"/>
  <c r="O669" i="1"/>
  <c r="P669" i="1" s="1"/>
  <c r="V670" i="1"/>
  <c r="G667" i="1"/>
  <c r="J667" i="1"/>
  <c r="T668" i="1"/>
  <c r="F667" i="1"/>
  <c r="D668" i="1"/>
  <c r="J668" i="1" s="1"/>
  <c r="A670" i="1"/>
  <c r="N670" i="1" s="1"/>
  <c r="I669" i="1"/>
  <c r="H669" i="1"/>
  <c r="R669" i="1" s="1"/>
  <c r="Q1112" i="1"/>
  <c r="E671" i="1" l="1"/>
  <c r="O670" i="1"/>
  <c r="P670" i="1" s="1"/>
  <c r="V671" i="1"/>
  <c r="F668" i="1"/>
  <c r="T669" i="1"/>
  <c r="G668" i="1"/>
  <c r="I670" i="1"/>
  <c r="H670" i="1"/>
  <c r="A671" i="1"/>
  <c r="N671" i="1" s="1"/>
  <c r="D669" i="1"/>
  <c r="J669" i="1" s="1"/>
  <c r="Q1113" i="1"/>
  <c r="E672" i="1" l="1"/>
  <c r="R670" i="1"/>
  <c r="O671" i="1"/>
  <c r="P671" i="1" s="1"/>
  <c r="V672" i="1"/>
  <c r="F669" i="1"/>
  <c r="T670" i="1"/>
  <c r="G669" i="1"/>
  <c r="D670" i="1"/>
  <c r="I671" i="1"/>
  <c r="A672" i="1"/>
  <c r="N672" i="1" s="1"/>
  <c r="H671" i="1"/>
  <c r="R671" i="1" s="1"/>
  <c r="Q1114" i="1"/>
  <c r="E673" i="1" l="1"/>
  <c r="O672" i="1"/>
  <c r="P672" i="1" s="1"/>
  <c r="V673" i="1"/>
  <c r="G670" i="1"/>
  <c r="J670" i="1"/>
  <c r="T671" i="1"/>
  <c r="D671" i="1"/>
  <c r="J671" i="1" s="1"/>
  <c r="I672" i="1"/>
  <c r="H672" i="1"/>
  <c r="A673" i="1"/>
  <c r="N673" i="1" s="1"/>
  <c r="F670" i="1"/>
  <c r="Q1115" i="1"/>
  <c r="R672" i="1" l="1"/>
  <c r="E674" i="1"/>
  <c r="E675" i="1" s="1"/>
  <c r="O673" i="1"/>
  <c r="P673" i="1" s="1"/>
  <c r="V674" i="1"/>
  <c r="T672" i="1"/>
  <c r="F671" i="1"/>
  <c r="G671" i="1"/>
  <c r="I673" i="1"/>
  <c r="A674" i="1"/>
  <c r="N674" i="1" s="1"/>
  <c r="H673" i="1"/>
  <c r="D672" i="1"/>
  <c r="J672" i="1" s="1"/>
  <c r="Q1116" i="1"/>
  <c r="R673" i="1" l="1"/>
  <c r="O674" i="1"/>
  <c r="P674" i="1" s="1"/>
  <c r="V675" i="1"/>
  <c r="T673" i="1"/>
  <c r="F672" i="1"/>
  <c r="G672" i="1"/>
  <c r="I674" i="1"/>
  <c r="A675" i="1"/>
  <c r="N675" i="1" s="1"/>
  <c r="H674" i="1"/>
  <c r="D673" i="1"/>
  <c r="J673" i="1" s="1"/>
  <c r="Q1117" i="1"/>
  <c r="R674" i="1" l="1"/>
  <c r="E676" i="1"/>
  <c r="E677" i="1" s="1"/>
  <c r="O675" i="1"/>
  <c r="P675" i="1" s="1"/>
  <c r="V676" i="1"/>
  <c r="T674" i="1"/>
  <c r="D674" i="1"/>
  <c r="G673" i="1"/>
  <c r="I675" i="1"/>
  <c r="A676" i="1"/>
  <c r="N676" i="1" s="1"/>
  <c r="H675" i="1"/>
  <c r="F673" i="1"/>
  <c r="Q1118" i="1"/>
  <c r="R675" i="1" l="1"/>
  <c r="O676" i="1"/>
  <c r="P676" i="1" s="1"/>
  <c r="V677" i="1"/>
  <c r="G674" i="1"/>
  <c r="J674" i="1"/>
  <c r="T675" i="1"/>
  <c r="H676" i="1"/>
  <c r="I676" i="1"/>
  <c r="A677" i="1"/>
  <c r="N677" i="1" s="1"/>
  <c r="D675" i="1"/>
  <c r="F674" i="1"/>
  <c r="Q1119" i="1"/>
  <c r="E678" i="1" l="1"/>
  <c r="R676" i="1"/>
  <c r="O677" i="1"/>
  <c r="P677" i="1" s="1"/>
  <c r="V678" i="1"/>
  <c r="G675" i="1"/>
  <c r="J675" i="1"/>
  <c r="T676" i="1"/>
  <c r="D676" i="1"/>
  <c r="F675" i="1"/>
  <c r="I677" i="1"/>
  <c r="A678" i="1"/>
  <c r="N678" i="1" s="1"/>
  <c r="H677" i="1"/>
  <c r="R677" i="1" s="1"/>
  <c r="Q1120" i="1"/>
  <c r="E679" i="1" l="1"/>
  <c r="O678" i="1"/>
  <c r="P678" i="1" s="1"/>
  <c r="V679" i="1"/>
  <c r="G676" i="1"/>
  <c r="J676" i="1"/>
  <c r="T677" i="1"/>
  <c r="F676" i="1"/>
  <c r="I678" i="1"/>
  <c r="A679" i="1"/>
  <c r="H678" i="1"/>
  <c r="D677" i="1"/>
  <c r="Q1121" i="1"/>
  <c r="R678" i="1" l="1"/>
  <c r="E680" i="1"/>
  <c r="E681" i="1" s="1"/>
  <c r="N679" i="1"/>
  <c r="O679" i="1" s="1"/>
  <c r="V680" i="1"/>
  <c r="G677" i="1"/>
  <c r="J677" i="1"/>
  <c r="T678" i="1"/>
  <c r="D678" i="1"/>
  <c r="J678" i="1" s="1"/>
  <c r="H679" i="1"/>
  <c r="A680" i="1"/>
  <c r="N680" i="1" s="1"/>
  <c r="I679" i="1"/>
  <c r="F677" i="1"/>
  <c r="Q1122" i="1"/>
  <c r="R679" i="1" l="1"/>
  <c r="P679" i="1"/>
  <c r="O680" i="1"/>
  <c r="P680" i="1" s="1"/>
  <c r="V681" i="1"/>
  <c r="G678" i="1"/>
  <c r="F678" i="1"/>
  <c r="I680" i="1"/>
  <c r="A681" i="1"/>
  <c r="N681" i="1" s="1"/>
  <c r="H680" i="1"/>
  <c r="D679" i="1"/>
  <c r="J679" i="1" s="1"/>
  <c r="Q1123" i="1"/>
  <c r="R680" i="1" l="1"/>
  <c r="E682" i="1"/>
  <c r="E683" i="1" s="1"/>
  <c r="O681" i="1"/>
  <c r="P681" i="1" s="1"/>
  <c r="V682" i="1"/>
  <c r="D680" i="1"/>
  <c r="J680" i="1" s="1"/>
  <c r="F679" i="1"/>
  <c r="T680" i="1"/>
  <c r="I681" i="1"/>
  <c r="A682" i="1"/>
  <c r="N682" i="1" s="1"/>
  <c r="H681" i="1"/>
  <c r="G679" i="1"/>
  <c r="Q1124" i="1"/>
  <c r="R681" i="1" l="1"/>
  <c r="G680" i="1"/>
  <c r="O682" i="1"/>
  <c r="P682" i="1" s="1"/>
  <c r="V683" i="1"/>
  <c r="F680" i="1"/>
  <c r="D681" i="1"/>
  <c r="I682" i="1"/>
  <c r="A683" i="1"/>
  <c r="N683" i="1" s="1"/>
  <c r="H682" i="1"/>
  <c r="Q1125" i="1"/>
  <c r="R682" i="1" l="1"/>
  <c r="E684" i="1"/>
  <c r="E685" i="1" s="1"/>
  <c r="O683" i="1"/>
  <c r="P683" i="1" s="1"/>
  <c r="V684" i="1"/>
  <c r="F681" i="1"/>
  <c r="J681" i="1"/>
  <c r="G681" i="1"/>
  <c r="I683" i="1"/>
  <c r="A684" i="1"/>
  <c r="N684" i="1" s="1"/>
  <c r="H683" i="1"/>
  <c r="D682" i="1"/>
  <c r="Q1126" i="1"/>
  <c r="R683" i="1" l="1"/>
  <c r="O684" i="1"/>
  <c r="P684" i="1" s="1"/>
  <c r="V685" i="1"/>
  <c r="F682" i="1"/>
  <c r="J682" i="1"/>
  <c r="T683" i="1"/>
  <c r="G682" i="1"/>
  <c r="D683" i="1"/>
  <c r="A685" i="1"/>
  <c r="N685" i="1" s="1"/>
  <c r="H684" i="1"/>
  <c r="I684" i="1"/>
  <c r="Q1127" i="1"/>
  <c r="R684" i="1" l="1"/>
  <c r="E686" i="1"/>
  <c r="O685" i="1"/>
  <c r="P685" i="1" s="1"/>
  <c r="V686" i="1"/>
  <c r="F683" i="1"/>
  <c r="J683" i="1"/>
  <c r="G683" i="1"/>
  <c r="T684" i="1"/>
  <c r="I685" i="1"/>
  <c r="H685" i="1"/>
  <c r="R685" i="1" s="1"/>
  <c r="A686" i="1"/>
  <c r="N686" i="1" s="1"/>
  <c r="D684" i="1"/>
  <c r="Q1128" i="1"/>
  <c r="E687" i="1" l="1"/>
  <c r="O686" i="1"/>
  <c r="P686" i="1" s="1"/>
  <c r="V687" i="1"/>
  <c r="F684" i="1"/>
  <c r="J684" i="1"/>
  <c r="T685" i="1"/>
  <c r="G684" i="1"/>
  <c r="D685" i="1"/>
  <c r="H686" i="1"/>
  <c r="I686" i="1"/>
  <c r="A687" i="1"/>
  <c r="N687" i="1" s="1"/>
  <c r="Q1129" i="1"/>
  <c r="R686" i="1" l="1"/>
  <c r="E688" i="1"/>
  <c r="O687" i="1"/>
  <c r="P687" i="1" s="1"/>
  <c r="V688" i="1"/>
  <c r="F685" i="1"/>
  <c r="J685" i="1"/>
  <c r="T686" i="1"/>
  <c r="G685" i="1"/>
  <c r="I687" i="1"/>
  <c r="A688" i="1"/>
  <c r="N688" i="1" s="1"/>
  <c r="H687" i="1"/>
  <c r="R687" i="1" s="1"/>
  <c r="D686" i="1"/>
  <c r="Q1130" i="1"/>
  <c r="E689" i="1" l="1"/>
  <c r="O688" i="1"/>
  <c r="P688" i="1" s="1"/>
  <c r="V689" i="1"/>
  <c r="F686" i="1"/>
  <c r="J686" i="1"/>
  <c r="T687" i="1"/>
  <c r="G686" i="1"/>
  <c r="I688" i="1"/>
  <c r="A689" i="1"/>
  <c r="N689" i="1" s="1"/>
  <c r="H688" i="1"/>
  <c r="D687" i="1"/>
  <c r="Q1131" i="1"/>
  <c r="R688" i="1" l="1"/>
  <c r="E690" i="1"/>
  <c r="O689" i="1"/>
  <c r="P689" i="1" s="1"/>
  <c r="V690" i="1"/>
  <c r="F687" i="1"/>
  <c r="J687" i="1"/>
  <c r="T688" i="1"/>
  <c r="G687" i="1"/>
  <c r="H689" i="1"/>
  <c r="A690" i="1"/>
  <c r="N690" i="1" s="1"/>
  <c r="I689" i="1"/>
  <c r="D688" i="1"/>
  <c r="Q1132" i="1"/>
  <c r="E691" i="1" l="1"/>
  <c r="R689" i="1"/>
  <c r="O690" i="1"/>
  <c r="P690" i="1" s="1"/>
  <c r="V691" i="1"/>
  <c r="F688" i="1"/>
  <c r="J688" i="1"/>
  <c r="T689" i="1"/>
  <c r="G688" i="1"/>
  <c r="D689" i="1"/>
  <c r="A691" i="1"/>
  <c r="N691" i="1" s="1"/>
  <c r="H690" i="1"/>
  <c r="I690" i="1"/>
  <c r="Q1133" i="1"/>
  <c r="R690" i="1" l="1"/>
  <c r="E692" i="1"/>
  <c r="E693" i="1" s="1"/>
  <c r="O691" i="1"/>
  <c r="P691" i="1" s="1"/>
  <c r="V692" i="1"/>
  <c r="F689" i="1"/>
  <c r="J689" i="1"/>
  <c r="T690" i="1"/>
  <c r="G689" i="1"/>
  <c r="I691" i="1"/>
  <c r="A692" i="1"/>
  <c r="N692" i="1" s="1"/>
  <c r="H691" i="1"/>
  <c r="R691" i="1" s="1"/>
  <c r="D690" i="1"/>
  <c r="Q1134" i="1"/>
  <c r="O692" i="1" l="1"/>
  <c r="P692" i="1" s="1"/>
  <c r="V693" i="1"/>
  <c r="F690" i="1"/>
  <c r="J690" i="1"/>
  <c r="T691" i="1"/>
  <c r="G690" i="1"/>
  <c r="D691" i="1"/>
  <c r="I692" i="1"/>
  <c r="A693" i="1"/>
  <c r="N693" i="1" s="1"/>
  <c r="H692" i="1"/>
  <c r="Q1135" i="1"/>
  <c r="R692" i="1" l="1"/>
  <c r="E694" i="1"/>
  <c r="O693" i="1"/>
  <c r="P693" i="1" s="1"/>
  <c r="V694" i="1"/>
  <c r="F691" i="1"/>
  <c r="J691" i="1"/>
  <c r="T692" i="1"/>
  <c r="G691" i="1"/>
  <c r="D692" i="1"/>
  <c r="A694" i="1"/>
  <c r="N694" i="1" s="1"/>
  <c r="I693" i="1"/>
  <c r="H693" i="1"/>
  <c r="R693" i="1" s="1"/>
  <c r="Q1136" i="1"/>
  <c r="E695" i="1" l="1"/>
  <c r="O694" i="1"/>
  <c r="P694" i="1" s="1"/>
  <c r="V695" i="1"/>
  <c r="F692" i="1"/>
  <c r="J692" i="1"/>
  <c r="T693" i="1"/>
  <c r="G692" i="1"/>
  <c r="A695" i="1"/>
  <c r="N695" i="1" s="1"/>
  <c r="H694" i="1"/>
  <c r="I694" i="1"/>
  <c r="D693" i="1"/>
  <c r="R694" i="1" l="1"/>
  <c r="E696" i="1"/>
  <c r="O695" i="1"/>
  <c r="P695" i="1" s="1"/>
  <c r="V696" i="1"/>
  <c r="F693" i="1"/>
  <c r="J693" i="1"/>
  <c r="T694" i="1"/>
  <c r="G693" i="1"/>
  <c r="I695" i="1"/>
  <c r="H695" i="1"/>
  <c r="A696" i="1"/>
  <c r="N696" i="1" s="1"/>
  <c r="D694" i="1"/>
  <c r="R695" i="1" l="1"/>
  <c r="E697" i="1"/>
  <c r="O696" i="1"/>
  <c r="P696" i="1" s="1"/>
  <c r="V697" i="1"/>
  <c r="F694" i="1"/>
  <c r="J694" i="1"/>
  <c r="T695" i="1"/>
  <c r="G694" i="1"/>
  <c r="H696" i="1"/>
  <c r="I696" i="1"/>
  <c r="A697" i="1"/>
  <c r="N697" i="1" s="1"/>
  <c r="D695" i="1"/>
  <c r="E698" i="1" l="1"/>
  <c r="R696" i="1"/>
  <c r="O697" i="1"/>
  <c r="P697" i="1" s="1"/>
  <c r="V698" i="1"/>
  <c r="F695" i="1"/>
  <c r="J695" i="1"/>
  <c r="T696" i="1"/>
  <c r="D696" i="1"/>
  <c r="G695" i="1"/>
  <c r="H697" i="1"/>
  <c r="I697" i="1"/>
  <c r="A698" i="1"/>
  <c r="N698" i="1" s="1"/>
  <c r="R697" i="1" l="1"/>
  <c r="E699" i="1"/>
  <c r="O698" i="1"/>
  <c r="P698" i="1" s="1"/>
  <c r="V699" i="1"/>
  <c r="F696" i="1"/>
  <c r="J696" i="1"/>
  <c r="T697" i="1"/>
  <c r="G696" i="1"/>
  <c r="D697" i="1"/>
  <c r="A699" i="1"/>
  <c r="N699" i="1" s="1"/>
  <c r="I698" i="1"/>
  <c r="H698" i="1"/>
  <c r="R698" i="1" s="1"/>
  <c r="E700" i="1" l="1"/>
  <c r="O699" i="1"/>
  <c r="P699" i="1" s="1"/>
  <c r="V700" i="1"/>
  <c r="F697" i="1"/>
  <c r="J697" i="1"/>
  <c r="T698" i="1"/>
  <c r="H699" i="1"/>
  <c r="I699" i="1"/>
  <c r="A700" i="1"/>
  <c r="N700" i="1" s="1"/>
  <c r="D698" i="1"/>
  <c r="G697" i="1"/>
  <c r="R699" i="1" l="1"/>
  <c r="E701" i="1"/>
  <c r="O700" i="1"/>
  <c r="P700" i="1" s="1"/>
  <c r="V701" i="1"/>
  <c r="F698" i="1"/>
  <c r="J698" i="1"/>
  <c r="T699" i="1"/>
  <c r="G698" i="1"/>
  <c r="D699" i="1"/>
  <c r="A701" i="1"/>
  <c r="N701" i="1" s="1"/>
  <c r="H700" i="1"/>
  <c r="I700" i="1"/>
  <c r="R700" i="1" l="1"/>
  <c r="E702" i="1"/>
  <c r="E703" i="1" s="1"/>
  <c r="O701" i="1"/>
  <c r="P701" i="1" s="1"/>
  <c r="V702" i="1"/>
  <c r="F699" i="1"/>
  <c r="J699" i="1"/>
  <c r="T700" i="1"/>
  <c r="D700" i="1"/>
  <c r="A702" i="1"/>
  <c r="N702" i="1" s="1"/>
  <c r="H701" i="1"/>
  <c r="I701" i="1"/>
  <c r="G699" i="1"/>
  <c r="R701" i="1" l="1"/>
  <c r="O702" i="1"/>
  <c r="P702" i="1" s="1"/>
  <c r="V703" i="1"/>
  <c r="F700" i="1"/>
  <c r="J700" i="1"/>
  <c r="T701" i="1"/>
  <c r="G700" i="1"/>
  <c r="I702" i="1"/>
  <c r="A703" i="1"/>
  <c r="N703" i="1" s="1"/>
  <c r="H702" i="1"/>
  <c r="D701" i="1"/>
  <c r="R702" i="1" l="1"/>
  <c r="E704" i="1"/>
  <c r="O703" i="1"/>
  <c r="P703" i="1" s="1"/>
  <c r="V704" i="1"/>
  <c r="F701" i="1"/>
  <c r="J701" i="1"/>
  <c r="T702" i="1"/>
  <c r="G701" i="1"/>
  <c r="D702" i="1"/>
  <c r="I703" i="1"/>
  <c r="H703" i="1"/>
  <c r="A704" i="1"/>
  <c r="N704" i="1" s="1"/>
  <c r="R703" i="1" l="1"/>
  <c r="E705" i="1"/>
  <c r="O704" i="1"/>
  <c r="P704" i="1" s="1"/>
  <c r="V705" i="1"/>
  <c r="F702" i="1"/>
  <c r="J702" i="1"/>
  <c r="T703" i="1"/>
  <c r="G702" i="1"/>
  <c r="A705" i="1"/>
  <c r="N705" i="1" s="1"/>
  <c r="H704" i="1"/>
  <c r="I704" i="1"/>
  <c r="D703" i="1"/>
  <c r="R704" i="1" l="1"/>
  <c r="E706" i="1"/>
  <c r="E707" i="1" s="1"/>
  <c r="O705" i="1"/>
  <c r="P705" i="1" s="1"/>
  <c r="V706" i="1"/>
  <c r="F703" i="1"/>
  <c r="J703" i="1"/>
  <c r="T704" i="1"/>
  <c r="G703" i="1"/>
  <c r="A706" i="1"/>
  <c r="N706" i="1" s="1"/>
  <c r="H705" i="1"/>
  <c r="I705" i="1"/>
  <c r="D704" i="1"/>
  <c r="R705" i="1" l="1"/>
  <c r="O706" i="1"/>
  <c r="P706" i="1" s="1"/>
  <c r="V707" i="1"/>
  <c r="F704" i="1"/>
  <c r="J704" i="1"/>
  <c r="T705" i="1"/>
  <c r="G704" i="1"/>
  <c r="D705" i="1"/>
  <c r="A707" i="1"/>
  <c r="N707" i="1" s="1"/>
  <c r="I706" i="1"/>
  <c r="H706" i="1"/>
  <c r="R706" i="1" s="1"/>
  <c r="E708" i="1" l="1"/>
  <c r="O707" i="1"/>
  <c r="P707" i="1" s="1"/>
  <c r="V708" i="1"/>
  <c r="F705" i="1"/>
  <c r="J705" i="1"/>
  <c r="T706" i="1"/>
  <c r="D706" i="1"/>
  <c r="I707" i="1"/>
  <c r="A708" i="1"/>
  <c r="N708" i="1" s="1"/>
  <c r="H707" i="1"/>
  <c r="G705" i="1"/>
  <c r="R707" i="1" l="1"/>
  <c r="E709" i="1"/>
  <c r="E710" i="1" s="1"/>
  <c r="O708" i="1"/>
  <c r="P708" i="1" s="1"/>
  <c r="V709" i="1"/>
  <c r="F706" i="1"/>
  <c r="J706" i="1"/>
  <c r="T707" i="1"/>
  <c r="G706" i="1"/>
  <c r="A709" i="1"/>
  <c r="N709" i="1" s="1"/>
  <c r="I708" i="1"/>
  <c r="H708" i="1"/>
  <c r="R708" i="1" s="1"/>
  <c r="D707" i="1"/>
  <c r="O709" i="1" l="1"/>
  <c r="P709" i="1" s="1"/>
  <c r="V710" i="1"/>
  <c r="F707" i="1"/>
  <c r="J707" i="1"/>
  <c r="T708" i="1"/>
  <c r="D708" i="1"/>
  <c r="G707" i="1"/>
  <c r="H709" i="1"/>
  <c r="R709" i="1" s="1"/>
  <c r="I709" i="1"/>
  <c r="A710" i="1"/>
  <c r="N710" i="1" l="1"/>
  <c r="E711" i="1"/>
  <c r="E712" i="1" s="1"/>
  <c r="O710" i="1"/>
  <c r="V711" i="1"/>
  <c r="F708" i="1"/>
  <c r="J708" i="1"/>
  <c r="T709" i="1"/>
  <c r="G708" i="1"/>
  <c r="H710" i="1"/>
  <c r="I710" i="1"/>
  <c r="A711" i="1"/>
  <c r="N711" i="1" s="1"/>
  <c r="D709" i="1"/>
  <c r="R710" i="1" l="1"/>
  <c r="P710" i="1"/>
  <c r="O711" i="1"/>
  <c r="P711" i="1" s="1"/>
  <c r="V712" i="1"/>
  <c r="F709" i="1"/>
  <c r="J709" i="1"/>
  <c r="G709" i="1"/>
  <c r="I711" i="1"/>
  <c r="A712" i="1"/>
  <c r="N712" i="1" s="1"/>
  <c r="H711" i="1"/>
  <c r="D710" i="1"/>
  <c r="R711" i="1" l="1"/>
  <c r="E713" i="1"/>
  <c r="O712" i="1"/>
  <c r="P712" i="1" s="1"/>
  <c r="V713" i="1"/>
  <c r="D711" i="1"/>
  <c r="J711" i="1" s="1"/>
  <c r="F710" i="1"/>
  <c r="J710" i="1"/>
  <c r="T711" i="1"/>
  <c r="G710" i="1"/>
  <c r="I712" i="1"/>
  <c r="H712" i="1"/>
  <c r="R712" i="1" s="1"/>
  <c r="A713" i="1"/>
  <c r="N713" i="1" s="1"/>
  <c r="E714" i="1" l="1"/>
  <c r="F711" i="1"/>
  <c r="O713" i="1"/>
  <c r="P713" i="1" s="1"/>
  <c r="V714" i="1"/>
  <c r="G711" i="1"/>
  <c r="I713" i="1"/>
  <c r="A714" i="1"/>
  <c r="N714" i="1" s="1"/>
  <c r="H713" i="1"/>
  <c r="R713" i="1" s="1"/>
  <c r="D712" i="1"/>
  <c r="E715" i="1" l="1"/>
  <c r="O714" i="1"/>
  <c r="P714" i="1" s="1"/>
  <c r="V715" i="1"/>
  <c r="F712" i="1"/>
  <c r="J712" i="1"/>
  <c r="G712" i="1"/>
  <c r="A715" i="1"/>
  <c r="N715" i="1" s="1"/>
  <c r="H714" i="1"/>
  <c r="R714" i="1" s="1"/>
  <c r="I714" i="1"/>
  <c r="D713" i="1"/>
  <c r="E716" i="1" l="1"/>
  <c r="O715" i="1"/>
  <c r="P715" i="1" s="1"/>
  <c r="V716" i="1"/>
  <c r="F713" i="1"/>
  <c r="J713" i="1"/>
  <c r="T714" i="1"/>
  <c r="G713" i="1"/>
  <c r="D714" i="1"/>
  <c r="A716" i="1"/>
  <c r="N716" i="1" s="1"/>
  <c r="H715" i="1"/>
  <c r="I715" i="1"/>
  <c r="R715" i="1" l="1"/>
  <c r="E717" i="1"/>
  <c r="O716" i="1"/>
  <c r="P716" i="1" s="1"/>
  <c r="V717" i="1"/>
  <c r="F714" i="1"/>
  <c r="J714" i="1"/>
  <c r="T715" i="1"/>
  <c r="G714" i="1"/>
  <c r="D715" i="1"/>
  <c r="I716" i="1"/>
  <c r="A717" i="1"/>
  <c r="N717" i="1" s="1"/>
  <c r="H716" i="1"/>
  <c r="R716" i="1" s="1"/>
  <c r="E718" i="1" l="1"/>
  <c r="O717" i="1"/>
  <c r="P717" i="1" s="1"/>
  <c r="V718" i="1"/>
  <c r="F715" i="1"/>
  <c r="J715" i="1"/>
  <c r="T716" i="1"/>
  <c r="G715" i="1"/>
  <c r="A718" i="1"/>
  <c r="N718" i="1" s="1"/>
  <c r="I717" i="1"/>
  <c r="H717" i="1"/>
  <c r="R717" i="1" s="1"/>
  <c r="D716" i="1"/>
  <c r="E719" i="1" l="1"/>
  <c r="O718" i="1"/>
  <c r="P718" i="1" s="1"/>
  <c r="V719" i="1"/>
  <c r="F716" i="1"/>
  <c r="J716" i="1"/>
  <c r="T717" i="1"/>
  <c r="D717" i="1"/>
  <c r="G716" i="1"/>
  <c r="A719" i="1"/>
  <c r="N719" i="1" s="1"/>
  <c r="H718" i="1"/>
  <c r="I718" i="1"/>
  <c r="R718" i="1" l="1"/>
  <c r="E720" i="1"/>
  <c r="O719" i="1"/>
  <c r="P719" i="1" s="1"/>
  <c r="V720" i="1"/>
  <c r="F717" i="1"/>
  <c r="J717" i="1"/>
  <c r="T718" i="1"/>
  <c r="G717" i="1"/>
  <c r="I719" i="1"/>
  <c r="A720" i="1"/>
  <c r="N720" i="1" s="1"/>
  <c r="H719" i="1"/>
  <c r="R719" i="1" s="1"/>
  <c r="D718" i="1"/>
  <c r="E721" i="1" l="1"/>
  <c r="O720" i="1"/>
  <c r="P720" i="1" s="1"/>
  <c r="V721" i="1"/>
  <c r="F718" i="1"/>
  <c r="J718" i="1"/>
  <c r="T719" i="1"/>
  <c r="G718" i="1"/>
  <c r="H720" i="1"/>
  <c r="R720" i="1" s="1"/>
  <c r="I720" i="1"/>
  <c r="A721" i="1"/>
  <c r="N721" i="1" s="1"/>
  <c r="D719" i="1"/>
  <c r="E722" i="1" l="1"/>
  <c r="O721" i="1"/>
  <c r="P721" i="1" s="1"/>
  <c r="V722" i="1"/>
  <c r="F719" i="1"/>
  <c r="J719" i="1"/>
  <c r="T720" i="1"/>
  <c r="G719" i="1"/>
  <c r="A722" i="1"/>
  <c r="N722" i="1" s="1"/>
  <c r="H721" i="1"/>
  <c r="I721" i="1"/>
  <c r="D720" i="1"/>
  <c r="R721" i="1" l="1"/>
  <c r="E723" i="1"/>
  <c r="O722" i="1"/>
  <c r="P722" i="1" s="1"/>
  <c r="V723" i="1"/>
  <c r="F720" i="1"/>
  <c r="J720" i="1"/>
  <c r="T721" i="1"/>
  <c r="G720" i="1"/>
  <c r="D721" i="1"/>
  <c r="A723" i="1"/>
  <c r="N723" i="1" s="1"/>
  <c r="H722" i="1"/>
  <c r="I722" i="1"/>
  <c r="R722" i="1" l="1"/>
  <c r="E724" i="1"/>
  <c r="O723" i="1"/>
  <c r="P723" i="1" s="1"/>
  <c r="V724" i="1"/>
  <c r="F721" i="1"/>
  <c r="J721" i="1"/>
  <c r="T722" i="1"/>
  <c r="D722" i="1"/>
  <c r="G721" i="1"/>
  <c r="A724" i="1"/>
  <c r="N724" i="1" s="1"/>
  <c r="I723" i="1"/>
  <c r="H723" i="1"/>
  <c r="R723" i="1" s="1"/>
  <c r="E725" i="1" l="1"/>
  <c r="O724" i="1"/>
  <c r="P724" i="1" s="1"/>
  <c r="V725" i="1"/>
  <c r="F722" i="1"/>
  <c r="J722" i="1"/>
  <c r="T723" i="1"/>
  <c r="G722" i="1"/>
  <c r="I724" i="1"/>
  <c r="A725" i="1"/>
  <c r="N725" i="1" s="1"/>
  <c r="H724" i="1"/>
  <c r="D723" i="1"/>
  <c r="R724" i="1" l="1"/>
  <c r="E726" i="1"/>
  <c r="O725" i="1"/>
  <c r="P725" i="1" s="1"/>
  <c r="V726" i="1"/>
  <c r="F723" i="1"/>
  <c r="J723" i="1"/>
  <c r="T724" i="1"/>
  <c r="D724" i="1"/>
  <c r="I725" i="1"/>
  <c r="H725" i="1"/>
  <c r="R725" i="1" s="1"/>
  <c r="A726" i="1"/>
  <c r="N726" i="1" s="1"/>
  <c r="G723" i="1"/>
  <c r="E727" i="1" l="1"/>
  <c r="O726" i="1"/>
  <c r="P726" i="1" s="1"/>
  <c r="V727" i="1"/>
  <c r="F724" i="1"/>
  <c r="J724" i="1"/>
  <c r="T725" i="1"/>
  <c r="G724" i="1"/>
  <c r="H726" i="1"/>
  <c r="R726" i="1" s="1"/>
  <c r="I726" i="1"/>
  <c r="A727" i="1"/>
  <c r="N727" i="1" s="1"/>
  <c r="D725" i="1"/>
  <c r="E728" i="1" l="1"/>
  <c r="O727" i="1"/>
  <c r="P727" i="1" s="1"/>
  <c r="V728" i="1"/>
  <c r="F725" i="1"/>
  <c r="J725" i="1"/>
  <c r="T726" i="1"/>
  <c r="G725" i="1"/>
  <c r="D726" i="1"/>
  <c r="A728" i="1"/>
  <c r="N728" i="1" s="1"/>
  <c r="H727" i="1"/>
  <c r="I727" i="1"/>
  <c r="R727" i="1" l="1"/>
  <c r="E729" i="1"/>
  <c r="O728" i="1"/>
  <c r="P728" i="1" s="1"/>
  <c r="V729" i="1"/>
  <c r="F726" i="1"/>
  <c r="J726" i="1"/>
  <c r="T727" i="1"/>
  <c r="G726" i="1"/>
  <c r="I728" i="1"/>
  <c r="H728" i="1"/>
  <c r="R728" i="1" s="1"/>
  <c r="A729" i="1"/>
  <c r="N729" i="1" s="1"/>
  <c r="D727" i="1"/>
  <c r="E730" i="1" l="1"/>
  <c r="O729" i="1"/>
  <c r="P729" i="1" s="1"/>
  <c r="V730" i="1"/>
  <c r="F727" i="1"/>
  <c r="J727" i="1"/>
  <c r="T728" i="1"/>
  <c r="G727" i="1"/>
  <c r="I729" i="1"/>
  <c r="A730" i="1"/>
  <c r="N730" i="1" s="1"/>
  <c r="H729" i="1"/>
  <c r="D728" i="1"/>
  <c r="R729" i="1" l="1"/>
  <c r="E731" i="1"/>
  <c r="O730" i="1"/>
  <c r="P730" i="1" s="1"/>
  <c r="V731" i="1"/>
  <c r="F728" i="1"/>
  <c r="J728" i="1"/>
  <c r="G728" i="1"/>
  <c r="T729" i="1"/>
  <c r="I730" i="1"/>
  <c r="A731" i="1"/>
  <c r="N731" i="1" s="1"/>
  <c r="H730" i="1"/>
  <c r="R730" i="1" s="1"/>
  <c r="D729" i="1"/>
  <c r="E732" i="1" l="1"/>
  <c r="O731" i="1"/>
  <c r="P731" i="1" s="1"/>
  <c r="V732" i="1"/>
  <c r="F729" i="1"/>
  <c r="J729" i="1"/>
  <c r="T730" i="1"/>
  <c r="A732" i="1"/>
  <c r="N732" i="1" s="1"/>
  <c r="H731" i="1"/>
  <c r="R731" i="1" s="1"/>
  <c r="I731" i="1"/>
  <c r="D730" i="1"/>
  <c r="G729" i="1"/>
  <c r="E733" i="1" l="1"/>
  <c r="O732" i="1"/>
  <c r="P732" i="1" s="1"/>
  <c r="V733" i="1"/>
  <c r="F730" i="1"/>
  <c r="J730" i="1"/>
  <c r="T731" i="1"/>
  <c r="G730" i="1"/>
  <c r="D731" i="1"/>
  <c r="I732" i="1"/>
  <c r="A733" i="1"/>
  <c r="N733" i="1" s="1"/>
  <c r="H732" i="1"/>
  <c r="R732" i="1" s="1"/>
  <c r="E734" i="1" l="1"/>
  <c r="O733" i="1"/>
  <c r="P733" i="1" s="1"/>
  <c r="V734" i="1"/>
  <c r="F731" i="1"/>
  <c r="J731" i="1"/>
  <c r="T732" i="1"/>
  <c r="D732" i="1"/>
  <c r="A734" i="1"/>
  <c r="N734" i="1" s="1"/>
  <c r="H733" i="1"/>
  <c r="I733" i="1"/>
  <c r="G731" i="1"/>
  <c r="R733" i="1" l="1"/>
  <c r="E735" i="1"/>
  <c r="E736" i="1" s="1"/>
  <c r="O734" i="1"/>
  <c r="P734" i="1" s="1"/>
  <c r="V735" i="1"/>
  <c r="F732" i="1"/>
  <c r="J732" i="1"/>
  <c r="T733" i="1"/>
  <c r="G732" i="1"/>
  <c r="A735" i="1"/>
  <c r="N735" i="1" s="1"/>
  <c r="H734" i="1"/>
  <c r="I734" i="1"/>
  <c r="D733" i="1"/>
  <c r="R734" i="1" l="1"/>
  <c r="O735" i="1"/>
  <c r="P735" i="1" s="1"/>
  <c r="V736" i="1"/>
  <c r="F733" i="1"/>
  <c r="J733" i="1"/>
  <c r="T734" i="1"/>
  <c r="G733" i="1"/>
  <c r="D734" i="1"/>
  <c r="A736" i="1"/>
  <c r="N736" i="1" s="1"/>
  <c r="H735" i="1"/>
  <c r="I735" i="1"/>
  <c r="R735" i="1" l="1"/>
  <c r="E737" i="1"/>
  <c r="O736" i="1"/>
  <c r="P736" i="1" s="1"/>
  <c r="V737" i="1"/>
  <c r="F734" i="1"/>
  <c r="J734" i="1"/>
  <c r="T735" i="1"/>
  <c r="G734" i="1"/>
  <c r="I736" i="1"/>
  <c r="H736" i="1"/>
  <c r="R736" i="1" s="1"/>
  <c r="A737" i="1"/>
  <c r="N737" i="1" s="1"/>
  <c r="D735" i="1"/>
  <c r="E738" i="1" l="1"/>
  <c r="O737" i="1"/>
  <c r="P737" i="1" s="1"/>
  <c r="V738" i="1"/>
  <c r="F735" i="1"/>
  <c r="J735" i="1"/>
  <c r="T736" i="1"/>
  <c r="G735" i="1"/>
  <c r="A738" i="1"/>
  <c r="N738" i="1" s="1"/>
  <c r="I737" i="1"/>
  <c r="H737" i="1"/>
  <c r="R737" i="1" s="1"/>
  <c r="D736" i="1"/>
  <c r="E739" i="1" l="1"/>
  <c r="O738" i="1"/>
  <c r="P738" i="1" s="1"/>
  <c r="V739" i="1"/>
  <c r="F736" i="1"/>
  <c r="J736" i="1"/>
  <c r="T737" i="1"/>
  <c r="G736" i="1"/>
  <c r="H738" i="1"/>
  <c r="R738" i="1" s="1"/>
  <c r="I738" i="1"/>
  <c r="A739" i="1"/>
  <c r="N739" i="1" s="1"/>
  <c r="D737" i="1"/>
  <c r="E740" i="1" l="1"/>
  <c r="O739" i="1"/>
  <c r="P739" i="1" s="1"/>
  <c r="V740" i="1"/>
  <c r="F737" i="1"/>
  <c r="J737" i="1"/>
  <c r="T738" i="1"/>
  <c r="G737" i="1"/>
  <c r="D738" i="1"/>
  <c r="H739" i="1"/>
  <c r="I739" i="1"/>
  <c r="A740" i="1"/>
  <c r="N740" i="1" l="1"/>
  <c r="E741" i="1"/>
  <c r="E742" i="1" s="1"/>
  <c r="R739" i="1"/>
  <c r="V741" i="1"/>
  <c r="F738" i="1"/>
  <c r="J738" i="1"/>
  <c r="T739" i="1"/>
  <c r="D739" i="1"/>
  <c r="G738" i="1"/>
  <c r="A741" i="1"/>
  <c r="N741" i="1" s="1"/>
  <c r="H740" i="1"/>
  <c r="I740" i="1"/>
  <c r="R740" i="1" l="1"/>
  <c r="O741" i="1"/>
  <c r="P741" i="1" s="1"/>
  <c r="V742" i="1"/>
  <c r="F739" i="1"/>
  <c r="J739" i="1"/>
  <c r="D740" i="1"/>
  <c r="H741" i="1"/>
  <c r="I741" i="1"/>
  <c r="A742" i="1"/>
  <c r="N742" i="1" s="1"/>
  <c r="G739" i="1"/>
  <c r="R741" i="1" l="1"/>
  <c r="E743" i="1"/>
  <c r="E744" i="1" s="1"/>
  <c r="O742" i="1"/>
  <c r="P742" i="1" s="1"/>
  <c r="V743" i="1"/>
  <c r="F740" i="1"/>
  <c r="J740" i="1"/>
  <c r="G740" i="1"/>
  <c r="I742" i="1"/>
  <c r="H742" i="1"/>
  <c r="A743" i="1"/>
  <c r="N743" i="1" s="1"/>
  <c r="D741" i="1"/>
  <c r="D742" i="1" s="1"/>
  <c r="R742" i="1" l="1"/>
  <c r="J742" i="1"/>
  <c r="O743" i="1"/>
  <c r="P743" i="1" s="1"/>
  <c r="V744" i="1"/>
  <c r="F741" i="1"/>
  <c r="F742" i="1" s="1"/>
  <c r="J741" i="1"/>
  <c r="T742" i="1"/>
  <c r="G741" i="1"/>
  <c r="A744" i="1"/>
  <c r="N744" i="1" s="1"/>
  <c r="H743" i="1"/>
  <c r="I743" i="1"/>
  <c r="G742" i="1"/>
  <c r="R743" i="1" l="1"/>
  <c r="E745" i="1"/>
  <c r="O744" i="1"/>
  <c r="P744" i="1" s="1"/>
  <c r="V745" i="1"/>
  <c r="T743" i="1"/>
  <c r="I744" i="1"/>
  <c r="A745" i="1"/>
  <c r="N745" i="1" s="1"/>
  <c r="H744" i="1"/>
  <c r="R744" i="1" s="1"/>
  <c r="D743" i="1"/>
  <c r="E746" i="1" l="1"/>
  <c r="O745" i="1"/>
  <c r="P745" i="1" s="1"/>
  <c r="V746" i="1"/>
  <c r="F743" i="1"/>
  <c r="J743" i="1"/>
  <c r="G743" i="1"/>
  <c r="A746" i="1"/>
  <c r="N746" i="1" s="1"/>
  <c r="H745" i="1"/>
  <c r="R745" i="1" s="1"/>
  <c r="I745" i="1"/>
  <c r="D744" i="1"/>
  <c r="E747" i="1" l="1"/>
  <c r="O746" i="1"/>
  <c r="P746" i="1" s="1"/>
  <c r="V747" i="1"/>
  <c r="F744" i="1"/>
  <c r="J744" i="1"/>
  <c r="T745" i="1"/>
  <c r="G744" i="1"/>
  <c r="D745" i="1"/>
  <c r="I746" i="1"/>
  <c r="A747" i="1"/>
  <c r="N747" i="1" s="1"/>
  <c r="H746" i="1"/>
  <c r="R746" i="1" s="1"/>
  <c r="E748" i="1" l="1"/>
  <c r="O747" i="1"/>
  <c r="P747" i="1" s="1"/>
  <c r="V748" i="1"/>
  <c r="F745" i="1"/>
  <c r="J745" i="1"/>
  <c r="T746" i="1"/>
  <c r="D746" i="1"/>
  <c r="A748" i="1"/>
  <c r="N748" i="1" s="1"/>
  <c r="H747" i="1"/>
  <c r="I747" i="1"/>
  <c r="G745" i="1"/>
  <c r="R747" i="1" l="1"/>
  <c r="E749" i="1"/>
  <c r="O748" i="1"/>
  <c r="P748" i="1" s="1"/>
  <c r="V749" i="1"/>
  <c r="F746" i="1"/>
  <c r="J746" i="1"/>
  <c r="T747" i="1"/>
  <c r="A749" i="1"/>
  <c r="N749" i="1" s="1"/>
  <c r="H748" i="1"/>
  <c r="I748" i="1"/>
  <c r="D747" i="1"/>
  <c r="G746" i="1"/>
  <c r="E750" i="1" l="1"/>
  <c r="R748" i="1"/>
  <c r="O749" i="1"/>
  <c r="P749" i="1" s="1"/>
  <c r="V750" i="1"/>
  <c r="F747" i="1"/>
  <c r="J747" i="1"/>
  <c r="T748" i="1"/>
  <c r="D748" i="1"/>
  <c r="A750" i="1"/>
  <c r="N750" i="1" s="1"/>
  <c r="I749" i="1"/>
  <c r="H749" i="1"/>
  <c r="R749" i="1" s="1"/>
  <c r="G747" i="1"/>
  <c r="E751" i="1" l="1"/>
  <c r="O750" i="1"/>
  <c r="P750" i="1" s="1"/>
  <c r="V751" i="1"/>
  <c r="F748" i="1"/>
  <c r="J748" i="1"/>
  <c r="T749" i="1"/>
  <c r="G748" i="1"/>
  <c r="D749" i="1"/>
  <c r="I750" i="1"/>
  <c r="H750" i="1"/>
  <c r="R750" i="1" s="1"/>
  <c r="A751" i="1"/>
  <c r="N751" i="1" s="1"/>
  <c r="E752" i="1" l="1"/>
  <c r="O751" i="1"/>
  <c r="P751" i="1" s="1"/>
  <c r="V752" i="1"/>
  <c r="F749" i="1"/>
  <c r="J749" i="1"/>
  <c r="T750" i="1"/>
  <c r="G749" i="1"/>
  <c r="I751" i="1"/>
  <c r="A752" i="1"/>
  <c r="N752" i="1" s="1"/>
  <c r="H751" i="1"/>
  <c r="D750" i="1"/>
  <c r="R751" i="1" l="1"/>
  <c r="E753" i="1"/>
  <c r="E754" i="1" s="1"/>
  <c r="O752" i="1"/>
  <c r="P752" i="1" s="1"/>
  <c r="V753" i="1"/>
  <c r="F750" i="1"/>
  <c r="J750" i="1"/>
  <c r="T751" i="1"/>
  <c r="D751" i="1"/>
  <c r="A753" i="1"/>
  <c r="N753" i="1" s="1"/>
  <c r="I752" i="1"/>
  <c r="H752" i="1"/>
  <c r="R752" i="1" s="1"/>
  <c r="G750" i="1"/>
  <c r="O753" i="1" l="1"/>
  <c r="P753" i="1" s="1"/>
  <c r="V754" i="1"/>
  <c r="F751" i="1"/>
  <c r="J751" i="1"/>
  <c r="T752" i="1"/>
  <c r="G751" i="1"/>
  <c r="A754" i="1"/>
  <c r="N754" i="1" s="1"/>
  <c r="I753" i="1"/>
  <c r="H753" i="1"/>
  <c r="D752" i="1"/>
  <c r="R753" i="1" l="1"/>
  <c r="E755" i="1"/>
  <c r="O754" i="1"/>
  <c r="P754" i="1" s="1"/>
  <c r="V755" i="1"/>
  <c r="F752" i="1"/>
  <c r="J752" i="1"/>
  <c r="T753" i="1"/>
  <c r="G752" i="1"/>
  <c r="H754" i="1"/>
  <c r="R754" i="1" s="1"/>
  <c r="I754" i="1"/>
  <c r="A755" i="1"/>
  <c r="N755" i="1" s="1"/>
  <c r="D753" i="1"/>
  <c r="E756" i="1" l="1"/>
  <c r="O755" i="1"/>
  <c r="P755" i="1" s="1"/>
  <c r="V756" i="1"/>
  <c r="F753" i="1"/>
  <c r="J753" i="1"/>
  <c r="T754" i="1"/>
  <c r="G753" i="1"/>
  <c r="D754" i="1"/>
  <c r="A756" i="1"/>
  <c r="N756" i="1" s="1"/>
  <c r="H755" i="1"/>
  <c r="I755" i="1"/>
  <c r="R755" i="1" l="1"/>
  <c r="E757" i="1"/>
  <c r="E758" i="1" s="1"/>
  <c r="O756" i="1"/>
  <c r="P756" i="1" s="1"/>
  <c r="V757" i="1"/>
  <c r="F754" i="1"/>
  <c r="J754" i="1"/>
  <c r="T755" i="1"/>
  <c r="G754" i="1"/>
  <c r="A757" i="1"/>
  <c r="N757" i="1" s="1"/>
  <c r="H756" i="1"/>
  <c r="I756" i="1"/>
  <c r="D755" i="1"/>
  <c r="R756" i="1" l="1"/>
  <c r="O757" i="1"/>
  <c r="P757" i="1" s="1"/>
  <c r="V758" i="1"/>
  <c r="F755" i="1"/>
  <c r="J755" i="1"/>
  <c r="T756" i="1"/>
  <c r="G755" i="1"/>
  <c r="D756" i="1"/>
  <c r="H757" i="1"/>
  <c r="I757" i="1"/>
  <c r="A758" i="1"/>
  <c r="N758" i="1" s="1"/>
  <c r="E759" i="1" l="1"/>
  <c r="R757" i="1"/>
  <c r="O758" i="1"/>
  <c r="P758" i="1" s="1"/>
  <c r="V759" i="1"/>
  <c r="F756" i="1"/>
  <c r="J756" i="1"/>
  <c r="T757" i="1"/>
  <c r="G756" i="1"/>
  <c r="D757" i="1"/>
  <c r="I758" i="1"/>
  <c r="A759" i="1"/>
  <c r="N759" i="1" s="1"/>
  <c r="H758" i="1"/>
  <c r="R758" i="1" s="1"/>
  <c r="E760" i="1" l="1"/>
  <c r="O759" i="1"/>
  <c r="P759" i="1" s="1"/>
  <c r="V760" i="1"/>
  <c r="F757" i="1"/>
  <c r="J757" i="1"/>
  <c r="T758" i="1"/>
  <c r="G757" i="1"/>
  <c r="A760" i="1"/>
  <c r="N760" i="1" s="1"/>
  <c r="H759" i="1"/>
  <c r="I759" i="1"/>
  <c r="D758" i="1"/>
  <c r="R759" i="1" l="1"/>
  <c r="E761" i="1"/>
  <c r="O760" i="1"/>
  <c r="P760" i="1" s="1"/>
  <c r="V761" i="1"/>
  <c r="F758" i="1"/>
  <c r="J758" i="1"/>
  <c r="T759" i="1"/>
  <c r="D759" i="1"/>
  <c r="G758" i="1"/>
  <c r="A761" i="1"/>
  <c r="N761" i="1" s="1"/>
  <c r="H760" i="1"/>
  <c r="I760" i="1"/>
  <c r="R760" i="1" l="1"/>
  <c r="E762" i="1"/>
  <c r="O761" i="1"/>
  <c r="P761" i="1" s="1"/>
  <c r="V762" i="1"/>
  <c r="F759" i="1"/>
  <c r="J759" i="1"/>
  <c r="T760" i="1"/>
  <c r="G759" i="1"/>
  <c r="H761" i="1"/>
  <c r="I761" i="1"/>
  <c r="A762" i="1"/>
  <c r="N762" i="1" s="1"/>
  <c r="D760" i="1"/>
  <c r="E763" i="1" l="1"/>
  <c r="R761" i="1"/>
  <c r="O762" i="1"/>
  <c r="P762" i="1" s="1"/>
  <c r="V763" i="1"/>
  <c r="F760" i="1"/>
  <c r="J760" i="1"/>
  <c r="T761" i="1"/>
  <c r="G760" i="1"/>
  <c r="D761" i="1"/>
  <c r="A763" i="1"/>
  <c r="N763" i="1" s="1"/>
  <c r="H762" i="1"/>
  <c r="I762" i="1"/>
  <c r="R762" i="1" l="1"/>
  <c r="E764" i="1"/>
  <c r="O763" i="1"/>
  <c r="P763" i="1" s="1"/>
  <c r="V764" i="1"/>
  <c r="F761" i="1"/>
  <c r="J761" i="1"/>
  <c r="T762" i="1"/>
  <c r="G761" i="1"/>
  <c r="I763" i="1"/>
  <c r="A764" i="1"/>
  <c r="N764" i="1" s="1"/>
  <c r="H763" i="1"/>
  <c r="R763" i="1" s="1"/>
  <c r="D762" i="1"/>
  <c r="E765" i="1" l="1"/>
  <c r="O764" i="1"/>
  <c r="P764" i="1" s="1"/>
  <c r="V765" i="1"/>
  <c r="F762" i="1"/>
  <c r="J762" i="1"/>
  <c r="T763" i="1"/>
  <c r="G762" i="1"/>
  <c r="D763" i="1"/>
  <c r="I764" i="1"/>
  <c r="A765" i="1"/>
  <c r="N765" i="1" s="1"/>
  <c r="H764" i="1"/>
  <c r="R764" i="1" s="1"/>
  <c r="E766" i="1" l="1"/>
  <c r="O765" i="1"/>
  <c r="P765" i="1" s="1"/>
  <c r="V766" i="1"/>
  <c r="F763" i="1"/>
  <c r="J763" i="1"/>
  <c r="T764" i="1"/>
  <c r="G763" i="1"/>
  <c r="I765" i="1"/>
  <c r="H765" i="1"/>
  <c r="A766" i="1"/>
  <c r="N766" i="1" s="1"/>
  <c r="D764" i="1"/>
  <c r="R765" i="1" l="1"/>
  <c r="E767" i="1"/>
  <c r="O766" i="1"/>
  <c r="P766" i="1" s="1"/>
  <c r="V767" i="1"/>
  <c r="F764" i="1"/>
  <c r="J764" i="1"/>
  <c r="T765" i="1"/>
  <c r="G764" i="1"/>
  <c r="D765" i="1"/>
  <c r="H766" i="1"/>
  <c r="A767" i="1"/>
  <c r="N767" i="1" s="1"/>
  <c r="I766" i="1"/>
  <c r="R766" i="1" l="1"/>
  <c r="E768" i="1"/>
  <c r="O767" i="1"/>
  <c r="P767" i="1" s="1"/>
  <c r="V768" i="1"/>
  <c r="F765" i="1"/>
  <c r="J765" i="1"/>
  <c r="T766" i="1"/>
  <c r="G765" i="1"/>
  <c r="H767" i="1"/>
  <c r="A768" i="1"/>
  <c r="N768" i="1" s="1"/>
  <c r="I767" i="1"/>
  <c r="D766" i="1"/>
  <c r="E769" i="1" l="1"/>
  <c r="R767" i="1"/>
  <c r="O768" i="1"/>
  <c r="P768" i="1" s="1"/>
  <c r="V769" i="1"/>
  <c r="F766" i="1"/>
  <c r="J766" i="1"/>
  <c r="T767" i="1"/>
  <c r="G766" i="1"/>
  <c r="A769" i="1"/>
  <c r="N769" i="1" s="1"/>
  <c r="H768" i="1"/>
  <c r="I768" i="1"/>
  <c r="D767" i="1"/>
  <c r="R768" i="1" l="1"/>
  <c r="E770" i="1"/>
  <c r="O769" i="1"/>
  <c r="P769" i="1" s="1"/>
  <c r="V770" i="1"/>
  <c r="F767" i="1"/>
  <c r="J767" i="1"/>
  <c r="T768" i="1"/>
  <c r="G767" i="1"/>
  <c r="D768" i="1"/>
  <c r="I769" i="1"/>
  <c r="A770" i="1"/>
  <c r="N770" i="1" s="1"/>
  <c r="H769" i="1"/>
  <c r="R769" i="1" s="1"/>
  <c r="E771" i="1" l="1"/>
  <c r="O770" i="1"/>
  <c r="P770" i="1" s="1"/>
  <c r="V771" i="1"/>
  <c r="F768" i="1"/>
  <c r="J768" i="1"/>
  <c r="G768" i="1"/>
  <c r="D769" i="1"/>
  <c r="I770" i="1"/>
  <c r="A771" i="1"/>
  <c r="H770" i="1"/>
  <c r="E772" i="1" l="1"/>
  <c r="E773" i="1" s="1"/>
  <c r="N771" i="1"/>
  <c r="R770" i="1"/>
  <c r="V772" i="1"/>
  <c r="F769" i="1"/>
  <c r="J769" i="1"/>
  <c r="D770" i="1"/>
  <c r="J770" i="1" s="1"/>
  <c r="T770" i="1"/>
  <c r="G769" i="1"/>
  <c r="A772" i="1"/>
  <c r="N772" i="1" s="1"/>
  <c r="H771" i="1"/>
  <c r="R771" i="1" s="1"/>
  <c r="I771" i="1"/>
  <c r="O772" i="1" l="1"/>
  <c r="P772" i="1" s="1"/>
  <c r="V773" i="1"/>
  <c r="G770" i="1"/>
  <c r="F770" i="1"/>
  <c r="D771" i="1"/>
  <c r="I772" i="1"/>
  <c r="H772" i="1"/>
  <c r="A773" i="1"/>
  <c r="N773" i="1" s="1"/>
  <c r="R772" i="1" l="1"/>
  <c r="E774" i="1"/>
  <c r="E775" i="1" s="1"/>
  <c r="O773" i="1"/>
  <c r="P773" i="1" s="1"/>
  <c r="V774" i="1"/>
  <c r="F771" i="1"/>
  <c r="J771" i="1"/>
  <c r="G771" i="1"/>
  <c r="I773" i="1"/>
  <c r="A774" i="1"/>
  <c r="N774" i="1" s="1"/>
  <c r="H773" i="1"/>
  <c r="D772" i="1"/>
  <c r="R773" i="1" l="1"/>
  <c r="O774" i="1"/>
  <c r="P774" i="1" s="1"/>
  <c r="V775" i="1"/>
  <c r="F772" i="1"/>
  <c r="J772" i="1"/>
  <c r="T773" i="1"/>
  <c r="G772" i="1"/>
  <c r="D773" i="1"/>
  <c r="A775" i="1"/>
  <c r="N775" i="1" s="1"/>
  <c r="H774" i="1"/>
  <c r="I774" i="1"/>
  <c r="R774" i="1" l="1"/>
  <c r="E776" i="1"/>
  <c r="O775" i="1"/>
  <c r="P775" i="1" s="1"/>
  <c r="V776" i="1"/>
  <c r="F773" i="1"/>
  <c r="J773" i="1"/>
  <c r="T774" i="1"/>
  <c r="G773" i="1"/>
  <c r="H775" i="1"/>
  <c r="I775" i="1"/>
  <c r="A776" i="1"/>
  <c r="N776" i="1" s="1"/>
  <c r="D774" i="1"/>
  <c r="E777" i="1" l="1"/>
  <c r="R775" i="1"/>
  <c r="O776" i="1"/>
  <c r="P776" i="1" s="1"/>
  <c r="V777" i="1"/>
  <c r="F774" i="1"/>
  <c r="J774" i="1"/>
  <c r="T775" i="1"/>
  <c r="G774" i="1"/>
  <c r="H776" i="1"/>
  <c r="I776" i="1"/>
  <c r="A777" i="1"/>
  <c r="N777" i="1" s="1"/>
  <c r="D775" i="1"/>
  <c r="R776" i="1" l="1"/>
  <c r="E778" i="1"/>
  <c r="O777" i="1"/>
  <c r="P777" i="1" s="1"/>
  <c r="V778" i="1"/>
  <c r="F775" i="1"/>
  <c r="J775" i="1"/>
  <c r="T776" i="1"/>
  <c r="G775" i="1"/>
  <c r="D776" i="1"/>
  <c r="I777" i="1"/>
  <c r="A778" i="1"/>
  <c r="N778" i="1" s="1"/>
  <c r="H777" i="1"/>
  <c r="R777" i="1" s="1"/>
  <c r="E779" i="1" l="1"/>
  <c r="O778" i="1"/>
  <c r="P778" i="1" s="1"/>
  <c r="V779" i="1"/>
  <c r="F776" i="1"/>
  <c r="J776" i="1"/>
  <c r="T777" i="1"/>
  <c r="A779" i="1"/>
  <c r="N779" i="1" s="1"/>
  <c r="H778" i="1"/>
  <c r="R778" i="1" s="1"/>
  <c r="I778" i="1"/>
  <c r="D777" i="1"/>
  <c r="G776" i="1"/>
  <c r="E780" i="1" l="1"/>
  <c r="O779" i="1"/>
  <c r="P779" i="1" s="1"/>
  <c r="V780" i="1"/>
  <c r="F777" i="1"/>
  <c r="J777" i="1"/>
  <c r="T778" i="1"/>
  <c r="D778" i="1"/>
  <c r="I779" i="1"/>
  <c r="A780" i="1"/>
  <c r="N780" i="1" s="1"/>
  <c r="H779" i="1"/>
  <c r="G777" i="1"/>
  <c r="R779" i="1" l="1"/>
  <c r="E781" i="1"/>
  <c r="O780" i="1"/>
  <c r="P780" i="1" s="1"/>
  <c r="V781" i="1"/>
  <c r="F778" i="1"/>
  <c r="J778" i="1"/>
  <c r="T779" i="1"/>
  <c r="G778" i="1"/>
  <c r="D779" i="1"/>
  <c r="I780" i="1"/>
  <c r="A781" i="1"/>
  <c r="N781" i="1" s="1"/>
  <c r="H780" i="1"/>
  <c r="R780" i="1" s="1"/>
  <c r="E782" i="1" l="1"/>
  <c r="O781" i="1"/>
  <c r="P781" i="1" s="1"/>
  <c r="V782" i="1"/>
  <c r="F779" i="1"/>
  <c r="J779" i="1"/>
  <c r="T780" i="1"/>
  <c r="D780" i="1"/>
  <c r="G779" i="1"/>
  <c r="H781" i="1"/>
  <c r="I781" i="1"/>
  <c r="A782" i="1"/>
  <c r="N782" i="1" s="1"/>
  <c r="R781" i="1" l="1"/>
  <c r="E783" i="1"/>
  <c r="E784" i="1" s="1"/>
  <c r="O782" i="1"/>
  <c r="P782" i="1" s="1"/>
  <c r="V783" i="1"/>
  <c r="F780" i="1"/>
  <c r="J780" i="1"/>
  <c r="T781" i="1"/>
  <c r="G780" i="1"/>
  <c r="A783" i="1"/>
  <c r="N783" i="1" s="1"/>
  <c r="H782" i="1"/>
  <c r="I782" i="1"/>
  <c r="D781" i="1"/>
  <c r="R782" i="1" l="1"/>
  <c r="O783" i="1"/>
  <c r="P783" i="1" s="1"/>
  <c r="V784" i="1"/>
  <c r="F781" i="1"/>
  <c r="J781" i="1"/>
  <c r="T782" i="1"/>
  <c r="G781" i="1"/>
  <c r="D782" i="1"/>
  <c r="A784" i="1"/>
  <c r="N784" i="1" s="1"/>
  <c r="I783" i="1"/>
  <c r="H783" i="1"/>
  <c r="R783" i="1" s="1"/>
  <c r="E785" i="1" l="1"/>
  <c r="O784" i="1"/>
  <c r="P784" i="1" s="1"/>
  <c r="V785" i="1"/>
  <c r="F782" i="1"/>
  <c r="J782" i="1"/>
  <c r="T783" i="1"/>
  <c r="G782" i="1"/>
  <c r="D783" i="1"/>
  <c r="I784" i="1"/>
  <c r="A785" i="1"/>
  <c r="N785" i="1" s="1"/>
  <c r="H784" i="1"/>
  <c r="R784" i="1" s="1"/>
  <c r="E786" i="1" l="1"/>
  <c r="O785" i="1"/>
  <c r="P785" i="1" s="1"/>
  <c r="V786" i="1"/>
  <c r="F783" i="1"/>
  <c r="J783" i="1"/>
  <c r="T784" i="1"/>
  <c r="G783" i="1"/>
  <c r="I785" i="1"/>
  <c r="H785" i="1"/>
  <c r="A786" i="1"/>
  <c r="N786" i="1" s="1"/>
  <c r="D784" i="1"/>
  <c r="R785" i="1" l="1"/>
  <c r="E787" i="1"/>
  <c r="O786" i="1"/>
  <c r="P786" i="1" s="1"/>
  <c r="V787" i="1"/>
  <c r="F784" i="1"/>
  <c r="J784" i="1"/>
  <c r="T785" i="1"/>
  <c r="G784" i="1"/>
  <c r="D785" i="1"/>
  <c r="I786" i="1"/>
  <c r="H786" i="1"/>
  <c r="A787" i="1"/>
  <c r="N787" i="1" s="1"/>
  <c r="R786" i="1" l="1"/>
  <c r="E788" i="1"/>
  <c r="E789" i="1" s="1"/>
  <c r="O787" i="1"/>
  <c r="P787" i="1" s="1"/>
  <c r="V788" i="1"/>
  <c r="F785" i="1"/>
  <c r="J785" i="1"/>
  <c r="T786" i="1"/>
  <c r="G785" i="1"/>
  <c r="A788" i="1"/>
  <c r="N788" i="1" s="1"/>
  <c r="H787" i="1"/>
  <c r="I787" i="1"/>
  <c r="D786" i="1"/>
  <c r="R787" i="1" l="1"/>
  <c r="O788" i="1"/>
  <c r="P788" i="1" s="1"/>
  <c r="V789" i="1"/>
  <c r="F786" i="1"/>
  <c r="J786" i="1"/>
  <c r="T787" i="1"/>
  <c r="G786" i="1"/>
  <c r="D787" i="1"/>
  <c r="I788" i="1"/>
  <c r="A789" i="1"/>
  <c r="N789" i="1" s="1"/>
  <c r="H788" i="1"/>
  <c r="R788" i="1" l="1"/>
  <c r="E790" i="1"/>
  <c r="O789" i="1"/>
  <c r="P789" i="1" s="1"/>
  <c r="V790" i="1"/>
  <c r="F787" i="1"/>
  <c r="J787" i="1"/>
  <c r="T788" i="1"/>
  <c r="G787" i="1"/>
  <c r="I789" i="1"/>
  <c r="A790" i="1"/>
  <c r="N790" i="1" s="1"/>
  <c r="H789" i="1"/>
  <c r="R789" i="1" s="1"/>
  <c r="D788" i="1"/>
  <c r="E791" i="1" l="1"/>
  <c r="O790" i="1"/>
  <c r="P790" i="1" s="1"/>
  <c r="V791" i="1"/>
  <c r="F788" i="1"/>
  <c r="J788" i="1"/>
  <c r="T789" i="1"/>
  <c r="G788" i="1"/>
  <c r="D789" i="1"/>
  <c r="I790" i="1"/>
  <c r="A791" i="1"/>
  <c r="N791" i="1" s="1"/>
  <c r="H790" i="1"/>
  <c r="R790" i="1" s="1"/>
  <c r="E792" i="1" l="1"/>
  <c r="O791" i="1"/>
  <c r="P791" i="1" s="1"/>
  <c r="V792" i="1"/>
  <c r="F789" i="1"/>
  <c r="J789" i="1"/>
  <c r="T790" i="1"/>
  <c r="G789" i="1"/>
  <c r="I791" i="1"/>
  <c r="A792" i="1"/>
  <c r="N792" i="1" s="1"/>
  <c r="H791" i="1"/>
  <c r="D790" i="1"/>
  <c r="R791" i="1" l="1"/>
  <c r="E793" i="1"/>
  <c r="E794" i="1" s="1"/>
  <c r="O792" i="1"/>
  <c r="P792" i="1" s="1"/>
  <c r="V793" i="1"/>
  <c r="F790" i="1"/>
  <c r="J790" i="1"/>
  <c r="T791" i="1"/>
  <c r="I792" i="1"/>
  <c r="A793" i="1"/>
  <c r="N793" i="1" s="1"/>
  <c r="H792" i="1"/>
  <c r="D791" i="1"/>
  <c r="G790" i="1"/>
  <c r="R792" i="1" l="1"/>
  <c r="O793" i="1"/>
  <c r="P793" i="1" s="1"/>
  <c r="V794" i="1"/>
  <c r="F791" i="1"/>
  <c r="J791" i="1"/>
  <c r="T792" i="1"/>
  <c r="G791" i="1"/>
  <c r="I793" i="1"/>
  <c r="A794" i="1"/>
  <c r="N794" i="1" s="1"/>
  <c r="H793" i="1"/>
  <c r="D792" i="1"/>
  <c r="R793" i="1" l="1"/>
  <c r="E795" i="1"/>
  <c r="O794" i="1"/>
  <c r="P794" i="1" s="1"/>
  <c r="V795" i="1"/>
  <c r="F792" i="1"/>
  <c r="J792" i="1"/>
  <c r="T793" i="1"/>
  <c r="G792" i="1"/>
  <c r="I794" i="1"/>
  <c r="A795" i="1"/>
  <c r="N795" i="1" s="1"/>
  <c r="H794" i="1"/>
  <c r="D793" i="1"/>
  <c r="R794" i="1" l="1"/>
  <c r="E796" i="1"/>
  <c r="E797" i="1" s="1"/>
  <c r="O795" i="1"/>
  <c r="P795" i="1" s="1"/>
  <c r="V796" i="1"/>
  <c r="F793" i="1"/>
  <c r="J793" i="1"/>
  <c r="T794" i="1"/>
  <c r="G793" i="1"/>
  <c r="I795" i="1"/>
  <c r="A796" i="1"/>
  <c r="N796" i="1" s="1"/>
  <c r="H795" i="1"/>
  <c r="R795" i="1" s="1"/>
  <c r="D794" i="1"/>
  <c r="O796" i="1" l="1"/>
  <c r="P796" i="1" s="1"/>
  <c r="V797" i="1"/>
  <c r="F794" i="1"/>
  <c r="J794" i="1"/>
  <c r="T795" i="1"/>
  <c r="G794" i="1"/>
  <c r="H796" i="1"/>
  <c r="R796" i="1" s="1"/>
  <c r="I796" i="1"/>
  <c r="A797" i="1"/>
  <c r="N797" i="1" s="1"/>
  <c r="D795" i="1"/>
  <c r="E798" i="1" l="1"/>
  <c r="O797" i="1"/>
  <c r="P797" i="1" s="1"/>
  <c r="V798" i="1"/>
  <c r="F795" i="1"/>
  <c r="J795" i="1"/>
  <c r="T796" i="1"/>
  <c r="D796" i="1"/>
  <c r="G795" i="1"/>
  <c r="A798" i="1"/>
  <c r="N798" i="1" s="1"/>
  <c r="H797" i="1"/>
  <c r="I797" i="1"/>
  <c r="R797" i="1" l="1"/>
  <c r="E799" i="1"/>
  <c r="E800" i="1" s="1"/>
  <c r="O798" i="1"/>
  <c r="P798" i="1" s="1"/>
  <c r="V799" i="1"/>
  <c r="F796" i="1"/>
  <c r="J796" i="1"/>
  <c r="T797" i="1"/>
  <c r="D797" i="1"/>
  <c r="H798" i="1"/>
  <c r="A799" i="1"/>
  <c r="N799" i="1" s="1"/>
  <c r="I798" i="1"/>
  <c r="G796" i="1"/>
  <c r="R798" i="1" l="1"/>
  <c r="O799" i="1"/>
  <c r="P799" i="1" s="1"/>
  <c r="V800" i="1"/>
  <c r="F797" i="1"/>
  <c r="J797" i="1"/>
  <c r="T798" i="1"/>
  <c r="D798" i="1"/>
  <c r="A800" i="1"/>
  <c r="N800" i="1" s="1"/>
  <c r="H799" i="1"/>
  <c r="I799" i="1"/>
  <c r="G797" i="1"/>
  <c r="R799" i="1" l="1"/>
  <c r="E801" i="1"/>
  <c r="O800" i="1"/>
  <c r="P800" i="1" s="1"/>
  <c r="V801" i="1"/>
  <c r="F798" i="1"/>
  <c r="J798" i="1"/>
  <c r="T799" i="1"/>
  <c r="A801" i="1"/>
  <c r="H800" i="1"/>
  <c r="I800" i="1"/>
  <c r="D799" i="1"/>
  <c r="G798" i="1"/>
  <c r="R800" i="1" l="1"/>
  <c r="E802" i="1"/>
  <c r="E803" i="1" s="1"/>
  <c r="N801" i="1"/>
  <c r="O801" i="1"/>
  <c r="V802" i="1"/>
  <c r="F799" i="1"/>
  <c r="J799" i="1"/>
  <c r="G799" i="1"/>
  <c r="D800" i="1"/>
  <c r="I801" i="1"/>
  <c r="H801" i="1"/>
  <c r="A802" i="1"/>
  <c r="N802" i="1" s="1"/>
  <c r="R801" i="1" l="1"/>
  <c r="P801" i="1"/>
  <c r="O802" i="1"/>
  <c r="P802" i="1" s="1"/>
  <c r="V803" i="1"/>
  <c r="F800" i="1"/>
  <c r="J800" i="1"/>
  <c r="D801" i="1"/>
  <c r="J801" i="1" s="1"/>
  <c r="A803" i="1"/>
  <c r="N803" i="1" s="1"/>
  <c r="H802" i="1"/>
  <c r="I802" i="1"/>
  <c r="G800" i="1"/>
  <c r="R802" i="1" l="1"/>
  <c r="E804" i="1"/>
  <c r="O803" i="1"/>
  <c r="P803" i="1" s="1"/>
  <c r="V804" i="1"/>
  <c r="F801" i="1"/>
  <c r="G801" i="1"/>
  <c r="T802" i="1"/>
  <c r="A804" i="1"/>
  <c r="N804" i="1" s="1"/>
  <c r="H803" i="1"/>
  <c r="I803" i="1"/>
  <c r="D802" i="1"/>
  <c r="E805" i="1" l="1"/>
  <c r="R803" i="1"/>
  <c r="O804" i="1"/>
  <c r="P804" i="1" s="1"/>
  <c r="V805" i="1"/>
  <c r="F802" i="1"/>
  <c r="J802" i="1"/>
  <c r="G802" i="1"/>
  <c r="D803" i="1"/>
  <c r="I804" i="1"/>
  <c r="A805" i="1"/>
  <c r="N805" i="1" s="1"/>
  <c r="H804" i="1"/>
  <c r="R804" i="1" s="1"/>
  <c r="E806" i="1" l="1"/>
  <c r="O805" i="1"/>
  <c r="P805" i="1" s="1"/>
  <c r="V806" i="1"/>
  <c r="F803" i="1"/>
  <c r="J803" i="1"/>
  <c r="T804" i="1"/>
  <c r="G803" i="1"/>
  <c r="I805" i="1"/>
  <c r="A806" i="1"/>
  <c r="N806" i="1" s="1"/>
  <c r="H805" i="1"/>
  <c r="D804" i="1"/>
  <c r="R805" i="1" l="1"/>
  <c r="E807" i="1"/>
  <c r="O806" i="1"/>
  <c r="P806" i="1" s="1"/>
  <c r="V807" i="1"/>
  <c r="F804" i="1"/>
  <c r="J804" i="1"/>
  <c r="T805" i="1"/>
  <c r="G804" i="1"/>
  <c r="A807" i="1"/>
  <c r="N807" i="1" s="1"/>
  <c r="H806" i="1"/>
  <c r="I806" i="1"/>
  <c r="D805" i="1"/>
  <c r="E808" i="1" l="1"/>
  <c r="R806" i="1"/>
  <c r="O807" i="1"/>
  <c r="P807" i="1" s="1"/>
  <c r="V808" i="1"/>
  <c r="F805" i="1"/>
  <c r="J805" i="1"/>
  <c r="T806" i="1"/>
  <c r="D806" i="1"/>
  <c r="H807" i="1"/>
  <c r="I807" i="1"/>
  <c r="A808" i="1"/>
  <c r="N808" i="1" s="1"/>
  <c r="G805" i="1"/>
  <c r="R807" i="1" l="1"/>
  <c r="E809" i="1"/>
  <c r="O808" i="1"/>
  <c r="P808" i="1" s="1"/>
  <c r="V809" i="1"/>
  <c r="F806" i="1"/>
  <c r="J806" i="1"/>
  <c r="T807" i="1"/>
  <c r="H808" i="1"/>
  <c r="R808" i="1" s="1"/>
  <c r="I808" i="1"/>
  <c r="A809" i="1"/>
  <c r="N809" i="1" s="1"/>
  <c r="D807" i="1"/>
  <c r="G806" i="1"/>
  <c r="E810" i="1" l="1"/>
  <c r="O809" i="1"/>
  <c r="P809" i="1" s="1"/>
  <c r="V810" i="1"/>
  <c r="F807" i="1"/>
  <c r="J807" i="1"/>
  <c r="T808" i="1"/>
  <c r="D808" i="1"/>
  <c r="G807" i="1"/>
  <c r="A810" i="1"/>
  <c r="N810" i="1" s="1"/>
  <c r="H809" i="1"/>
  <c r="I809" i="1"/>
  <c r="R809" i="1" l="1"/>
  <c r="E811" i="1"/>
  <c r="O810" i="1"/>
  <c r="P810" i="1" s="1"/>
  <c r="V811" i="1"/>
  <c r="F808" i="1"/>
  <c r="J808" i="1"/>
  <c r="T809" i="1"/>
  <c r="D809" i="1"/>
  <c r="H810" i="1"/>
  <c r="I810" i="1"/>
  <c r="A811" i="1"/>
  <c r="N811" i="1" s="1"/>
  <c r="G808" i="1"/>
  <c r="R810" i="1" l="1"/>
  <c r="E812" i="1"/>
  <c r="O811" i="1"/>
  <c r="P811" i="1" s="1"/>
  <c r="V812" i="1"/>
  <c r="F809" i="1"/>
  <c r="J809" i="1"/>
  <c r="T810" i="1"/>
  <c r="D810" i="1"/>
  <c r="H811" i="1"/>
  <c r="R811" i="1" s="1"/>
  <c r="I811" i="1"/>
  <c r="A812" i="1"/>
  <c r="N812" i="1" s="1"/>
  <c r="G809" i="1"/>
  <c r="E813" i="1" l="1"/>
  <c r="O812" i="1"/>
  <c r="P812" i="1" s="1"/>
  <c r="V813" i="1"/>
  <c r="F810" i="1"/>
  <c r="J810" i="1"/>
  <c r="T811" i="1"/>
  <c r="G810" i="1"/>
  <c r="A813" i="1"/>
  <c r="N813" i="1" s="1"/>
  <c r="H812" i="1"/>
  <c r="I812" i="1"/>
  <c r="D811" i="1"/>
  <c r="R812" i="1" l="1"/>
  <c r="E814" i="1"/>
  <c r="O813" i="1"/>
  <c r="P813" i="1" s="1"/>
  <c r="V814" i="1"/>
  <c r="F811" i="1"/>
  <c r="J811" i="1"/>
  <c r="T812" i="1"/>
  <c r="G811" i="1"/>
  <c r="D812" i="1"/>
  <c r="H813" i="1"/>
  <c r="I813" i="1"/>
  <c r="A814" i="1"/>
  <c r="N814" i="1" s="1"/>
  <c r="R813" i="1" l="1"/>
  <c r="E815" i="1"/>
  <c r="O814" i="1"/>
  <c r="P814" i="1" s="1"/>
  <c r="V815" i="1"/>
  <c r="F812" i="1"/>
  <c r="J812" i="1"/>
  <c r="T813" i="1"/>
  <c r="D813" i="1"/>
  <c r="A815" i="1"/>
  <c r="N815" i="1" s="1"/>
  <c r="I814" i="1"/>
  <c r="H814" i="1"/>
  <c r="R814" i="1" s="1"/>
  <c r="G812" i="1"/>
  <c r="E816" i="1" l="1"/>
  <c r="O815" i="1"/>
  <c r="P815" i="1" s="1"/>
  <c r="V816" i="1"/>
  <c r="F813" i="1"/>
  <c r="J813" i="1"/>
  <c r="T814" i="1"/>
  <c r="G813" i="1"/>
  <c r="A816" i="1"/>
  <c r="N816" i="1" s="1"/>
  <c r="I815" i="1"/>
  <c r="H815" i="1"/>
  <c r="R815" i="1" s="1"/>
  <c r="D814" i="1"/>
  <c r="E817" i="1" l="1"/>
  <c r="O816" i="1"/>
  <c r="P816" i="1" s="1"/>
  <c r="V817" i="1"/>
  <c r="F814" i="1"/>
  <c r="J814" i="1"/>
  <c r="T815" i="1"/>
  <c r="G814" i="1"/>
  <c r="A817" i="1"/>
  <c r="N817" i="1" s="1"/>
  <c r="I816" i="1"/>
  <c r="H816" i="1"/>
  <c r="R816" i="1" s="1"/>
  <c r="D815" i="1"/>
  <c r="E818" i="1" l="1"/>
  <c r="O817" i="1"/>
  <c r="P817" i="1" s="1"/>
  <c r="V818" i="1"/>
  <c r="F815" i="1"/>
  <c r="J815" i="1"/>
  <c r="T816" i="1"/>
  <c r="G815" i="1"/>
  <c r="H817" i="1"/>
  <c r="R817" i="1" s="1"/>
  <c r="I817" i="1"/>
  <c r="A818" i="1"/>
  <c r="N818" i="1" s="1"/>
  <c r="D816" i="1"/>
  <c r="E819" i="1" l="1"/>
  <c r="O818" i="1"/>
  <c r="P818" i="1" s="1"/>
  <c r="V819" i="1"/>
  <c r="F816" i="1"/>
  <c r="J816" i="1"/>
  <c r="T817" i="1"/>
  <c r="D817" i="1"/>
  <c r="G816" i="1"/>
  <c r="A819" i="1"/>
  <c r="N819" i="1" s="1"/>
  <c r="H818" i="1"/>
  <c r="I818" i="1"/>
  <c r="R818" i="1" l="1"/>
  <c r="E820" i="1"/>
  <c r="O819" i="1"/>
  <c r="P819" i="1" s="1"/>
  <c r="V820" i="1"/>
  <c r="F817" i="1"/>
  <c r="J817" i="1"/>
  <c r="T818" i="1"/>
  <c r="D818" i="1"/>
  <c r="G817" i="1"/>
  <c r="I819" i="1"/>
  <c r="A820" i="1"/>
  <c r="N820" i="1" s="1"/>
  <c r="H819" i="1"/>
  <c r="R819" i="1" s="1"/>
  <c r="E821" i="1" l="1"/>
  <c r="O820" i="1"/>
  <c r="P820" i="1" s="1"/>
  <c r="V821" i="1"/>
  <c r="F818" i="1"/>
  <c r="J818" i="1"/>
  <c r="T819" i="1"/>
  <c r="G818" i="1"/>
  <c r="I820" i="1"/>
  <c r="A821" i="1"/>
  <c r="N821" i="1" s="1"/>
  <c r="H820" i="1"/>
  <c r="D819" i="1"/>
  <c r="R820" i="1" l="1"/>
  <c r="E822" i="1"/>
  <c r="O821" i="1"/>
  <c r="P821" i="1" s="1"/>
  <c r="V822" i="1"/>
  <c r="F819" i="1"/>
  <c r="J819" i="1"/>
  <c r="T820" i="1"/>
  <c r="D820" i="1"/>
  <c r="I821" i="1"/>
  <c r="A822" i="1"/>
  <c r="N822" i="1" s="1"/>
  <c r="H821" i="1"/>
  <c r="G819" i="1"/>
  <c r="E823" i="1" l="1"/>
  <c r="R821" i="1"/>
  <c r="O822" i="1"/>
  <c r="P822" i="1" s="1"/>
  <c r="V823" i="1"/>
  <c r="F820" i="1"/>
  <c r="J820" i="1"/>
  <c r="T821" i="1"/>
  <c r="G820" i="1"/>
  <c r="H822" i="1"/>
  <c r="I822" i="1"/>
  <c r="A823" i="1"/>
  <c r="N823" i="1" s="1"/>
  <c r="D821" i="1"/>
  <c r="E824" i="1" l="1"/>
  <c r="R822" i="1"/>
  <c r="O823" i="1"/>
  <c r="P823" i="1" s="1"/>
  <c r="V824" i="1"/>
  <c r="F821" i="1"/>
  <c r="J821" i="1"/>
  <c r="T822" i="1"/>
  <c r="G821" i="1"/>
  <c r="D822" i="1"/>
  <c r="H823" i="1"/>
  <c r="R823" i="1" s="1"/>
  <c r="I823" i="1"/>
  <c r="A824" i="1"/>
  <c r="N824" i="1" s="1"/>
  <c r="E825" i="1" l="1"/>
  <c r="O824" i="1"/>
  <c r="P824" i="1" s="1"/>
  <c r="V825" i="1"/>
  <c r="F822" i="1"/>
  <c r="J822" i="1"/>
  <c r="T823" i="1"/>
  <c r="G822" i="1"/>
  <c r="H824" i="1"/>
  <c r="R824" i="1" s="1"/>
  <c r="I824" i="1"/>
  <c r="A825" i="1"/>
  <c r="N825" i="1" s="1"/>
  <c r="D823" i="1"/>
  <c r="E826" i="1" l="1"/>
  <c r="O825" i="1"/>
  <c r="P825" i="1" s="1"/>
  <c r="V826" i="1"/>
  <c r="F823" i="1"/>
  <c r="J823" i="1"/>
  <c r="T824" i="1"/>
  <c r="G823" i="1"/>
  <c r="D824" i="1"/>
  <c r="I825" i="1"/>
  <c r="A826" i="1"/>
  <c r="N826" i="1" s="1"/>
  <c r="H825" i="1"/>
  <c r="R825" i="1" s="1"/>
  <c r="E827" i="1" l="1"/>
  <c r="O826" i="1"/>
  <c r="P826" i="1" s="1"/>
  <c r="V827" i="1"/>
  <c r="F824" i="1"/>
  <c r="J824" i="1"/>
  <c r="T825" i="1"/>
  <c r="G824" i="1"/>
  <c r="D825" i="1"/>
  <c r="A827" i="1"/>
  <c r="N827" i="1" s="1"/>
  <c r="H826" i="1"/>
  <c r="I826" i="1"/>
  <c r="R826" i="1" l="1"/>
  <c r="E828" i="1"/>
  <c r="O827" i="1"/>
  <c r="P827" i="1" s="1"/>
  <c r="V828" i="1"/>
  <c r="F825" i="1"/>
  <c r="J825" i="1"/>
  <c r="T826" i="1"/>
  <c r="G825" i="1"/>
  <c r="H827" i="1"/>
  <c r="I827" i="1"/>
  <c r="A828" i="1"/>
  <c r="N828" i="1" s="1"/>
  <c r="D826" i="1"/>
  <c r="R827" i="1" l="1"/>
  <c r="E829" i="1"/>
  <c r="O828" i="1"/>
  <c r="P828" i="1" s="1"/>
  <c r="V829" i="1"/>
  <c r="F826" i="1"/>
  <c r="J826" i="1"/>
  <c r="T827" i="1"/>
  <c r="G826" i="1"/>
  <c r="I828" i="1"/>
  <c r="A829" i="1"/>
  <c r="N829" i="1" s="1"/>
  <c r="H828" i="1"/>
  <c r="D827" i="1"/>
  <c r="R828" i="1" l="1"/>
  <c r="E830" i="1"/>
  <c r="O829" i="1"/>
  <c r="P829" i="1" s="1"/>
  <c r="V830" i="1"/>
  <c r="F827" i="1"/>
  <c r="J827" i="1"/>
  <c r="T828" i="1"/>
  <c r="G827" i="1"/>
  <c r="H829" i="1"/>
  <c r="I829" i="1"/>
  <c r="A830" i="1"/>
  <c r="N830" i="1" s="1"/>
  <c r="D828" i="1"/>
  <c r="R829" i="1" l="1"/>
  <c r="E831" i="1"/>
  <c r="O830" i="1"/>
  <c r="P830" i="1" s="1"/>
  <c r="V831" i="1"/>
  <c r="F828" i="1"/>
  <c r="J828" i="1"/>
  <c r="T829" i="1"/>
  <c r="G828" i="1"/>
  <c r="A831" i="1"/>
  <c r="N831" i="1" s="1"/>
  <c r="I830" i="1"/>
  <c r="H830" i="1"/>
  <c r="R830" i="1" s="1"/>
  <c r="D829" i="1"/>
  <c r="D830" i="1" s="1"/>
  <c r="E832" i="1" l="1"/>
  <c r="D831" i="1"/>
  <c r="G831" i="1" s="1"/>
  <c r="O831" i="1"/>
  <c r="P831" i="1" s="1"/>
  <c r="V832" i="1"/>
  <c r="F829" i="1"/>
  <c r="J829" i="1"/>
  <c r="G829" i="1"/>
  <c r="H831" i="1"/>
  <c r="R831" i="1" s="1"/>
  <c r="I831" i="1"/>
  <c r="A832" i="1"/>
  <c r="N832" i="1" l="1"/>
  <c r="E833" i="1"/>
  <c r="E834" i="1" s="1"/>
  <c r="J831" i="1"/>
  <c r="D832" i="1"/>
  <c r="V833" i="1"/>
  <c r="G830" i="1"/>
  <c r="J830" i="1"/>
  <c r="T831" i="1"/>
  <c r="F830" i="1"/>
  <c r="F831" i="1" s="1"/>
  <c r="I832" i="1"/>
  <c r="H832" i="1"/>
  <c r="A833" i="1"/>
  <c r="N833" i="1" s="1"/>
  <c r="R832" i="1" l="1"/>
  <c r="O833" i="1"/>
  <c r="P833" i="1" s="1"/>
  <c r="V834" i="1"/>
  <c r="D833" i="1"/>
  <c r="H833" i="1"/>
  <c r="I833" i="1"/>
  <c r="A834" i="1"/>
  <c r="N834" i="1" s="1"/>
  <c r="R833" i="1" l="1"/>
  <c r="E835" i="1"/>
  <c r="D834" i="1"/>
  <c r="O834" i="1"/>
  <c r="P834" i="1" s="1"/>
  <c r="V835" i="1"/>
  <c r="F832" i="1"/>
  <c r="F833" i="1" s="1"/>
  <c r="J832" i="1"/>
  <c r="G832" i="1"/>
  <c r="H834" i="1"/>
  <c r="I834" i="1"/>
  <c r="A835" i="1"/>
  <c r="N835" i="1" s="1"/>
  <c r="D835" i="1" l="1"/>
  <c r="E836" i="1"/>
  <c r="R834" i="1"/>
  <c r="O835" i="1"/>
  <c r="P835" i="1" s="1"/>
  <c r="V836" i="1"/>
  <c r="D836" i="1"/>
  <c r="J833" i="1"/>
  <c r="T834" i="1"/>
  <c r="G833" i="1"/>
  <c r="F834" i="1"/>
  <c r="A836" i="1"/>
  <c r="N836" i="1" s="1"/>
  <c r="H835" i="1"/>
  <c r="I835" i="1"/>
  <c r="R835" i="1" l="1"/>
  <c r="E837" i="1"/>
  <c r="E838" i="1" s="1"/>
  <c r="O836" i="1"/>
  <c r="P836" i="1" s="1"/>
  <c r="V837" i="1"/>
  <c r="J834" i="1"/>
  <c r="T835" i="1"/>
  <c r="G834" i="1"/>
  <c r="I836" i="1"/>
  <c r="A837" i="1"/>
  <c r="N837" i="1" s="1"/>
  <c r="H836" i="1"/>
  <c r="F835" i="1"/>
  <c r="R836" i="1" l="1"/>
  <c r="O837" i="1"/>
  <c r="P837" i="1" s="1"/>
  <c r="V838" i="1"/>
  <c r="D837" i="1"/>
  <c r="J835" i="1"/>
  <c r="T836" i="1"/>
  <c r="G835" i="1"/>
  <c r="F836" i="1"/>
  <c r="I837" i="1"/>
  <c r="H837" i="1"/>
  <c r="A838" i="1"/>
  <c r="N838" i="1" s="1"/>
  <c r="R837" i="1" l="1"/>
  <c r="E839" i="1"/>
  <c r="D838" i="1"/>
  <c r="O838" i="1"/>
  <c r="P838" i="1" s="1"/>
  <c r="V839" i="1"/>
  <c r="J836" i="1"/>
  <c r="T837" i="1"/>
  <c r="G836" i="1"/>
  <c r="I838" i="1"/>
  <c r="H838" i="1"/>
  <c r="A839" i="1"/>
  <c r="N839" i="1" s="1"/>
  <c r="F837" i="1"/>
  <c r="R838" i="1" l="1"/>
  <c r="E840" i="1"/>
  <c r="O839" i="1"/>
  <c r="P839" i="1" s="1"/>
  <c r="V840" i="1"/>
  <c r="D839" i="1"/>
  <c r="J837" i="1"/>
  <c r="T838" i="1"/>
  <c r="G837" i="1"/>
  <c r="F838" i="1"/>
  <c r="H839" i="1"/>
  <c r="I839" i="1"/>
  <c r="A840" i="1"/>
  <c r="N840" i="1" s="1"/>
  <c r="R839" i="1" l="1"/>
  <c r="E841" i="1"/>
  <c r="D840" i="1"/>
  <c r="O840" i="1"/>
  <c r="P840" i="1" s="1"/>
  <c r="V841" i="1"/>
  <c r="J838" i="1"/>
  <c r="T839" i="1"/>
  <c r="G838" i="1"/>
  <c r="I840" i="1"/>
  <c r="A841" i="1"/>
  <c r="N841" i="1" s="1"/>
  <c r="H840" i="1"/>
  <c r="R840" i="1" s="1"/>
  <c r="F839" i="1"/>
  <c r="E842" i="1" l="1"/>
  <c r="O841" i="1"/>
  <c r="P841" i="1" s="1"/>
  <c r="V842" i="1"/>
  <c r="D841" i="1"/>
  <c r="J839" i="1"/>
  <c r="T840" i="1"/>
  <c r="G839" i="1"/>
  <c r="A842" i="1"/>
  <c r="N842" i="1" s="1"/>
  <c r="H841" i="1"/>
  <c r="I841" i="1"/>
  <c r="F840" i="1"/>
  <c r="R841" i="1" l="1"/>
  <c r="E843" i="1"/>
  <c r="D842" i="1"/>
  <c r="O842" i="1"/>
  <c r="P842" i="1" s="1"/>
  <c r="V843" i="1"/>
  <c r="J840" i="1"/>
  <c r="T841" i="1"/>
  <c r="G840" i="1"/>
  <c r="F841" i="1"/>
  <c r="A843" i="1"/>
  <c r="N843" i="1" s="1"/>
  <c r="I842" i="1"/>
  <c r="H842" i="1"/>
  <c r="R842" i="1" s="1"/>
  <c r="E844" i="1" l="1"/>
  <c r="D843" i="1"/>
  <c r="O843" i="1"/>
  <c r="P843" i="1" s="1"/>
  <c r="V844" i="1"/>
  <c r="J841" i="1"/>
  <c r="T842" i="1"/>
  <c r="G841" i="1"/>
  <c r="I843" i="1"/>
  <c r="A844" i="1"/>
  <c r="N844" i="1" s="1"/>
  <c r="H843" i="1"/>
  <c r="F842" i="1"/>
  <c r="R843" i="1" l="1"/>
  <c r="E845" i="1"/>
  <c r="D844" i="1"/>
  <c r="D845" i="1" s="1"/>
  <c r="O844" i="1"/>
  <c r="P844" i="1" s="1"/>
  <c r="V845" i="1"/>
  <c r="J842" i="1"/>
  <c r="T843" i="1"/>
  <c r="G842" i="1"/>
  <c r="I844" i="1"/>
  <c r="H844" i="1"/>
  <c r="R844" i="1" s="1"/>
  <c r="A845" i="1"/>
  <c r="N845" i="1" s="1"/>
  <c r="F843" i="1"/>
  <c r="E846" i="1" l="1"/>
  <c r="O845" i="1"/>
  <c r="P845" i="1" s="1"/>
  <c r="V846" i="1"/>
  <c r="J843" i="1"/>
  <c r="T844" i="1"/>
  <c r="G843" i="1"/>
  <c r="F844" i="1"/>
  <c r="I845" i="1"/>
  <c r="A846" i="1"/>
  <c r="N846" i="1" s="1"/>
  <c r="H845" i="1"/>
  <c r="R845" i="1" l="1"/>
  <c r="E847" i="1"/>
  <c r="E848" i="1" s="1"/>
  <c r="O846" i="1"/>
  <c r="P846" i="1" s="1"/>
  <c r="V847" i="1"/>
  <c r="D846" i="1"/>
  <c r="J844" i="1"/>
  <c r="T845" i="1"/>
  <c r="G844" i="1"/>
  <c r="A847" i="1"/>
  <c r="N847" i="1" s="1"/>
  <c r="I846" i="1"/>
  <c r="H846" i="1"/>
  <c r="R846" i="1" s="1"/>
  <c r="F845" i="1"/>
  <c r="D847" i="1" l="1"/>
  <c r="O847" i="1"/>
  <c r="P847" i="1" s="1"/>
  <c r="V848" i="1"/>
  <c r="J845" i="1"/>
  <c r="T846" i="1"/>
  <c r="G845" i="1"/>
  <c r="F846" i="1"/>
  <c r="A848" i="1"/>
  <c r="N848" i="1" s="1"/>
  <c r="I847" i="1"/>
  <c r="H847" i="1"/>
  <c r="R847" i="1" l="1"/>
  <c r="E849" i="1"/>
  <c r="O848" i="1"/>
  <c r="P848" i="1" s="1"/>
  <c r="V849" i="1"/>
  <c r="D848" i="1"/>
  <c r="J846" i="1"/>
  <c r="T847" i="1"/>
  <c r="G846" i="1"/>
  <c r="H848" i="1"/>
  <c r="R848" i="1" s="1"/>
  <c r="I848" i="1"/>
  <c r="A849" i="1"/>
  <c r="N849" i="1" s="1"/>
  <c r="F847" i="1"/>
  <c r="E850" i="1" l="1"/>
  <c r="D849" i="1"/>
  <c r="O849" i="1"/>
  <c r="P849" i="1" s="1"/>
  <c r="V850" i="1"/>
  <c r="J847" i="1"/>
  <c r="T848" i="1"/>
  <c r="G847" i="1"/>
  <c r="A850" i="1"/>
  <c r="N850" i="1" s="1"/>
  <c r="H849" i="1"/>
  <c r="R849" i="1" s="1"/>
  <c r="I849" i="1"/>
  <c r="F848" i="1"/>
  <c r="E851" i="1" l="1"/>
  <c r="O850" i="1"/>
  <c r="P850" i="1" s="1"/>
  <c r="V851" i="1"/>
  <c r="D850" i="1"/>
  <c r="D851" i="1" s="1"/>
  <c r="J848" i="1"/>
  <c r="T849" i="1"/>
  <c r="F849" i="1"/>
  <c r="A851" i="1"/>
  <c r="N851" i="1" s="1"/>
  <c r="H850" i="1"/>
  <c r="I850" i="1"/>
  <c r="G848" i="1"/>
  <c r="R850" i="1" l="1"/>
  <c r="E852" i="1"/>
  <c r="O851" i="1"/>
  <c r="P851" i="1" s="1"/>
  <c r="V852" i="1"/>
  <c r="J849" i="1"/>
  <c r="T850" i="1"/>
  <c r="G849" i="1"/>
  <c r="I851" i="1"/>
  <c r="H851" i="1"/>
  <c r="A852" i="1"/>
  <c r="N852" i="1" s="1"/>
  <c r="F850" i="1"/>
  <c r="E853" i="1" l="1"/>
  <c r="R851" i="1"/>
  <c r="O852" i="1"/>
  <c r="P852" i="1" s="1"/>
  <c r="V853" i="1"/>
  <c r="D852" i="1"/>
  <c r="J850" i="1"/>
  <c r="T851" i="1"/>
  <c r="G850" i="1"/>
  <c r="H852" i="1"/>
  <c r="I852" i="1"/>
  <c r="A853" i="1"/>
  <c r="N853" i="1" s="1"/>
  <c r="F851" i="1"/>
  <c r="R852" i="1" l="1"/>
  <c r="E854" i="1"/>
  <c r="E855" i="1" s="1"/>
  <c r="D853" i="1"/>
  <c r="O853" i="1"/>
  <c r="P853" i="1" s="1"/>
  <c r="V854" i="1"/>
  <c r="J851" i="1"/>
  <c r="T852" i="1"/>
  <c r="F852" i="1"/>
  <c r="A854" i="1"/>
  <c r="N854" i="1" s="1"/>
  <c r="H853" i="1"/>
  <c r="I853" i="1"/>
  <c r="G851" i="1"/>
  <c r="R853" i="1" l="1"/>
  <c r="D854" i="1"/>
  <c r="O854" i="1"/>
  <c r="P854" i="1" s="1"/>
  <c r="V855" i="1"/>
  <c r="J852" i="1"/>
  <c r="T853" i="1"/>
  <c r="F853" i="1"/>
  <c r="A855" i="1"/>
  <c r="N855" i="1" s="1"/>
  <c r="H854" i="1"/>
  <c r="I854" i="1"/>
  <c r="G852" i="1"/>
  <c r="R854" i="1" l="1"/>
  <c r="E856" i="1"/>
  <c r="O855" i="1"/>
  <c r="P855" i="1" s="1"/>
  <c r="V856" i="1"/>
  <c r="D855" i="1"/>
  <c r="J853" i="1"/>
  <c r="T854" i="1"/>
  <c r="G853" i="1"/>
  <c r="H855" i="1"/>
  <c r="I855" i="1"/>
  <c r="A856" i="1"/>
  <c r="N856" i="1" s="1"/>
  <c r="F854" i="1"/>
  <c r="E857" i="1" l="1"/>
  <c r="R855" i="1"/>
  <c r="D856" i="1"/>
  <c r="O856" i="1"/>
  <c r="P856" i="1" s="1"/>
  <c r="V857" i="1"/>
  <c r="J854" i="1"/>
  <c r="T855" i="1"/>
  <c r="G854" i="1"/>
  <c r="F855" i="1"/>
  <c r="A857" i="1"/>
  <c r="N857" i="1" s="1"/>
  <c r="H856" i="1"/>
  <c r="I856" i="1"/>
  <c r="R856" i="1" l="1"/>
  <c r="E858" i="1"/>
  <c r="O857" i="1"/>
  <c r="P857" i="1" s="1"/>
  <c r="V858" i="1"/>
  <c r="D857" i="1"/>
  <c r="J855" i="1"/>
  <c r="T856" i="1"/>
  <c r="G855" i="1"/>
  <c r="H857" i="1"/>
  <c r="I857" i="1"/>
  <c r="A858" i="1"/>
  <c r="N858" i="1" s="1"/>
  <c r="F856" i="1"/>
  <c r="E859" i="1" l="1"/>
  <c r="R857" i="1"/>
  <c r="D858" i="1"/>
  <c r="O858" i="1"/>
  <c r="P858" i="1" s="1"/>
  <c r="V859" i="1"/>
  <c r="J856" i="1"/>
  <c r="T857" i="1"/>
  <c r="G856" i="1"/>
  <c r="F857" i="1"/>
  <c r="H858" i="1"/>
  <c r="I858" i="1"/>
  <c r="A859" i="1"/>
  <c r="N859" i="1" s="1"/>
  <c r="R858" i="1" l="1"/>
  <c r="E860" i="1"/>
  <c r="E861" i="1" s="1"/>
  <c r="O859" i="1"/>
  <c r="P859" i="1" s="1"/>
  <c r="V860" i="1"/>
  <c r="D859" i="1"/>
  <c r="J857" i="1"/>
  <c r="T858" i="1"/>
  <c r="G857" i="1"/>
  <c r="A860" i="1"/>
  <c r="N860" i="1" s="1"/>
  <c r="H859" i="1"/>
  <c r="I859" i="1"/>
  <c r="F858" i="1"/>
  <c r="R859" i="1" l="1"/>
  <c r="D860" i="1"/>
  <c r="O860" i="1"/>
  <c r="P860" i="1" s="1"/>
  <c r="V861" i="1"/>
  <c r="J858" i="1"/>
  <c r="T859" i="1"/>
  <c r="F859" i="1"/>
  <c r="H860" i="1"/>
  <c r="R860" i="1" s="1"/>
  <c r="A861" i="1"/>
  <c r="N861" i="1" s="1"/>
  <c r="I860" i="1"/>
  <c r="G858" i="1"/>
  <c r="E862" i="1" l="1"/>
  <c r="O861" i="1"/>
  <c r="P861" i="1" s="1"/>
  <c r="V862" i="1"/>
  <c r="D861" i="1"/>
  <c r="D862" i="1" s="1"/>
  <c r="J859" i="1"/>
  <c r="T860" i="1"/>
  <c r="F860" i="1"/>
  <c r="H861" i="1"/>
  <c r="R861" i="1" s="1"/>
  <c r="I861" i="1"/>
  <c r="A862" i="1"/>
  <c r="N862" i="1" s="1"/>
  <c r="G859" i="1"/>
  <c r="E863" i="1" l="1"/>
  <c r="O862" i="1"/>
  <c r="P862" i="1" s="1"/>
  <c r="V863" i="1"/>
  <c r="D863" i="1"/>
  <c r="J860" i="1"/>
  <c r="G860" i="1"/>
  <c r="F861" i="1"/>
  <c r="A863" i="1"/>
  <c r="H862" i="1"/>
  <c r="I862" i="1"/>
  <c r="N863" i="1" l="1"/>
  <c r="E864" i="1"/>
  <c r="E865" i="1" s="1"/>
  <c r="R862" i="1"/>
  <c r="V864" i="1"/>
  <c r="J862" i="1"/>
  <c r="J861" i="1"/>
  <c r="G861" i="1"/>
  <c r="H863" i="1"/>
  <c r="R863" i="1" s="1"/>
  <c r="I863" i="1"/>
  <c r="A864" i="1"/>
  <c r="N864" i="1" s="1"/>
  <c r="F862" i="1"/>
  <c r="G862" i="1"/>
  <c r="O864" i="1" l="1"/>
  <c r="P864" i="1" s="1"/>
  <c r="V865" i="1"/>
  <c r="D864" i="1"/>
  <c r="H864" i="1"/>
  <c r="I864" i="1"/>
  <c r="A865" i="1"/>
  <c r="N865" i="1" s="1"/>
  <c r="F863" i="1"/>
  <c r="R864" i="1" l="1"/>
  <c r="E866" i="1"/>
  <c r="E867" i="1" s="1"/>
  <c r="D865" i="1"/>
  <c r="O865" i="1"/>
  <c r="P865" i="1" s="1"/>
  <c r="V866" i="1"/>
  <c r="J863" i="1"/>
  <c r="G863" i="1"/>
  <c r="F864" i="1"/>
  <c r="I865" i="1"/>
  <c r="A866" i="1"/>
  <c r="N866" i="1" s="1"/>
  <c r="H865" i="1"/>
  <c r="R865" i="1" s="1"/>
  <c r="D866" i="1" l="1"/>
  <c r="O866" i="1"/>
  <c r="P866" i="1" s="1"/>
  <c r="V867" i="1"/>
  <c r="J864" i="1"/>
  <c r="T865" i="1"/>
  <c r="G864" i="1"/>
  <c r="H866" i="1"/>
  <c r="R866" i="1" s="1"/>
  <c r="I866" i="1"/>
  <c r="A867" i="1"/>
  <c r="N867" i="1" s="1"/>
  <c r="F865" i="1"/>
  <c r="E868" i="1" l="1"/>
  <c r="O867" i="1"/>
  <c r="P867" i="1" s="1"/>
  <c r="V868" i="1"/>
  <c r="D867" i="1"/>
  <c r="J865" i="1"/>
  <c r="T866" i="1"/>
  <c r="G865" i="1"/>
  <c r="F866" i="1"/>
  <c r="H867" i="1"/>
  <c r="I867" i="1"/>
  <c r="A868" i="1"/>
  <c r="N868" i="1" s="1"/>
  <c r="R867" i="1" l="1"/>
  <c r="E869" i="1"/>
  <c r="D868" i="1"/>
  <c r="O868" i="1"/>
  <c r="P868" i="1" s="1"/>
  <c r="V869" i="1"/>
  <c r="J866" i="1"/>
  <c r="T867" i="1"/>
  <c r="G866" i="1"/>
  <c r="F867" i="1"/>
  <c r="A869" i="1"/>
  <c r="N869" i="1" s="1"/>
  <c r="H868" i="1"/>
  <c r="I868" i="1"/>
  <c r="R868" i="1" l="1"/>
  <c r="E870" i="1"/>
  <c r="O869" i="1"/>
  <c r="P869" i="1" s="1"/>
  <c r="V870" i="1"/>
  <c r="D869" i="1"/>
  <c r="J867" i="1"/>
  <c r="T868" i="1"/>
  <c r="G867" i="1"/>
  <c r="I869" i="1"/>
  <c r="A870" i="1"/>
  <c r="N870" i="1" s="1"/>
  <c r="H869" i="1"/>
  <c r="R869" i="1" s="1"/>
  <c r="F868" i="1"/>
  <c r="E871" i="1" l="1"/>
  <c r="D870" i="1"/>
  <c r="O870" i="1"/>
  <c r="P870" i="1" s="1"/>
  <c r="V871" i="1"/>
  <c r="J868" i="1"/>
  <c r="T869" i="1"/>
  <c r="G868" i="1"/>
  <c r="A871" i="1"/>
  <c r="N871" i="1" s="1"/>
  <c r="H870" i="1"/>
  <c r="I870" i="1"/>
  <c r="F869" i="1"/>
  <c r="R870" i="1" l="1"/>
  <c r="E872" i="1"/>
  <c r="O871" i="1"/>
  <c r="P871" i="1" s="1"/>
  <c r="V872" i="1"/>
  <c r="D871" i="1"/>
  <c r="D872" i="1" s="1"/>
  <c r="J869" i="1"/>
  <c r="T870" i="1"/>
  <c r="G869" i="1"/>
  <c r="F870" i="1"/>
  <c r="I871" i="1"/>
  <c r="A872" i="1"/>
  <c r="N872" i="1" s="1"/>
  <c r="H871" i="1"/>
  <c r="R871" i="1" s="1"/>
  <c r="E873" i="1" l="1"/>
  <c r="O872" i="1"/>
  <c r="P872" i="1" s="1"/>
  <c r="V873" i="1"/>
  <c r="J870" i="1"/>
  <c r="T871" i="1"/>
  <c r="G870" i="1"/>
  <c r="F871" i="1"/>
  <c r="A873" i="1"/>
  <c r="N873" i="1" s="1"/>
  <c r="H872" i="1"/>
  <c r="I872" i="1"/>
  <c r="R872" i="1" l="1"/>
  <c r="E874" i="1"/>
  <c r="O873" i="1"/>
  <c r="P873" i="1" s="1"/>
  <c r="V874" i="1"/>
  <c r="D873" i="1"/>
  <c r="J871" i="1"/>
  <c r="T872" i="1"/>
  <c r="G871" i="1"/>
  <c r="H873" i="1"/>
  <c r="I873" i="1"/>
  <c r="A874" i="1"/>
  <c r="N874" i="1" s="1"/>
  <c r="F872" i="1"/>
  <c r="E875" i="1" l="1"/>
  <c r="R873" i="1"/>
  <c r="D874" i="1"/>
  <c r="O874" i="1"/>
  <c r="P874" i="1" s="1"/>
  <c r="V875" i="1"/>
  <c r="J872" i="1"/>
  <c r="T873" i="1"/>
  <c r="G872" i="1"/>
  <c r="F873" i="1"/>
  <c r="H874" i="1"/>
  <c r="R874" i="1" s="1"/>
  <c r="I874" i="1"/>
  <c r="A875" i="1"/>
  <c r="N875" i="1" s="1"/>
  <c r="E876" i="1" l="1"/>
  <c r="O875" i="1"/>
  <c r="P875" i="1" s="1"/>
  <c r="V876" i="1"/>
  <c r="D875" i="1"/>
  <c r="J873" i="1"/>
  <c r="T874" i="1"/>
  <c r="G873" i="1"/>
  <c r="A876" i="1"/>
  <c r="N876" i="1" s="1"/>
  <c r="H875" i="1"/>
  <c r="I875" i="1"/>
  <c r="F874" i="1"/>
  <c r="R875" i="1" l="1"/>
  <c r="E877" i="1"/>
  <c r="D876" i="1"/>
  <c r="O876" i="1"/>
  <c r="P876" i="1" s="1"/>
  <c r="V877" i="1"/>
  <c r="J874" i="1"/>
  <c r="T875" i="1"/>
  <c r="G874" i="1"/>
  <c r="F875" i="1"/>
  <c r="H876" i="1"/>
  <c r="I876" i="1"/>
  <c r="A877" i="1"/>
  <c r="N877" i="1" s="1"/>
  <c r="R876" i="1" l="1"/>
  <c r="E878" i="1"/>
  <c r="O877" i="1"/>
  <c r="P877" i="1" s="1"/>
  <c r="V878" i="1"/>
  <c r="D877" i="1"/>
  <c r="J875" i="1"/>
  <c r="T876" i="1"/>
  <c r="G875" i="1"/>
  <c r="F876" i="1"/>
  <c r="A878" i="1"/>
  <c r="N878" i="1" s="1"/>
  <c r="H877" i="1"/>
  <c r="I877" i="1"/>
  <c r="R877" i="1" l="1"/>
  <c r="E879" i="1"/>
  <c r="D878" i="1"/>
  <c r="O878" i="1"/>
  <c r="P878" i="1" s="1"/>
  <c r="V879" i="1"/>
  <c r="J876" i="1"/>
  <c r="T877" i="1"/>
  <c r="G876" i="1"/>
  <c r="I878" i="1"/>
  <c r="A879" i="1"/>
  <c r="N879" i="1" s="1"/>
  <c r="H878" i="1"/>
  <c r="R878" i="1" s="1"/>
  <c r="F877" i="1"/>
  <c r="E880" i="1" l="1"/>
  <c r="D879" i="1"/>
  <c r="O879" i="1"/>
  <c r="P879" i="1" s="1"/>
  <c r="V880" i="1"/>
  <c r="J877" i="1"/>
  <c r="T878" i="1"/>
  <c r="G877" i="1"/>
  <c r="A880" i="1"/>
  <c r="N880" i="1" s="1"/>
  <c r="H879" i="1"/>
  <c r="I879" i="1"/>
  <c r="F878" i="1"/>
  <c r="R879" i="1" l="1"/>
  <c r="E881" i="1"/>
  <c r="D880" i="1"/>
  <c r="O880" i="1"/>
  <c r="P880" i="1" s="1"/>
  <c r="V881" i="1"/>
  <c r="J878" i="1"/>
  <c r="T879" i="1"/>
  <c r="G878" i="1"/>
  <c r="F879" i="1"/>
  <c r="H880" i="1"/>
  <c r="I880" i="1"/>
  <c r="A881" i="1"/>
  <c r="N881" i="1" s="1"/>
  <c r="R880" i="1" l="1"/>
  <c r="E882" i="1"/>
  <c r="O881" i="1"/>
  <c r="P881" i="1" s="1"/>
  <c r="V882" i="1"/>
  <c r="D881" i="1"/>
  <c r="J879" i="1"/>
  <c r="T880" i="1"/>
  <c r="G879" i="1"/>
  <c r="H881" i="1"/>
  <c r="I881" i="1"/>
  <c r="A882" i="1"/>
  <c r="N882" i="1" s="1"/>
  <c r="F880" i="1"/>
  <c r="R881" i="1" l="1"/>
  <c r="E883" i="1"/>
  <c r="D882" i="1"/>
  <c r="O882" i="1"/>
  <c r="P882" i="1" s="1"/>
  <c r="V883" i="1"/>
  <c r="J880" i="1"/>
  <c r="T881" i="1"/>
  <c r="G880" i="1"/>
  <c r="F881" i="1"/>
  <c r="H882" i="1"/>
  <c r="I882" i="1"/>
  <c r="A883" i="1"/>
  <c r="N883" i="1" s="1"/>
  <c r="R882" i="1" l="1"/>
  <c r="E884" i="1"/>
  <c r="D883" i="1"/>
  <c r="O883" i="1"/>
  <c r="P883" i="1" s="1"/>
  <c r="V884" i="1"/>
  <c r="J881" i="1"/>
  <c r="T882" i="1"/>
  <c r="G881" i="1"/>
  <c r="H883" i="1"/>
  <c r="I883" i="1"/>
  <c r="A884" i="1"/>
  <c r="N884" i="1" s="1"/>
  <c r="F882" i="1"/>
  <c r="R883" i="1" l="1"/>
  <c r="E885" i="1"/>
  <c r="D884" i="1"/>
  <c r="O884" i="1"/>
  <c r="P884" i="1" s="1"/>
  <c r="V885" i="1"/>
  <c r="J882" i="1"/>
  <c r="T883" i="1"/>
  <c r="G882" i="1"/>
  <c r="F883" i="1"/>
  <c r="A885" i="1"/>
  <c r="N885" i="1" s="1"/>
  <c r="I884" i="1"/>
  <c r="H884" i="1"/>
  <c r="R884" i="1" s="1"/>
  <c r="E886" i="1" l="1"/>
  <c r="O885" i="1"/>
  <c r="P885" i="1" s="1"/>
  <c r="V886" i="1"/>
  <c r="D885" i="1"/>
  <c r="J883" i="1"/>
  <c r="T884" i="1"/>
  <c r="G883" i="1"/>
  <c r="F884" i="1"/>
  <c r="A886" i="1"/>
  <c r="N886" i="1" s="1"/>
  <c r="I885" i="1"/>
  <c r="H885" i="1"/>
  <c r="R885" i="1" s="1"/>
  <c r="E887" i="1" l="1"/>
  <c r="D886" i="1"/>
  <c r="O886" i="1"/>
  <c r="P886" i="1" s="1"/>
  <c r="V887" i="1"/>
  <c r="J884" i="1"/>
  <c r="T885" i="1"/>
  <c r="G884" i="1"/>
  <c r="A887" i="1"/>
  <c r="N887" i="1" s="1"/>
  <c r="H886" i="1"/>
  <c r="I886" i="1"/>
  <c r="F885" i="1"/>
  <c r="R886" i="1" l="1"/>
  <c r="E888" i="1"/>
  <c r="O887" i="1"/>
  <c r="P887" i="1" s="1"/>
  <c r="V888" i="1"/>
  <c r="D887" i="1"/>
  <c r="D888" i="1" s="1"/>
  <c r="J885" i="1"/>
  <c r="T886" i="1"/>
  <c r="G885" i="1"/>
  <c r="I887" i="1"/>
  <c r="A888" i="1"/>
  <c r="N888" i="1" s="1"/>
  <c r="H887" i="1"/>
  <c r="R887" i="1" s="1"/>
  <c r="F886" i="1"/>
  <c r="E889" i="1" l="1"/>
  <c r="O888" i="1"/>
  <c r="P888" i="1" s="1"/>
  <c r="V889" i="1"/>
  <c r="J886" i="1"/>
  <c r="T887" i="1"/>
  <c r="G886" i="1"/>
  <c r="F887" i="1"/>
  <c r="A889" i="1"/>
  <c r="N889" i="1" s="1"/>
  <c r="H888" i="1"/>
  <c r="I888" i="1"/>
  <c r="R888" i="1" l="1"/>
  <c r="E890" i="1"/>
  <c r="O889" i="1"/>
  <c r="P889" i="1" s="1"/>
  <c r="V890" i="1"/>
  <c r="D889" i="1"/>
  <c r="J887" i="1"/>
  <c r="T888" i="1"/>
  <c r="G887" i="1"/>
  <c r="I889" i="1"/>
  <c r="A890" i="1"/>
  <c r="N890" i="1" s="1"/>
  <c r="H889" i="1"/>
  <c r="R889" i="1" s="1"/>
  <c r="F888" i="1"/>
  <c r="E891" i="1" l="1"/>
  <c r="D890" i="1"/>
  <c r="O890" i="1"/>
  <c r="P890" i="1" s="1"/>
  <c r="V891" i="1"/>
  <c r="J888" i="1"/>
  <c r="T889" i="1"/>
  <c r="G888" i="1"/>
  <c r="I890" i="1"/>
  <c r="A891" i="1"/>
  <c r="N891" i="1" s="1"/>
  <c r="H890" i="1"/>
  <c r="F889" i="1"/>
  <c r="R890" i="1" l="1"/>
  <c r="E892" i="1"/>
  <c r="O891" i="1"/>
  <c r="P891" i="1" s="1"/>
  <c r="V892" i="1"/>
  <c r="D891" i="1"/>
  <c r="D892" i="1" s="1"/>
  <c r="J889" i="1"/>
  <c r="T890" i="1"/>
  <c r="G889" i="1"/>
  <c r="F890" i="1"/>
  <c r="I891" i="1"/>
  <c r="A892" i="1"/>
  <c r="N892" i="1" s="1"/>
  <c r="H891" i="1"/>
  <c r="R891" i="1" s="1"/>
  <c r="E893" i="1" l="1"/>
  <c r="O892" i="1"/>
  <c r="P892" i="1" s="1"/>
  <c r="V893" i="1"/>
  <c r="D893" i="1"/>
  <c r="J890" i="1"/>
  <c r="G890" i="1"/>
  <c r="H892" i="1"/>
  <c r="R892" i="1" s="1"/>
  <c r="A893" i="1"/>
  <c r="I892" i="1"/>
  <c r="F891" i="1"/>
  <c r="N893" i="1" l="1"/>
  <c r="E894" i="1"/>
  <c r="E895" i="1" s="1"/>
  <c r="V894" i="1"/>
  <c r="J892" i="1"/>
  <c r="J891" i="1"/>
  <c r="T892" i="1"/>
  <c r="G891" i="1"/>
  <c r="I893" i="1"/>
  <c r="H893" i="1"/>
  <c r="A894" i="1"/>
  <c r="N894" i="1" s="1"/>
  <c r="F892" i="1"/>
  <c r="G892" i="1"/>
  <c r="R893" i="1" l="1"/>
  <c r="O894" i="1"/>
  <c r="P894" i="1" s="1"/>
  <c r="V895" i="1"/>
  <c r="D894" i="1"/>
  <c r="F893" i="1"/>
  <c r="I894" i="1"/>
  <c r="A895" i="1"/>
  <c r="N895" i="1" s="1"/>
  <c r="H894" i="1"/>
  <c r="R894" i="1" l="1"/>
  <c r="E896" i="1"/>
  <c r="D895" i="1"/>
  <c r="O895" i="1"/>
  <c r="P895" i="1" s="1"/>
  <c r="V896" i="1"/>
  <c r="J893" i="1"/>
  <c r="F894" i="1"/>
  <c r="G893" i="1"/>
  <c r="H895" i="1"/>
  <c r="I895" i="1"/>
  <c r="A896" i="1"/>
  <c r="N896" i="1" s="1"/>
  <c r="E897" i="1" l="1"/>
  <c r="R895" i="1"/>
  <c r="D896" i="1"/>
  <c r="O896" i="1"/>
  <c r="P896" i="1" s="1"/>
  <c r="V897" i="1"/>
  <c r="J894" i="1"/>
  <c r="T895" i="1"/>
  <c r="F895" i="1"/>
  <c r="H896" i="1"/>
  <c r="I896" i="1"/>
  <c r="A897" i="1"/>
  <c r="N897" i="1" s="1"/>
  <c r="G894" i="1"/>
  <c r="R896" i="1" l="1"/>
  <c r="E898" i="1"/>
  <c r="O897" i="1"/>
  <c r="P897" i="1" s="1"/>
  <c r="V898" i="1"/>
  <c r="D897" i="1"/>
  <c r="J895" i="1"/>
  <c r="T896" i="1"/>
  <c r="F896" i="1"/>
  <c r="G895" i="1"/>
  <c r="H897" i="1"/>
  <c r="I897" i="1"/>
  <c r="A898" i="1"/>
  <c r="N898" i="1" s="1"/>
  <c r="R897" i="1" l="1"/>
  <c r="E899" i="1"/>
  <c r="D898" i="1"/>
  <c r="O898" i="1"/>
  <c r="P898" i="1" s="1"/>
  <c r="V899" i="1"/>
  <c r="J896" i="1"/>
  <c r="T897" i="1"/>
  <c r="F897" i="1"/>
  <c r="G896" i="1"/>
  <c r="I898" i="1"/>
  <c r="A899" i="1"/>
  <c r="N899" i="1" s="1"/>
  <c r="H898" i="1"/>
  <c r="R898" i="1" s="1"/>
  <c r="E900" i="1" l="1"/>
  <c r="D899" i="1"/>
  <c r="O899" i="1"/>
  <c r="P899" i="1" s="1"/>
  <c r="V900" i="1"/>
  <c r="J897" i="1"/>
  <c r="T898" i="1"/>
  <c r="A900" i="1"/>
  <c r="N900" i="1" s="1"/>
  <c r="H899" i="1"/>
  <c r="R899" i="1" s="1"/>
  <c r="I899" i="1"/>
  <c r="F898" i="1"/>
  <c r="G897" i="1"/>
  <c r="E901" i="1" l="1"/>
  <c r="D900" i="1"/>
  <c r="O900" i="1"/>
  <c r="P900" i="1" s="1"/>
  <c r="V901" i="1"/>
  <c r="J898" i="1"/>
  <c r="T899" i="1"/>
  <c r="F899" i="1"/>
  <c r="I900" i="1"/>
  <c r="A901" i="1"/>
  <c r="N901" i="1" s="1"/>
  <c r="H900" i="1"/>
  <c r="G898" i="1"/>
  <c r="R900" i="1" l="1"/>
  <c r="E902" i="1"/>
  <c r="O901" i="1"/>
  <c r="P901" i="1" s="1"/>
  <c r="V902" i="1"/>
  <c r="D901" i="1"/>
  <c r="D902" i="1" s="1"/>
  <c r="J899" i="1"/>
  <c r="T900" i="1"/>
  <c r="G899" i="1"/>
  <c r="F900" i="1"/>
  <c r="A902" i="1"/>
  <c r="N902" i="1" s="1"/>
  <c r="H901" i="1"/>
  <c r="I901" i="1"/>
  <c r="R901" i="1" l="1"/>
  <c r="E903" i="1"/>
  <c r="E904" i="1" s="1"/>
  <c r="O902" i="1"/>
  <c r="P902" i="1" s="1"/>
  <c r="V903" i="1"/>
  <c r="J900" i="1"/>
  <c r="T901" i="1"/>
  <c r="G900" i="1"/>
  <c r="I902" i="1"/>
  <c r="H902" i="1"/>
  <c r="A903" i="1"/>
  <c r="N903" i="1" s="1"/>
  <c r="F901" i="1"/>
  <c r="R902" i="1" l="1"/>
  <c r="O903" i="1"/>
  <c r="P903" i="1" s="1"/>
  <c r="V904" i="1"/>
  <c r="D903" i="1"/>
  <c r="J901" i="1"/>
  <c r="T902" i="1"/>
  <c r="F902" i="1"/>
  <c r="G901" i="1"/>
  <c r="H903" i="1"/>
  <c r="I903" i="1"/>
  <c r="A904" i="1"/>
  <c r="N904" i="1" s="1"/>
  <c r="R903" i="1" l="1"/>
  <c r="E905" i="1"/>
  <c r="E906" i="1" s="1"/>
  <c r="D904" i="1"/>
  <c r="O904" i="1"/>
  <c r="P904" i="1" s="1"/>
  <c r="V905" i="1"/>
  <c r="J902" i="1"/>
  <c r="T903" i="1"/>
  <c r="G902" i="1"/>
  <c r="A905" i="1"/>
  <c r="N905" i="1" s="1"/>
  <c r="H904" i="1"/>
  <c r="I904" i="1"/>
  <c r="F903" i="1"/>
  <c r="R904" i="1" l="1"/>
  <c r="O905" i="1"/>
  <c r="P905" i="1" s="1"/>
  <c r="V906" i="1"/>
  <c r="D905" i="1"/>
  <c r="D906" i="1" s="1"/>
  <c r="J903" i="1"/>
  <c r="T904" i="1"/>
  <c r="G903" i="1"/>
  <c r="A906" i="1"/>
  <c r="N906" i="1" s="1"/>
  <c r="I905" i="1"/>
  <c r="H905" i="1"/>
  <c r="R905" i="1" s="1"/>
  <c r="F904" i="1"/>
  <c r="E907" i="1" l="1"/>
  <c r="O906" i="1"/>
  <c r="P906" i="1" s="1"/>
  <c r="V907" i="1"/>
  <c r="J904" i="1"/>
  <c r="T905" i="1"/>
  <c r="G904" i="1"/>
  <c r="F905" i="1"/>
  <c r="I906" i="1"/>
  <c r="H906" i="1"/>
  <c r="A907" i="1"/>
  <c r="N907" i="1" s="1"/>
  <c r="R906" i="1" l="1"/>
  <c r="E908" i="1"/>
  <c r="O907" i="1"/>
  <c r="P907" i="1" s="1"/>
  <c r="V908" i="1"/>
  <c r="D907" i="1"/>
  <c r="J905" i="1"/>
  <c r="T906" i="1"/>
  <c r="F906" i="1"/>
  <c r="H907" i="1"/>
  <c r="I907" i="1"/>
  <c r="A908" i="1"/>
  <c r="N908" i="1" s="1"/>
  <c r="G905" i="1"/>
  <c r="E909" i="1" l="1"/>
  <c r="R907" i="1"/>
  <c r="D908" i="1"/>
  <c r="O908" i="1"/>
  <c r="P908" i="1" s="1"/>
  <c r="V909" i="1"/>
  <c r="J906" i="1"/>
  <c r="G906" i="1"/>
  <c r="T907" i="1"/>
  <c r="I908" i="1"/>
  <c r="H908" i="1"/>
  <c r="R908" i="1" s="1"/>
  <c r="A909" i="1"/>
  <c r="N909" i="1" s="1"/>
  <c r="F907" i="1"/>
  <c r="E910" i="1" l="1"/>
  <c r="D909" i="1"/>
  <c r="O909" i="1"/>
  <c r="P909" i="1" s="1"/>
  <c r="V910" i="1"/>
  <c r="J907" i="1"/>
  <c r="T908" i="1"/>
  <c r="G907" i="1"/>
  <c r="F908" i="1"/>
  <c r="I909" i="1"/>
  <c r="H909" i="1"/>
  <c r="A910" i="1"/>
  <c r="N910" i="1" s="1"/>
  <c r="R909" i="1" l="1"/>
  <c r="E911" i="1"/>
  <c r="E912" i="1" s="1"/>
  <c r="D910" i="1"/>
  <c r="O910" i="1"/>
  <c r="P910" i="1" s="1"/>
  <c r="V911" i="1"/>
  <c r="J908" i="1"/>
  <c r="T909" i="1"/>
  <c r="F909" i="1"/>
  <c r="A911" i="1"/>
  <c r="N911" i="1" s="1"/>
  <c r="I910" i="1"/>
  <c r="H910" i="1"/>
  <c r="G908" i="1"/>
  <c r="R910" i="1" l="1"/>
  <c r="D911" i="1"/>
  <c r="D912" i="1" s="1"/>
  <c r="O911" i="1"/>
  <c r="P911" i="1" s="1"/>
  <c r="V912" i="1"/>
  <c r="J909" i="1"/>
  <c r="T910" i="1"/>
  <c r="G909" i="1"/>
  <c r="I911" i="1"/>
  <c r="H911" i="1"/>
  <c r="A912" i="1"/>
  <c r="N912" i="1" s="1"/>
  <c r="F910" i="1"/>
  <c r="R911" i="1" l="1"/>
  <c r="E913" i="1"/>
  <c r="O912" i="1"/>
  <c r="P912" i="1" s="1"/>
  <c r="V913" i="1"/>
  <c r="J910" i="1"/>
  <c r="T911" i="1"/>
  <c r="G910" i="1"/>
  <c r="F911" i="1"/>
  <c r="I912" i="1"/>
  <c r="A913" i="1"/>
  <c r="N913" i="1" s="1"/>
  <c r="H912" i="1"/>
  <c r="R912" i="1" s="1"/>
  <c r="E914" i="1" l="1"/>
  <c r="O913" i="1"/>
  <c r="P913" i="1" s="1"/>
  <c r="V914" i="1"/>
  <c r="D913" i="1"/>
  <c r="J911" i="1"/>
  <c r="T912" i="1"/>
  <c r="G911" i="1"/>
  <c r="I913" i="1"/>
  <c r="H913" i="1"/>
  <c r="A914" i="1"/>
  <c r="N914" i="1" s="1"/>
  <c r="F912" i="1"/>
  <c r="R913" i="1" l="1"/>
  <c r="E915" i="1"/>
  <c r="D914" i="1"/>
  <c r="O914" i="1"/>
  <c r="P914" i="1" s="1"/>
  <c r="V915" i="1"/>
  <c r="J912" i="1"/>
  <c r="T913" i="1"/>
  <c r="F913" i="1"/>
  <c r="G912" i="1"/>
  <c r="I914" i="1"/>
  <c r="A915" i="1"/>
  <c r="N915" i="1" s="1"/>
  <c r="H914" i="1"/>
  <c r="R914" i="1" s="1"/>
  <c r="E916" i="1" l="1"/>
  <c r="O915" i="1"/>
  <c r="P915" i="1" s="1"/>
  <c r="V916" i="1"/>
  <c r="D915" i="1"/>
  <c r="J913" i="1"/>
  <c r="T914" i="1"/>
  <c r="G913" i="1"/>
  <c r="H915" i="1"/>
  <c r="R915" i="1" s="1"/>
  <c r="I915" i="1"/>
  <c r="A916" i="1"/>
  <c r="N916" i="1" s="1"/>
  <c r="F914" i="1"/>
  <c r="E917" i="1" l="1"/>
  <c r="D916" i="1"/>
  <c r="O916" i="1"/>
  <c r="P916" i="1" s="1"/>
  <c r="V917" i="1"/>
  <c r="J914" i="1"/>
  <c r="T915" i="1"/>
  <c r="G914" i="1"/>
  <c r="F915" i="1"/>
  <c r="H916" i="1"/>
  <c r="I916" i="1"/>
  <c r="A917" i="1"/>
  <c r="N917" i="1" s="1"/>
  <c r="R916" i="1" l="1"/>
  <c r="E918" i="1"/>
  <c r="D917" i="1"/>
  <c r="O917" i="1"/>
  <c r="P917" i="1" s="1"/>
  <c r="V918" i="1"/>
  <c r="J915" i="1"/>
  <c r="T916" i="1"/>
  <c r="G915" i="1"/>
  <c r="A918" i="1"/>
  <c r="N918" i="1" s="1"/>
  <c r="H917" i="1"/>
  <c r="I917" i="1"/>
  <c r="F916" i="1"/>
  <c r="E919" i="1" l="1"/>
  <c r="R917" i="1"/>
  <c r="D918" i="1"/>
  <c r="O918" i="1"/>
  <c r="P918" i="1" s="1"/>
  <c r="V919" i="1"/>
  <c r="J916" i="1"/>
  <c r="T917" i="1"/>
  <c r="G916" i="1"/>
  <c r="A919" i="1"/>
  <c r="N919" i="1" s="1"/>
  <c r="I918" i="1"/>
  <c r="H918" i="1"/>
  <c r="R918" i="1" s="1"/>
  <c r="F917" i="1"/>
  <c r="E920" i="1" l="1"/>
  <c r="O919" i="1"/>
  <c r="P919" i="1" s="1"/>
  <c r="V920" i="1"/>
  <c r="D919" i="1"/>
  <c r="D920" i="1" s="1"/>
  <c r="J917" i="1"/>
  <c r="T918" i="1"/>
  <c r="G917" i="1"/>
  <c r="F918" i="1"/>
  <c r="I919" i="1"/>
  <c r="H919" i="1"/>
  <c r="R919" i="1" s="1"/>
  <c r="A920" i="1"/>
  <c r="N920" i="1" s="1"/>
  <c r="E921" i="1" l="1"/>
  <c r="O920" i="1"/>
  <c r="P920" i="1" s="1"/>
  <c r="V921" i="1"/>
  <c r="J918" i="1"/>
  <c r="T919" i="1"/>
  <c r="G918" i="1"/>
  <c r="I920" i="1"/>
  <c r="H920" i="1"/>
  <c r="A921" i="1"/>
  <c r="N921" i="1" s="1"/>
  <c r="F919" i="1"/>
  <c r="R920" i="1" l="1"/>
  <c r="E922" i="1"/>
  <c r="D921" i="1"/>
  <c r="O921" i="1"/>
  <c r="P921" i="1" s="1"/>
  <c r="V922" i="1"/>
  <c r="J919" i="1"/>
  <c r="T920" i="1"/>
  <c r="G919" i="1"/>
  <c r="A922" i="1"/>
  <c r="N922" i="1" s="1"/>
  <c r="H921" i="1"/>
  <c r="I921" i="1"/>
  <c r="F920" i="1"/>
  <c r="R921" i="1" l="1"/>
  <c r="E923" i="1"/>
  <c r="D922" i="1"/>
  <c r="O922" i="1"/>
  <c r="P922" i="1" s="1"/>
  <c r="V923" i="1"/>
  <c r="J920" i="1"/>
  <c r="T921" i="1"/>
  <c r="G920" i="1"/>
  <c r="F921" i="1"/>
  <c r="A923" i="1"/>
  <c r="N923" i="1" s="1"/>
  <c r="I922" i="1"/>
  <c r="H922" i="1"/>
  <c r="R922" i="1" s="1"/>
  <c r="E924" i="1" l="1"/>
  <c r="O923" i="1"/>
  <c r="P923" i="1" s="1"/>
  <c r="V924" i="1"/>
  <c r="D923" i="1"/>
  <c r="J921" i="1"/>
  <c r="G921" i="1"/>
  <c r="H923" i="1"/>
  <c r="I923" i="1"/>
  <c r="A924" i="1"/>
  <c r="F922" i="1"/>
  <c r="R923" i="1" l="1"/>
  <c r="E925" i="1"/>
  <c r="E926" i="1" s="1"/>
  <c r="N924" i="1"/>
  <c r="D924" i="1"/>
  <c r="V925" i="1"/>
  <c r="J923" i="1"/>
  <c r="J922" i="1"/>
  <c r="T923" i="1"/>
  <c r="G922" i="1"/>
  <c r="F923" i="1"/>
  <c r="G923" i="1"/>
  <c r="I924" i="1"/>
  <c r="A925" i="1"/>
  <c r="N925" i="1" s="1"/>
  <c r="H924" i="1"/>
  <c r="R924" i="1" s="1"/>
  <c r="O925" i="1" l="1"/>
  <c r="P925" i="1" s="1"/>
  <c r="V926" i="1"/>
  <c r="D925" i="1"/>
  <c r="F924" i="1"/>
  <c r="A926" i="1"/>
  <c r="N926" i="1" s="1"/>
  <c r="H925" i="1"/>
  <c r="I925" i="1"/>
  <c r="R925" i="1" l="1"/>
  <c r="E927" i="1"/>
  <c r="D926" i="1"/>
  <c r="O926" i="1"/>
  <c r="P926" i="1" s="1"/>
  <c r="V927" i="1"/>
  <c r="J924" i="1"/>
  <c r="G924" i="1"/>
  <c r="I926" i="1"/>
  <c r="A927" i="1"/>
  <c r="N927" i="1" s="1"/>
  <c r="H926" i="1"/>
  <c r="F925" i="1"/>
  <c r="E928" i="1" l="1"/>
  <c r="R926" i="1"/>
  <c r="D927" i="1"/>
  <c r="D928" i="1" s="1"/>
  <c r="O927" i="1"/>
  <c r="P927" i="1" s="1"/>
  <c r="V928" i="1"/>
  <c r="J925" i="1"/>
  <c r="T926" i="1"/>
  <c r="F926" i="1"/>
  <c r="G925" i="1"/>
  <c r="A928" i="1"/>
  <c r="N928" i="1" s="1"/>
  <c r="I927" i="1"/>
  <c r="H927" i="1"/>
  <c r="R927" i="1" s="1"/>
  <c r="E929" i="1" l="1"/>
  <c r="O928" i="1"/>
  <c r="P928" i="1" s="1"/>
  <c r="V929" i="1"/>
  <c r="J926" i="1"/>
  <c r="T927" i="1"/>
  <c r="G926" i="1"/>
  <c r="I928" i="1"/>
  <c r="A929" i="1"/>
  <c r="N929" i="1" s="1"/>
  <c r="H928" i="1"/>
  <c r="F927" i="1"/>
  <c r="R928" i="1" l="1"/>
  <c r="E930" i="1"/>
  <c r="E931" i="1" s="1"/>
  <c r="O929" i="1"/>
  <c r="P929" i="1" s="1"/>
  <c r="V930" i="1"/>
  <c r="D929" i="1"/>
  <c r="J927" i="1"/>
  <c r="T928" i="1"/>
  <c r="F928" i="1"/>
  <c r="I929" i="1"/>
  <c r="A930" i="1"/>
  <c r="N930" i="1" s="1"/>
  <c r="H929" i="1"/>
  <c r="R929" i="1" s="1"/>
  <c r="G927" i="1"/>
  <c r="D930" i="1" l="1"/>
  <c r="O930" i="1"/>
  <c r="P930" i="1" s="1"/>
  <c r="V931" i="1"/>
  <c r="J928" i="1"/>
  <c r="T929" i="1"/>
  <c r="G928" i="1"/>
  <c r="I930" i="1"/>
  <c r="H930" i="1"/>
  <c r="A931" i="1"/>
  <c r="N931" i="1" s="1"/>
  <c r="F929" i="1"/>
  <c r="R930" i="1" l="1"/>
  <c r="E932" i="1"/>
  <c r="O931" i="1"/>
  <c r="P931" i="1" s="1"/>
  <c r="V932" i="1"/>
  <c r="D931" i="1"/>
  <c r="J929" i="1"/>
  <c r="T930" i="1"/>
  <c r="G929" i="1"/>
  <c r="F930" i="1"/>
  <c r="A932" i="1"/>
  <c r="N932" i="1" s="1"/>
  <c r="I931" i="1"/>
  <c r="H931" i="1"/>
  <c r="R931" i="1" s="1"/>
  <c r="E933" i="1" l="1"/>
  <c r="D932" i="1"/>
  <c r="O932" i="1"/>
  <c r="P932" i="1" s="1"/>
  <c r="V933" i="1"/>
  <c r="J930" i="1"/>
  <c r="T931" i="1"/>
  <c r="G930" i="1"/>
  <c r="I932" i="1"/>
  <c r="A933" i="1"/>
  <c r="N933" i="1" s="1"/>
  <c r="H932" i="1"/>
  <c r="F931" i="1"/>
  <c r="R932" i="1" l="1"/>
  <c r="E934" i="1"/>
  <c r="O933" i="1"/>
  <c r="P933" i="1" s="1"/>
  <c r="V934" i="1"/>
  <c r="D933" i="1"/>
  <c r="D934" i="1" s="1"/>
  <c r="J931" i="1"/>
  <c r="T932" i="1"/>
  <c r="F932" i="1"/>
  <c r="I933" i="1"/>
  <c r="H933" i="1"/>
  <c r="R933" i="1" s="1"/>
  <c r="A934" i="1"/>
  <c r="N934" i="1" s="1"/>
  <c r="G931" i="1"/>
  <c r="E935" i="1" l="1"/>
  <c r="O934" i="1"/>
  <c r="P934" i="1" s="1"/>
  <c r="V935" i="1"/>
  <c r="D935" i="1"/>
  <c r="J932" i="1"/>
  <c r="T933" i="1"/>
  <c r="G932" i="1"/>
  <c r="I934" i="1"/>
  <c r="A935" i="1"/>
  <c r="N935" i="1" s="1"/>
  <c r="H934" i="1"/>
  <c r="F933" i="1"/>
  <c r="R934" i="1" l="1"/>
  <c r="E936" i="1"/>
  <c r="E937" i="1" s="1"/>
  <c r="O935" i="1"/>
  <c r="P935" i="1" s="1"/>
  <c r="V936" i="1"/>
  <c r="J933" i="1"/>
  <c r="T934" i="1"/>
  <c r="G933" i="1"/>
  <c r="F934" i="1"/>
  <c r="A936" i="1"/>
  <c r="N936" i="1" s="1"/>
  <c r="I935" i="1"/>
  <c r="H935" i="1"/>
  <c r="R935" i="1" s="1"/>
  <c r="O936" i="1" l="1"/>
  <c r="P936" i="1" s="1"/>
  <c r="V937" i="1"/>
  <c r="D936" i="1"/>
  <c r="J934" i="1"/>
  <c r="T935" i="1"/>
  <c r="G934" i="1"/>
  <c r="H936" i="1"/>
  <c r="I936" i="1"/>
  <c r="A937" i="1"/>
  <c r="N937" i="1" s="1"/>
  <c r="F935" i="1"/>
  <c r="R936" i="1" l="1"/>
  <c r="E938" i="1"/>
  <c r="D937" i="1"/>
  <c r="O937" i="1"/>
  <c r="P937" i="1" s="1"/>
  <c r="V938" i="1"/>
  <c r="J935" i="1"/>
  <c r="T936" i="1"/>
  <c r="G935" i="1"/>
  <c r="A938" i="1"/>
  <c r="N938" i="1" s="1"/>
  <c r="I937" i="1"/>
  <c r="H937" i="1"/>
  <c r="R937" i="1" s="1"/>
  <c r="F936" i="1"/>
  <c r="E939" i="1" l="1"/>
  <c r="O938" i="1"/>
  <c r="P938" i="1" s="1"/>
  <c r="V939" i="1"/>
  <c r="D938" i="1"/>
  <c r="D939" i="1" s="1"/>
  <c r="J936" i="1"/>
  <c r="T937" i="1"/>
  <c r="G936" i="1"/>
  <c r="F937" i="1"/>
  <c r="A939" i="1"/>
  <c r="N939" i="1" s="1"/>
  <c r="I938" i="1"/>
  <c r="H938" i="1"/>
  <c r="R938" i="1" s="1"/>
  <c r="E940" i="1" l="1"/>
  <c r="O939" i="1"/>
  <c r="P939" i="1" s="1"/>
  <c r="V940" i="1"/>
  <c r="J937" i="1"/>
  <c r="T938" i="1"/>
  <c r="H939" i="1"/>
  <c r="A940" i="1"/>
  <c r="N940" i="1" s="1"/>
  <c r="I939" i="1"/>
  <c r="F938" i="1"/>
  <c r="G937" i="1"/>
  <c r="R939" i="1" l="1"/>
  <c r="E941" i="1"/>
  <c r="E942" i="1" s="1"/>
  <c r="D940" i="1"/>
  <c r="O940" i="1"/>
  <c r="P940" i="1" s="1"/>
  <c r="V941" i="1"/>
  <c r="J938" i="1"/>
  <c r="T939" i="1"/>
  <c r="H940" i="1"/>
  <c r="R940" i="1" s="1"/>
  <c r="I940" i="1"/>
  <c r="A941" i="1"/>
  <c r="N941" i="1" s="1"/>
  <c r="F939" i="1"/>
  <c r="G938" i="1"/>
  <c r="D941" i="1" l="1"/>
  <c r="O941" i="1"/>
  <c r="P941" i="1" s="1"/>
  <c r="V942" i="1"/>
  <c r="J939" i="1"/>
  <c r="T940" i="1"/>
  <c r="F940" i="1"/>
  <c r="I941" i="1"/>
  <c r="H941" i="1"/>
  <c r="A942" i="1"/>
  <c r="N942" i="1" s="1"/>
  <c r="G939" i="1"/>
  <c r="R941" i="1" l="1"/>
  <c r="E943" i="1"/>
  <c r="E944" i="1" s="1"/>
  <c r="O942" i="1"/>
  <c r="P942" i="1" s="1"/>
  <c r="V943" i="1"/>
  <c r="D942" i="1"/>
  <c r="J940" i="1"/>
  <c r="G940" i="1"/>
  <c r="T941" i="1"/>
  <c r="H942" i="1"/>
  <c r="A943" i="1"/>
  <c r="N943" i="1" s="1"/>
  <c r="I942" i="1"/>
  <c r="F941" i="1"/>
  <c r="R942" i="1" l="1"/>
  <c r="D943" i="1"/>
  <c r="O943" i="1"/>
  <c r="P943" i="1" s="1"/>
  <c r="V944" i="1"/>
  <c r="J941" i="1"/>
  <c r="T942" i="1"/>
  <c r="G941" i="1"/>
  <c r="A944" i="1"/>
  <c r="N944" i="1" s="1"/>
  <c r="I943" i="1"/>
  <c r="H943" i="1"/>
  <c r="R943" i="1" s="1"/>
  <c r="F942" i="1"/>
  <c r="E945" i="1" l="1"/>
  <c r="O944" i="1"/>
  <c r="P944" i="1" s="1"/>
  <c r="V945" i="1"/>
  <c r="D944" i="1"/>
  <c r="D945" i="1" s="1"/>
  <c r="J942" i="1"/>
  <c r="T943" i="1"/>
  <c r="G942" i="1"/>
  <c r="F943" i="1"/>
  <c r="A945" i="1"/>
  <c r="N945" i="1" s="1"/>
  <c r="H944" i="1"/>
  <c r="I944" i="1"/>
  <c r="R944" i="1" l="1"/>
  <c r="E946" i="1"/>
  <c r="O945" i="1"/>
  <c r="P945" i="1" s="1"/>
  <c r="V946" i="1"/>
  <c r="J943" i="1"/>
  <c r="T944" i="1"/>
  <c r="G943" i="1"/>
  <c r="I945" i="1"/>
  <c r="H945" i="1"/>
  <c r="A946" i="1"/>
  <c r="N946" i="1" s="1"/>
  <c r="F944" i="1"/>
  <c r="E947" i="1" l="1"/>
  <c r="R945" i="1"/>
  <c r="O946" i="1"/>
  <c r="P946" i="1" s="1"/>
  <c r="V947" i="1"/>
  <c r="D946" i="1"/>
  <c r="J944" i="1"/>
  <c r="T945" i="1"/>
  <c r="F945" i="1"/>
  <c r="G944" i="1"/>
  <c r="A947" i="1"/>
  <c r="N947" i="1" s="1"/>
  <c r="I946" i="1"/>
  <c r="H946" i="1"/>
  <c r="R946" i="1" s="1"/>
  <c r="E948" i="1" l="1"/>
  <c r="D947" i="1"/>
  <c r="O947" i="1"/>
  <c r="P947" i="1" s="1"/>
  <c r="V948" i="1"/>
  <c r="J945" i="1"/>
  <c r="T946" i="1"/>
  <c r="G945" i="1"/>
  <c r="H947" i="1"/>
  <c r="R947" i="1" s="1"/>
  <c r="I947" i="1"/>
  <c r="A948" i="1"/>
  <c r="N948" i="1" s="1"/>
  <c r="F946" i="1"/>
  <c r="E949" i="1" l="1"/>
  <c r="E950" i="1" s="1"/>
  <c r="O948" i="1"/>
  <c r="P948" i="1" s="1"/>
  <c r="V949" i="1"/>
  <c r="D948" i="1"/>
  <c r="J946" i="1"/>
  <c r="T947" i="1"/>
  <c r="G946" i="1"/>
  <c r="I948" i="1"/>
  <c r="H948" i="1"/>
  <c r="A949" i="1"/>
  <c r="N949" i="1" s="1"/>
  <c r="F947" i="1"/>
  <c r="R948" i="1" l="1"/>
  <c r="D949" i="1"/>
  <c r="O949" i="1"/>
  <c r="P949" i="1" s="1"/>
  <c r="V950" i="1"/>
  <c r="J947" i="1"/>
  <c r="T948" i="1"/>
  <c r="G947" i="1"/>
  <c r="F948" i="1"/>
  <c r="A950" i="1"/>
  <c r="N950" i="1" s="1"/>
  <c r="H949" i="1"/>
  <c r="I949" i="1"/>
  <c r="R949" i="1" l="1"/>
  <c r="E951" i="1"/>
  <c r="O950" i="1"/>
  <c r="P950" i="1" s="1"/>
  <c r="V951" i="1"/>
  <c r="D950" i="1"/>
  <c r="J948" i="1"/>
  <c r="T949" i="1"/>
  <c r="G948" i="1"/>
  <c r="H950" i="1"/>
  <c r="I950" i="1"/>
  <c r="A951" i="1"/>
  <c r="N951" i="1" s="1"/>
  <c r="F949" i="1"/>
  <c r="E952" i="1" l="1"/>
  <c r="R950" i="1"/>
  <c r="D951" i="1"/>
  <c r="O951" i="1"/>
  <c r="P951" i="1" s="1"/>
  <c r="V952" i="1"/>
  <c r="J949" i="1"/>
  <c r="T950" i="1"/>
  <c r="G949" i="1"/>
  <c r="F950" i="1"/>
  <c r="I951" i="1"/>
  <c r="H951" i="1"/>
  <c r="R951" i="1" s="1"/>
  <c r="A952" i="1"/>
  <c r="N952" i="1" s="1"/>
  <c r="E953" i="1" l="1"/>
  <c r="O952" i="1"/>
  <c r="P952" i="1" s="1"/>
  <c r="V953" i="1"/>
  <c r="D952" i="1"/>
  <c r="J950" i="1"/>
  <c r="T951" i="1"/>
  <c r="G950" i="1"/>
  <c r="F951" i="1"/>
  <c r="I952" i="1"/>
  <c r="A953" i="1"/>
  <c r="N953" i="1" s="1"/>
  <c r="H952" i="1"/>
  <c r="R952" i="1" s="1"/>
  <c r="E954" i="1" l="1"/>
  <c r="D953" i="1"/>
  <c r="O953" i="1"/>
  <c r="P953" i="1" s="1"/>
  <c r="V954" i="1"/>
  <c r="J951" i="1"/>
  <c r="T952" i="1"/>
  <c r="G951" i="1"/>
  <c r="I953" i="1"/>
  <c r="A954" i="1"/>
  <c r="H953" i="1"/>
  <c r="F952" i="1"/>
  <c r="R953" i="1" l="1"/>
  <c r="N954" i="1"/>
  <c r="E955" i="1"/>
  <c r="E956" i="1" s="1"/>
  <c r="D954" i="1"/>
  <c r="V955" i="1"/>
  <c r="J952" i="1"/>
  <c r="G952" i="1"/>
  <c r="A955" i="1"/>
  <c r="N955" i="1" s="1"/>
  <c r="H954" i="1"/>
  <c r="I954" i="1"/>
  <c r="F953" i="1"/>
  <c r="R954" i="1" l="1"/>
  <c r="O955" i="1"/>
  <c r="P955" i="1" s="1"/>
  <c r="V956" i="1"/>
  <c r="D955" i="1"/>
  <c r="J954" i="1"/>
  <c r="J953" i="1"/>
  <c r="G953" i="1"/>
  <c r="H955" i="1"/>
  <c r="I955" i="1"/>
  <c r="A956" i="1"/>
  <c r="N956" i="1" s="1"/>
  <c r="F954" i="1"/>
  <c r="G954" i="1"/>
  <c r="R955" i="1" l="1"/>
  <c r="E957" i="1"/>
  <c r="D956" i="1"/>
  <c r="O956" i="1"/>
  <c r="P956" i="1" s="1"/>
  <c r="V957" i="1"/>
  <c r="T955" i="1"/>
  <c r="A957" i="1"/>
  <c r="N957" i="1" s="1"/>
  <c r="H956" i="1"/>
  <c r="R956" i="1" s="1"/>
  <c r="I956" i="1"/>
  <c r="F955" i="1"/>
  <c r="E958" i="1" l="1"/>
  <c r="O957" i="1"/>
  <c r="P957" i="1" s="1"/>
  <c r="V958" i="1"/>
  <c r="D957" i="1"/>
  <c r="J955" i="1"/>
  <c r="F956" i="1"/>
  <c r="I957" i="1"/>
  <c r="A958" i="1"/>
  <c r="N958" i="1" s="1"/>
  <c r="H957" i="1"/>
  <c r="G955" i="1"/>
  <c r="R957" i="1" l="1"/>
  <c r="E959" i="1"/>
  <c r="D958" i="1"/>
  <c r="O958" i="1"/>
  <c r="P958" i="1" s="1"/>
  <c r="V959" i="1"/>
  <c r="J956" i="1"/>
  <c r="T957" i="1"/>
  <c r="F957" i="1"/>
  <c r="I958" i="1"/>
  <c r="H958" i="1"/>
  <c r="R958" i="1" s="1"/>
  <c r="A959" i="1"/>
  <c r="N959" i="1" s="1"/>
  <c r="G956" i="1"/>
  <c r="E960" i="1" l="1"/>
  <c r="D959" i="1"/>
  <c r="O959" i="1"/>
  <c r="P959" i="1" s="1"/>
  <c r="V960" i="1"/>
  <c r="J957" i="1"/>
  <c r="T958" i="1"/>
  <c r="F958" i="1"/>
  <c r="G957" i="1"/>
  <c r="A960" i="1"/>
  <c r="N960" i="1" s="1"/>
  <c r="H959" i="1"/>
  <c r="I959" i="1"/>
  <c r="R959" i="1" l="1"/>
  <c r="E961" i="1"/>
  <c r="O960" i="1"/>
  <c r="P960" i="1" s="1"/>
  <c r="V961" i="1"/>
  <c r="D960" i="1"/>
  <c r="D961" i="1" s="1"/>
  <c r="J958" i="1"/>
  <c r="T959" i="1"/>
  <c r="G958" i="1"/>
  <c r="H960" i="1"/>
  <c r="I960" i="1"/>
  <c r="A961" i="1"/>
  <c r="N961" i="1" s="1"/>
  <c r="F959" i="1"/>
  <c r="E962" i="1" l="1"/>
  <c r="R960" i="1"/>
  <c r="O961" i="1"/>
  <c r="P961" i="1" s="1"/>
  <c r="V962" i="1"/>
  <c r="D962" i="1"/>
  <c r="J959" i="1"/>
  <c r="T960" i="1"/>
  <c r="G959" i="1"/>
  <c r="I961" i="1"/>
  <c r="A962" i="1"/>
  <c r="N962" i="1" s="1"/>
  <c r="H961" i="1"/>
  <c r="R961" i="1" s="1"/>
  <c r="F960" i="1"/>
  <c r="E963" i="1" l="1"/>
  <c r="O962" i="1"/>
  <c r="P962" i="1" s="1"/>
  <c r="V963" i="1"/>
  <c r="J960" i="1"/>
  <c r="T961" i="1"/>
  <c r="G960" i="1"/>
  <c r="I962" i="1"/>
  <c r="A963" i="1"/>
  <c r="N963" i="1" s="1"/>
  <c r="H962" i="1"/>
  <c r="F961" i="1"/>
  <c r="R962" i="1" l="1"/>
  <c r="E964" i="1"/>
  <c r="E965" i="1" s="1"/>
  <c r="O963" i="1"/>
  <c r="P963" i="1" s="1"/>
  <c r="V964" i="1"/>
  <c r="D963" i="1"/>
  <c r="J961" i="1"/>
  <c r="T962" i="1"/>
  <c r="F962" i="1"/>
  <c r="A964" i="1"/>
  <c r="N964" i="1" s="1"/>
  <c r="H963" i="1"/>
  <c r="I963" i="1"/>
  <c r="G961" i="1"/>
  <c r="R963" i="1" l="1"/>
  <c r="D964" i="1"/>
  <c r="O964" i="1"/>
  <c r="P964" i="1" s="1"/>
  <c r="V965" i="1"/>
  <c r="J962" i="1"/>
  <c r="T963" i="1"/>
  <c r="G962" i="1"/>
  <c r="I964" i="1"/>
  <c r="A965" i="1"/>
  <c r="N965" i="1" s="1"/>
  <c r="H964" i="1"/>
  <c r="F963" i="1"/>
  <c r="E966" i="1" l="1"/>
  <c r="R964" i="1"/>
  <c r="O965" i="1"/>
  <c r="P965" i="1" s="1"/>
  <c r="V966" i="1"/>
  <c r="D965" i="1"/>
  <c r="J963" i="1"/>
  <c r="T964" i="1"/>
  <c r="G963" i="1"/>
  <c r="H965" i="1"/>
  <c r="I965" i="1"/>
  <c r="A966" i="1"/>
  <c r="N966" i="1" s="1"/>
  <c r="F964" i="1"/>
  <c r="R965" i="1" l="1"/>
  <c r="E967" i="1"/>
  <c r="D966" i="1"/>
  <c r="O966" i="1"/>
  <c r="P966" i="1" s="1"/>
  <c r="V967" i="1"/>
  <c r="J964" i="1"/>
  <c r="T965" i="1"/>
  <c r="G964" i="1"/>
  <c r="F965" i="1"/>
  <c r="A967" i="1"/>
  <c r="N967" i="1" s="1"/>
  <c r="I966" i="1"/>
  <c r="H966" i="1"/>
  <c r="R966" i="1" s="1"/>
  <c r="E968" i="1" l="1"/>
  <c r="O967" i="1"/>
  <c r="P967" i="1" s="1"/>
  <c r="V968" i="1"/>
  <c r="D967" i="1"/>
  <c r="J965" i="1"/>
  <c r="T966" i="1"/>
  <c r="G965" i="1"/>
  <c r="I967" i="1"/>
  <c r="A968" i="1"/>
  <c r="N968" i="1" s="1"/>
  <c r="H967" i="1"/>
  <c r="F966" i="1"/>
  <c r="R967" i="1" l="1"/>
  <c r="E969" i="1"/>
  <c r="D968" i="1"/>
  <c r="O968" i="1"/>
  <c r="P968" i="1" s="1"/>
  <c r="V969" i="1"/>
  <c r="J966" i="1"/>
  <c r="T967" i="1"/>
  <c r="G966" i="1"/>
  <c r="F967" i="1"/>
  <c r="A969" i="1"/>
  <c r="N969" i="1" s="1"/>
  <c r="H968" i="1"/>
  <c r="I968" i="1"/>
  <c r="R968" i="1" l="1"/>
  <c r="E970" i="1"/>
  <c r="D969" i="1"/>
  <c r="O969" i="1"/>
  <c r="P969" i="1" s="1"/>
  <c r="V970" i="1"/>
  <c r="J967" i="1"/>
  <c r="T968" i="1"/>
  <c r="F968" i="1"/>
  <c r="I969" i="1"/>
  <c r="H969" i="1"/>
  <c r="R969" i="1" s="1"/>
  <c r="A970" i="1"/>
  <c r="N970" i="1" s="1"/>
  <c r="G967" i="1"/>
  <c r="E971" i="1" l="1"/>
  <c r="D970" i="1"/>
  <c r="O970" i="1"/>
  <c r="P970" i="1" s="1"/>
  <c r="V971" i="1"/>
  <c r="J968" i="1"/>
  <c r="T969" i="1"/>
  <c r="G968" i="1"/>
  <c r="H970" i="1"/>
  <c r="I970" i="1"/>
  <c r="A971" i="1"/>
  <c r="N971" i="1" s="1"/>
  <c r="F969" i="1"/>
  <c r="E972" i="1" l="1"/>
  <c r="R970" i="1"/>
  <c r="D971" i="1"/>
  <c r="O971" i="1"/>
  <c r="P971" i="1" s="1"/>
  <c r="V972" i="1"/>
  <c r="J969" i="1"/>
  <c r="T970" i="1"/>
  <c r="G969" i="1"/>
  <c r="F970" i="1"/>
  <c r="I971" i="1"/>
  <c r="A972" i="1"/>
  <c r="N972" i="1" s="1"/>
  <c r="H971" i="1"/>
  <c r="R971" i="1" s="1"/>
  <c r="E973" i="1" l="1"/>
  <c r="D972" i="1"/>
  <c r="O972" i="1"/>
  <c r="P972" i="1" s="1"/>
  <c r="V973" i="1"/>
  <c r="J970" i="1"/>
  <c r="T971" i="1"/>
  <c r="F971" i="1"/>
  <c r="I972" i="1"/>
  <c r="A973" i="1"/>
  <c r="N973" i="1" s="1"/>
  <c r="H972" i="1"/>
  <c r="G970" i="1"/>
  <c r="R972" i="1" l="1"/>
  <c r="E974" i="1"/>
  <c r="E975" i="1" s="1"/>
  <c r="O973" i="1"/>
  <c r="P973" i="1" s="1"/>
  <c r="V974" i="1"/>
  <c r="D973" i="1"/>
  <c r="J971" i="1"/>
  <c r="T972" i="1"/>
  <c r="G971" i="1"/>
  <c r="A974" i="1"/>
  <c r="N974" i="1" s="1"/>
  <c r="H973" i="1"/>
  <c r="R973" i="1" s="1"/>
  <c r="I973" i="1"/>
  <c r="F972" i="1"/>
  <c r="D974" i="1" l="1"/>
  <c r="O974" i="1"/>
  <c r="P974" i="1" s="1"/>
  <c r="V975" i="1"/>
  <c r="J972" i="1"/>
  <c r="T973" i="1"/>
  <c r="H974" i="1"/>
  <c r="A975" i="1"/>
  <c r="N975" i="1" s="1"/>
  <c r="I974" i="1"/>
  <c r="F973" i="1"/>
  <c r="G972" i="1"/>
  <c r="R974" i="1" l="1"/>
  <c r="E976" i="1"/>
  <c r="D975" i="1"/>
  <c r="O975" i="1"/>
  <c r="P975" i="1" s="1"/>
  <c r="V976" i="1"/>
  <c r="J973" i="1"/>
  <c r="T974" i="1"/>
  <c r="G973" i="1"/>
  <c r="H975" i="1"/>
  <c r="I975" i="1"/>
  <c r="A976" i="1"/>
  <c r="N976" i="1" s="1"/>
  <c r="F974" i="1"/>
  <c r="R975" i="1" l="1"/>
  <c r="E977" i="1"/>
  <c r="O976" i="1"/>
  <c r="P976" i="1" s="1"/>
  <c r="V977" i="1"/>
  <c r="D976" i="1"/>
  <c r="J974" i="1"/>
  <c r="T975" i="1"/>
  <c r="F975" i="1"/>
  <c r="G974" i="1"/>
  <c r="I976" i="1"/>
  <c r="A977" i="1"/>
  <c r="N977" i="1" s="1"/>
  <c r="H976" i="1"/>
  <c r="R976" i="1" s="1"/>
  <c r="E978" i="1" l="1"/>
  <c r="D977" i="1"/>
  <c r="O977" i="1"/>
  <c r="P977" i="1" s="1"/>
  <c r="V978" i="1"/>
  <c r="J975" i="1"/>
  <c r="T976" i="1"/>
  <c r="G975" i="1"/>
  <c r="I977" i="1"/>
  <c r="H977" i="1"/>
  <c r="A978" i="1"/>
  <c r="N978" i="1" s="1"/>
  <c r="F976" i="1"/>
  <c r="R977" i="1" l="1"/>
  <c r="E979" i="1"/>
  <c r="D978" i="1"/>
  <c r="O978" i="1"/>
  <c r="P978" i="1" s="1"/>
  <c r="V979" i="1"/>
  <c r="J976" i="1"/>
  <c r="T977" i="1"/>
  <c r="G976" i="1"/>
  <c r="H978" i="1"/>
  <c r="R978" i="1" s="1"/>
  <c r="I978" i="1"/>
  <c r="A979" i="1"/>
  <c r="N979" i="1" s="1"/>
  <c r="F977" i="1"/>
  <c r="E980" i="1" l="1"/>
  <c r="D979" i="1"/>
  <c r="O979" i="1"/>
  <c r="P979" i="1" s="1"/>
  <c r="V980" i="1"/>
  <c r="J977" i="1"/>
  <c r="T978" i="1"/>
  <c r="F978" i="1"/>
  <c r="G977" i="1"/>
  <c r="H979" i="1"/>
  <c r="I979" i="1"/>
  <c r="A980" i="1"/>
  <c r="N980" i="1" s="1"/>
  <c r="E981" i="1" l="1"/>
  <c r="R979" i="1"/>
  <c r="O980" i="1"/>
  <c r="P980" i="1" s="1"/>
  <c r="V981" i="1"/>
  <c r="D980" i="1"/>
  <c r="J978" i="1"/>
  <c r="T979" i="1"/>
  <c r="G978" i="1"/>
  <c r="F979" i="1"/>
  <c r="I980" i="1"/>
  <c r="A981" i="1"/>
  <c r="N981" i="1" s="1"/>
  <c r="H980" i="1"/>
  <c r="E982" i="1" l="1"/>
  <c r="R980" i="1"/>
  <c r="E983" i="1"/>
  <c r="D981" i="1"/>
  <c r="O981" i="1"/>
  <c r="P981" i="1" s="1"/>
  <c r="V982" i="1"/>
  <c r="J979" i="1"/>
  <c r="T980" i="1"/>
  <c r="G979" i="1"/>
  <c r="H981" i="1"/>
  <c r="I981" i="1"/>
  <c r="A982" i="1"/>
  <c r="N982" i="1" s="1"/>
  <c r="F980" i="1"/>
  <c r="R981" i="1" l="1"/>
  <c r="O982" i="1"/>
  <c r="P982" i="1" s="1"/>
  <c r="V983" i="1"/>
  <c r="D982" i="1"/>
  <c r="J980" i="1"/>
  <c r="T981" i="1"/>
  <c r="G980" i="1"/>
  <c r="F981" i="1"/>
  <c r="I982" i="1"/>
  <c r="A983" i="1"/>
  <c r="N983" i="1" s="1"/>
  <c r="H982" i="1"/>
  <c r="R982" i="1" s="1"/>
  <c r="E984" i="1" l="1"/>
  <c r="D983" i="1"/>
  <c r="O983" i="1"/>
  <c r="P983" i="1" s="1"/>
  <c r="V984" i="1"/>
  <c r="J981" i="1"/>
  <c r="T982" i="1"/>
  <c r="G981" i="1"/>
  <c r="H983" i="1"/>
  <c r="R983" i="1" s="1"/>
  <c r="I983" i="1"/>
  <c r="A984" i="1"/>
  <c r="N984" i="1" s="1"/>
  <c r="F982" i="1"/>
  <c r="E985" i="1" l="1"/>
  <c r="D984" i="1"/>
  <c r="O984" i="1"/>
  <c r="P984" i="1" s="1"/>
  <c r="V985" i="1"/>
  <c r="J982" i="1"/>
  <c r="G982" i="1"/>
  <c r="F983" i="1"/>
  <c r="A985" i="1"/>
  <c r="H984" i="1"/>
  <c r="I984" i="1"/>
  <c r="R984" i="1" l="1"/>
  <c r="N985" i="1"/>
  <c r="E986" i="1"/>
  <c r="E987" i="1" s="1"/>
  <c r="D985" i="1"/>
  <c r="V986" i="1"/>
  <c r="F984" i="1"/>
  <c r="J983" i="1"/>
  <c r="T984" i="1"/>
  <c r="G983" i="1"/>
  <c r="H985" i="1"/>
  <c r="I985" i="1"/>
  <c r="A986" i="1"/>
  <c r="N986" i="1" s="1"/>
  <c r="R985" i="1" l="1"/>
  <c r="O986" i="1"/>
  <c r="P986" i="1" s="1"/>
  <c r="V987" i="1"/>
  <c r="D986" i="1"/>
  <c r="J984" i="1"/>
  <c r="G984" i="1"/>
  <c r="F985" i="1"/>
  <c r="I986" i="1"/>
  <c r="A987" i="1"/>
  <c r="N987" i="1" s="1"/>
  <c r="H986" i="1"/>
  <c r="R986" i="1" l="1"/>
  <c r="E988" i="1"/>
  <c r="D987" i="1"/>
  <c r="O987" i="1"/>
  <c r="P987" i="1" s="1"/>
  <c r="V988" i="1"/>
  <c r="J985" i="1"/>
  <c r="F986" i="1"/>
  <c r="H987" i="1"/>
  <c r="I987" i="1"/>
  <c r="A988" i="1"/>
  <c r="N988" i="1" s="1"/>
  <c r="G985" i="1"/>
  <c r="R987" i="1" l="1"/>
  <c r="E989" i="1"/>
  <c r="O988" i="1"/>
  <c r="P988" i="1" s="1"/>
  <c r="V989" i="1"/>
  <c r="D988" i="1"/>
  <c r="J986" i="1"/>
  <c r="T987" i="1"/>
  <c r="F987" i="1"/>
  <c r="A989" i="1"/>
  <c r="N989" i="1" s="1"/>
  <c r="H988" i="1"/>
  <c r="I988" i="1"/>
  <c r="G986" i="1"/>
  <c r="E990" i="1" l="1"/>
  <c r="R988" i="1"/>
  <c r="D989" i="1"/>
  <c r="O989" i="1"/>
  <c r="P989" i="1" s="1"/>
  <c r="V990" i="1"/>
  <c r="J987" i="1"/>
  <c r="T988" i="1"/>
  <c r="G987" i="1"/>
  <c r="A990" i="1"/>
  <c r="N990" i="1" s="1"/>
  <c r="I989" i="1"/>
  <c r="H989" i="1"/>
  <c r="F988" i="1"/>
  <c r="R989" i="1" l="1"/>
  <c r="E991" i="1"/>
  <c r="D990" i="1"/>
  <c r="O990" i="1"/>
  <c r="P990" i="1" s="1"/>
  <c r="V991" i="1"/>
  <c r="J988" i="1"/>
  <c r="T989" i="1"/>
  <c r="G988" i="1"/>
  <c r="I990" i="1"/>
  <c r="H990" i="1"/>
  <c r="A991" i="1"/>
  <c r="N991" i="1" s="1"/>
  <c r="F989" i="1"/>
  <c r="R990" i="1" l="1"/>
  <c r="E992" i="1"/>
  <c r="D991" i="1"/>
  <c r="O991" i="1"/>
  <c r="P991" i="1" s="1"/>
  <c r="V992" i="1"/>
  <c r="J989" i="1"/>
  <c r="T990" i="1"/>
  <c r="G989" i="1"/>
  <c r="F990" i="1"/>
  <c r="I991" i="1"/>
  <c r="H991" i="1"/>
  <c r="R991" i="1" s="1"/>
  <c r="A992" i="1"/>
  <c r="N992" i="1" s="1"/>
  <c r="E993" i="1" l="1"/>
  <c r="O992" i="1"/>
  <c r="P992" i="1" s="1"/>
  <c r="V993" i="1"/>
  <c r="D992" i="1"/>
  <c r="J990" i="1"/>
  <c r="T991" i="1"/>
  <c r="G990" i="1"/>
  <c r="A993" i="1"/>
  <c r="N993" i="1" s="1"/>
  <c r="H992" i="1"/>
  <c r="I992" i="1"/>
  <c r="F991" i="1"/>
  <c r="R992" i="1" l="1"/>
  <c r="E994" i="1"/>
  <c r="D993" i="1"/>
  <c r="O993" i="1"/>
  <c r="P993" i="1" s="1"/>
  <c r="V994" i="1"/>
  <c r="J991" i="1"/>
  <c r="T992" i="1"/>
  <c r="G991" i="1"/>
  <c r="F992" i="1"/>
  <c r="A994" i="1"/>
  <c r="N994" i="1" s="1"/>
  <c r="I993" i="1"/>
  <c r="H993" i="1"/>
  <c r="R993" i="1" s="1"/>
  <c r="E995" i="1" l="1"/>
  <c r="O994" i="1"/>
  <c r="P994" i="1" s="1"/>
  <c r="V995" i="1"/>
  <c r="D994" i="1"/>
  <c r="J992" i="1"/>
  <c r="T993" i="1"/>
  <c r="G992" i="1"/>
  <c r="A995" i="1"/>
  <c r="N995" i="1" s="1"/>
  <c r="H994" i="1"/>
  <c r="I994" i="1"/>
  <c r="F993" i="1"/>
  <c r="R994" i="1" l="1"/>
  <c r="E996" i="1"/>
  <c r="D995" i="1"/>
  <c r="O995" i="1"/>
  <c r="P995" i="1" s="1"/>
  <c r="V996" i="1"/>
  <c r="J993" i="1"/>
  <c r="T994" i="1"/>
  <c r="G993" i="1"/>
  <c r="A996" i="1"/>
  <c r="N996" i="1" s="1"/>
  <c r="H995" i="1"/>
  <c r="I995" i="1"/>
  <c r="F994" i="1"/>
  <c r="R995" i="1" l="1"/>
  <c r="E997" i="1"/>
  <c r="O996" i="1"/>
  <c r="P996" i="1" s="1"/>
  <c r="V997" i="1"/>
  <c r="D996" i="1"/>
  <c r="D997" i="1" s="1"/>
  <c r="J994" i="1"/>
  <c r="T995" i="1"/>
  <c r="F995" i="1"/>
  <c r="G994" i="1"/>
  <c r="I996" i="1"/>
  <c r="H996" i="1"/>
  <c r="A997" i="1"/>
  <c r="N997" i="1" s="1"/>
  <c r="R996" i="1" l="1"/>
  <c r="E998" i="1"/>
  <c r="O997" i="1"/>
  <c r="P997" i="1" s="1"/>
  <c r="V998" i="1"/>
  <c r="J995" i="1"/>
  <c r="T996" i="1"/>
  <c r="A998" i="1"/>
  <c r="N998" i="1" s="1"/>
  <c r="H997" i="1"/>
  <c r="I997" i="1"/>
  <c r="F996" i="1"/>
  <c r="G995" i="1"/>
  <c r="R997" i="1" l="1"/>
  <c r="E999" i="1"/>
  <c r="D998" i="1"/>
  <c r="O998" i="1"/>
  <c r="P998" i="1" s="1"/>
  <c r="V999" i="1"/>
  <c r="J996" i="1"/>
  <c r="T997" i="1"/>
  <c r="F997" i="1"/>
  <c r="I998" i="1"/>
  <c r="H998" i="1"/>
  <c r="R998" i="1" s="1"/>
  <c r="A999" i="1"/>
  <c r="N999" i="1" s="1"/>
  <c r="G996" i="1"/>
  <c r="E1000" i="1" l="1"/>
  <c r="D999" i="1"/>
  <c r="O999" i="1"/>
  <c r="P999" i="1" s="1"/>
  <c r="V1000" i="1"/>
  <c r="J997" i="1"/>
  <c r="T998" i="1"/>
  <c r="I999" i="1"/>
  <c r="A1000" i="1"/>
  <c r="N1000" i="1" s="1"/>
  <c r="H999" i="1"/>
  <c r="F998" i="1"/>
  <c r="G997" i="1"/>
  <c r="R999" i="1" l="1"/>
  <c r="E1001" i="1"/>
  <c r="D1000" i="1"/>
  <c r="D1001" i="1" s="1"/>
  <c r="O1000" i="1"/>
  <c r="P1000" i="1" s="1"/>
  <c r="V1001" i="1"/>
  <c r="J998" i="1"/>
  <c r="T999" i="1"/>
  <c r="G998" i="1"/>
  <c r="F999" i="1"/>
  <c r="I1000" i="1"/>
  <c r="A1001" i="1"/>
  <c r="N1001" i="1" s="1"/>
  <c r="H1000" i="1"/>
  <c r="R1000" i="1" s="1"/>
  <c r="E1002" i="1" l="1"/>
  <c r="O1001" i="1"/>
  <c r="P1001" i="1" s="1"/>
  <c r="V1002" i="1"/>
  <c r="J999" i="1"/>
  <c r="T1000" i="1"/>
  <c r="G999" i="1"/>
  <c r="A1002" i="1"/>
  <c r="N1002" i="1" s="1"/>
  <c r="I1001" i="1"/>
  <c r="H1001" i="1"/>
  <c r="F1000" i="1"/>
  <c r="R1001" i="1" l="1"/>
  <c r="E1003" i="1"/>
  <c r="O1002" i="1"/>
  <c r="P1002" i="1" s="1"/>
  <c r="V1003" i="1"/>
  <c r="D1002" i="1"/>
  <c r="J1000" i="1"/>
  <c r="T1001" i="1"/>
  <c r="G1000" i="1"/>
  <c r="F1001" i="1"/>
  <c r="H1002" i="1"/>
  <c r="I1002" i="1"/>
  <c r="A1003" i="1"/>
  <c r="N1003" i="1" s="1"/>
  <c r="R1002" i="1" l="1"/>
  <c r="E1004" i="1"/>
  <c r="E1005" i="1" s="1"/>
  <c r="D1003" i="1"/>
  <c r="O1003" i="1"/>
  <c r="P1003" i="1" s="1"/>
  <c r="V1004" i="1"/>
  <c r="J1001" i="1"/>
  <c r="T1002" i="1"/>
  <c r="G1001" i="1"/>
  <c r="A1004" i="1"/>
  <c r="N1004" i="1" s="1"/>
  <c r="I1003" i="1"/>
  <c r="H1003" i="1"/>
  <c r="R1003" i="1" s="1"/>
  <c r="F1002" i="1"/>
  <c r="D1004" i="1" l="1"/>
  <c r="O1004" i="1"/>
  <c r="P1004" i="1" s="1"/>
  <c r="V1005" i="1"/>
  <c r="J1002" i="1"/>
  <c r="T1003" i="1"/>
  <c r="G1002" i="1"/>
  <c r="F1003" i="1"/>
  <c r="I1004" i="1"/>
  <c r="A1005" i="1"/>
  <c r="N1005" i="1" s="1"/>
  <c r="H1004" i="1"/>
  <c r="R1004" i="1" l="1"/>
  <c r="E1006" i="1"/>
  <c r="D1005" i="1"/>
  <c r="O1005" i="1"/>
  <c r="P1005" i="1" s="1"/>
  <c r="V1006" i="1"/>
  <c r="J1003" i="1"/>
  <c r="T1004" i="1"/>
  <c r="F1004" i="1"/>
  <c r="H1005" i="1"/>
  <c r="A1006" i="1"/>
  <c r="N1006" i="1" s="1"/>
  <c r="I1005" i="1"/>
  <c r="G1003" i="1"/>
  <c r="R1005" i="1" l="1"/>
  <c r="E1007" i="1"/>
  <c r="O1006" i="1"/>
  <c r="P1006" i="1" s="1"/>
  <c r="V1007" i="1"/>
  <c r="D1006" i="1"/>
  <c r="J1004" i="1"/>
  <c r="T1005" i="1"/>
  <c r="G1004" i="1"/>
  <c r="A1007" i="1"/>
  <c r="N1007" i="1" s="1"/>
  <c r="I1006" i="1"/>
  <c r="H1006" i="1"/>
  <c r="R1006" i="1" s="1"/>
  <c r="F1005" i="1"/>
  <c r="E1008" i="1" l="1"/>
  <c r="D1007" i="1"/>
  <c r="O1007" i="1"/>
  <c r="P1007" i="1" s="1"/>
  <c r="V1008" i="1"/>
  <c r="J1005" i="1"/>
  <c r="T1006" i="1"/>
  <c r="G1005" i="1"/>
  <c r="A1008" i="1"/>
  <c r="N1008" i="1" s="1"/>
  <c r="H1007" i="1"/>
  <c r="I1007" i="1"/>
  <c r="F1006" i="1"/>
  <c r="R1007" i="1" l="1"/>
  <c r="E1009" i="1"/>
  <c r="O1008" i="1"/>
  <c r="P1008" i="1" s="1"/>
  <c r="V1009" i="1"/>
  <c r="D1008" i="1"/>
  <c r="J1006" i="1"/>
  <c r="T1007" i="1"/>
  <c r="I1008" i="1"/>
  <c r="A1009" i="1"/>
  <c r="N1009" i="1" s="1"/>
  <c r="H1008" i="1"/>
  <c r="F1007" i="1"/>
  <c r="G1006" i="1"/>
  <c r="R1008" i="1" l="1"/>
  <c r="E1010" i="1"/>
  <c r="D1009" i="1"/>
  <c r="O1009" i="1"/>
  <c r="P1009" i="1" s="1"/>
  <c r="V1010" i="1"/>
  <c r="J1007" i="1"/>
  <c r="T1008" i="1"/>
  <c r="G1007" i="1"/>
  <c r="F1008" i="1"/>
  <c r="I1009" i="1"/>
  <c r="A1010" i="1"/>
  <c r="N1010" i="1" s="1"/>
  <c r="H1009" i="1"/>
  <c r="R1009" i="1" s="1"/>
  <c r="E1011" i="1" l="1"/>
  <c r="O1010" i="1"/>
  <c r="P1010" i="1" s="1"/>
  <c r="V1011" i="1"/>
  <c r="D1010" i="1"/>
  <c r="J1008" i="1"/>
  <c r="T1009" i="1"/>
  <c r="G1008" i="1"/>
  <c r="H1010" i="1"/>
  <c r="R1010" i="1" s="1"/>
  <c r="I1010" i="1"/>
  <c r="A1011" i="1"/>
  <c r="N1011" i="1" s="1"/>
  <c r="F1009" i="1"/>
  <c r="E1012" i="1" l="1"/>
  <c r="D1011" i="1"/>
  <c r="O1011" i="1"/>
  <c r="P1011" i="1" s="1"/>
  <c r="V1012" i="1"/>
  <c r="J1009" i="1"/>
  <c r="T1010" i="1"/>
  <c r="G1009" i="1"/>
  <c r="F1010" i="1"/>
  <c r="H1011" i="1"/>
  <c r="I1011" i="1"/>
  <c r="A1012" i="1"/>
  <c r="N1012" i="1" s="1"/>
  <c r="R1011" i="1" l="1"/>
  <c r="E1013" i="1"/>
  <c r="O1012" i="1"/>
  <c r="P1012" i="1" s="1"/>
  <c r="V1013" i="1"/>
  <c r="D1012" i="1"/>
  <c r="J1010" i="1"/>
  <c r="T1011" i="1"/>
  <c r="G1010" i="1"/>
  <c r="H1012" i="1"/>
  <c r="I1012" i="1"/>
  <c r="A1013" i="1"/>
  <c r="N1013" i="1" s="1"/>
  <c r="F1011" i="1"/>
  <c r="E1014" i="1" l="1"/>
  <c r="R1012" i="1"/>
  <c r="D1013" i="1"/>
  <c r="O1013" i="1"/>
  <c r="P1013" i="1" s="1"/>
  <c r="V1014" i="1"/>
  <c r="J1011" i="1"/>
  <c r="T1012" i="1"/>
  <c r="G1011" i="1"/>
  <c r="H1013" i="1"/>
  <c r="I1013" i="1"/>
  <c r="A1014" i="1"/>
  <c r="N1014" i="1" s="1"/>
  <c r="F1012" i="1"/>
  <c r="R1013" i="1" l="1"/>
  <c r="E1015" i="1"/>
  <c r="O1014" i="1"/>
  <c r="P1014" i="1" s="1"/>
  <c r="V1015" i="1"/>
  <c r="D1014" i="1"/>
  <c r="J1012" i="1"/>
  <c r="T1013" i="1"/>
  <c r="G1012" i="1"/>
  <c r="F1013" i="1"/>
  <c r="H1014" i="1"/>
  <c r="I1014" i="1"/>
  <c r="A1015" i="1"/>
  <c r="N1015" i="1" s="1"/>
  <c r="R1014" i="1" l="1"/>
  <c r="E1016" i="1"/>
  <c r="D1015" i="1"/>
  <c r="O1015" i="1"/>
  <c r="P1015" i="1" s="1"/>
  <c r="V1016" i="1"/>
  <c r="J1013" i="1"/>
  <c r="G1013" i="1"/>
  <c r="A1016" i="1"/>
  <c r="I1015" i="1"/>
  <c r="H1015" i="1"/>
  <c r="R1015" i="1" s="1"/>
  <c r="F1014" i="1"/>
  <c r="E1017" i="1" l="1"/>
  <c r="E1018" i="1" s="1"/>
  <c r="N1016" i="1"/>
  <c r="D1016" i="1"/>
  <c r="V1017" i="1"/>
  <c r="J1014" i="1"/>
  <c r="J1015" i="1"/>
  <c r="G1014" i="1"/>
  <c r="F1015" i="1"/>
  <c r="A1017" i="1"/>
  <c r="N1017" i="1" s="1"/>
  <c r="H1016" i="1"/>
  <c r="I1016" i="1"/>
  <c r="R1016" i="1" l="1"/>
  <c r="D1017" i="1"/>
  <c r="O1017" i="1"/>
  <c r="P1017" i="1" s="1"/>
  <c r="V1018" i="1"/>
  <c r="G1015" i="1"/>
  <c r="F1016" i="1"/>
  <c r="A1018" i="1"/>
  <c r="N1018" i="1" s="1"/>
  <c r="H1017" i="1"/>
  <c r="I1017" i="1"/>
  <c r="E1019" i="1" l="1"/>
  <c r="R1017" i="1"/>
  <c r="O1018" i="1"/>
  <c r="P1018" i="1" s="1"/>
  <c r="V1019" i="1"/>
  <c r="D1018" i="1"/>
  <c r="J1016" i="1"/>
  <c r="G1016" i="1"/>
  <c r="I1018" i="1"/>
  <c r="A1019" i="1"/>
  <c r="N1019" i="1" s="1"/>
  <c r="H1018" i="1"/>
  <c r="F1017" i="1"/>
  <c r="R1018" i="1" l="1"/>
  <c r="E1020" i="1"/>
  <c r="E1021" i="1" s="1"/>
  <c r="D1019" i="1"/>
  <c r="O1019" i="1"/>
  <c r="P1019" i="1" s="1"/>
  <c r="V1020" i="1"/>
  <c r="J1017" i="1"/>
  <c r="T1018" i="1"/>
  <c r="G1017" i="1"/>
  <c r="A1020" i="1"/>
  <c r="N1020" i="1" s="1"/>
  <c r="I1019" i="1"/>
  <c r="H1019" i="1"/>
  <c r="F1018" i="1"/>
  <c r="R1019" i="1" l="1"/>
  <c r="O1020" i="1"/>
  <c r="P1020" i="1" s="1"/>
  <c r="V1021" i="1"/>
  <c r="D1020" i="1"/>
  <c r="D1021" i="1" s="1"/>
  <c r="J1018" i="1"/>
  <c r="T1019" i="1"/>
  <c r="G1018" i="1"/>
  <c r="I1020" i="1"/>
  <c r="H1020" i="1"/>
  <c r="A1021" i="1"/>
  <c r="N1021" i="1" s="1"/>
  <c r="F1019" i="1"/>
  <c r="R1020" i="1" l="1"/>
  <c r="E1022" i="1"/>
  <c r="O1021" i="1"/>
  <c r="P1021" i="1" s="1"/>
  <c r="V1022" i="1"/>
  <c r="J1019" i="1"/>
  <c r="T1020" i="1"/>
  <c r="G1019" i="1"/>
  <c r="F1020" i="1"/>
  <c r="I1021" i="1"/>
  <c r="A1022" i="1"/>
  <c r="N1022" i="1" s="1"/>
  <c r="H1021" i="1"/>
  <c r="R1021" i="1" s="1"/>
  <c r="E1023" i="1" l="1"/>
  <c r="O1022" i="1"/>
  <c r="P1022" i="1" s="1"/>
  <c r="V1023" i="1"/>
  <c r="D1022" i="1"/>
  <c r="J1020" i="1"/>
  <c r="T1021" i="1"/>
  <c r="F1021" i="1"/>
  <c r="I1022" i="1"/>
  <c r="H1022" i="1"/>
  <c r="A1023" i="1"/>
  <c r="N1023" i="1" s="1"/>
  <c r="G1020" i="1"/>
  <c r="R1022" i="1" l="1"/>
  <c r="E1024" i="1"/>
  <c r="E1025" i="1" s="1"/>
  <c r="D1023" i="1"/>
  <c r="O1023" i="1"/>
  <c r="P1023" i="1" s="1"/>
  <c r="V1024" i="1"/>
  <c r="J1021" i="1"/>
  <c r="T1022" i="1"/>
  <c r="G1021" i="1"/>
  <c r="A1024" i="1"/>
  <c r="N1024" i="1" s="1"/>
  <c r="I1023" i="1"/>
  <c r="H1023" i="1"/>
  <c r="F1022" i="1"/>
  <c r="R1023" i="1" l="1"/>
  <c r="O1024" i="1"/>
  <c r="P1024" i="1" s="1"/>
  <c r="V1025" i="1"/>
  <c r="D1024" i="1"/>
  <c r="J1022" i="1"/>
  <c r="T1023" i="1"/>
  <c r="I1024" i="1"/>
  <c r="A1025" i="1"/>
  <c r="N1025" i="1" s="1"/>
  <c r="H1024" i="1"/>
  <c r="G1022" i="1"/>
  <c r="F1023" i="1"/>
  <c r="R1024" i="1" l="1"/>
  <c r="E1026" i="1"/>
  <c r="D1025" i="1"/>
  <c r="O1025" i="1"/>
  <c r="P1025" i="1" s="1"/>
  <c r="V1026" i="1"/>
  <c r="J1023" i="1"/>
  <c r="T1024" i="1"/>
  <c r="G1023" i="1"/>
  <c r="I1025" i="1"/>
  <c r="A1026" i="1"/>
  <c r="N1026" i="1" s="1"/>
  <c r="H1025" i="1"/>
  <c r="R1025" i="1" s="1"/>
  <c r="F1024" i="1"/>
  <c r="E1027" i="1" l="1"/>
  <c r="O1026" i="1"/>
  <c r="P1026" i="1" s="1"/>
  <c r="V1027" i="1"/>
  <c r="D1026" i="1"/>
  <c r="J1024" i="1"/>
  <c r="T1025" i="1"/>
  <c r="F1025" i="1"/>
  <c r="A1027" i="1"/>
  <c r="N1027" i="1" s="1"/>
  <c r="I1026" i="1"/>
  <c r="H1026" i="1"/>
  <c r="G1024" i="1"/>
  <c r="E1028" i="1" l="1"/>
  <c r="R1026" i="1"/>
  <c r="D1027" i="1"/>
  <c r="O1027" i="1"/>
  <c r="P1027" i="1" s="1"/>
  <c r="V1028" i="1"/>
  <c r="J1025" i="1"/>
  <c r="T1026" i="1"/>
  <c r="G1025" i="1"/>
  <c r="H1027" i="1"/>
  <c r="I1027" i="1"/>
  <c r="A1028" i="1"/>
  <c r="N1028" i="1" s="1"/>
  <c r="F1026" i="1"/>
  <c r="E1029" i="1" l="1"/>
  <c r="R1027" i="1"/>
  <c r="O1028" i="1"/>
  <c r="P1028" i="1" s="1"/>
  <c r="V1029" i="1"/>
  <c r="D1028" i="1"/>
  <c r="D1029" i="1" s="1"/>
  <c r="J1026" i="1"/>
  <c r="T1027" i="1"/>
  <c r="G1026" i="1"/>
  <c r="F1027" i="1"/>
  <c r="H1028" i="1"/>
  <c r="I1028" i="1"/>
  <c r="A1029" i="1"/>
  <c r="N1029" i="1" s="1"/>
  <c r="R1028" i="1" l="1"/>
  <c r="E1030" i="1"/>
  <c r="O1029" i="1"/>
  <c r="P1029" i="1" s="1"/>
  <c r="V1030" i="1"/>
  <c r="J1027" i="1"/>
  <c r="T1028" i="1"/>
  <c r="G1027" i="1"/>
  <c r="F1028" i="1"/>
  <c r="I1029" i="1"/>
  <c r="H1029" i="1"/>
  <c r="A1030" i="1"/>
  <c r="N1030" i="1" s="1"/>
  <c r="R1029" i="1" l="1"/>
  <c r="E1031" i="1"/>
  <c r="D1030" i="1"/>
  <c r="O1030" i="1"/>
  <c r="P1030" i="1" s="1"/>
  <c r="V1031" i="1"/>
  <c r="J1028" i="1"/>
  <c r="T1029" i="1"/>
  <c r="G1028" i="1"/>
  <c r="H1030" i="1"/>
  <c r="A1031" i="1"/>
  <c r="N1031" i="1" s="1"/>
  <c r="I1030" i="1"/>
  <c r="F1029" i="1"/>
  <c r="E1032" i="1" l="1"/>
  <c r="R1030" i="1"/>
  <c r="D1031" i="1"/>
  <c r="O1031" i="1"/>
  <c r="P1031" i="1" s="1"/>
  <c r="V1032" i="1"/>
  <c r="J1029" i="1"/>
  <c r="T1030" i="1"/>
  <c r="G1029" i="1"/>
  <c r="A1032" i="1"/>
  <c r="N1032" i="1" s="1"/>
  <c r="I1031" i="1"/>
  <c r="H1031" i="1"/>
  <c r="F1030" i="1"/>
  <c r="R1031" i="1" l="1"/>
  <c r="E1033" i="1"/>
  <c r="E1034" i="1" s="1"/>
  <c r="D1032" i="1"/>
  <c r="O1032" i="1"/>
  <c r="P1032" i="1" s="1"/>
  <c r="V1033" i="1"/>
  <c r="J1030" i="1"/>
  <c r="T1031" i="1"/>
  <c r="G1030" i="1"/>
  <c r="A1033" i="1"/>
  <c r="N1033" i="1" s="1"/>
  <c r="H1032" i="1"/>
  <c r="R1032" i="1" s="1"/>
  <c r="I1032" i="1"/>
  <c r="F1031" i="1"/>
  <c r="D1033" i="1" l="1"/>
  <c r="O1033" i="1"/>
  <c r="P1033" i="1" s="1"/>
  <c r="V1034" i="1"/>
  <c r="J1031" i="1"/>
  <c r="T1032" i="1"/>
  <c r="G1031" i="1"/>
  <c r="F1032" i="1"/>
  <c r="I1033" i="1"/>
  <c r="A1034" i="1"/>
  <c r="N1034" i="1" s="1"/>
  <c r="H1033" i="1"/>
  <c r="R1033" i="1" l="1"/>
  <c r="E1035" i="1"/>
  <c r="O1034" i="1"/>
  <c r="P1034" i="1" s="1"/>
  <c r="V1035" i="1"/>
  <c r="D1034" i="1"/>
  <c r="J1032" i="1"/>
  <c r="T1033" i="1"/>
  <c r="F1033" i="1"/>
  <c r="I1034" i="1"/>
  <c r="H1034" i="1"/>
  <c r="R1034" i="1" s="1"/>
  <c r="A1035" i="1"/>
  <c r="N1035" i="1" s="1"/>
  <c r="G1032" i="1"/>
  <c r="E1036" i="1" l="1"/>
  <c r="D1035" i="1"/>
  <c r="O1035" i="1"/>
  <c r="P1035" i="1" s="1"/>
  <c r="V1036" i="1"/>
  <c r="J1033" i="1"/>
  <c r="T1034" i="1"/>
  <c r="G1033" i="1"/>
  <c r="I1035" i="1"/>
  <c r="H1035" i="1"/>
  <c r="A1036" i="1"/>
  <c r="N1036" i="1" s="1"/>
  <c r="F1034" i="1"/>
  <c r="R1035" i="1" l="1"/>
  <c r="E1037" i="1"/>
  <c r="O1036" i="1"/>
  <c r="P1036" i="1" s="1"/>
  <c r="V1037" i="1"/>
  <c r="D1036" i="1"/>
  <c r="J1034" i="1"/>
  <c r="T1035" i="1"/>
  <c r="G1034" i="1"/>
  <c r="F1035" i="1"/>
  <c r="I1036" i="1"/>
  <c r="H1036" i="1"/>
  <c r="R1036" i="1" s="1"/>
  <c r="A1037" i="1"/>
  <c r="N1037" i="1" s="1"/>
  <c r="E1038" i="1" l="1"/>
  <c r="D1037" i="1"/>
  <c r="O1037" i="1"/>
  <c r="P1037" i="1" s="1"/>
  <c r="V1038" i="1"/>
  <c r="J1035" i="1"/>
  <c r="T1036" i="1"/>
  <c r="G1035" i="1"/>
  <c r="I1037" i="1"/>
  <c r="A1038" i="1"/>
  <c r="N1038" i="1" s="1"/>
  <c r="H1037" i="1"/>
  <c r="F1036" i="1"/>
  <c r="R1037" i="1" l="1"/>
  <c r="E1039" i="1"/>
  <c r="O1038" i="1"/>
  <c r="P1038" i="1" s="1"/>
  <c r="V1039" i="1"/>
  <c r="D1038" i="1"/>
  <c r="D1039" i="1" s="1"/>
  <c r="J1036" i="1"/>
  <c r="T1037" i="1"/>
  <c r="G1036" i="1"/>
  <c r="F1037" i="1"/>
  <c r="I1038" i="1"/>
  <c r="H1038" i="1"/>
  <c r="A1039" i="1"/>
  <c r="N1039" i="1" s="1"/>
  <c r="R1038" i="1" l="1"/>
  <c r="E1040" i="1"/>
  <c r="O1039" i="1"/>
  <c r="P1039" i="1" s="1"/>
  <c r="V1040" i="1"/>
  <c r="J1037" i="1"/>
  <c r="T1038" i="1"/>
  <c r="G1037" i="1"/>
  <c r="H1039" i="1"/>
  <c r="R1039" i="1" s="1"/>
  <c r="I1039" i="1"/>
  <c r="A1040" i="1"/>
  <c r="N1040" i="1" s="1"/>
  <c r="F1038" i="1"/>
  <c r="E1041" i="1" l="1"/>
  <c r="O1040" i="1"/>
  <c r="P1040" i="1" s="1"/>
  <c r="V1041" i="1"/>
  <c r="D1040" i="1"/>
  <c r="J1038" i="1"/>
  <c r="T1039" i="1"/>
  <c r="G1038" i="1"/>
  <c r="F1039" i="1"/>
  <c r="A1041" i="1"/>
  <c r="N1041" i="1" s="1"/>
  <c r="H1040" i="1"/>
  <c r="I1040" i="1"/>
  <c r="R1040" i="1" l="1"/>
  <c r="E1042" i="1"/>
  <c r="D1041" i="1"/>
  <c r="O1041" i="1"/>
  <c r="P1041" i="1" s="1"/>
  <c r="V1042" i="1"/>
  <c r="J1039" i="1"/>
  <c r="T1040" i="1"/>
  <c r="G1039" i="1"/>
  <c r="I1041" i="1"/>
  <c r="A1042" i="1"/>
  <c r="N1042" i="1" s="1"/>
  <c r="H1041" i="1"/>
  <c r="R1041" i="1" s="1"/>
  <c r="F1040" i="1"/>
  <c r="E1043" i="1" l="1"/>
  <c r="O1042" i="1"/>
  <c r="P1042" i="1" s="1"/>
  <c r="V1043" i="1"/>
  <c r="D1042" i="1"/>
  <c r="J1040" i="1"/>
  <c r="T1041" i="1"/>
  <c r="G1040" i="1"/>
  <c r="A1043" i="1"/>
  <c r="N1043" i="1" s="1"/>
  <c r="H1042" i="1"/>
  <c r="I1042" i="1"/>
  <c r="F1041" i="1"/>
  <c r="R1042" i="1" l="1"/>
  <c r="E1044" i="1"/>
  <c r="D1043" i="1"/>
  <c r="O1043" i="1"/>
  <c r="P1043" i="1" s="1"/>
  <c r="V1044" i="1"/>
  <c r="J1041" i="1"/>
  <c r="T1042" i="1"/>
  <c r="G1041" i="1"/>
  <c r="F1042" i="1"/>
  <c r="A1044" i="1"/>
  <c r="H1043" i="1"/>
  <c r="I1043" i="1"/>
  <c r="R1043" i="1" l="1"/>
  <c r="N1044" i="1"/>
  <c r="E1045" i="1"/>
  <c r="E1046" i="1" s="1"/>
  <c r="D1044" i="1"/>
  <c r="V1045" i="1"/>
  <c r="J1042" i="1"/>
  <c r="T1043" i="1"/>
  <c r="G1042" i="1"/>
  <c r="I1044" i="1"/>
  <c r="H1044" i="1"/>
  <c r="R1044" i="1" s="1"/>
  <c r="A1045" i="1"/>
  <c r="N1045" i="1" s="1"/>
  <c r="F1043" i="1"/>
  <c r="O1045" i="1" l="1"/>
  <c r="P1045" i="1" s="1"/>
  <c r="V1046" i="1"/>
  <c r="D1045" i="1"/>
  <c r="J1043" i="1"/>
  <c r="G1043" i="1"/>
  <c r="F1044" i="1"/>
  <c r="H1045" i="1"/>
  <c r="I1045" i="1"/>
  <c r="A1046" i="1"/>
  <c r="N1046" i="1" s="1"/>
  <c r="R1045" i="1" l="1"/>
  <c r="E1047" i="1"/>
  <c r="D1046" i="1"/>
  <c r="O1046" i="1"/>
  <c r="P1046" i="1" s="1"/>
  <c r="V1047" i="1"/>
  <c r="J1045" i="1"/>
  <c r="J1044" i="1"/>
  <c r="T1045" i="1"/>
  <c r="G1044" i="1"/>
  <c r="I1046" i="1"/>
  <c r="A1047" i="1"/>
  <c r="N1047" i="1" s="1"/>
  <c r="H1046" i="1"/>
  <c r="R1046" i="1" s="1"/>
  <c r="F1045" i="1"/>
  <c r="G1045" i="1"/>
  <c r="E1048" i="1" l="1"/>
  <c r="O1047" i="1"/>
  <c r="P1047" i="1" s="1"/>
  <c r="V1048" i="1"/>
  <c r="D1047" i="1"/>
  <c r="D1048" i="1" s="1"/>
  <c r="F1046" i="1"/>
  <c r="A1048" i="1"/>
  <c r="N1048" i="1" s="1"/>
  <c r="I1047" i="1"/>
  <c r="H1047" i="1"/>
  <c r="R1047" i="1" s="1"/>
  <c r="E1049" i="1" l="1"/>
  <c r="O1048" i="1"/>
  <c r="P1048" i="1" s="1"/>
  <c r="V1049" i="1"/>
  <c r="J1046" i="1"/>
  <c r="G1046" i="1"/>
  <c r="F1047" i="1"/>
  <c r="I1048" i="1"/>
  <c r="H1048" i="1"/>
  <c r="R1048" i="1" s="1"/>
  <c r="A1049" i="1"/>
  <c r="N1049" i="1" s="1"/>
  <c r="E1050" i="1" l="1"/>
  <c r="D1049" i="1"/>
  <c r="O1049" i="1"/>
  <c r="P1049" i="1" s="1"/>
  <c r="V1050" i="1"/>
  <c r="J1047" i="1"/>
  <c r="T1048" i="1"/>
  <c r="G1047" i="1"/>
  <c r="H1049" i="1"/>
  <c r="R1049" i="1" s="1"/>
  <c r="I1049" i="1"/>
  <c r="A1050" i="1"/>
  <c r="N1050" i="1" s="1"/>
  <c r="F1048" i="1"/>
  <c r="E1051" i="1" l="1"/>
  <c r="D1050" i="1"/>
  <c r="O1050" i="1"/>
  <c r="P1050" i="1" s="1"/>
  <c r="V1051" i="1"/>
  <c r="J1048" i="1"/>
  <c r="T1049" i="1"/>
  <c r="G1048" i="1"/>
  <c r="F1049" i="1"/>
  <c r="H1050" i="1"/>
  <c r="I1050" i="1"/>
  <c r="A1051" i="1"/>
  <c r="N1051" i="1" s="1"/>
  <c r="R1050" i="1" l="1"/>
  <c r="E1052" i="1"/>
  <c r="E1053" i="1" s="1"/>
  <c r="O1051" i="1"/>
  <c r="P1051" i="1" s="1"/>
  <c r="V1052" i="1"/>
  <c r="D1051" i="1"/>
  <c r="J1049" i="1"/>
  <c r="T1050" i="1"/>
  <c r="G1049" i="1"/>
  <c r="A1052" i="1"/>
  <c r="N1052" i="1" s="1"/>
  <c r="I1051" i="1"/>
  <c r="H1051" i="1"/>
  <c r="R1051" i="1" s="1"/>
  <c r="F1050" i="1"/>
  <c r="D1052" i="1" l="1"/>
  <c r="O1052" i="1"/>
  <c r="P1052" i="1" s="1"/>
  <c r="V1053" i="1"/>
  <c r="J1050" i="1"/>
  <c r="T1051" i="1"/>
  <c r="A1053" i="1"/>
  <c r="N1053" i="1" s="1"/>
  <c r="H1052" i="1"/>
  <c r="I1052" i="1"/>
  <c r="G1050" i="1"/>
  <c r="F1051" i="1"/>
  <c r="R1052" i="1" l="1"/>
  <c r="E1054" i="1"/>
  <c r="D1053" i="1"/>
  <c r="O1053" i="1"/>
  <c r="P1053" i="1" s="1"/>
  <c r="V1054" i="1"/>
  <c r="J1051" i="1"/>
  <c r="T1052" i="1"/>
  <c r="G1051" i="1"/>
  <c r="I1053" i="1"/>
  <c r="A1054" i="1"/>
  <c r="N1054" i="1" s="1"/>
  <c r="H1053" i="1"/>
  <c r="F1052" i="1"/>
  <c r="R1053" i="1" l="1"/>
  <c r="E1055" i="1"/>
  <c r="O1054" i="1"/>
  <c r="P1054" i="1" s="1"/>
  <c r="V1055" i="1"/>
  <c r="D1054" i="1"/>
  <c r="J1052" i="1"/>
  <c r="T1053" i="1"/>
  <c r="G1052" i="1"/>
  <c r="F1053" i="1"/>
  <c r="H1054" i="1"/>
  <c r="I1054" i="1"/>
  <c r="A1055" i="1"/>
  <c r="N1055" i="1" s="1"/>
  <c r="R1054" i="1" l="1"/>
  <c r="E1056" i="1"/>
  <c r="D1055" i="1"/>
  <c r="O1055" i="1"/>
  <c r="P1055" i="1" s="1"/>
  <c r="V1056" i="1"/>
  <c r="J1053" i="1"/>
  <c r="T1054" i="1"/>
  <c r="G1053" i="1"/>
  <c r="H1055" i="1"/>
  <c r="I1055" i="1"/>
  <c r="A1056" i="1"/>
  <c r="N1056" i="1" s="1"/>
  <c r="F1054" i="1"/>
  <c r="E1057" i="1" l="1"/>
  <c r="R1055" i="1"/>
  <c r="O1056" i="1"/>
  <c r="P1056" i="1" s="1"/>
  <c r="V1057" i="1"/>
  <c r="D1056" i="1"/>
  <c r="J1054" i="1"/>
  <c r="T1055" i="1"/>
  <c r="G1054" i="1"/>
  <c r="F1055" i="1"/>
  <c r="H1056" i="1"/>
  <c r="I1056" i="1"/>
  <c r="A1057" i="1"/>
  <c r="N1057" i="1" s="1"/>
  <c r="R1056" i="1" l="1"/>
  <c r="E1058" i="1"/>
  <c r="D1057" i="1"/>
  <c r="O1057" i="1"/>
  <c r="P1057" i="1" s="1"/>
  <c r="V1058" i="1"/>
  <c r="J1055" i="1"/>
  <c r="T1056" i="1"/>
  <c r="G1055" i="1"/>
  <c r="F1056" i="1"/>
  <c r="H1057" i="1"/>
  <c r="I1057" i="1"/>
  <c r="A1058" i="1"/>
  <c r="N1058" i="1" s="1"/>
  <c r="E1059" i="1" l="1"/>
  <c r="R1057" i="1"/>
  <c r="O1058" i="1"/>
  <c r="P1058" i="1" s="1"/>
  <c r="V1059" i="1"/>
  <c r="D1058" i="1"/>
  <c r="J1056" i="1"/>
  <c r="T1057" i="1"/>
  <c r="G1056" i="1"/>
  <c r="I1058" i="1"/>
  <c r="H1058" i="1"/>
  <c r="A1059" i="1"/>
  <c r="N1059" i="1" s="1"/>
  <c r="F1057" i="1"/>
  <c r="R1058" i="1" l="1"/>
  <c r="E1060" i="1"/>
  <c r="D1059" i="1"/>
  <c r="O1059" i="1"/>
  <c r="P1059" i="1" s="1"/>
  <c r="V1060" i="1"/>
  <c r="J1057" i="1"/>
  <c r="T1058" i="1"/>
  <c r="F1058" i="1"/>
  <c r="G1057" i="1"/>
  <c r="I1059" i="1"/>
  <c r="A1060" i="1"/>
  <c r="N1060" i="1" s="1"/>
  <c r="H1059" i="1"/>
  <c r="R1059" i="1" s="1"/>
  <c r="E1061" i="1" l="1"/>
  <c r="D1060" i="1"/>
  <c r="O1060" i="1"/>
  <c r="P1060" i="1" s="1"/>
  <c r="V1061" i="1"/>
  <c r="J1058" i="1"/>
  <c r="T1059" i="1"/>
  <c r="G1058" i="1"/>
  <c r="I1060" i="1"/>
  <c r="A1061" i="1"/>
  <c r="N1061" i="1" s="1"/>
  <c r="H1060" i="1"/>
  <c r="F1059" i="1"/>
  <c r="R1060" i="1" l="1"/>
  <c r="E1062" i="1"/>
  <c r="D1061" i="1"/>
  <c r="O1061" i="1"/>
  <c r="P1061" i="1" s="1"/>
  <c r="V1062" i="1"/>
  <c r="J1059" i="1"/>
  <c r="T1060" i="1"/>
  <c r="G1059" i="1"/>
  <c r="I1061" i="1"/>
  <c r="A1062" i="1"/>
  <c r="N1062" i="1" s="1"/>
  <c r="H1061" i="1"/>
  <c r="R1061" i="1" s="1"/>
  <c r="F1060" i="1"/>
  <c r="E1063" i="1" l="1"/>
  <c r="O1062" i="1"/>
  <c r="P1062" i="1" s="1"/>
  <c r="V1063" i="1"/>
  <c r="D1062" i="1"/>
  <c r="D1063" i="1" s="1"/>
  <c r="J1060" i="1"/>
  <c r="T1061" i="1"/>
  <c r="G1060" i="1"/>
  <c r="I1062" i="1"/>
  <c r="A1063" i="1"/>
  <c r="N1063" i="1" s="1"/>
  <c r="H1062" i="1"/>
  <c r="F1061" i="1"/>
  <c r="R1062" i="1" l="1"/>
  <c r="E1064" i="1"/>
  <c r="O1063" i="1"/>
  <c r="P1063" i="1" s="1"/>
  <c r="V1064" i="1"/>
  <c r="J1061" i="1"/>
  <c r="T1062" i="1"/>
  <c r="G1061" i="1"/>
  <c r="A1064" i="1"/>
  <c r="N1064" i="1" s="1"/>
  <c r="I1063" i="1"/>
  <c r="H1063" i="1"/>
  <c r="R1063" i="1" s="1"/>
  <c r="F1062" i="1"/>
  <c r="E1065" i="1" l="1"/>
  <c r="O1064" i="1"/>
  <c r="P1064" i="1" s="1"/>
  <c r="V1065" i="1"/>
  <c r="D1064" i="1"/>
  <c r="J1062" i="1"/>
  <c r="T1063" i="1"/>
  <c r="G1062" i="1"/>
  <c r="I1064" i="1"/>
  <c r="A1065" i="1"/>
  <c r="N1065" i="1" s="1"/>
  <c r="H1064" i="1"/>
  <c r="F1063" i="1"/>
  <c r="R1064" i="1" l="1"/>
  <c r="E1066" i="1"/>
  <c r="E1067" i="1" s="1"/>
  <c r="D1065" i="1"/>
  <c r="O1065" i="1"/>
  <c r="P1065" i="1" s="1"/>
  <c r="V1066" i="1"/>
  <c r="J1063" i="1"/>
  <c r="T1064" i="1"/>
  <c r="G1063" i="1"/>
  <c r="A1066" i="1"/>
  <c r="N1066" i="1" s="1"/>
  <c r="I1065" i="1"/>
  <c r="H1065" i="1"/>
  <c r="R1065" i="1" s="1"/>
  <c r="F1064" i="1"/>
  <c r="O1066" i="1" l="1"/>
  <c r="P1066" i="1" s="1"/>
  <c r="V1067" i="1"/>
  <c r="D1066" i="1"/>
  <c r="J1064" i="1"/>
  <c r="T1065" i="1"/>
  <c r="G1064" i="1"/>
  <c r="H1066" i="1"/>
  <c r="I1066" i="1"/>
  <c r="A1067" i="1"/>
  <c r="N1067" i="1" s="1"/>
  <c r="F1065" i="1"/>
  <c r="R1066" i="1" l="1"/>
  <c r="E1068" i="1"/>
  <c r="D1067" i="1"/>
  <c r="O1067" i="1"/>
  <c r="P1067" i="1" s="1"/>
  <c r="V1068" i="1"/>
  <c r="J1065" i="1"/>
  <c r="T1066" i="1"/>
  <c r="G1065" i="1"/>
  <c r="F1066" i="1"/>
  <c r="A1068" i="1"/>
  <c r="N1068" i="1" s="1"/>
  <c r="I1067" i="1"/>
  <c r="H1067" i="1"/>
  <c r="R1067" i="1" l="1"/>
  <c r="E1069" i="1"/>
  <c r="E1070" i="1" s="1"/>
  <c r="O1068" i="1"/>
  <c r="P1068" i="1" s="1"/>
  <c r="V1069" i="1"/>
  <c r="D1068" i="1"/>
  <c r="J1066" i="1"/>
  <c r="T1067" i="1"/>
  <c r="G1066" i="1"/>
  <c r="A1069" i="1"/>
  <c r="N1069" i="1" s="1"/>
  <c r="H1068" i="1"/>
  <c r="I1068" i="1"/>
  <c r="F1067" i="1"/>
  <c r="R1068" i="1" l="1"/>
  <c r="D1069" i="1"/>
  <c r="O1069" i="1"/>
  <c r="P1069" i="1" s="1"/>
  <c r="V1070" i="1"/>
  <c r="J1067" i="1"/>
  <c r="T1068" i="1"/>
  <c r="G1067" i="1"/>
  <c r="F1068" i="1"/>
  <c r="I1069" i="1"/>
  <c r="H1069" i="1"/>
  <c r="R1069" i="1" s="1"/>
  <c r="A1070" i="1"/>
  <c r="N1070" i="1" s="1"/>
  <c r="E1071" i="1" l="1"/>
  <c r="O1070" i="1"/>
  <c r="P1070" i="1" s="1"/>
  <c r="V1071" i="1"/>
  <c r="D1070" i="1"/>
  <c r="J1068" i="1"/>
  <c r="T1069" i="1"/>
  <c r="G1068" i="1"/>
  <c r="H1070" i="1"/>
  <c r="R1070" i="1" s="1"/>
  <c r="I1070" i="1"/>
  <c r="A1071" i="1"/>
  <c r="N1071" i="1" s="1"/>
  <c r="F1069" i="1"/>
  <c r="E1072" i="1" l="1"/>
  <c r="D1071" i="1"/>
  <c r="O1071" i="1"/>
  <c r="P1071" i="1" s="1"/>
  <c r="V1072" i="1"/>
  <c r="J1069" i="1"/>
  <c r="T1070" i="1"/>
  <c r="G1069" i="1"/>
  <c r="H1071" i="1"/>
  <c r="R1071" i="1" s="1"/>
  <c r="I1071" i="1"/>
  <c r="A1072" i="1"/>
  <c r="N1072" i="1" s="1"/>
  <c r="F1070" i="1"/>
  <c r="E1073" i="1" l="1"/>
  <c r="D1072" i="1"/>
  <c r="O1072" i="1"/>
  <c r="P1072" i="1" s="1"/>
  <c r="V1073" i="1"/>
  <c r="J1070" i="1"/>
  <c r="T1071" i="1"/>
  <c r="G1070" i="1"/>
  <c r="F1071" i="1"/>
  <c r="I1072" i="1"/>
  <c r="H1072" i="1"/>
  <c r="R1072" i="1" s="1"/>
  <c r="A1073" i="1"/>
  <c r="N1073" i="1" s="1"/>
  <c r="E1074" i="1" l="1"/>
  <c r="D1073" i="1"/>
  <c r="O1073" i="1"/>
  <c r="P1073" i="1" s="1"/>
  <c r="V1074" i="1"/>
  <c r="J1071" i="1"/>
  <c r="T1072" i="1"/>
  <c r="G1071" i="1"/>
  <c r="H1073" i="1"/>
  <c r="R1073" i="1" s="1"/>
  <c r="I1073" i="1"/>
  <c r="A1074" i="1"/>
  <c r="N1074" i="1" s="1"/>
  <c r="F1072" i="1"/>
  <c r="E1075" i="1" l="1"/>
  <c r="O1074" i="1"/>
  <c r="P1074" i="1" s="1"/>
  <c r="V1075" i="1"/>
  <c r="D1074" i="1"/>
  <c r="J1072" i="1"/>
  <c r="T1073" i="1"/>
  <c r="G1072" i="1"/>
  <c r="F1073" i="1"/>
  <c r="A1075" i="1"/>
  <c r="H1074" i="1"/>
  <c r="I1074" i="1"/>
  <c r="R1074" i="1" l="1"/>
  <c r="E1076" i="1"/>
  <c r="N1075" i="1"/>
  <c r="D1075" i="1"/>
  <c r="V1076" i="1"/>
  <c r="J1073" i="1"/>
  <c r="T1074" i="1"/>
  <c r="G1073" i="1"/>
  <c r="H1075" i="1"/>
  <c r="I1075" i="1"/>
  <c r="A1076" i="1"/>
  <c r="N1076" i="1" s="1"/>
  <c r="F1074" i="1"/>
  <c r="R1075" i="1" l="1"/>
  <c r="E1077" i="1"/>
  <c r="O1076" i="1"/>
  <c r="P1076" i="1" s="1"/>
  <c r="V1077" i="1"/>
  <c r="D1076" i="1"/>
  <c r="J1074" i="1"/>
  <c r="G1074" i="1"/>
  <c r="H1076" i="1"/>
  <c r="R1076" i="1" s="1"/>
  <c r="I1076" i="1"/>
  <c r="A1077" i="1"/>
  <c r="N1077" i="1" s="1"/>
  <c r="F1075" i="1"/>
  <c r="E1078" i="1" l="1"/>
  <c r="D1077" i="1"/>
  <c r="O1077" i="1"/>
  <c r="P1077" i="1" s="1"/>
  <c r="V1078" i="1"/>
  <c r="J1075" i="1"/>
  <c r="J1076" i="1"/>
  <c r="T1076" i="1"/>
  <c r="G1075" i="1"/>
  <c r="I1077" i="1"/>
  <c r="A1078" i="1"/>
  <c r="N1078" i="1" s="1"/>
  <c r="H1077" i="1"/>
  <c r="R1077" i="1" s="1"/>
  <c r="E1079" i="1" l="1"/>
  <c r="O1078" i="1"/>
  <c r="P1078" i="1" s="1"/>
  <c r="V1079" i="1"/>
  <c r="D1078" i="1"/>
  <c r="F1076" i="1"/>
  <c r="G1076" i="1"/>
  <c r="A1079" i="1"/>
  <c r="N1079" i="1" s="1"/>
  <c r="H1078" i="1"/>
  <c r="R1078" i="1" s="1"/>
  <c r="I1078" i="1"/>
  <c r="E1080" i="1" l="1"/>
  <c r="D1079" i="1"/>
  <c r="O1079" i="1"/>
  <c r="P1079" i="1" s="1"/>
  <c r="V1080" i="1"/>
  <c r="F1077" i="1"/>
  <c r="J1077" i="1"/>
  <c r="A1080" i="1"/>
  <c r="N1080" i="1" s="1"/>
  <c r="I1079" i="1"/>
  <c r="H1079" i="1"/>
  <c r="G1077" i="1"/>
  <c r="R1079" i="1" l="1"/>
  <c r="E1081" i="1"/>
  <c r="D1080" i="1"/>
  <c r="O1080" i="1"/>
  <c r="P1080" i="1" s="1"/>
  <c r="V1081" i="1"/>
  <c r="F1078" i="1"/>
  <c r="J1078" i="1"/>
  <c r="T1079" i="1"/>
  <c r="I1080" i="1"/>
  <c r="A1081" i="1"/>
  <c r="N1081" i="1" s="1"/>
  <c r="H1080" i="1"/>
  <c r="R1080" i="1" s="1"/>
  <c r="G1078" i="1"/>
  <c r="E1082" i="1" l="1"/>
  <c r="O1081" i="1"/>
  <c r="P1081" i="1" s="1"/>
  <c r="V1082" i="1"/>
  <c r="D1081" i="1"/>
  <c r="F1079" i="1"/>
  <c r="J1079" i="1"/>
  <c r="T1080" i="1"/>
  <c r="G1079" i="1"/>
  <c r="H1081" i="1"/>
  <c r="I1081" i="1"/>
  <c r="A1082" i="1"/>
  <c r="N1082" i="1" s="1"/>
  <c r="R1081" i="1" l="1"/>
  <c r="E1083" i="1"/>
  <c r="D1082" i="1"/>
  <c r="O1082" i="1"/>
  <c r="P1082" i="1" s="1"/>
  <c r="V1083" i="1"/>
  <c r="F1080" i="1"/>
  <c r="F1081" i="1" s="1"/>
  <c r="J1080" i="1"/>
  <c r="T1081" i="1"/>
  <c r="G1080" i="1"/>
  <c r="I1082" i="1"/>
  <c r="H1082" i="1"/>
  <c r="A1083" i="1"/>
  <c r="N1083" i="1" s="1"/>
  <c r="R1082" i="1" l="1"/>
  <c r="E1084" i="1"/>
  <c r="D1083" i="1"/>
  <c r="O1083" i="1"/>
  <c r="P1083" i="1" s="1"/>
  <c r="V1084" i="1"/>
  <c r="J1081" i="1"/>
  <c r="T1082" i="1"/>
  <c r="G1081" i="1"/>
  <c r="F1082" i="1"/>
  <c r="H1083" i="1"/>
  <c r="I1083" i="1"/>
  <c r="A1084" i="1"/>
  <c r="N1084" i="1" s="1"/>
  <c r="E1085" i="1" l="1"/>
  <c r="R1083" i="1"/>
  <c r="D1084" i="1"/>
  <c r="O1084" i="1"/>
  <c r="P1084" i="1" s="1"/>
  <c r="V1085" i="1"/>
  <c r="J1082" i="1"/>
  <c r="T1083" i="1"/>
  <c r="G1082" i="1"/>
  <c r="I1084" i="1"/>
  <c r="A1085" i="1"/>
  <c r="N1085" i="1" s="1"/>
  <c r="H1084" i="1"/>
  <c r="R1084" i="1" s="1"/>
  <c r="F1083" i="1"/>
  <c r="E1086" i="1" l="1"/>
  <c r="O1085" i="1"/>
  <c r="P1085" i="1" s="1"/>
  <c r="V1086" i="1"/>
  <c r="D1085" i="1"/>
  <c r="J1083" i="1"/>
  <c r="T1084" i="1"/>
  <c r="G1083" i="1"/>
  <c r="H1085" i="1"/>
  <c r="R1085" i="1" s="1"/>
  <c r="I1085" i="1"/>
  <c r="A1086" i="1"/>
  <c r="N1086" i="1" s="1"/>
  <c r="F1084" i="1"/>
  <c r="E1087" i="1" l="1"/>
  <c r="D1086" i="1"/>
  <c r="O1086" i="1"/>
  <c r="P1086" i="1" s="1"/>
  <c r="V1087" i="1"/>
  <c r="J1084" i="1"/>
  <c r="T1085" i="1"/>
  <c r="G1084" i="1"/>
  <c r="H1086" i="1"/>
  <c r="R1086" i="1" s="1"/>
  <c r="A1087" i="1"/>
  <c r="N1087" i="1" s="1"/>
  <c r="I1086" i="1"/>
  <c r="F1085" i="1"/>
  <c r="E1088" i="1" l="1"/>
  <c r="D1087" i="1"/>
  <c r="D1088" i="1" s="1"/>
  <c r="O1087" i="1"/>
  <c r="P1087" i="1" s="1"/>
  <c r="V1088" i="1"/>
  <c r="J1085" i="1"/>
  <c r="T1086" i="1"/>
  <c r="G1085" i="1"/>
  <c r="F1086" i="1"/>
  <c r="H1087" i="1"/>
  <c r="I1087" i="1"/>
  <c r="A1088" i="1"/>
  <c r="N1088" i="1" s="1"/>
  <c r="R1087" i="1" l="1"/>
  <c r="E1089" i="1"/>
  <c r="E1090" i="1" s="1"/>
  <c r="O1088" i="1"/>
  <c r="P1088" i="1" s="1"/>
  <c r="V1089" i="1"/>
  <c r="D1089" i="1"/>
  <c r="J1086" i="1"/>
  <c r="T1087" i="1"/>
  <c r="G1086" i="1"/>
  <c r="A1089" i="1"/>
  <c r="N1089" i="1" s="1"/>
  <c r="I1088" i="1"/>
  <c r="H1088" i="1"/>
  <c r="F1087" i="1"/>
  <c r="R1088" i="1" l="1"/>
  <c r="E1091" i="1"/>
  <c r="O1089" i="1"/>
  <c r="P1089" i="1" s="1"/>
  <c r="V1090" i="1"/>
  <c r="J1087" i="1"/>
  <c r="T1088" i="1"/>
  <c r="G1087" i="1"/>
  <c r="F1088" i="1"/>
  <c r="A1090" i="1"/>
  <c r="H1089" i="1"/>
  <c r="I1089" i="1"/>
  <c r="R1089" i="1" l="1"/>
  <c r="AN12" i="1"/>
  <c r="N1090" i="1"/>
  <c r="O1090" i="1" s="1"/>
  <c r="P1090" i="1" s="1"/>
  <c r="AP34" i="1"/>
  <c r="AP35" i="1"/>
  <c r="AP37" i="1"/>
  <c r="AP38" i="1"/>
  <c r="AP39" i="1"/>
  <c r="AP40" i="1"/>
  <c r="AP41" i="1"/>
  <c r="AP42" i="1"/>
  <c r="AP43" i="1"/>
  <c r="AP44" i="1"/>
  <c r="AP45" i="1"/>
  <c r="AN13" i="1"/>
  <c r="AN14" i="1"/>
  <c r="AN15" i="1"/>
  <c r="AN16" i="1"/>
  <c r="AN17" i="1"/>
  <c r="AN18" i="1"/>
  <c r="AN19" i="1"/>
  <c r="AP19" i="1"/>
  <c r="AN20" i="1"/>
  <c r="AP20" i="1"/>
  <c r="AN21" i="1"/>
  <c r="AP21" i="1"/>
  <c r="AN22" i="1"/>
  <c r="AP22" i="1"/>
  <c r="AN23" i="1"/>
  <c r="AP23" i="1"/>
  <c r="AN24" i="1"/>
  <c r="AP24" i="1"/>
  <c r="AN25" i="1"/>
  <c r="AP25" i="1"/>
  <c r="AN26" i="1"/>
  <c r="AP26" i="1"/>
  <c r="AN27" i="1"/>
  <c r="AP27" i="1"/>
  <c r="AN28" i="1"/>
  <c r="AP28" i="1"/>
  <c r="AN29" i="1"/>
  <c r="AP29" i="1"/>
  <c r="AN30" i="1"/>
  <c r="AP30" i="1"/>
  <c r="AN31" i="1"/>
  <c r="AP31" i="1"/>
  <c r="AN32" i="1"/>
  <c r="AP32" i="1"/>
  <c r="AN33" i="1"/>
  <c r="AP33" i="1"/>
  <c r="AN36" i="1"/>
  <c r="AP36" i="1"/>
  <c r="AN11" i="1"/>
  <c r="AL11" i="1"/>
  <c r="V1091" i="1"/>
  <c r="D1090" i="1"/>
  <c r="J1088" i="1"/>
  <c r="T1089" i="1"/>
  <c r="G1088" i="1"/>
  <c r="A1091" i="1"/>
  <c r="N1091" i="1" s="1"/>
  <c r="H1090" i="1"/>
  <c r="I1090" i="1"/>
  <c r="F1089" i="1"/>
  <c r="R1090" i="1" l="1"/>
  <c r="E1092" i="1"/>
  <c r="AO11" i="1"/>
  <c r="D1091" i="1"/>
  <c r="O1091" i="1"/>
  <c r="P1091" i="1" s="1"/>
  <c r="V1092" i="1"/>
  <c r="J1089" i="1"/>
  <c r="T1090" i="1"/>
  <c r="G1089" i="1"/>
  <c r="H1091" i="1"/>
  <c r="I1091" i="1"/>
  <c r="A1092" i="1"/>
  <c r="N1092" i="1" s="1"/>
  <c r="F1090" i="1"/>
  <c r="R1091" i="1" l="1"/>
  <c r="E1093" i="1"/>
  <c r="O1092" i="1"/>
  <c r="P1092" i="1" s="1"/>
  <c r="V1093" i="1"/>
  <c r="D1092" i="1"/>
  <c r="J1090" i="1"/>
  <c r="T1091" i="1"/>
  <c r="G1090" i="1"/>
  <c r="F1091" i="1"/>
  <c r="I1092" i="1"/>
  <c r="H1092" i="1"/>
  <c r="R1092" i="1" s="1"/>
  <c r="A1093" i="1"/>
  <c r="N1093" i="1" s="1"/>
  <c r="E1094" i="1" l="1"/>
  <c r="D1093" i="1"/>
  <c r="O1093" i="1"/>
  <c r="P1093" i="1" s="1"/>
  <c r="V1094" i="1"/>
  <c r="J1091" i="1"/>
  <c r="T1092" i="1"/>
  <c r="F1092" i="1"/>
  <c r="I1093" i="1"/>
  <c r="A1094" i="1"/>
  <c r="N1094" i="1" s="1"/>
  <c r="H1093" i="1"/>
  <c r="G1091" i="1"/>
  <c r="R1093" i="1" l="1"/>
  <c r="E1095" i="1"/>
  <c r="E1096" i="1" s="1"/>
  <c r="D1094" i="1"/>
  <c r="O1094" i="1"/>
  <c r="P1094" i="1" s="1"/>
  <c r="V1095" i="1"/>
  <c r="J1092" i="1"/>
  <c r="T1093" i="1"/>
  <c r="G1092" i="1"/>
  <c r="I1094" i="1"/>
  <c r="A1095" i="1"/>
  <c r="N1095" i="1" s="1"/>
  <c r="H1094" i="1"/>
  <c r="R1094" i="1" s="1"/>
  <c r="F1093" i="1"/>
  <c r="O1095" i="1" l="1"/>
  <c r="P1095" i="1" s="1"/>
  <c r="V1096" i="1"/>
  <c r="D1095" i="1"/>
  <c r="J1093" i="1"/>
  <c r="T1094" i="1"/>
  <c r="G1093" i="1"/>
  <c r="A1096" i="1"/>
  <c r="N1096" i="1" s="1"/>
  <c r="I1095" i="1"/>
  <c r="H1095" i="1"/>
  <c r="F1094" i="1"/>
  <c r="R1095" i="1" l="1"/>
  <c r="E1097" i="1"/>
  <c r="D1096" i="1"/>
  <c r="O1096" i="1"/>
  <c r="P1096" i="1" s="1"/>
  <c r="V1097" i="1"/>
  <c r="J1094" i="1"/>
  <c r="T1095" i="1"/>
  <c r="G1094" i="1"/>
  <c r="F1095" i="1"/>
  <c r="I1096" i="1"/>
  <c r="A1097" i="1"/>
  <c r="N1097" i="1" s="1"/>
  <c r="H1096" i="1"/>
  <c r="R1096" i="1" s="1"/>
  <c r="E1098" i="1" l="1"/>
  <c r="O1097" i="1"/>
  <c r="P1097" i="1" s="1"/>
  <c r="V1098" i="1"/>
  <c r="D1097" i="1"/>
  <c r="J1095" i="1"/>
  <c r="T1096" i="1"/>
  <c r="F1096" i="1"/>
  <c r="H1097" i="1"/>
  <c r="R1097" i="1" s="1"/>
  <c r="A1098" i="1"/>
  <c r="N1098" i="1" s="1"/>
  <c r="I1097" i="1"/>
  <c r="G1095" i="1"/>
  <c r="E1099" i="1" l="1"/>
  <c r="D1098" i="1"/>
  <c r="O1098" i="1"/>
  <c r="P1098" i="1" s="1"/>
  <c r="V1099" i="1"/>
  <c r="J1096" i="1"/>
  <c r="T1097" i="1"/>
  <c r="F1097" i="1"/>
  <c r="G1096" i="1"/>
  <c r="H1098" i="1"/>
  <c r="I1098" i="1"/>
  <c r="A1099" i="1"/>
  <c r="N1099" i="1" s="1"/>
  <c r="R1098" i="1" l="1"/>
  <c r="E1100" i="1"/>
  <c r="E1101" i="1" s="1"/>
  <c r="O1099" i="1"/>
  <c r="P1099" i="1" s="1"/>
  <c r="V1100" i="1"/>
  <c r="D1099" i="1"/>
  <c r="J1097" i="1"/>
  <c r="T1098" i="1"/>
  <c r="G1097" i="1"/>
  <c r="A1100" i="1"/>
  <c r="N1100" i="1" s="1"/>
  <c r="H1099" i="1"/>
  <c r="I1099" i="1"/>
  <c r="F1098" i="1"/>
  <c r="R1099" i="1" l="1"/>
  <c r="D1100" i="1"/>
  <c r="O1100" i="1"/>
  <c r="P1100" i="1" s="1"/>
  <c r="V1101" i="1"/>
  <c r="J1098" i="1"/>
  <c r="T1099" i="1"/>
  <c r="G1098" i="1"/>
  <c r="A1101" i="1"/>
  <c r="N1101" i="1" s="1"/>
  <c r="H1100" i="1"/>
  <c r="I1100" i="1"/>
  <c r="F1099" i="1"/>
  <c r="R1100" i="1" l="1"/>
  <c r="E1102" i="1"/>
  <c r="O1101" i="1"/>
  <c r="P1101" i="1" s="1"/>
  <c r="V1102" i="1"/>
  <c r="D1101" i="1"/>
  <c r="J1099" i="1"/>
  <c r="T1100" i="1"/>
  <c r="G1099" i="1"/>
  <c r="F1100" i="1"/>
  <c r="I1101" i="1"/>
  <c r="A1102" i="1"/>
  <c r="N1102" i="1" s="1"/>
  <c r="H1101" i="1"/>
  <c r="R1101" i="1" s="1"/>
  <c r="E1103" i="1" l="1"/>
  <c r="D1102" i="1"/>
  <c r="O1102" i="1"/>
  <c r="P1102" i="1" s="1"/>
  <c r="V1103" i="1"/>
  <c r="J1100" i="1"/>
  <c r="T1101" i="1"/>
  <c r="G1100" i="1"/>
  <c r="A1103" i="1"/>
  <c r="N1103" i="1" s="1"/>
  <c r="H1102" i="1"/>
  <c r="I1102" i="1"/>
  <c r="F1101" i="1"/>
  <c r="R1102" i="1" l="1"/>
  <c r="E1104" i="1"/>
  <c r="O1103" i="1"/>
  <c r="P1103" i="1" s="1"/>
  <c r="V1104" i="1"/>
  <c r="D1103" i="1"/>
  <c r="J1101" i="1"/>
  <c r="T1102" i="1"/>
  <c r="F1102" i="1"/>
  <c r="G1101" i="1"/>
  <c r="A1104" i="1"/>
  <c r="N1104" i="1" s="1"/>
  <c r="H1103" i="1"/>
  <c r="I1103" i="1"/>
  <c r="R1103" i="1" l="1"/>
  <c r="E1105" i="1"/>
  <c r="D1104" i="1"/>
  <c r="O1104" i="1"/>
  <c r="P1104" i="1" s="1"/>
  <c r="V1105" i="1"/>
  <c r="J1102" i="1"/>
  <c r="T1103" i="1"/>
  <c r="G1102" i="1"/>
  <c r="I1104" i="1"/>
  <c r="H1104" i="1"/>
  <c r="R1104" i="1" s="1"/>
  <c r="A1105" i="1"/>
  <c r="F1103" i="1"/>
  <c r="N1105" i="1" l="1"/>
  <c r="E1106" i="1"/>
  <c r="E1107" i="1" s="1"/>
  <c r="D1105" i="1"/>
  <c r="V1106" i="1"/>
  <c r="J1103" i="1"/>
  <c r="T1104" i="1"/>
  <c r="G1103" i="1"/>
  <c r="I1105" i="1"/>
  <c r="A1106" i="1"/>
  <c r="N1106" i="1" s="1"/>
  <c r="H1105" i="1"/>
  <c r="F1104" i="1"/>
  <c r="R1105" i="1" l="1"/>
  <c r="O1106" i="1"/>
  <c r="P1106" i="1" s="1"/>
  <c r="V1107" i="1"/>
  <c r="D1106" i="1"/>
  <c r="J1104" i="1"/>
  <c r="G1104" i="1"/>
  <c r="I1106" i="1"/>
  <c r="A1107" i="1"/>
  <c r="N1107" i="1" s="1"/>
  <c r="H1106" i="1"/>
  <c r="F1105" i="1"/>
  <c r="R1106" i="1" l="1"/>
  <c r="E1108" i="1"/>
  <c r="D1107" i="1"/>
  <c r="O1107" i="1"/>
  <c r="P1107" i="1" s="1"/>
  <c r="V1108" i="1"/>
  <c r="J1105" i="1"/>
  <c r="F1106" i="1"/>
  <c r="G1105" i="1"/>
  <c r="H1107" i="1"/>
  <c r="I1107" i="1"/>
  <c r="A1108" i="1"/>
  <c r="N1108" i="1" s="1"/>
  <c r="E1109" i="1" l="1"/>
  <c r="R1107" i="1"/>
  <c r="O1108" i="1"/>
  <c r="P1108" i="1" s="1"/>
  <c r="V1109" i="1"/>
  <c r="D1108" i="1"/>
  <c r="J1107" i="1"/>
  <c r="J1106" i="1"/>
  <c r="T1107" i="1"/>
  <c r="I1108" i="1"/>
  <c r="H1108" i="1"/>
  <c r="R1108" i="1" s="1"/>
  <c r="A1109" i="1"/>
  <c r="N1109" i="1" s="1"/>
  <c r="F1107" i="1"/>
  <c r="G1107" i="1"/>
  <c r="G1106" i="1"/>
  <c r="E1110" i="1" l="1"/>
  <c r="D1109" i="1"/>
  <c r="O1109" i="1"/>
  <c r="P1109" i="1" s="1"/>
  <c r="V1110" i="1"/>
  <c r="T1108" i="1"/>
  <c r="I1109" i="1"/>
  <c r="H1109" i="1"/>
  <c r="A1110" i="1"/>
  <c r="N1110" i="1" s="1"/>
  <c r="F1108" i="1"/>
  <c r="R1109" i="1" l="1"/>
  <c r="E1111" i="1"/>
  <c r="O1110" i="1"/>
  <c r="P1110" i="1" s="1"/>
  <c r="V1111" i="1"/>
  <c r="D1110" i="1"/>
  <c r="J1108" i="1"/>
  <c r="G1108" i="1"/>
  <c r="F1109" i="1"/>
  <c r="I1110" i="1"/>
  <c r="A1111" i="1"/>
  <c r="N1111" i="1" s="1"/>
  <c r="H1110" i="1"/>
  <c r="R1110" i="1" s="1"/>
  <c r="E1112" i="1" l="1"/>
  <c r="D1111" i="1"/>
  <c r="O1111" i="1"/>
  <c r="P1111" i="1" s="1"/>
  <c r="V1112" i="1"/>
  <c r="J1109" i="1"/>
  <c r="T1110" i="1"/>
  <c r="G1109" i="1"/>
  <c r="H1111" i="1"/>
  <c r="R1111" i="1" s="1"/>
  <c r="I1111" i="1"/>
  <c r="A1112" i="1"/>
  <c r="N1112" i="1" s="1"/>
  <c r="F1110" i="1"/>
  <c r="E1113" i="1" l="1"/>
  <c r="O1112" i="1"/>
  <c r="P1112" i="1" s="1"/>
  <c r="V1113" i="1"/>
  <c r="D1112" i="1"/>
  <c r="J1110" i="1"/>
  <c r="T1111" i="1"/>
  <c r="G1110" i="1"/>
  <c r="I1112" i="1"/>
  <c r="A1113" i="1"/>
  <c r="N1113" i="1" s="1"/>
  <c r="H1112" i="1"/>
  <c r="F1111" i="1"/>
  <c r="R1112" i="1" l="1"/>
  <c r="E1114" i="1"/>
  <c r="D1113" i="1"/>
  <c r="O1113" i="1"/>
  <c r="P1113" i="1" s="1"/>
  <c r="V1114" i="1"/>
  <c r="J1111" i="1"/>
  <c r="T1112" i="1"/>
  <c r="G1111" i="1"/>
  <c r="F1112" i="1"/>
  <c r="I1113" i="1"/>
  <c r="A1114" i="1"/>
  <c r="N1114" i="1" s="1"/>
  <c r="H1113" i="1"/>
  <c r="R1113" i="1" l="1"/>
  <c r="E1115" i="1"/>
  <c r="D1114" i="1"/>
  <c r="O1114" i="1"/>
  <c r="P1114" i="1" s="1"/>
  <c r="V1115" i="1"/>
  <c r="J1112" i="1"/>
  <c r="T1113" i="1"/>
  <c r="G1112" i="1"/>
  <c r="I1114" i="1"/>
  <c r="H1114" i="1"/>
  <c r="A1115" i="1"/>
  <c r="N1115" i="1" s="1"/>
  <c r="F1113" i="1"/>
  <c r="R1114" i="1" l="1"/>
  <c r="E1116" i="1"/>
  <c r="O1115" i="1"/>
  <c r="P1115" i="1" s="1"/>
  <c r="V1116" i="1"/>
  <c r="D1115" i="1"/>
  <c r="J1113" i="1"/>
  <c r="T1114" i="1"/>
  <c r="G1113" i="1"/>
  <c r="F1114" i="1"/>
  <c r="H1115" i="1"/>
  <c r="I1115" i="1"/>
  <c r="A1116" i="1"/>
  <c r="N1116" i="1" s="1"/>
  <c r="R1115" i="1" l="1"/>
  <c r="E1117" i="1"/>
  <c r="D1116" i="1"/>
  <c r="O1116" i="1"/>
  <c r="P1116" i="1" s="1"/>
  <c r="V1117" i="1"/>
  <c r="J1114" i="1"/>
  <c r="T1115" i="1"/>
  <c r="G1114" i="1"/>
  <c r="H1116" i="1"/>
  <c r="I1116" i="1"/>
  <c r="A1117" i="1"/>
  <c r="N1117" i="1" s="1"/>
  <c r="F1115" i="1"/>
  <c r="R1116" i="1" l="1"/>
  <c r="E1118" i="1"/>
  <c r="O1117" i="1"/>
  <c r="P1117" i="1" s="1"/>
  <c r="V1118" i="1"/>
  <c r="D1117" i="1"/>
  <c r="J1115" i="1"/>
  <c r="T1116" i="1"/>
  <c r="F1116" i="1"/>
  <c r="G1115" i="1"/>
  <c r="A1118" i="1"/>
  <c r="N1118" i="1" s="1"/>
  <c r="H1117" i="1"/>
  <c r="I1117" i="1"/>
  <c r="R1117" i="1" l="1"/>
  <c r="E1119" i="1"/>
  <c r="D1118" i="1"/>
  <c r="O1118" i="1"/>
  <c r="P1118" i="1" s="1"/>
  <c r="V1119" i="1"/>
  <c r="J1116" i="1"/>
  <c r="T1117" i="1"/>
  <c r="G1116" i="1"/>
  <c r="H1118" i="1"/>
  <c r="I1118" i="1"/>
  <c r="A1119" i="1"/>
  <c r="N1119" i="1" s="1"/>
  <c r="F1117" i="1"/>
  <c r="E1120" i="1" l="1"/>
  <c r="R1118" i="1"/>
  <c r="O1119" i="1"/>
  <c r="P1119" i="1" s="1"/>
  <c r="V1120" i="1"/>
  <c r="D1119" i="1"/>
  <c r="J1117" i="1"/>
  <c r="T1118" i="1"/>
  <c r="G1117" i="1"/>
  <c r="F1118" i="1"/>
  <c r="H1119" i="1"/>
  <c r="I1119" i="1"/>
  <c r="A1120" i="1"/>
  <c r="N1120" i="1" s="1"/>
  <c r="R1119" i="1" l="1"/>
  <c r="E1121" i="1"/>
  <c r="D1120" i="1"/>
  <c r="O1120" i="1"/>
  <c r="P1120" i="1" s="1"/>
  <c r="V1121" i="1"/>
  <c r="J1118" i="1"/>
  <c r="T1119" i="1"/>
  <c r="G1118" i="1"/>
  <c r="I1120" i="1"/>
  <c r="A1121" i="1"/>
  <c r="N1121" i="1" s="1"/>
  <c r="H1120" i="1"/>
  <c r="R1120" i="1" s="1"/>
  <c r="F1119" i="1"/>
  <c r="E1122" i="1" l="1"/>
  <c r="D1121" i="1"/>
  <c r="O1121" i="1"/>
  <c r="P1121" i="1" s="1"/>
  <c r="V1122" i="1"/>
  <c r="J1119" i="1"/>
  <c r="T1120" i="1"/>
  <c r="G1119" i="1"/>
  <c r="I1121" i="1"/>
  <c r="A1122" i="1"/>
  <c r="N1122" i="1" s="1"/>
  <c r="H1121" i="1"/>
  <c r="F1120" i="1"/>
  <c r="R1121" i="1" l="1"/>
  <c r="E1123" i="1"/>
  <c r="O1122" i="1"/>
  <c r="P1122" i="1" s="1"/>
  <c r="V1123" i="1"/>
  <c r="D1122" i="1"/>
  <c r="D1123" i="1" s="1"/>
  <c r="J1120" i="1"/>
  <c r="T1121" i="1"/>
  <c r="G1120" i="1"/>
  <c r="I1122" i="1"/>
  <c r="A1123" i="1"/>
  <c r="N1123" i="1" s="1"/>
  <c r="H1122" i="1"/>
  <c r="F1121" i="1"/>
  <c r="R1122" i="1" l="1"/>
  <c r="E1124" i="1"/>
  <c r="D1124" i="1"/>
  <c r="O1123" i="1"/>
  <c r="P1123" i="1" s="1"/>
  <c r="V1124" i="1"/>
  <c r="J1121" i="1"/>
  <c r="T1122" i="1"/>
  <c r="G1121" i="1"/>
  <c r="I1123" i="1"/>
  <c r="A1124" i="1"/>
  <c r="N1124" i="1" s="1"/>
  <c r="H1123" i="1"/>
  <c r="R1123" i="1" s="1"/>
  <c r="F1122" i="1"/>
  <c r="E1125" i="1" l="1"/>
  <c r="O1124" i="1"/>
  <c r="P1124" i="1" s="1"/>
  <c r="V1125" i="1"/>
  <c r="J1122" i="1"/>
  <c r="T1123" i="1"/>
  <c r="G1122" i="1"/>
  <c r="I1124" i="1"/>
  <c r="A1125" i="1"/>
  <c r="N1125" i="1" s="1"/>
  <c r="H1124" i="1"/>
  <c r="F1123" i="1"/>
  <c r="R1124" i="1" l="1"/>
  <c r="E1126" i="1"/>
  <c r="O1125" i="1"/>
  <c r="P1125" i="1" s="1"/>
  <c r="V1126" i="1"/>
  <c r="D1125" i="1"/>
  <c r="J1123" i="1"/>
  <c r="T1124" i="1"/>
  <c r="H1125" i="1"/>
  <c r="R1125" i="1" s="1"/>
  <c r="I1125" i="1"/>
  <c r="A1126" i="1"/>
  <c r="N1126" i="1" s="1"/>
  <c r="F1124" i="1"/>
  <c r="G1123" i="1"/>
  <c r="E1127" i="1" l="1"/>
  <c r="D1126" i="1"/>
  <c r="O1126" i="1"/>
  <c r="P1126" i="1" s="1"/>
  <c r="V1127" i="1"/>
  <c r="J1124" i="1"/>
  <c r="T1125" i="1"/>
  <c r="F1125" i="1"/>
  <c r="G1124" i="1"/>
  <c r="I1126" i="1"/>
  <c r="H1126" i="1"/>
  <c r="R1126" i="1" s="1"/>
  <c r="A1127" i="1"/>
  <c r="N1127" i="1" s="1"/>
  <c r="E1128" i="1" l="1"/>
  <c r="O1127" i="1"/>
  <c r="P1127" i="1" s="1"/>
  <c r="V1128" i="1"/>
  <c r="D1127" i="1"/>
  <c r="J1125" i="1"/>
  <c r="T1126" i="1"/>
  <c r="I1127" i="1"/>
  <c r="A1128" i="1"/>
  <c r="N1128" i="1" s="1"/>
  <c r="H1127" i="1"/>
  <c r="F1126" i="1"/>
  <c r="G1125" i="1"/>
  <c r="R1127" i="1" l="1"/>
  <c r="E1129" i="1"/>
  <c r="D1128" i="1"/>
  <c r="O1128" i="1"/>
  <c r="P1128" i="1" s="1"/>
  <c r="V1129" i="1"/>
  <c r="J1126" i="1"/>
  <c r="T1127" i="1"/>
  <c r="G1126" i="1"/>
  <c r="I1128" i="1"/>
  <c r="A1129" i="1"/>
  <c r="N1129" i="1" s="1"/>
  <c r="H1128" i="1"/>
  <c r="R1128" i="1" s="1"/>
  <c r="F1127" i="1"/>
  <c r="E1130" i="1" l="1"/>
  <c r="D1129" i="1"/>
  <c r="O1129" i="1"/>
  <c r="P1129" i="1" s="1"/>
  <c r="V1130" i="1"/>
  <c r="J1127" i="1"/>
  <c r="T1128" i="1"/>
  <c r="F1128" i="1"/>
  <c r="G1127" i="1"/>
  <c r="I1129" i="1"/>
  <c r="A1130" i="1"/>
  <c r="N1130" i="1" s="1"/>
  <c r="H1129" i="1"/>
  <c r="R1129" i="1" s="1"/>
  <c r="E1131" i="1" l="1"/>
  <c r="D1130" i="1"/>
  <c r="O1130" i="1"/>
  <c r="P1130" i="1" s="1"/>
  <c r="V1131" i="1"/>
  <c r="J1128" i="1"/>
  <c r="T1129" i="1"/>
  <c r="G1128" i="1"/>
  <c r="I1130" i="1"/>
  <c r="A1131" i="1"/>
  <c r="N1131" i="1" s="1"/>
  <c r="H1130" i="1"/>
  <c r="F1129" i="1"/>
  <c r="R1130" i="1" l="1"/>
  <c r="E1132" i="1"/>
  <c r="D1131" i="1"/>
  <c r="O1131" i="1"/>
  <c r="P1131" i="1" s="1"/>
  <c r="V1132" i="1"/>
  <c r="J1129" i="1"/>
  <c r="T1130" i="1"/>
  <c r="G1129" i="1"/>
  <c r="H1131" i="1"/>
  <c r="I1131" i="1"/>
  <c r="A1132" i="1"/>
  <c r="N1132" i="1" s="1"/>
  <c r="F1130" i="1"/>
  <c r="E1133" i="1" l="1"/>
  <c r="R1131" i="1"/>
  <c r="O1132" i="1"/>
  <c r="P1132" i="1" s="1"/>
  <c r="V1133" i="1"/>
  <c r="D1132" i="1"/>
  <c r="J1130" i="1"/>
  <c r="T1131" i="1"/>
  <c r="F1131" i="1"/>
  <c r="G1130" i="1"/>
  <c r="I1132" i="1"/>
  <c r="A1133" i="1"/>
  <c r="N1133" i="1" s="1"/>
  <c r="H1132" i="1"/>
  <c r="R1132" i="1" s="1"/>
  <c r="E1134" i="1" l="1"/>
  <c r="D1133" i="1"/>
  <c r="O1133" i="1"/>
  <c r="P1133" i="1" s="1"/>
  <c r="V1134" i="1"/>
  <c r="J1131" i="1"/>
  <c r="T1132" i="1"/>
  <c r="I1133" i="1"/>
  <c r="A1134" i="1"/>
  <c r="N1134" i="1" s="1"/>
  <c r="H1133" i="1"/>
  <c r="F1132" i="1"/>
  <c r="G1131" i="1"/>
  <c r="R1133" i="1" l="1"/>
  <c r="E1135" i="1"/>
  <c r="D1134" i="1"/>
  <c r="O1134" i="1"/>
  <c r="P1134" i="1" s="1"/>
  <c r="V1135" i="1"/>
  <c r="J1132" i="1"/>
  <c r="T1133" i="1"/>
  <c r="G1132" i="1"/>
  <c r="I1134" i="1"/>
  <c r="H1134" i="1"/>
  <c r="R1134" i="1" s="1"/>
  <c r="A1135" i="1"/>
  <c r="N1135" i="1" s="1"/>
  <c r="F1133" i="1"/>
  <c r="E1136" i="1" l="1"/>
  <c r="D1135" i="1"/>
  <c r="O1135" i="1"/>
  <c r="P1135" i="1" s="1"/>
  <c r="V1136" i="1"/>
  <c r="J1133" i="1"/>
  <c r="G1133" i="1"/>
  <c r="F1134" i="1"/>
  <c r="H1135" i="1"/>
  <c r="I1135" i="1"/>
  <c r="A1136" i="1"/>
  <c r="N1136" i="1" l="1"/>
  <c r="A1137" i="1"/>
  <c r="E1137" i="1"/>
  <c r="V1137" i="1"/>
  <c r="R1135" i="1"/>
  <c r="D1136" i="1"/>
  <c r="O1136" i="1"/>
  <c r="J1134" i="1"/>
  <c r="J1135" i="1"/>
  <c r="T1135" i="1"/>
  <c r="G1134" i="1"/>
  <c r="I1136" i="1"/>
  <c r="H1136" i="1"/>
  <c r="R1136" i="1" s="1"/>
  <c r="E1138" i="1" l="1"/>
  <c r="D1137" i="1"/>
  <c r="G1137" i="1" s="1"/>
  <c r="A1138" i="1"/>
  <c r="N1137" i="1"/>
  <c r="H1137" i="1"/>
  <c r="I1137" i="1"/>
  <c r="I1138" i="1" s="1"/>
  <c r="V1138" i="1"/>
  <c r="G1135" i="1"/>
  <c r="F1135" i="1"/>
  <c r="F1136" i="1" s="1"/>
  <c r="R1137" i="1" l="1"/>
  <c r="N1138" i="1"/>
  <c r="A1139" i="1"/>
  <c r="H1138" i="1"/>
  <c r="R1138" i="1" s="1"/>
  <c r="V1139" i="1"/>
  <c r="J1137" i="1"/>
  <c r="L1137" i="1" s="1"/>
  <c r="F1137" i="1"/>
  <c r="O1137" i="1"/>
  <c r="P1137" i="1" s="1"/>
  <c r="T1137" i="1"/>
  <c r="E1139" i="1"/>
  <c r="D1138" i="1"/>
  <c r="J1136" i="1"/>
  <c r="G1136" i="1"/>
  <c r="E1140" i="1" l="1"/>
  <c r="D1139" i="1"/>
  <c r="F1138" i="1"/>
  <c r="J1138" i="1"/>
  <c r="L1138" i="1" s="1"/>
  <c r="G1138" i="1"/>
  <c r="N1139" i="1"/>
  <c r="I1139" i="1"/>
  <c r="A1140" i="1"/>
  <c r="H1139" i="1"/>
  <c r="V1140" i="1"/>
  <c r="O1138" i="1"/>
  <c r="P1138" i="1" s="1"/>
  <c r="T1138" i="1"/>
  <c r="T38" i="1"/>
  <c r="N1140" i="1" l="1"/>
  <c r="A1141" i="1"/>
  <c r="I1140" i="1"/>
  <c r="H1140" i="1"/>
  <c r="R1140" i="1" s="1"/>
  <c r="V1141" i="1"/>
  <c r="T1139" i="1"/>
  <c r="O1139" i="1"/>
  <c r="P1139" i="1" s="1"/>
  <c r="F1139" i="1"/>
  <c r="G1139" i="1"/>
  <c r="J1139" i="1"/>
  <c r="L1139" i="1" s="1"/>
  <c r="R1139" i="1"/>
  <c r="E1141" i="1"/>
  <c r="D1140" i="1"/>
  <c r="T69" i="1"/>
  <c r="E1142" i="1" l="1"/>
  <c r="D1141" i="1"/>
  <c r="N1141" i="1"/>
  <c r="I1141" i="1"/>
  <c r="A1142" i="1"/>
  <c r="H1141" i="1"/>
  <c r="R1141" i="1" s="1"/>
  <c r="V1142" i="1"/>
  <c r="F1140" i="1"/>
  <c r="G1140" i="1"/>
  <c r="J1140" i="1"/>
  <c r="L1140" i="1" s="1"/>
  <c r="T1140" i="1"/>
  <c r="O1140" i="1"/>
  <c r="P1140" i="1" s="1"/>
  <c r="P99" i="1"/>
  <c r="J1141" i="1" l="1"/>
  <c r="L1141" i="1" s="1"/>
  <c r="N1142" i="1"/>
  <c r="I1142" i="1"/>
  <c r="A1143" i="1"/>
  <c r="H1142" i="1"/>
  <c r="R1142" i="1" s="1"/>
  <c r="V1143" i="1"/>
  <c r="O1141" i="1"/>
  <c r="P1141" i="1" s="1"/>
  <c r="T1141" i="1"/>
  <c r="F1141" i="1"/>
  <c r="G1141" i="1"/>
  <c r="E1143" i="1"/>
  <c r="D1142" i="1"/>
  <c r="T99" i="1"/>
  <c r="N1143" i="1" l="1"/>
  <c r="I1143" i="1"/>
  <c r="H1143" i="1"/>
  <c r="R1143" i="1" s="1"/>
  <c r="A1144" i="1"/>
  <c r="V1144" i="1"/>
  <c r="T1142" i="1"/>
  <c r="O1142" i="1"/>
  <c r="P1142" i="1" s="1"/>
  <c r="J1142" i="1"/>
  <c r="L1142" i="1" s="1"/>
  <c r="F1142" i="1"/>
  <c r="G1142" i="1"/>
  <c r="E1144" i="1"/>
  <c r="D1143" i="1"/>
  <c r="P130" i="1"/>
  <c r="E1145" i="1" l="1"/>
  <c r="D1144" i="1"/>
  <c r="F1143" i="1"/>
  <c r="G1143" i="1"/>
  <c r="J1143" i="1"/>
  <c r="L1143" i="1" s="1"/>
  <c r="N1144" i="1"/>
  <c r="H1144" i="1"/>
  <c r="R1144" i="1" s="1"/>
  <c r="A1145" i="1"/>
  <c r="I1144" i="1"/>
  <c r="V1145" i="1"/>
  <c r="O1143" i="1"/>
  <c r="P1143" i="1" s="1"/>
  <c r="T1143" i="1"/>
  <c r="T130" i="1"/>
  <c r="N1145" i="1" l="1"/>
  <c r="I1145" i="1"/>
  <c r="H1145" i="1"/>
  <c r="A1146" i="1"/>
  <c r="V1146" i="1"/>
  <c r="O1144" i="1"/>
  <c r="P1144" i="1" s="1"/>
  <c r="T1144" i="1"/>
  <c r="F1144" i="1"/>
  <c r="J1144" i="1"/>
  <c r="L1144" i="1" s="1"/>
  <c r="G1144" i="1"/>
  <c r="E1146" i="1"/>
  <c r="D1145" i="1"/>
  <c r="T160" i="1"/>
  <c r="F1145" i="1" l="1"/>
  <c r="G1145" i="1"/>
  <c r="J1145" i="1"/>
  <c r="L1145" i="1" s="1"/>
  <c r="N1146" i="1"/>
  <c r="I1146" i="1"/>
  <c r="H1146" i="1"/>
  <c r="A1147" i="1"/>
  <c r="V1147" i="1"/>
  <c r="E1147" i="1"/>
  <c r="D1146" i="1"/>
  <c r="R1145" i="1"/>
  <c r="O1145" i="1"/>
  <c r="P1145" i="1" s="1"/>
  <c r="T1145" i="1"/>
  <c r="P191" i="1"/>
  <c r="R1146" i="1" l="1"/>
  <c r="N1147" i="1"/>
  <c r="I1147" i="1"/>
  <c r="H1147" i="1"/>
  <c r="R1147" i="1" s="1"/>
  <c r="A1148" i="1"/>
  <c r="V1148" i="1"/>
  <c r="T1146" i="1"/>
  <c r="O1146" i="1"/>
  <c r="P1146" i="1" s="1"/>
  <c r="J1146" i="1"/>
  <c r="L1146" i="1" s="1"/>
  <c r="F1146" i="1"/>
  <c r="G1146" i="1"/>
  <c r="E1148" i="1"/>
  <c r="D1147" i="1"/>
  <c r="T191" i="1"/>
  <c r="E1149" i="1" l="1"/>
  <c r="D1148" i="1"/>
  <c r="F1147" i="1"/>
  <c r="J1147" i="1"/>
  <c r="L1147" i="1" s="1"/>
  <c r="G1147" i="1"/>
  <c r="N1148" i="1"/>
  <c r="I1148" i="1"/>
  <c r="H1148" i="1"/>
  <c r="R1148" i="1" s="1"/>
  <c r="A1149" i="1"/>
  <c r="V1149" i="1"/>
  <c r="T1147" i="1"/>
  <c r="O1147" i="1"/>
  <c r="P1147" i="1" s="1"/>
  <c r="T222" i="1"/>
  <c r="J1148" i="1" l="1"/>
  <c r="L1148" i="1" s="1"/>
  <c r="O1148" i="1"/>
  <c r="P1148" i="1" s="1"/>
  <c r="T1148" i="1"/>
  <c r="F1148" i="1"/>
  <c r="G1148" i="1"/>
  <c r="N1149" i="1"/>
  <c r="A1150" i="1"/>
  <c r="I1149" i="1"/>
  <c r="H1149" i="1"/>
  <c r="V1150" i="1"/>
  <c r="E1150" i="1"/>
  <c r="D1149" i="1"/>
  <c r="P252" i="1"/>
  <c r="N1150" i="1" l="1"/>
  <c r="A1151" i="1"/>
  <c r="H1150" i="1"/>
  <c r="I1150" i="1"/>
  <c r="R1150" i="1" s="1"/>
  <c r="V1151" i="1"/>
  <c r="J1149" i="1"/>
  <c r="L1149" i="1" s="1"/>
  <c r="G1149" i="1"/>
  <c r="F1149" i="1"/>
  <c r="O1149" i="1"/>
  <c r="P1149" i="1" s="1"/>
  <c r="T1149" i="1"/>
  <c r="E1151" i="1"/>
  <c r="D1150" i="1"/>
  <c r="R1149" i="1"/>
  <c r="T252" i="1"/>
  <c r="F1150" i="1" l="1"/>
  <c r="J1150" i="1"/>
  <c r="L1150" i="1" s="1"/>
  <c r="G1150" i="1"/>
  <c r="E1152" i="1"/>
  <c r="D1151" i="1"/>
  <c r="N1151" i="1"/>
  <c r="H1151" i="1"/>
  <c r="R1151" i="1" s="1"/>
  <c r="A1152" i="1"/>
  <c r="I1151" i="1"/>
  <c r="V1152" i="1"/>
  <c r="T1150" i="1"/>
  <c r="O1150" i="1"/>
  <c r="P1150" i="1" s="1"/>
  <c r="T283" i="1"/>
  <c r="N1152" i="1" l="1"/>
  <c r="A1153" i="1"/>
  <c r="I1152" i="1"/>
  <c r="H1152" i="1"/>
  <c r="R1152" i="1" s="1"/>
  <c r="V1153" i="1"/>
  <c r="O1151" i="1"/>
  <c r="P1151" i="1" s="1"/>
  <c r="T1151" i="1"/>
  <c r="F1151" i="1"/>
  <c r="G1151" i="1"/>
  <c r="J1151" i="1"/>
  <c r="L1151" i="1" s="1"/>
  <c r="E1153" i="1"/>
  <c r="D1152" i="1"/>
  <c r="P313" i="1"/>
  <c r="G1152" i="1" l="1"/>
  <c r="J1152" i="1"/>
  <c r="L1152" i="1" s="1"/>
  <c r="F1152" i="1"/>
  <c r="E1154" i="1"/>
  <c r="D1153" i="1"/>
  <c r="N1153" i="1"/>
  <c r="A1154" i="1"/>
  <c r="I1153" i="1"/>
  <c r="H1153" i="1"/>
  <c r="V1154" i="1"/>
  <c r="T1152" i="1"/>
  <c r="O1152" i="1"/>
  <c r="P1152" i="1" s="1"/>
  <c r="T313" i="1"/>
  <c r="O1153" i="1" l="1"/>
  <c r="P1153" i="1" s="1"/>
  <c r="T1153" i="1"/>
  <c r="F1153" i="1"/>
  <c r="J1153" i="1"/>
  <c r="L1153" i="1" s="1"/>
  <c r="G1153" i="1"/>
  <c r="N1154" i="1"/>
  <c r="I1154" i="1"/>
  <c r="A1155" i="1"/>
  <c r="H1154" i="1"/>
  <c r="V1155" i="1"/>
  <c r="E1155" i="1"/>
  <c r="D1154" i="1"/>
  <c r="R1153" i="1"/>
  <c r="T344" i="1"/>
  <c r="O1154" i="1" l="1"/>
  <c r="P1154" i="1" s="1"/>
  <c r="T1154" i="1"/>
  <c r="N1155" i="1"/>
  <c r="I1155" i="1"/>
  <c r="H1155" i="1"/>
  <c r="R1155" i="1" s="1"/>
  <c r="A1156" i="1"/>
  <c r="V1156" i="1"/>
  <c r="F1154" i="1"/>
  <c r="G1154" i="1"/>
  <c r="J1154" i="1"/>
  <c r="L1154" i="1" s="1"/>
  <c r="E1156" i="1"/>
  <c r="D1155" i="1"/>
  <c r="J1155" i="1"/>
  <c r="L1155" i="1" s="1"/>
  <c r="R1154" i="1"/>
  <c r="T404" i="1"/>
  <c r="N1156" i="1" l="1"/>
  <c r="I1156" i="1"/>
  <c r="H1156" i="1"/>
  <c r="A1157" i="1"/>
  <c r="V1157" i="1"/>
  <c r="E1157" i="1"/>
  <c r="D1156" i="1"/>
  <c r="F1155" i="1"/>
  <c r="G1155" i="1"/>
  <c r="T1155" i="1"/>
  <c r="O1155" i="1"/>
  <c r="P1155" i="1" s="1"/>
  <c r="T435" i="1"/>
  <c r="R1156" i="1" l="1"/>
  <c r="E1158" i="1"/>
  <c r="D1157" i="1"/>
  <c r="G1156" i="1"/>
  <c r="F1156" i="1"/>
  <c r="G1157" i="1"/>
  <c r="J1156" i="1"/>
  <c r="L1156" i="1" s="1"/>
  <c r="N1157" i="1"/>
  <c r="H1157" i="1"/>
  <c r="A1158" i="1"/>
  <c r="I1157" i="1"/>
  <c r="J1157" i="1" s="1"/>
  <c r="L1157" i="1" s="1"/>
  <c r="V1158" i="1"/>
  <c r="O1156" i="1"/>
  <c r="P1156" i="1" s="1"/>
  <c r="T1156" i="1"/>
  <c r="T465" i="1"/>
  <c r="O1157" i="1" l="1"/>
  <c r="P1157" i="1" s="1"/>
  <c r="T1157" i="1"/>
  <c r="N1158" i="1"/>
  <c r="H1158" i="1"/>
  <c r="I1158" i="1"/>
  <c r="A1159" i="1"/>
  <c r="V1159" i="1"/>
  <c r="F1157" i="1"/>
  <c r="R1157" i="1"/>
  <c r="E1159" i="1"/>
  <c r="D1158" i="1"/>
  <c r="T496" i="1"/>
  <c r="E1160" i="1" l="1"/>
  <c r="D1159" i="1"/>
  <c r="N1159" i="1"/>
  <c r="H1159" i="1"/>
  <c r="I1159" i="1"/>
  <c r="A1160" i="1"/>
  <c r="V1160" i="1"/>
  <c r="R1158" i="1"/>
  <c r="G1158" i="1"/>
  <c r="J1158" i="1"/>
  <c r="L1158" i="1" s="1"/>
  <c r="F1158" i="1"/>
  <c r="T1158" i="1"/>
  <c r="O1158" i="1"/>
  <c r="P1158" i="1" s="1"/>
  <c r="T526" i="1"/>
  <c r="N1160" i="1" l="1"/>
  <c r="H1160" i="1"/>
  <c r="A1161" i="1"/>
  <c r="I1160" i="1"/>
  <c r="R1160" i="1" s="1"/>
  <c r="V1161" i="1"/>
  <c r="R1159" i="1"/>
  <c r="T1159" i="1"/>
  <c r="O1159" i="1"/>
  <c r="P1159" i="1" s="1"/>
  <c r="J1159" i="1"/>
  <c r="L1159" i="1" s="1"/>
  <c r="G1159" i="1"/>
  <c r="F1159" i="1"/>
  <c r="E1161" i="1"/>
  <c r="D1160" i="1"/>
  <c r="T557" i="1"/>
  <c r="G1160" i="1" l="1"/>
  <c r="F1160" i="1"/>
  <c r="J1160" i="1"/>
  <c r="L1160" i="1" s="1"/>
  <c r="E1162" i="1"/>
  <c r="D1161" i="1"/>
  <c r="N1161" i="1"/>
  <c r="A1162" i="1"/>
  <c r="H1161" i="1"/>
  <c r="R1161" i="1" s="1"/>
  <c r="I1161" i="1"/>
  <c r="V1162" i="1"/>
  <c r="T1160" i="1"/>
  <c r="O1160" i="1"/>
  <c r="P1160" i="1" s="1"/>
  <c r="T588" i="1"/>
  <c r="N1162" i="1" l="1"/>
  <c r="I1162" i="1"/>
  <c r="H1162" i="1"/>
  <c r="A1163" i="1"/>
  <c r="V1163" i="1"/>
  <c r="O1161" i="1"/>
  <c r="P1161" i="1" s="1"/>
  <c r="T1161" i="1"/>
  <c r="G1161" i="1"/>
  <c r="F1161" i="1"/>
  <c r="E1163" i="1"/>
  <c r="D1162" i="1"/>
  <c r="J1161" i="1"/>
  <c r="L1161" i="1" s="1"/>
  <c r="T618" i="1"/>
  <c r="N1163" i="1" l="1"/>
  <c r="I1163" i="1"/>
  <c r="H1163" i="1"/>
  <c r="A1164" i="1"/>
  <c r="V1164" i="1"/>
  <c r="J1162" i="1"/>
  <c r="L1162" i="1" s="1"/>
  <c r="G1162" i="1"/>
  <c r="F1162" i="1"/>
  <c r="R1162" i="1"/>
  <c r="E1164" i="1"/>
  <c r="D1163" i="1"/>
  <c r="T1162" i="1"/>
  <c r="O1162" i="1"/>
  <c r="P1162" i="1" s="1"/>
  <c r="T649" i="1"/>
  <c r="G1163" i="1" l="1"/>
  <c r="F1163" i="1"/>
  <c r="J1163" i="1"/>
  <c r="L1163" i="1" s="1"/>
  <c r="N1164" i="1"/>
  <c r="A1165" i="1"/>
  <c r="I1164" i="1"/>
  <c r="H1164" i="1"/>
  <c r="R1164" i="1" s="1"/>
  <c r="V1165" i="1"/>
  <c r="R1163" i="1"/>
  <c r="E1165" i="1"/>
  <c r="D1164" i="1"/>
  <c r="T1163" i="1"/>
  <c r="O1163" i="1"/>
  <c r="P1163" i="1" s="1"/>
  <c r="T741" i="1"/>
  <c r="N1165" i="1" l="1"/>
  <c r="I1165" i="1"/>
  <c r="H1165" i="1"/>
  <c r="R1165" i="1" s="1"/>
  <c r="A1166" i="1"/>
  <c r="V1166" i="1"/>
  <c r="E1166" i="1"/>
  <c r="D1166" i="1" s="1"/>
  <c r="D1165" i="1"/>
  <c r="O1164" i="1"/>
  <c r="P1164" i="1" s="1"/>
  <c r="T1164" i="1"/>
  <c r="F1164" i="1"/>
  <c r="J1164" i="1"/>
  <c r="L1164" i="1" s="1"/>
  <c r="G1164" i="1"/>
  <c r="T769" i="1"/>
  <c r="G1166" i="1" l="1"/>
  <c r="E1167" i="1"/>
  <c r="N1166" i="1"/>
  <c r="O1166" i="1" s="1"/>
  <c r="A1167" i="1"/>
  <c r="H1166" i="1"/>
  <c r="I1166" i="1"/>
  <c r="V1167" i="1"/>
  <c r="F1165" i="1"/>
  <c r="F1166" i="1" s="1"/>
  <c r="J1165" i="1"/>
  <c r="L1165" i="1" s="1"/>
  <c r="G1165" i="1"/>
  <c r="O1165" i="1"/>
  <c r="P1165" i="1" s="1"/>
  <c r="T1165" i="1"/>
  <c r="T800" i="1"/>
  <c r="R1166" i="1" l="1"/>
  <c r="N1167" i="1"/>
  <c r="I1167" i="1"/>
  <c r="H1167" i="1"/>
  <c r="A1168" i="1"/>
  <c r="V1168" i="1"/>
  <c r="E1168" i="1"/>
  <c r="D1167" i="1"/>
  <c r="F1167" i="1" s="1"/>
  <c r="J1166" i="1"/>
  <c r="L1166" i="1" s="1"/>
  <c r="T830" i="1"/>
  <c r="E1169" i="1" l="1"/>
  <c r="D1168" i="1"/>
  <c r="F1168" i="1" s="1"/>
  <c r="R1167" i="1"/>
  <c r="J1167" i="1"/>
  <c r="L1167" i="1" s="1"/>
  <c r="N1168" i="1"/>
  <c r="I1168" i="1"/>
  <c r="H1168" i="1"/>
  <c r="J1168" i="1" s="1"/>
  <c r="L1168" i="1" s="1"/>
  <c r="A1169" i="1"/>
  <c r="V1169" i="1"/>
  <c r="G1168" i="1"/>
  <c r="O1167" i="1"/>
  <c r="P1167" i="1" s="1"/>
  <c r="T1167" i="1"/>
  <c r="G1167" i="1"/>
  <c r="T861" i="1"/>
  <c r="R1168" i="1" l="1"/>
  <c r="T1168" i="1"/>
  <c r="O1168" i="1"/>
  <c r="P1168" i="1" s="1"/>
  <c r="N1169" i="1"/>
  <c r="I1169" i="1"/>
  <c r="A1170" i="1"/>
  <c r="H1169" i="1"/>
  <c r="V1170" i="1"/>
  <c r="E1170" i="1"/>
  <c r="D1169" i="1"/>
  <c r="T891" i="1"/>
  <c r="R1169" i="1" l="1"/>
  <c r="N1170" i="1"/>
  <c r="A1171" i="1"/>
  <c r="H1170" i="1"/>
  <c r="I1170" i="1"/>
  <c r="V1171" i="1"/>
  <c r="O1169" i="1"/>
  <c r="P1169" i="1" s="1"/>
  <c r="T1169" i="1"/>
  <c r="J1169" i="1"/>
  <c r="L1169" i="1" s="1"/>
  <c r="F1169" i="1"/>
  <c r="G1169" i="1"/>
  <c r="E1171" i="1"/>
  <c r="D1170" i="1"/>
  <c r="T922" i="1"/>
  <c r="G1170" i="1" l="1"/>
  <c r="F1170" i="1"/>
  <c r="J1170" i="1"/>
  <c r="L1170" i="1" s="1"/>
  <c r="E1172" i="1"/>
  <c r="D1171" i="1"/>
  <c r="R1170" i="1"/>
  <c r="N1171" i="1"/>
  <c r="A1172" i="1"/>
  <c r="I1171" i="1"/>
  <c r="H1171" i="1"/>
  <c r="V1172" i="1"/>
  <c r="O1170" i="1"/>
  <c r="P1170" i="1" s="1"/>
  <c r="T1170" i="1"/>
  <c r="T953" i="1"/>
  <c r="N1172" i="1" l="1"/>
  <c r="I1172" i="1"/>
  <c r="A1173" i="1"/>
  <c r="H1172" i="1"/>
  <c r="R1172" i="1" s="1"/>
  <c r="V1173" i="1"/>
  <c r="F1171" i="1"/>
  <c r="G1171" i="1"/>
  <c r="J1171" i="1"/>
  <c r="L1171" i="1" s="1"/>
  <c r="T1171" i="1"/>
  <c r="O1171" i="1"/>
  <c r="P1171" i="1" s="1"/>
  <c r="E1173" i="1"/>
  <c r="D1172" i="1"/>
  <c r="J1172" i="1"/>
  <c r="L1172" i="1" s="1"/>
  <c r="R1171" i="1"/>
  <c r="T983" i="1"/>
  <c r="F1172" i="1" l="1"/>
  <c r="G1172" i="1"/>
  <c r="E1174" i="1"/>
  <c r="D1173" i="1"/>
  <c r="N1173" i="1"/>
  <c r="A1174" i="1"/>
  <c r="H1173" i="1"/>
  <c r="R1173" i="1" s="1"/>
  <c r="I1173" i="1"/>
  <c r="V1174" i="1"/>
  <c r="T1172" i="1"/>
  <c r="O1172" i="1"/>
  <c r="P1172" i="1" s="1"/>
  <c r="T1014" i="1"/>
  <c r="T1173" i="1" l="1"/>
  <c r="O1173" i="1"/>
  <c r="P1173" i="1" s="1"/>
  <c r="F1173" i="1"/>
  <c r="J1173" i="1"/>
  <c r="L1173" i="1" s="1"/>
  <c r="N1174" i="1"/>
  <c r="I1174" i="1"/>
  <c r="H1174" i="1"/>
  <c r="A1175" i="1"/>
  <c r="V1175" i="1"/>
  <c r="E1175" i="1"/>
  <c r="D1174" i="1"/>
  <c r="G1173" i="1"/>
  <c r="T1106" i="1"/>
  <c r="N1175" i="1" l="1"/>
  <c r="H1175" i="1"/>
  <c r="I1175" i="1"/>
  <c r="R1175" i="1" s="1"/>
  <c r="A1176" i="1"/>
  <c r="V1176" i="1"/>
  <c r="R1174" i="1"/>
  <c r="O1174" i="1"/>
  <c r="P1174" i="1" s="1"/>
  <c r="T1174" i="1"/>
  <c r="F1174" i="1"/>
  <c r="G1174" i="1"/>
  <c r="J1174" i="1"/>
  <c r="L1174" i="1" s="1"/>
  <c r="E1176" i="1"/>
  <c r="D1175" i="1"/>
  <c r="T1134" i="1"/>
  <c r="F1175" i="1" l="1"/>
  <c r="J1175" i="1"/>
  <c r="L1175" i="1" s="1"/>
  <c r="G1175" i="1"/>
  <c r="E1177" i="1"/>
  <c r="D1176" i="1"/>
  <c r="N1176" i="1"/>
  <c r="H1176" i="1"/>
  <c r="R1176" i="1" s="1"/>
  <c r="A1177" i="1"/>
  <c r="I1176" i="1"/>
  <c r="V1177" i="1"/>
  <c r="O1175" i="1"/>
  <c r="P1175" i="1" s="1"/>
  <c r="T1175" i="1"/>
  <c r="N1177" i="1" l="1"/>
  <c r="I1177" i="1"/>
  <c r="H1177" i="1"/>
  <c r="A1178" i="1"/>
  <c r="V1178" i="1"/>
  <c r="O1176" i="1"/>
  <c r="P1176" i="1" s="1"/>
  <c r="T1176" i="1"/>
  <c r="J1176" i="1"/>
  <c r="L1176" i="1" s="1"/>
  <c r="F1176" i="1"/>
  <c r="E1178" i="1"/>
  <c r="D1177" i="1"/>
  <c r="G1176" i="1"/>
  <c r="E1179" i="1" l="1"/>
  <c r="D1178" i="1"/>
  <c r="N1178" i="1"/>
  <c r="H1178" i="1"/>
  <c r="A1179" i="1"/>
  <c r="I1178" i="1"/>
  <c r="V1179" i="1"/>
  <c r="F1177" i="1"/>
  <c r="G1177" i="1"/>
  <c r="J1177" i="1"/>
  <c r="L1177" i="1" s="1"/>
  <c r="R1177" i="1"/>
  <c r="T1177" i="1"/>
  <c r="O1177" i="1"/>
  <c r="P1177" i="1" s="1"/>
  <c r="T72" i="1"/>
  <c r="T1078" i="1"/>
  <c r="T833" i="1"/>
  <c r="T652" i="1"/>
  <c r="T894" i="1"/>
  <c r="T1017" i="1"/>
  <c r="T378" i="1"/>
  <c r="T1047" i="1"/>
  <c r="T591" i="1"/>
  <c r="T1109" i="1"/>
  <c r="T682" i="1"/>
  <c r="T803" i="1"/>
  <c r="T925" i="1"/>
  <c r="T986" i="1"/>
  <c r="T713" i="1"/>
  <c r="T956" i="1"/>
  <c r="T621" i="1"/>
  <c r="T225" i="1"/>
  <c r="T407" i="1"/>
  <c r="T864" i="1"/>
  <c r="T560" i="1"/>
  <c r="T468" i="1"/>
  <c r="T529" i="1"/>
  <c r="T499" i="1"/>
  <c r="T438" i="1"/>
  <c r="T744" i="1"/>
  <c r="P133" i="1"/>
  <c r="AP14" i="1" s="1"/>
  <c r="T772" i="1"/>
  <c r="I11" i="1"/>
  <c r="N1179" i="1" l="1"/>
  <c r="I1179" i="1"/>
  <c r="A1180" i="1"/>
  <c r="H1179" i="1"/>
  <c r="R1179" i="1" s="1"/>
  <c r="V1180" i="1"/>
  <c r="F1178" i="1"/>
  <c r="J1178" i="1"/>
  <c r="L1178" i="1" s="1"/>
  <c r="G1178" i="1"/>
  <c r="R1178" i="1"/>
  <c r="O1178" i="1"/>
  <c r="P1178" i="1" s="1"/>
  <c r="T1178" i="1"/>
  <c r="E1180" i="1"/>
  <c r="D1179" i="1"/>
  <c r="I12" i="1"/>
  <c r="J12" i="1" s="1"/>
  <c r="J11" i="1"/>
  <c r="R11" i="1"/>
  <c r="I10" i="1"/>
  <c r="J10" i="1" s="1"/>
  <c r="L10" i="1" s="1"/>
  <c r="J1179" i="1" l="1"/>
  <c r="L1179" i="1" s="1"/>
  <c r="G1179" i="1"/>
  <c r="F1179" i="1"/>
  <c r="N1180" i="1"/>
  <c r="I1180" i="1"/>
  <c r="A1181" i="1"/>
  <c r="H1180" i="1"/>
  <c r="R1180" i="1" s="1"/>
  <c r="V1181" i="1"/>
  <c r="E1181" i="1"/>
  <c r="D1180" i="1"/>
  <c r="T1179" i="1"/>
  <c r="O1179" i="1"/>
  <c r="P1179" i="1" s="1"/>
  <c r="I13" i="1"/>
  <c r="J13" i="1" s="1"/>
  <c r="R12" i="1"/>
  <c r="R10" i="1"/>
  <c r="I14" i="1"/>
  <c r="J14" i="1" s="1"/>
  <c r="R13" i="1" l="1"/>
  <c r="N1181" i="1"/>
  <c r="A1182" i="1"/>
  <c r="I1181" i="1"/>
  <c r="H1181" i="1"/>
  <c r="R1181" i="1" s="1"/>
  <c r="V1182" i="1"/>
  <c r="T1180" i="1"/>
  <c r="O1180" i="1"/>
  <c r="P1180" i="1" s="1"/>
  <c r="J1180" i="1"/>
  <c r="L1180" i="1" s="1"/>
  <c r="F1180" i="1"/>
  <c r="G1180" i="1"/>
  <c r="E1182" i="1"/>
  <c r="D1181" i="1"/>
  <c r="R14" i="1"/>
  <c r="I15" i="1"/>
  <c r="J15" i="1" s="1"/>
  <c r="K11" i="1"/>
  <c r="M10" i="1"/>
  <c r="N1182" i="1" l="1"/>
  <c r="A1183" i="1"/>
  <c r="V1183" i="1"/>
  <c r="I1182" i="1"/>
  <c r="H1182" i="1"/>
  <c r="R1182" i="1" s="1"/>
  <c r="F1181" i="1"/>
  <c r="J1181" i="1"/>
  <c r="L1181" i="1" s="1"/>
  <c r="G1181" i="1"/>
  <c r="E1183" i="1"/>
  <c r="D1182" i="1"/>
  <c r="O1181" i="1"/>
  <c r="P1181" i="1" s="1"/>
  <c r="T1181" i="1"/>
  <c r="K12" i="1"/>
  <c r="L11" i="1"/>
  <c r="M11" i="1" s="1"/>
  <c r="S11" i="1" s="1"/>
  <c r="B11" i="1" s="1"/>
  <c r="S10" i="1"/>
  <c r="B10" i="1" s="1"/>
  <c r="I16" i="1"/>
  <c r="J16" i="1" s="1"/>
  <c r="R15" i="1"/>
  <c r="N1183" i="1" l="1"/>
  <c r="V1184" i="1"/>
  <c r="H1183" i="1"/>
  <c r="A1184" i="1"/>
  <c r="I1183" i="1"/>
  <c r="G1182" i="1"/>
  <c r="J1182" i="1"/>
  <c r="L1182" i="1" s="1"/>
  <c r="F1182" i="1"/>
  <c r="E1184" i="1"/>
  <c r="D1183" i="1"/>
  <c r="T1182" i="1"/>
  <c r="O1182" i="1"/>
  <c r="P1182" i="1" s="1"/>
  <c r="K13" i="1"/>
  <c r="L12" i="1"/>
  <c r="M12" i="1" s="1"/>
  <c r="S12" i="1" s="1"/>
  <c r="B12" i="1" s="1"/>
  <c r="R16" i="1"/>
  <c r="I17" i="1"/>
  <c r="J17" i="1" s="1"/>
  <c r="N1184" i="1" l="1"/>
  <c r="H1184" i="1"/>
  <c r="A1185" i="1"/>
  <c r="V1185" i="1"/>
  <c r="I1184" i="1"/>
  <c r="R1183" i="1"/>
  <c r="J1183" i="1"/>
  <c r="L1183" i="1" s="1"/>
  <c r="F1183" i="1"/>
  <c r="G1183" i="1"/>
  <c r="E1185" i="1"/>
  <c r="D1184" i="1"/>
  <c r="O1183" i="1"/>
  <c r="P1183" i="1" s="1"/>
  <c r="T1183" i="1"/>
  <c r="K14" i="1"/>
  <c r="L13" i="1"/>
  <c r="M13" i="1" s="1"/>
  <c r="S13" i="1" s="1"/>
  <c r="B13" i="1" s="1"/>
  <c r="R17" i="1"/>
  <c r="I18" i="1"/>
  <c r="J18" i="1" s="1"/>
  <c r="N1185" i="1" l="1"/>
  <c r="A1186" i="1"/>
  <c r="V1186" i="1"/>
  <c r="I1185" i="1"/>
  <c r="H1185" i="1"/>
  <c r="R1185" i="1" s="1"/>
  <c r="R1184" i="1"/>
  <c r="G1184" i="1"/>
  <c r="J1184" i="1"/>
  <c r="L1184" i="1" s="1"/>
  <c r="F1184" i="1"/>
  <c r="E1186" i="1"/>
  <c r="D1185" i="1"/>
  <c r="T1184" i="1"/>
  <c r="O1184" i="1"/>
  <c r="P1184" i="1" s="1"/>
  <c r="K15" i="1"/>
  <c r="L14" i="1"/>
  <c r="M14" i="1" s="1"/>
  <c r="S14" i="1" s="1"/>
  <c r="B14" i="1" s="1"/>
  <c r="I19" i="1"/>
  <c r="J19" i="1" s="1"/>
  <c r="R18" i="1"/>
  <c r="J1185" i="1" l="1"/>
  <c r="L1185" i="1" s="1"/>
  <c r="N1186" i="1"/>
  <c r="V1187" i="1"/>
  <c r="A1187" i="1"/>
  <c r="I1186" i="1"/>
  <c r="H1186" i="1"/>
  <c r="F1185" i="1"/>
  <c r="G1185" i="1"/>
  <c r="E1187" i="1"/>
  <c r="D1186" i="1"/>
  <c r="O1185" i="1"/>
  <c r="P1185" i="1" s="1"/>
  <c r="T1185" i="1"/>
  <c r="K16" i="1"/>
  <c r="L15" i="1"/>
  <c r="M15" i="1" s="1"/>
  <c r="S15" i="1" s="1"/>
  <c r="B15" i="1" s="1"/>
  <c r="R19" i="1"/>
  <c r="I20" i="1"/>
  <c r="J20" i="1" s="1"/>
  <c r="R1186" i="1" l="1"/>
  <c r="N1187" i="1"/>
  <c r="I1187" i="1"/>
  <c r="H1187" i="1"/>
  <c r="R1187" i="1" s="1"/>
  <c r="A1188" i="1"/>
  <c r="V1188" i="1"/>
  <c r="F1186" i="1"/>
  <c r="G1186" i="1"/>
  <c r="O1186" i="1"/>
  <c r="P1186" i="1" s="1"/>
  <c r="T1186" i="1"/>
  <c r="E1188" i="1"/>
  <c r="D1187" i="1"/>
  <c r="J1187" i="1" s="1"/>
  <c r="L1187" i="1" s="1"/>
  <c r="J1186" i="1"/>
  <c r="L1186" i="1" s="1"/>
  <c r="K17" i="1"/>
  <c r="L16" i="1"/>
  <c r="M16" i="1" s="1"/>
  <c r="S16" i="1" s="1"/>
  <c r="B16" i="1" s="1"/>
  <c r="I21" i="1"/>
  <c r="J21" i="1" s="1"/>
  <c r="R20" i="1"/>
  <c r="N1188" i="1" l="1"/>
  <c r="V1189" i="1"/>
  <c r="H1188" i="1"/>
  <c r="I1188" i="1"/>
  <c r="A1189" i="1"/>
  <c r="G1187" i="1"/>
  <c r="F1187" i="1"/>
  <c r="E1189" i="1"/>
  <c r="D1188" i="1"/>
  <c r="O1187" i="1"/>
  <c r="P1187" i="1" s="1"/>
  <c r="T1187" i="1"/>
  <c r="K18" i="1"/>
  <c r="L17" i="1"/>
  <c r="M17" i="1" s="1"/>
  <c r="S17" i="1" s="1"/>
  <c r="B17" i="1" s="1"/>
  <c r="I22" i="1"/>
  <c r="J22" i="1" s="1"/>
  <c r="R21" i="1"/>
  <c r="R1188" i="1" l="1"/>
  <c r="E1190" i="1"/>
  <c r="D1189" i="1"/>
  <c r="N1189" i="1"/>
  <c r="A1190" i="1"/>
  <c r="H1189" i="1"/>
  <c r="V1190" i="1"/>
  <c r="I1189" i="1"/>
  <c r="J1189" i="1" s="1"/>
  <c r="L1189" i="1" s="1"/>
  <c r="J1188" i="1"/>
  <c r="L1188" i="1" s="1"/>
  <c r="G1188" i="1"/>
  <c r="F1188" i="1"/>
  <c r="T1188" i="1"/>
  <c r="O1188" i="1"/>
  <c r="P1188" i="1" s="1"/>
  <c r="K19" i="1"/>
  <c r="L18" i="1"/>
  <c r="M18" i="1" s="1"/>
  <c r="S18" i="1" s="1"/>
  <c r="B18" i="1" s="1"/>
  <c r="I23" i="1"/>
  <c r="J23" i="1" s="1"/>
  <c r="R22" i="1"/>
  <c r="R1189" i="1" l="1"/>
  <c r="O1189" i="1"/>
  <c r="P1189" i="1" s="1"/>
  <c r="T1189" i="1"/>
  <c r="N1190" i="1"/>
  <c r="I1190" i="1"/>
  <c r="H1190" i="1"/>
  <c r="A1191" i="1"/>
  <c r="V1191" i="1"/>
  <c r="F1189" i="1"/>
  <c r="G1189" i="1"/>
  <c r="E1191" i="1"/>
  <c r="D1190" i="1"/>
  <c r="K20" i="1"/>
  <c r="L19" i="1"/>
  <c r="M19" i="1" s="1"/>
  <c r="S19" i="1" s="1"/>
  <c r="B19" i="1" s="1"/>
  <c r="R23" i="1"/>
  <c r="I24" i="1"/>
  <c r="J24" i="1" s="1"/>
  <c r="N1191" i="1" l="1"/>
  <c r="V1192" i="1"/>
  <c r="H1191" i="1"/>
  <c r="A1192" i="1"/>
  <c r="I1191" i="1"/>
  <c r="R1190" i="1"/>
  <c r="J1190" i="1"/>
  <c r="L1190" i="1" s="1"/>
  <c r="G1190" i="1"/>
  <c r="F1190" i="1"/>
  <c r="O1190" i="1"/>
  <c r="P1190" i="1" s="1"/>
  <c r="T1190" i="1"/>
  <c r="E1192" i="1"/>
  <c r="D1191" i="1"/>
  <c r="K21" i="1"/>
  <c r="L20" i="1"/>
  <c r="M20" i="1" s="1"/>
  <c r="S20" i="1" s="1"/>
  <c r="B20" i="1" s="1"/>
  <c r="I25" i="1"/>
  <c r="J25" i="1" s="1"/>
  <c r="R24" i="1"/>
  <c r="F1191" i="1" l="1"/>
  <c r="G1191" i="1"/>
  <c r="J1191" i="1"/>
  <c r="L1191" i="1" s="1"/>
  <c r="E1193" i="1"/>
  <c r="D1192" i="1"/>
  <c r="N1192" i="1"/>
  <c r="V1193" i="1"/>
  <c r="I1192" i="1"/>
  <c r="A1193" i="1"/>
  <c r="H1192" i="1"/>
  <c r="R1191" i="1"/>
  <c r="T1191" i="1"/>
  <c r="O1191" i="1"/>
  <c r="P1191" i="1" s="1"/>
  <c r="K22" i="1"/>
  <c r="L21" i="1"/>
  <c r="M21" i="1" s="1"/>
  <c r="S21" i="1" s="1"/>
  <c r="B21" i="1" s="1"/>
  <c r="I26" i="1"/>
  <c r="J26" i="1" s="1"/>
  <c r="R25" i="1"/>
  <c r="E1194" i="1" l="1"/>
  <c r="D1193" i="1"/>
  <c r="T1192" i="1"/>
  <c r="O1192" i="1"/>
  <c r="P1192" i="1" s="1"/>
  <c r="J1192" i="1"/>
  <c r="L1192" i="1" s="1"/>
  <c r="F1192" i="1"/>
  <c r="G1192" i="1"/>
  <c r="R1192" i="1"/>
  <c r="N1193" i="1"/>
  <c r="I1193" i="1"/>
  <c r="A1194" i="1"/>
  <c r="V1194" i="1"/>
  <c r="H1193" i="1"/>
  <c r="K23" i="1"/>
  <c r="L22" i="1"/>
  <c r="M22" i="1" s="1"/>
  <c r="S22" i="1" s="1"/>
  <c r="B22" i="1" s="1"/>
  <c r="I27" i="1"/>
  <c r="J27" i="1" s="1"/>
  <c r="R26" i="1"/>
  <c r="R1193" i="1" l="1"/>
  <c r="N1194" i="1"/>
  <c r="V1195" i="1"/>
  <c r="H1194" i="1"/>
  <c r="A1195" i="1"/>
  <c r="I1194" i="1"/>
  <c r="O1193" i="1"/>
  <c r="P1193" i="1" s="1"/>
  <c r="T1193" i="1"/>
  <c r="J1193" i="1"/>
  <c r="L1193" i="1" s="1"/>
  <c r="F1193" i="1"/>
  <c r="G1193" i="1"/>
  <c r="E1195" i="1"/>
  <c r="D1194" i="1"/>
  <c r="K24" i="1"/>
  <c r="L23" i="1"/>
  <c r="M23" i="1" s="1"/>
  <c r="S23" i="1" s="1"/>
  <c r="B23" i="1" s="1"/>
  <c r="I28" i="1"/>
  <c r="J28" i="1" s="1"/>
  <c r="R27" i="1"/>
  <c r="G1194" i="1" l="1"/>
  <c r="F1194" i="1"/>
  <c r="J1194" i="1"/>
  <c r="L1194" i="1" s="1"/>
  <c r="R1194" i="1"/>
  <c r="E1196" i="1"/>
  <c r="D1195" i="1"/>
  <c r="O1194" i="1"/>
  <c r="P1194" i="1" s="1"/>
  <c r="T1194" i="1"/>
  <c r="N1195" i="1"/>
  <c r="I1195" i="1"/>
  <c r="H1195" i="1"/>
  <c r="R1195" i="1" s="1"/>
  <c r="A1196" i="1"/>
  <c r="V1196" i="1"/>
  <c r="K25" i="1"/>
  <c r="L24" i="1"/>
  <c r="M24" i="1" s="1"/>
  <c r="S24" i="1" s="1"/>
  <c r="B24" i="1" s="1"/>
  <c r="R28" i="1"/>
  <c r="I29" i="1"/>
  <c r="J29" i="1" s="1"/>
  <c r="E1197" i="1" l="1"/>
  <c r="D1196" i="1"/>
  <c r="F1195" i="1"/>
  <c r="J1195" i="1"/>
  <c r="L1195" i="1" s="1"/>
  <c r="G1195" i="1"/>
  <c r="N1196" i="1"/>
  <c r="V1197" i="1"/>
  <c r="I1196" i="1"/>
  <c r="A1197" i="1"/>
  <c r="H1196" i="1"/>
  <c r="O1195" i="1"/>
  <c r="P1195" i="1" s="1"/>
  <c r="T1195" i="1"/>
  <c r="K26" i="1"/>
  <c r="L25" i="1"/>
  <c r="M25" i="1" s="1"/>
  <c r="S25" i="1" s="1"/>
  <c r="B25" i="1" s="1"/>
  <c r="I30" i="1"/>
  <c r="J30" i="1" s="1"/>
  <c r="R29" i="1"/>
  <c r="F1196" i="1" l="1"/>
  <c r="G1196" i="1"/>
  <c r="J1196" i="1"/>
  <c r="L1196" i="1" s="1"/>
  <c r="T1196" i="1"/>
  <c r="O1196" i="1"/>
  <c r="P1196" i="1" s="1"/>
  <c r="R1196" i="1"/>
  <c r="E1198" i="1"/>
  <c r="N1197" i="1"/>
  <c r="I1197" i="1"/>
  <c r="H1197" i="1"/>
  <c r="R1197" i="1" s="1"/>
  <c r="A1198" i="1"/>
  <c r="V1198" i="1"/>
  <c r="D1197" i="1"/>
  <c r="K27" i="1"/>
  <c r="L26" i="1"/>
  <c r="M26" i="1" s="1"/>
  <c r="S26" i="1" s="1"/>
  <c r="B26" i="1" s="1"/>
  <c r="R30" i="1"/>
  <c r="I31" i="1"/>
  <c r="J31" i="1" s="1"/>
  <c r="E1199" i="1" l="1"/>
  <c r="D1198" i="1"/>
  <c r="F1198" i="1" s="1"/>
  <c r="N1198" i="1"/>
  <c r="V1199" i="1"/>
  <c r="H1198" i="1"/>
  <c r="A1199" i="1"/>
  <c r="I1198" i="1"/>
  <c r="G1198" i="1"/>
  <c r="F1197" i="1"/>
  <c r="J1197" i="1"/>
  <c r="L1197" i="1" s="1"/>
  <c r="G1197" i="1"/>
  <c r="K28" i="1"/>
  <c r="L27" i="1"/>
  <c r="M27" i="1" s="1"/>
  <c r="S27" i="1" s="1"/>
  <c r="B27" i="1" s="1"/>
  <c r="R31" i="1"/>
  <c r="I32" i="1"/>
  <c r="J32" i="1" s="1"/>
  <c r="J1198" i="1" l="1"/>
  <c r="L1198" i="1" s="1"/>
  <c r="T1198" i="1"/>
  <c r="O1198" i="1"/>
  <c r="P1198" i="1" s="1"/>
  <c r="N1199" i="1"/>
  <c r="H1199" i="1"/>
  <c r="V1200" i="1"/>
  <c r="A1200" i="1"/>
  <c r="I1199" i="1"/>
  <c r="R1199" i="1" s="1"/>
  <c r="R1198" i="1"/>
  <c r="E1200" i="1"/>
  <c r="D1199" i="1"/>
  <c r="K29" i="1"/>
  <c r="L28" i="1"/>
  <c r="M28" i="1" s="1"/>
  <c r="S28" i="1" s="1"/>
  <c r="B28" i="1" s="1"/>
  <c r="I33" i="1"/>
  <c r="J33" i="1" s="1"/>
  <c r="R32" i="1"/>
  <c r="T1199" i="1" l="1"/>
  <c r="O1199" i="1"/>
  <c r="P1199" i="1" s="1"/>
  <c r="N1200" i="1"/>
  <c r="H1200" i="1"/>
  <c r="A1201" i="1"/>
  <c r="I1200" i="1"/>
  <c r="V1201" i="1"/>
  <c r="J1199" i="1"/>
  <c r="L1199" i="1" s="1"/>
  <c r="F1199" i="1"/>
  <c r="G1199" i="1"/>
  <c r="E1201" i="1"/>
  <c r="D1200" i="1"/>
  <c r="K30" i="1"/>
  <c r="L29" i="1"/>
  <c r="M29" i="1" s="1"/>
  <c r="S29" i="1" s="1"/>
  <c r="B29" i="1" s="1"/>
  <c r="R33" i="1"/>
  <c r="I34" i="1"/>
  <c r="J34" i="1" s="1"/>
  <c r="F1200" i="1" l="1"/>
  <c r="J1200" i="1"/>
  <c r="L1200" i="1" s="1"/>
  <c r="G1200" i="1"/>
  <c r="N1201" i="1"/>
  <c r="H1201" i="1"/>
  <c r="A1202" i="1"/>
  <c r="I1201" i="1"/>
  <c r="V1202" i="1"/>
  <c r="R1200" i="1"/>
  <c r="E1202" i="1"/>
  <c r="D1201" i="1"/>
  <c r="O1200" i="1"/>
  <c r="P1200" i="1" s="1"/>
  <c r="T1200" i="1"/>
  <c r="K31" i="1"/>
  <c r="L30" i="1"/>
  <c r="M30" i="1" s="1"/>
  <c r="S30" i="1" s="1"/>
  <c r="B30" i="1" s="1"/>
  <c r="I35" i="1"/>
  <c r="J35" i="1" s="1"/>
  <c r="R34" i="1"/>
  <c r="N1202" i="1" l="1"/>
  <c r="H1202" i="1"/>
  <c r="V1203" i="1"/>
  <c r="I1202" i="1"/>
  <c r="A1203" i="1"/>
  <c r="R1201" i="1"/>
  <c r="T1201" i="1"/>
  <c r="O1201" i="1"/>
  <c r="P1201" i="1" s="1"/>
  <c r="F1201" i="1"/>
  <c r="G1201" i="1"/>
  <c r="J1201" i="1"/>
  <c r="L1201" i="1" s="1"/>
  <c r="E1203" i="1"/>
  <c r="D1202" i="1"/>
  <c r="K32" i="1"/>
  <c r="L31" i="1"/>
  <c r="M31" i="1" s="1"/>
  <c r="S31" i="1" s="1"/>
  <c r="B31" i="1" s="1"/>
  <c r="I36" i="1"/>
  <c r="J36" i="1" s="1"/>
  <c r="R35" i="1"/>
  <c r="N1203" i="1" l="1"/>
  <c r="A1204" i="1"/>
  <c r="V1204" i="1"/>
  <c r="I1203" i="1"/>
  <c r="H1203" i="1"/>
  <c r="E1204" i="1"/>
  <c r="D1203" i="1"/>
  <c r="R1202" i="1"/>
  <c r="F1202" i="1"/>
  <c r="G1202" i="1"/>
  <c r="J1202" i="1"/>
  <c r="L1202" i="1" s="1"/>
  <c r="O1202" i="1"/>
  <c r="P1202" i="1" s="1"/>
  <c r="T1202" i="1"/>
  <c r="K33" i="1"/>
  <c r="L32" i="1"/>
  <c r="M32" i="1" s="1"/>
  <c r="S32" i="1" s="1"/>
  <c r="B32" i="1" s="1"/>
  <c r="R36" i="1"/>
  <c r="I37" i="1"/>
  <c r="J37" i="1" s="1"/>
  <c r="R1203" i="1" l="1"/>
  <c r="E1205" i="1"/>
  <c r="D1204" i="1"/>
  <c r="N1204" i="1"/>
  <c r="A1205" i="1"/>
  <c r="H1204" i="1"/>
  <c r="V1205" i="1"/>
  <c r="I1204" i="1"/>
  <c r="F1203" i="1"/>
  <c r="G1203" i="1"/>
  <c r="J1203" i="1"/>
  <c r="L1203" i="1" s="1"/>
  <c r="T1203" i="1"/>
  <c r="O1203" i="1"/>
  <c r="P1203" i="1" s="1"/>
  <c r="K34" i="1"/>
  <c r="L33" i="1"/>
  <c r="M33" i="1" s="1"/>
  <c r="S33" i="1" s="1"/>
  <c r="B33" i="1" s="1"/>
  <c r="I38" i="1"/>
  <c r="J38" i="1" s="1"/>
  <c r="R37" i="1"/>
  <c r="R1204" i="1" l="1"/>
  <c r="T1204" i="1"/>
  <c r="O1204" i="1"/>
  <c r="P1204" i="1" s="1"/>
  <c r="N1205" i="1"/>
  <c r="I1205" i="1"/>
  <c r="H1205" i="1"/>
  <c r="R1205" i="1" s="1"/>
  <c r="A1206" i="1"/>
  <c r="V1206" i="1"/>
  <c r="F1204" i="1"/>
  <c r="J1204" i="1"/>
  <c r="L1204" i="1" s="1"/>
  <c r="G1204" i="1"/>
  <c r="E1206" i="1"/>
  <c r="D1205" i="1"/>
  <c r="K35" i="1"/>
  <c r="L34" i="1"/>
  <c r="M34" i="1" s="1"/>
  <c r="S34" i="1" s="1"/>
  <c r="B34" i="1" s="1"/>
  <c r="I39" i="1"/>
  <c r="J39" i="1" s="1"/>
  <c r="R38" i="1"/>
  <c r="O1205" i="1" l="1"/>
  <c r="P1205" i="1" s="1"/>
  <c r="T1205" i="1"/>
  <c r="N1206" i="1"/>
  <c r="V1207" i="1"/>
  <c r="I1206" i="1"/>
  <c r="H1206" i="1"/>
  <c r="A1207" i="1"/>
  <c r="F1205" i="1"/>
  <c r="G1205" i="1"/>
  <c r="J1205" i="1"/>
  <c r="L1205" i="1" s="1"/>
  <c r="E1207" i="1"/>
  <c r="D1206" i="1"/>
  <c r="K36" i="1"/>
  <c r="L35" i="1"/>
  <c r="M35" i="1" s="1"/>
  <c r="S35" i="1" s="1"/>
  <c r="B35" i="1" s="1"/>
  <c r="I40" i="1"/>
  <c r="J40" i="1" s="1"/>
  <c r="R39" i="1"/>
  <c r="N1207" i="1" l="1"/>
  <c r="I1207" i="1"/>
  <c r="A1208" i="1"/>
  <c r="V1208" i="1"/>
  <c r="H1207" i="1"/>
  <c r="R1207" i="1" s="1"/>
  <c r="R1206" i="1"/>
  <c r="F1206" i="1"/>
  <c r="J1206" i="1"/>
  <c r="L1206" i="1" s="1"/>
  <c r="G1206" i="1"/>
  <c r="T1206" i="1"/>
  <c r="O1206" i="1"/>
  <c r="P1206" i="1" s="1"/>
  <c r="E1208" i="1"/>
  <c r="D1207" i="1"/>
  <c r="K37" i="1"/>
  <c r="L36" i="1"/>
  <c r="M36" i="1" s="1"/>
  <c r="S36" i="1" s="1"/>
  <c r="B36" i="1" s="1"/>
  <c r="R40" i="1"/>
  <c r="I41" i="1"/>
  <c r="J41" i="1" s="1"/>
  <c r="F1207" i="1" l="1"/>
  <c r="J1207" i="1"/>
  <c r="L1207" i="1" s="1"/>
  <c r="G1207" i="1"/>
  <c r="E1209" i="1"/>
  <c r="D1208" i="1"/>
  <c r="N1208" i="1"/>
  <c r="A1209" i="1"/>
  <c r="V1209" i="1"/>
  <c r="I1208" i="1"/>
  <c r="H1208" i="1"/>
  <c r="R1208" i="1" s="1"/>
  <c r="T1207" i="1"/>
  <c r="O1207" i="1"/>
  <c r="P1207" i="1" s="1"/>
  <c r="K38" i="1"/>
  <c r="L37" i="1"/>
  <c r="M37" i="1" s="1"/>
  <c r="S37" i="1" s="1"/>
  <c r="B37" i="1" s="1"/>
  <c r="R41" i="1"/>
  <c r="N1209" i="1" l="1"/>
  <c r="H1209" i="1"/>
  <c r="V1210" i="1"/>
  <c r="A1210" i="1"/>
  <c r="I1209" i="1"/>
  <c r="E1210" i="1"/>
  <c r="D1209" i="1"/>
  <c r="J1209" i="1" s="1"/>
  <c r="L1209" i="1" s="1"/>
  <c r="G1208" i="1"/>
  <c r="F1208" i="1"/>
  <c r="O1208" i="1"/>
  <c r="P1208" i="1" s="1"/>
  <c r="T1208" i="1"/>
  <c r="J1208" i="1"/>
  <c r="L1208" i="1" s="1"/>
  <c r="K39" i="1"/>
  <c r="L38" i="1"/>
  <c r="M38" i="1" s="1"/>
  <c r="E1211" i="1" l="1"/>
  <c r="D1210" i="1"/>
  <c r="N1210" i="1"/>
  <c r="I1210" i="1"/>
  <c r="H1210" i="1"/>
  <c r="R1210" i="1" s="1"/>
  <c r="A1211" i="1"/>
  <c r="V1211" i="1"/>
  <c r="F1209" i="1"/>
  <c r="G1209" i="1"/>
  <c r="R1209" i="1"/>
  <c r="T1209" i="1"/>
  <c r="O1209" i="1"/>
  <c r="P1209" i="1" s="1"/>
  <c r="S38" i="1"/>
  <c r="K40" i="1"/>
  <c r="L39" i="1"/>
  <c r="M39" i="1" s="1"/>
  <c r="S39" i="1" s="1"/>
  <c r="B39" i="1" s="1"/>
  <c r="P41" i="1"/>
  <c r="AP11" i="1" s="1"/>
  <c r="F1210" i="1" l="1"/>
  <c r="O1210" i="1"/>
  <c r="P1210" i="1" s="1"/>
  <c r="T1210" i="1"/>
  <c r="N1211" i="1"/>
  <c r="V1212" i="1"/>
  <c r="I1211" i="1"/>
  <c r="H1211" i="1"/>
  <c r="R1211" i="1" s="1"/>
  <c r="A1212" i="1"/>
  <c r="E1212" i="1"/>
  <c r="D1211" i="1"/>
  <c r="J1210" i="1"/>
  <c r="L1210" i="1" s="1"/>
  <c r="G1210" i="1"/>
  <c r="K41" i="1"/>
  <c r="L41" i="1" s="1"/>
  <c r="L40" i="1"/>
  <c r="M40" i="1" s="1"/>
  <c r="B38" i="1"/>
  <c r="N1212" i="1" l="1"/>
  <c r="H1212" i="1"/>
  <c r="V1213" i="1"/>
  <c r="A1213" i="1"/>
  <c r="I1212" i="1"/>
  <c r="E1213" i="1"/>
  <c r="D1212" i="1"/>
  <c r="F1212" i="1" s="1"/>
  <c r="J1212" i="1"/>
  <c r="L1212" i="1" s="1"/>
  <c r="O1211" i="1"/>
  <c r="P1211" i="1" s="1"/>
  <c r="T1211" i="1"/>
  <c r="J1211" i="1"/>
  <c r="L1211" i="1" s="1"/>
  <c r="F1211" i="1"/>
  <c r="G1211" i="1"/>
  <c r="S40" i="1"/>
  <c r="B40" i="1" s="1"/>
  <c r="M41" i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AL12" i="1" s="1"/>
  <c r="AO12" i="1" s="1"/>
  <c r="E1214" i="1" l="1"/>
  <c r="D1213" i="1"/>
  <c r="N1213" i="1"/>
  <c r="A1214" i="1"/>
  <c r="H1213" i="1"/>
  <c r="V1214" i="1"/>
  <c r="I1213" i="1"/>
  <c r="J1213" i="1" s="1"/>
  <c r="L1213" i="1" s="1"/>
  <c r="R1212" i="1"/>
  <c r="G1212" i="1"/>
  <c r="T1212" i="1"/>
  <c r="O1212" i="1"/>
  <c r="P1212" i="1" s="1"/>
  <c r="S41" i="1"/>
  <c r="AQ11" i="1" s="1"/>
  <c r="AM11" i="1"/>
  <c r="L42" i="1"/>
  <c r="M42" i="1" s="1"/>
  <c r="S42" i="1" s="1"/>
  <c r="B42" i="1" s="1"/>
  <c r="N1214" i="1" l="1"/>
  <c r="A1215" i="1"/>
  <c r="I1214" i="1"/>
  <c r="H1214" i="1"/>
  <c r="V1215" i="1"/>
  <c r="F1213" i="1"/>
  <c r="G1213" i="1"/>
  <c r="R1213" i="1"/>
  <c r="O1213" i="1"/>
  <c r="P1213" i="1" s="1"/>
  <c r="T1213" i="1"/>
  <c r="E1215" i="1"/>
  <c r="D1214" i="1"/>
  <c r="T41" i="1"/>
  <c r="B41" i="1"/>
  <c r="L43" i="1"/>
  <c r="M43" i="1" s="1"/>
  <c r="S43" i="1" s="1"/>
  <c r="B43" i="1" s="1"/>
  <c r="G1214" i="1" l="1"/>
  <c r="F1214" i="1"/>
  <c r="J1214" i="1"/>
  <c r="L1214" i="1" s="1"/>
  <c r="E1216" i="1"/>
  <c r="D1215" i="1"/>
  <c r="R1214" i="1"/>
  <c r="N1215" i="1"/>
  <c r="V1216" i="1"/>
  <c r="A1216" i="1"/>
  <c r="I1215" i="1"/>
  <c r="H1215" i="1"/>
  <c r="R1215" i="1" s="1"/>
  <c r="T1214" i="1"/>
  <c r="O1214" i="1"/>
  <c r="P1214" i="1" s="1"/>
  <c r="L44" i="1"/>
  <c r="M44" i="1" s="1"/>
  <c r="S44" i="1" s="1"/>
  <c r="B44" i="1" s="1"/>
  <c r="T1215" i="1" l="1"/>
  <c r="O1215" i="1"/>
  <c r="P1215" i="1" s="1"/>
  <c r="E1217" i="1"/>
  <c r="D1216" i="1"/>
  <c r="G1215" i="1"/>
  <c r="F1215" i="1"/>
  <c r="J1215" i="1"/>
  <c r="L1215" i="1" s="1"/>
  <c r="N1216" i="1"/>
  <c r="V1217" i="1"/>
  <c r="I1216" i="1"/>
  <c r="A1217" i="1"/>
  <c r="H1216" i="1"/>
  <c r="R1216" i="1" s="1"/>
  <c r="L45" i="1"/>
  <c r="M45" i="1" s="1"/>
  <c r="T1216" i="1" l="1"/>
  <c r="O1216" i="1"/>
  <c r="P1216" i="1" s="1"/>
  <c r="N1217" i="1"/>
  <c r="V1218" i="1"/>
  <c r="I1217" i="1"/>
  <c r="H1217" i="1"/>
  <c r="A1218" i="1"/>
  <c r="G1216" i="1"/>
  <c r="F1216" i="1"/>
  <c r="J1216" i="1"/>
  <c r="L1216" i="1" s="1"/>
  <c r="E1218" i="1"/>
  <c r="D1217" i="1"/>
  <c r="S45" i="1"/>
  <c r="L46" i="1"/>
  <c r="M46" i="1" s="1"/>
  <c r="S46" i="1" s="1"/>
  <c r="B46" i="1" s="1"/>
  <c r="N1218" i="1" l="1"/>
  <c r="A1219" i="1"/>
  <c r="I1218" i="1"/>
  <c r="V1219" i="1"/>
  <c r="H1218" i="1"/>
  <c r="R1218" i="1" s="1"/>
  <c r="F1217" i="1"/>
  <c r="G1217" i="1"/>
  <c r="J1217" i="1"/>
  <c r="L1217" i="1" s="1"/>
  <c r="R1217" i="1"/>
  <c r="E1219" i="1"/>
  <c r="D1218" i="1"/>
  <c r="T1217" i="1"/>
  <c r="O1217" i="1"/>
  <c r="P1217" i="1" s="1"/>
  <c r="B45" i="1"/>
  <c r="L47" i="1"/>
  <c r="M47" i="1" s="1"/>
  <c r="S47" i="1" s="1"/>
  <c r="B47" i="1" s="1"/>
  <c r="E1220" i="1" l="1"/>
  <c r="D1219" i="1"/>
  <c r="N1219" i="1"/>
  <c r="A1220" i="1"/>
  <c r="V1220" i="1"/>
  <c r="I1219" i="1"/>
  <c r="H1219" i="1"/>
  <c r="R1219" i="1" s="1"/>
  <c r="F1218" i="1"/>
  <c r="G1218" i="1"/>
  <c r="J1218" i="1"/>
  <c r="L1218" i="1" s="1"/>
  <c r="O1218" i="1"/>
  <c r="P1218" i="1" s="1"/>
  <c r="T1218" i="1"/>
  <c r="L48" i="1"/>
  <c r="M48" i="1" s="1"/>
  <c r="S48" i="1" s="1"/>
  <c r="B48" i="1" s="1"/>
  <c r="F1219" i="1" l="1"/>
  <c r="G1219" i="1"/>
  <c r="N1220" i="1"/>
  <c r="H1220" i="1"/>
  <c r="I1220" i="1"/>
  <c r="A1221" i="1"/>
  <c r="V1221" i="1"/>
  <c r="J1219" i="1"/>
  <c r="L1219" i="1" s="1"/>
  <c r="T1219" i="1"/>
  <c r="O1219" i="1"/>
  <c r="P1219" i="1" s="1"/>
  <c r="E1221" i="1"/>
  <c r="D1220" i="1"/>
  <c r="L49" i="1"/>
  <c r="M49" i="1" s="1"/>
  <c r="S49" i="1" s="1"/>
  <c r="B49" i="1" s="1"/>
  <c r="J1220" i="1" l="1"/>
  <c r="L1220" i="1" s="1"/>
  <c r="F1220" i="1"/>
  <c r="G1220" i="1"/>
  <c r="E1222" i="1"/>
  <c r="D1221" i="1"/>
  <c r="N1221" i="1"/>
  <c r="V1222" i="1"/>
  <c r="I1221" i="1"/>
  <c r="H1221" i="1"/>
  <c r="A1222" i="1"/>
  <c r="R1220" i="1"/>
  <c r="O1220" i="1"/>
  <c r="P1220" i="1" s="1"/>
  <c r="T1220" i="1"/>
  <c r="L50" i="1"/>
  <c r="M50" i="1" s="1"/>
  <c r="S50" i="1" s="1"/>
  <c r="B50" i="1" s="1"/>
  <c r="G1221" i="1" l="1"/>
  <c r="F1221" i="1"/>
  <c r="J1221" i="1"/>
  <c r="L1221" i="1" s="1"/>
  <c r="O1221" i="1"/>
  <c r="P1221" i="1" s="1"/>
  <c r="T1221" i="1"/>
  <c r="E1223" i="1"/>
  <c r="D1222" i="1"/>
  <c r="N1222" i="1"/>
  <c r="I1222" i="1"/>
  <c r="V1223" i="1"/>
  <c r="A1223" i="1"/>
  <c r="H1222" i="1"/>
  <c r="R1222" i="1" s="1"/>
  <c r="R1221" i="1"/>
  <c r="L51" i="1"/>
  <c r="M51" i="1" s="1"/>
  <c r="S51" i="1" s="1"/>
  <c r="B51" i="1" s="1"/>
  <c r="G1222" i="1" l="1"/>
  <c r="F1222" i="1"/>
  <c r="E1224" i="1"/>
  <c r="D1223" i="1"/>
  <c r="J1222" i="1"/>
  <c r="L1222" i="1" s="1"/>
  <c r="O1222" i="1"/>
  <c r="P1222" i="1" s="1"/>
  <c r="T1222" i="1"/>
  <c r="N1223" i="1"/>
  <c r="A1224" i="1"/>
  <c r="V1224" i="1"/>
  <c r="H1223" i="1"/>
  <c r="I1223" i="1"/>
  <c r="J1223" i="1" s="1"/>
  <c r="L1223" i="1" s="1"/>
  <c r="L52" i="1"/>
  <c r="M52" i="1" s="1"/>
  <c r="S52" i="1" s="1"/>
  <c r="B52" i="1" s="1"/>
  <c r="R1223" i="1" l="1"/>
  <c r="F1223" i="1"/>
  <c r="G1223" i="1"/>
  <c r="E1225" i="1"/>
  <c r="D1224" i="1"/>
  <c r="N1224" i="1"/>
  <c r="I1224" i="1"/>
  <c r="H1224" i="1"/>
  <c r="R1224" i="1" s="1"/>
  <c r="V1225" i="1"/>
  <c r="A1225" i="1"/>
  <c r="T1223" i="1"/>
  <c r="O1223" i="1"/>
  <c r="P1223" i="1" s="1"/>
  <c r="L53" i="1"/>
  <c r="M53" i="1" s="1"/>
  <c r="S53" i="1" s="1"/>
  <c r="B53" i="1" s="1"/>
  <c r="E1226" i="1" l="1"/>
  <c r="D1225" i="1"/>
  <c r="N1225" i="1"/>
  <c r="V1226" i="1"/>
  <c r="H1225" i="1"/>
  <c r="A1226" i="1"/>
  <c r="I1225" i="1"/>
  <c r="O1224" i="1"/>
  <c r="P1224" i="1" s="1"/>
  <c r="T1224" i="1"/>
  <c r="F1224" i="1"/>
  <c r="G1224" i="1"/>
  <c r="J1224" i="1"/>
  <c r="L1224" i="1" s="1"/>
  <c r="L54" i="1"/>
  <c r="M54" i="1" s="1"/>
  <c r="S54" i="1" s="1"/>
  <c r="B54" i="1" s="1"/>
  <c r="R1225" i="1" l="1"/>
  <c r="J1225" i="1"/>
  <c r="L1225" i="1" s="1"/>
  <c r="F1225" i="1"/>
  <c r="N1226" i="1"/>
  <c r="A1227" i="1"/>
  <c r="I1226" i="1"/>
  <c r="H1226" i="1"/>
  <c r="R1226" i="1" s="1"/>
  <c r="V1227" i="1"/>
  <c r="T1225" i="1"/>
  <c r="O1225" i="1"/>
  <c r="P1225" i="1" s="1"/>
  <c r="E1227" i="1"/>
  <c r="D1226" i="1"/>
  <c r="G1226" i="1"/>
  <c r="G1225" i="1"/>
  <c r="L55" i="1"/>
  <c r="M55" i="1" s="1"/>
  <c r="S55" i="1" s="1"/>
  <c r="B55" i="1" s="1"/>
  <c r="F1226" i="1" l="1"/>
  <c r="J1226" i="1"/>
  <c r="L1226" i="1" s="1"/>
  <c r="N1227" i="1"/>
  <c r="I1227" i="1"/>
  <c r="H1227" i="1"/>
  <c r="R1227" i="1" s="1"/>
  <c r="A1228" i="1"/>
  <c r="V1228" i="1"/>
  <c r="T1226" i="1"/>
  <c r="O1226" i="1"/>
  <c r="P1226" i="1" s="1"/>
  <c r="E1228" i="1"/>
  <c r="D1227" i="1"/>
  <c r="G1227" i="1"/>
  <c r="L56" i="1"/>
  <c r="M56" i="1" s="1"/>
  <c r="O1227" i="1" l="1"/>
  <c r="P1227" i="1" s="1"/>
  <c r="T1227" i="1"/>
  <c r="N1228" i="1"/>
  <c r="E1229" i="1"/>
  <c r="I1228" i="1"/>
  <c r="A1229" i="1"/>
  <c r="H1228" i="1"/>
  <c r="R1228" i="1" s="1"/>
  <c r="V1229" i="1"/>
  <c r="F1227" i="1"/>
  <c r="J1227" i="1"/>
  <c r="L1227" i="1" s="1"/>
  <c r="D1228" i="1"/>
  <c r="S56" i="1"/>
  <c r="B56" i="1" s="1"/>
  <c r="L57" i="1"/>
  <c r="M57" i="1" s="1"/>
  <c r="S57" i="1" s="1"/>
  <c r="B57" i="1" s="1"/>
  <c r="N1229" i="1" l="1"/>
  <c r="A1230" i="1"/>
  <c r="V1230" i="1"/>
  <c r="I1229" i="1"/>
  <c r="H1229" i="1"/>
  <c r="J1228" i="1"/>
  <c r="L1228" i="1" s="1"/>
  <c r="G1228" i="1"/>
  <c r="F1228" i="1"/>
  <c r="E1230" i="1"/>
  <c r="D1229" i="1"/>
  <c r="F1229" i="1" s="1"/>
  <c r="G1229" i="1"/>
  <c r="L58" i="1"/>
  <c r="M58" i="1" s="1"/>
  <c r="R1229" i="1" l="1"/>
  <c r="O1229" i="1"/>
  <c r="P1229" i="1" s="1"/>
  <c r="T1229" i="1"/>
  <c r="N1230" i="1"/>
  <c r="A1231" i="1"/>
  <c r="V1231" i="1"/>
  <c r="I1230" i="1"/>
  <c r="H1230" i="1"/>
  <c r="E1231" i="1"/>
  <c r="D1230" i="1"/>
  <c r="J1229" i="1"/>
  <c r="L1229" i="1" s="1"/>
  <c r="S58" i="1"/>
  <c r="B58" i="1" s="1"/>
  <c r="L59" i="1"/>
  <c r="M59" i="1" s="1"/>
  <c r="S59" i="1" s="1"/>
  <c r="B59" i="1" s="1"/>
  <c r="T1230" i="1" l="1"/>
  <c r="O1230" i="1"/>
  <c r="P1230" i="1" s="1"/>
  <c r="R1230" i="1"/>
  <c r="N1231" i="1"/>
  <c r="V1232" i="1"/>
  <c r="A1232" i="1"/>
  <c r="H1231" i="1"/>
  <c r="I1231" i="1"/>
  <c r="G1230" i="1"/>
  <c r="F1230" i="1"/>
  <c r="J1230" i="1"/>
  <c r="L1230" i="1" s="1"/>
  <c r="E1232" i="1"/>
  <c r="D1231" i="1"/>
  <c r="L60" i="1"/>
  <c r="M60" i="1" s="1"/>
  <c r="R1231" i="1" l="1"/>
  <c r="J1231" i="1"/>
  <c r="L1231" i="1" s="1"/>
  <c r="F1231" i="1"/>
  <c r="G1231" i="1"/>
  <c r="E1233" i="1"/>
  <c r="D1232" i="1"/>
  <c r="N1232" i="1"/>
  <c r="I1232" i="1"/>
  <c r="H1232" i="1"/>
  <c r="V1233" i="1"/>
  <c r="A1233" i="1"/>
  <c r="O1231" i="1"/>
  <c r="P1231" i="1" s="1"/>
  <c r="T1231" i="1"/>
  <c r="L61" i="1"/>
  <c r="M61" i="1" s="1"/>
  <c r="S61" i="1" s="1"/>
  <c r="B61" i="1" s="1"/>
  <c r="S60" i="1"/>
  <c r="B60" i="1" s="1"/>
  <c r="R1232" i="1" l="1"/>
  <c r="T1232" i="1"/>
  <c r="O1232" i="1"/>
  <c r="P1232" i="1" s="1"/>
  <c r="F1232" i="1"/>
  <c r="G1232" i="1"/>
  <c r="J1232" i="1"/>
  <c r="L1232" i="1" s="1"/>
  <c r="N1233" i="1"/>
  <c r="A1234" i="1"/>
  <c r="I1233" i="1"/>
  <c r="V1234" i="1"/>
  <c r="H1233" i="1"/>
  <c r="E1234" i="1"/>
  <c r="D1233" i="1"/>
  <c r="L62" i="1"/>
  <c r="M62" i="1" s="1"/>
  <c r="S62" i="1" s="1"/>
  <c r="B62" i="1" s="1"/>
  <c r="N1234" i="1" l="1"/>
  <c r="I1234" i="1"/>
  <c r="H1234" i="1"/>
  <c r="V1235" i="1"/>
  <c r="A1235" i="1"/>
  <c r="T1233" i="1"/>
  <c r="O1233" i="1"/>
  <c r="P1233" i="1" s="1"/>
  <c r="G1233" i="1"/>
  <c r="F1233" i="1"/>
  <c r="J1233" i="1"/>
  <c r="L1233" i="1" s="1"/>
  <c r="E1235" i="1"/>
  <c r="D1234" i="1"/>
  <c r="R1233" i="1"/>
  <c r="L63" i="1"/>
  <c r="M63" i="1" s="1"/>
  <c r="J1234" i="1" l="1"/>
  <c r="L1234" i="1" s="1"/>
  <c r="F1234" i="1"/>
  <c r="G1234" i="1"/>
  <c r="N1235" i="1"/>
  <c r="H1235" i="1"/>
  <c r="A1236" i="1"/>
  <c r="V1236" i="1"/>
  <c r="I1235" i="1"/>
  <c r="E1236" i="1"/>
  <c r="D1235" i="1"/>
  <c r="R1234" i="1"/>
  <c r="T1234" i="1"/>
  <c r="O1234" i="1"/>
  <c r="P1234" i="1" s="1"/>
  <c r="L64" i="1"/>
  <c r="M64" i="1" s="1"/>
  <c r="S64" i="1" s="1"/>
  <c r="B64" i="1" s="1"/>
  <c r="S63" i="1"/>
  <c r="B63" i="1" s="1"/>
  <c r="N1236" i="1" l="1"/>
  <c r="I1236" i="1"/>
  <c r="A1237" i="1"/>
  <c r="V1237" i="1"/>
  <c r="H1236" i="1"/>
  <c r="R1236" i="1" s="1"/>
  <c r="O1235" i="1"/>
  <c r="P1235" i="1" s="1"/>
  <c r="T1235" i="1"/>
  <c r="R1235" i="1"/>
  <c r="J1235" i="1"/>
  <c r="L1235" i="1" s="1"/>
  <c r="F1235" i="1"/>
  <c r="G1235" i="1"/>
  <c r="E1237" i="1"/>
  <c r="D1236" i="1"/>
  <c r="L65" i="1"/>
  <c r="M65" i="1" s="1"/>
  <c r="S65" i="1" s="1"/>
  <c r="B65" i="1" s="1"/>
  <c r="N1237" i="1" l="1"/>
  <c r="H1237" i="1"/>
  <c r="I1237" i="1"/>
  <c r="A1238" i="1"/>
  <c r="V1238" i="1"/>
  <c r="E1238" i="1"/>
  <c r="D1237" i="1"/>
  <c r="G1236" i="1"/>
  <c r="F1236" i="1"/>
  <c r="J1236" i="1"/>
  <c r="L1236" i="1" s="1"/>
  <c r="T1236" i="1"/>
  <c r="O1236" i="1"/>
  <c r="P1236" i="1" s="1"/>
  <c r="L66" i="1"/>
  <c r="M66" i="1" s="1"/>
  <c r="S66" i="1" s="1"/>
  <c r="B66" i="1" s="1"/>
  <c r="F1237" i="1" l="1"/>
  <c r="J1237" i="1"/>
  <c r="L1237" i="1" s="1"/>
  <c r="G1237" i="1"/>
  <c r="E1239" i="1"/>
  <c r="D1238" i="1"/>
  <c r="R1237" i="1"/>
  <c r="N1238" i="1"/>
  <c r="H1238" i="1"/>
  <c r="A1239" i="1"/>
  <c r="V1239" i="1"/>
  <c r="I1238" i="1"/>
  <c r="O1237" i="1"/>
  <c r="P1237" i="1" s="1"/>
  <c r="T1237" i="1"/>
  <c r="L67" i="1"/>
  <c r="M67" i="1" s="1"/>
  <c r="S67" i="1" s="1"/>
  <c r="B67" i="1" s="1"/>
  <c r="E1240" i="1" l="1"/>
  <c r="D1239" i="1"/>
  <c r="O1238" i="1"/>
  <c r="P1238" i="1" s="1"/>
  <c r="T1238" i="1"/>
  <c r="F1238" i="1"/>
  <c r="J1238" i="1"/>
  <c r="L1238" i="1" s="1"/>
  <c r="J1239" i="1"/>
  <c r="L1239" i="1" s="1"/>
  <c r="N1239" i="1"/>
  <c r="V1240" i="1"/>
  <c r="H1239" i="1"/>
  <c r="I1239" i="1"/>
  <c r="A1240" i="1"/>
  <c r="G1239" i="1"/>
  <c r="R1238" i="1"/>
  <c r="G1238" i="1"/>
  <c r="L68" i="1"/>
  <c r="M68" i="1" s="1"/>
  <c r="O1239" i="1" l="1"/>
  <c r="P1239" i="1" s="1"/>
  <c r="T1239" i="1"/>
  <c r="F1239" i="1"/>
  <c r="N1240" i="1"/>
  <c r="I1240" i="1"/>
  <c r="H1240" i="1"/>
  <c r="R1240" i="1" s="1"/>
  <c r="A1241" i="1"/>
  <c r="V1241" i="1"/>
  <c r="R1239" i="1"/>
  <c r="E1241" i="1"/>
  <c r="D1240" i="1"/>
  <c r="S68" i="1"/>
  <c r="B68" i="1" s="1"/>
  <c r="L69" i="1"/>
  <c r="M69" i="1" s="1"/>
  <c r="S69" i="1" s="1"/>
  <c r="B69" i="1" s="1"/>
  <c r="P71" i="1"/>
  <c r="AP12" i="1" s="1"/>
  <c r="J1240" i="1" l="1"/>
  <c r="L1240" i="1" s="1"/>
  <c r="G1240" i="1"/>
  <c r="F1240" i="1"/>
  <c r="T1240" i="1"/>
  <c r="O1240" i="1"/>
  <c r="P1240" i="1" s="1"/>
  <c r="E1242" i="1"/>
  <c r="D1241" i="1"/>
  <c r="N1241" i="1"/>
  <c r="A1242" i="1"/>
  <c r="I1241" i="1"/>
  <c r="V1242" i="1"/>
  <c r="H1241" i="1"/>
  <c r="R1241" i="1" s="1"/>
  <c r="L70" i="1"/>
  <c r="M70" i="1" s="1"/>
  <c r="S70" i="1" s="1"/>
  <c r="B70" i="1" s="1"/>
  <c r="L71" i="1"/>
  <c r="J1241" i="1" l="1"/>
  <c r="L1241" i="1" s="1"/>
  <c r="G1241" i="1"/>
  <c r="F1241" i="1"/>
  <c r="O1241" i="1"/>
  <c r="P1241" i="1" s="1"/>
  <c r="T1241" i="1"/>
  <c r="E1243" i="1"/>
  <c r="D1242" i="1"/>
  <c r="N1242" i="1"/>
  <c r="A1243" i="1"/>
  <c r="I1242" i="1"/>
  <c r="H1242" i="1"/>
  <c r="R1242" i="1" s="1"/>
  <c r="V1243" i="1"/>
  <c r="M71" i="1"/>
  <c r="C72" i="1" s="1"/>
  <c r="C73" i="1" s="1"/>
  <c r="C74" i="1" s="1"/>
  <c r="C75" i="1" s="1"/>
  <c r="C76" i="1" s="1"/>
  <c r="C77" i="1" s="1"/>
  <c r="C78" i="1" s="1"/>
  <c r="C79" i="1" s="1"/>
  <c r="C80" i="1" s="1"/>
  <c r="C81" i="1" s="1"/>
  <c r="C82" i="1" s="1"/>
  <c r="C83" i="1" s="1"/>
  <c r="C84" i="1" s="1"/>
  <c r="C85" i="1" s="1"/>
  <c r="C86" i="1" s="1"/>
  <c r="C87" i="1" s="1"/>
  <c r="C88" i="1" s="1"/>
  <c r="C89" i="1" s="1"/>
  <c r="C90" i="1" s="1"/>
  <c r="C91" i="1" s="1"/>
  <c r="C92" i="1" s="1"/>
  <c r="C93" i="1" s="1"/>
  <c r="C94" i="1" s="1"/>
  <c r="C95" i="1" s="1"/>
  <c r="C96" i="1" s="1"/>
  <c r="C97" i="1" s="1"/>
  <c r="C98" i="1" s="1"/>
  <c r="C99" i="1" s="1"/>
  <c r="C100" i="1" s="1"/>
  <c r="C101" i="1" s="1"/>
  <c r="C102" i="1" s="1"/>
  <c r="AL13" i="1" s="1"/>
  <c r="AO13" i="1" s="1"/>
  <c r="F1242" i="1" l="1"/>
  <c r="J1242" i="1"/>
  <c r="L1242" i="1" s="1"/>
  <c r="E1244" i="1"/>
  <c r="D1243" i="1"/>
  <c r="F1243" i="1" s="1"/>
  <c r="N1243" i="1"/>
  <c r="A1244" i="1"/>
  <c r="V1244" i="1"/>
  <c r="I1243" i="1"/>
  <c r="H1243" i="1"/>
  <c r="T1242" i="1"/>
  <c r="O1242" i="1"/>
  <c r="P1242" i="1" s="1"/>
  <c r="G1242" i="1"/>
  <c r="S71" i="1"/>
  <c r="AQ12" i="1" s="1"/>
  <c r="AM12" i="1"/>
  <c r="L72" i="1"/>
  <c r="M72" i="1" s="1"/>
  <c r="S72" i="1" s="1"/>
  <c r="B72" i="1" s="1"/>
  <c r="R1243" i="1" l="1"/>
  <c r="O1243" i="1"/>
  <c r="P1243" i="1" s="1"/>
  <c r="T1243" i="1"/>
  <c r="E1245" i="1"/>
  <c r="D1244" i="1"/>
  <c r="N1244" i="1"/>
  <c r="V1245" i="1"/>
  <c r="H1244" i="1"/>
  <c r="J1244" i="1" s="1"/>
  <c r="L1244" i="1" s="1"/>
  <c r="I1244" i="1"/>
  <c r="A1245" i="1"/>
  <c r="J1243" i="1"/>
  <c r="L1243" i="1" s="1"/>
  <c r="G1243" i="1"/>
  <c r="T71" i="1"/>
  <c r="B71" i="1"/>
  <c r="L73" i="1"/>
  <c r="M73" i="1" s="1"/>
  <c r="S73" i="1" s="1"/>
  <c r="B73" i="1" s="1"/>
  <c r="T1244" i="1" l="1"/>
  <c r="O1244" i="1"/>
  <c r="P1244" i="1" s="1"/>
  <c r="F1244" i="1"/>
  <c r="G1244" i="1"/>
  <c r="E1246" i="1"/>
  <c r="D1245" i="1"/>
  <c r="N1245" i="1"/>
  <c r="H1245" i="1"/>
  <c r="R1245" i="1" s="1"/>
  <c r="A1246" i="1"/>
  <c r="V1246" i="1"/>
  <c r="I1245" i="1"/>
  <c r="R1244" i="1"/>
  <c r="L74" i="1"/>
  <c r="M74" i="1" s="1"/>
  <c r="S74" i="1" s="1"/>
  <c r="B74" i="1" s="1"/>
  <c r="O1245" i="1" l="1"/>
  <c r="P1245" i="1" s="1"/>
  <c r="T1245" i="1"/>
  <c r="J1245" i="1"/>
  <c r="L1245" i="1" s="1"/>
  <c r="F1245" i="1"/>
  <c r="G1245" i="1"/>
  <c r="E1247" i="1"/>
  <c r="D1246" i="1"/>
  <c r="N1246" i="1"/>
  <c r="V1247" i="1"/>
  <c r="I1246" i="1"/>
  <c r="A1247" i="1"/>
  <c r="H1246" i="1"/>
  <c r="L75" i="1"/>
  <c r="M75" i="1" s="1"/>
  <c r="T1246" i="1" l="1"/>
  <c r="O1246" i="1"/>
  <c r="P1246" i="1" s="1"/>
  <c r="E1248" i="1"/>
  <c r="D1247" i="1"/>
  <c r="R1246" i="1"/>
  <c r="G1246" i="1"/>
  <c r="J1246" i="1"/>
  <c r="L1246" i="1" s="1"/>
  <c r="F1246" i="1"/>
  <c r="N1247" i="1"/>
  <c r="V1248" i="1"/>
  <c r="H1247" i="1"/>
  <c r="A1248" i="1"/>
  <c r="I1247" i="1"/>
  <c r="S75" i="1"/>
  <c r="L76" i="1"/>
  <c r="M76" i="1" s="1"/>
  <c r="S76" i="1" s="1"/>
  <c r="B76" i="1" s="1"/>
  <c r="N1248" i="1" l="1"/>
  <c r="I1248" i="1"/>
  <c r="H1248" i="1"/>
  <c r="V1249" i="1"/>
  <c r="A1249" i="1"/>
  <c r="R1247" i="1"/>
  <c r="F1247" i="1"/>
  <c r="G1247" i="1"/>
  <c r="E1249" i="1"/>
  <c r="D1248" i="1"/>
  <c r="G1248" i="1"/>
  <c r="T1247" i="1"/>
  <c r="O1247" i="1"/>
  <c r="P1247" i="1" s="1"/>
  <c r="J1248" i="1"/>
  <c r="L1248" i="1" s="1"/>
  <c r="J1247" i="1"/>
  <c r="L1247" i="1" s="1"/>
  <c r="B75" i="1"/>
  <c r="L77" i="1"/>
  <c r="M77" i="1" s="1"/>
  <c r="S77" i="1" s="1"/>
  <c r="B77" i="1" s="1"/>
  <c r="F1248" i="1" l="1"/>
  <c r="N1249" i="1"/>
  <c r="V1250" i="1"/>
  <c r="H1249" i="1"/>
  <c r="A1250" i="1"/>
  <c r="I1249" i="1"/>
  <c r="R1249" i="1" s="1"/>
  <c r="R1248" i="1"/>
  <c r="E1250" i="1"/>
  <c r="D1249" i="1"/>
  <c r="T1248" i="1"/>
  <c r="O1248" i="1"/>
  <c r="P1248" i="1" s="1"/>
  <c r="L78" i="1"/>
  <c r="M78" i="1" s="1"/>
  <c r="S78" i="1" s="1"/>
  <c r="B78" i="1" s="1"/>
  <c r="E1251" i="1" l="1"/>
  <c r="D1250" i="1"/>
  <c r="N1250" i="1"/>
  <c r="H1250" i="1"/>
  <c r="V1251" i="1"/>
  <c r="A1251" i="1"/>
  <c r="I1250" i="1"/>
  <c r="T1249" i="1"/>
  <c r="O1249" i="1"/>
  <c r="P1249" i="1" s="1"/>
  <c r="G1249" i="1"/>
  <c r="J1249" i="1"/>
  <c r="L1249" i="1" s="1"/>
  <c r="F1249" i="1"/>
  <c r="L79" i="1"/>
  <c r="M79" i="1" s="1"/>
  <c r="R1250" i="1" l="1"/>
  <c r="F1250" i="1"/>
  <c r="N1251" i="1"/>
  <c r="V1252" i="1"/>
  <c r="H1251" i="1"/>
  <c r="A1252" i="1"/>
  <c r="I1251" i="1"/>
  <c r="O1250" i="1"/>
  <c r="P1250" i="1" s="1"/>
  <c r="T1250" i="1"/>
  <c r="J1250" i="1"/>
  <c r="L1250" i="1" s="1"/>
  <c r="G1250" i="1"/>
  <c r="E1252" i="1"/>
  <c r="D1251" i="1"/>
  <c r="S79" i="1"/>
  <c r="B79" i="1" s="1"/>
  <c r="L80" i="1"/>
  <c r="M80" i="1" s="1"/>
  <c r="S80" i="1" s="1"/>
  <c r="B80" i="1" s="1"/>
  <c r="E1253" i="1" l="1"/>
  <c r="D1252" i="1"/>
  <c r="F1252" i="1" s="1"/>
  <c r="N1252" i="1"/>
  <c r="I1252" i="1"/>
  <c r="A1253" i="1"/>
  <c r="H1252" i="1"/>
  <c r="V1253" i="1"/>
  <c r="G1251" i="1"/>
  <c r="F1251" i="1"/>
  <c r="J1251" i="1"/>
  <c r="L1251" i="1" s="1"/>
  <c r="G1252" i="1"/>
  <c r="R1251" i="1"/>
  <c r="T1251" i="1"/>
  <c r="O1251" i="1"/>
  <c r="P1251" i="1" s="1"/>
  <c r="J1252" i="1"/>
  <c r="L1252" i="1" s="1"/>
  <c r="L81" i="1"/>
  <c r="M81" i="1" s="1"/>
  <c r="S81" i="1" s="1"/>
  <c r="B81" i="1" s="1"/>
  <c r="N1253" i="1" l="1"/>
  <c r="I1253" i="1"/>
  <c r="V1254" i="1"/>
  <c r="H1253" i="1"/>
  <c r="R1253" i="1" s="1"/>
  <c r="A1254" i="1"/>
  <c r="R1252" i="1"/>
  <c r="T1252" i="1"/>
  <c r="O1252" i="1"/>
  <c r="P1252" i="1" s="1"/>
  <c r="E1254" i="1"/>
  <c r="D1253" i="1"/>
  <c r="L82" i="1"/>
  <c r="M82" i="1" s="1"/>
  <c r="S82" i="1" s="1"/>
  <c r="B82" i="1" s="1"/>
  <c r="E1255" i="1" l="1"/>
  <c r="D1254" i="1"/>
  <c r="N1254" i="1"/>
  <c r="V1255" i="1"/>
  <c r="I1254" i="1"/>
  <c r="A1255" i="1"/>
  <c r="H1254" i="1"/>
  <c r="R1254" i="1" s="1"/>
  <c r="J1253" i="1"/>
  <c r="L1253" i="1" s="1"/>
  <c r="G1253" i="1"/>
  <c r="F1253" i="1"/>
  <c r="O1253" i="1"/>
  <c r="P1253" i="1" s="1"/>
  <c r="T1253" i="1"/>
  <c r="L83" i="1"/>
  <c r="M83" i="1" s="1"/>
  <c r="S83" i="1" s="1"/>
  <c r="B83" i="1" s="1"/>
  <c r="J1254" i="1" l="1"/>
  <c r="L1254" i="1" s="1"/>
  <c r="N1255" i="1"/>
  <c r="I1255" i="1"/>
  <c r="A1256" i="1"/>
  <c r="V1256" i="1"/>
  <c r="H1255" i="1"/>
  <c r="R1255" i="1" s="1"/>
  <c r="T1254" i="1"/>
  <c r="O1254" i="1"/>
  <c r="P1254" i="1" s="1"/>
  <c r="G1254" i="1"/>
  <c r="F1254" i="1"/>
  <c r="E1256" i="1"/>
  <c r="D1255" i="1"/>
  <c r="L84" i="1"/>
  <c r="M84" i="1" s="1"/>
  <c r="S84" i="1" s="1"/>
  <c r="B84" i="1" s="1"/>
  <c r="N1256" i="1" l="1"/>
  <c r="I1256" i="1"/>
  <c r="H1256" i="1"/>
  <c r="V1257" i="1"/>
  <c r="A1257" i="1"/>
  <c r="F1255" i="1"/>
  <c r="G1255" i="1"/>
  <c r="J1255" i="1"/>
  <c r="L1255" i="1" s="1"/>
  <c r="E1257" i="1"/>
  <c r="D1256" i="1"/>
  <c r="O1255" i="1"/>
  <c r="P1255" i="1" s="1"/>
  <c r="T1255" i="1"/>
  <c r="G1256" i="1"/>
  <c r="L85" i="1"/>
  <c r="M85" i="1" s="1"/>
  <c r="S85" i="1" s="1"/>
  <c r="B85" i="1" s="1"/>
  <c r="R1256" i="1" l="1"/>
  <c r="N1257" i="1"/>
  <c r="V1258" i="1"/>
  <c r="H1257" i="1"/>
  <c r="A1258" i="1"/>
  <c r="I1257" i="1"/>
  <c r="J1256" i="1"/>
  <c r="L1256" i="1" s="1"/>
  <c r="F1256" i="1"/>
  <c r="E1258" i="1"/>
  <c r="D1257" i="1"/>
  <c r="O1256" i="1"/>
  <c r="P1256" i="1" s="1"/>
  <c r="T1256" i="1"/>
  <c r="L86" i="1"/>
  <c r="M86" i="1" s="1"/>
  <c r="S86" i="1" s="1"/>
  <c r="B86" i="1" s="1"/>
  <c r="N1258" i="1" l="1"/>
  <c r="E1259" i="1"/>
  <c r="H1258" i="1"/>
  <c r="V1259" i="1"/>
  <c r="I1258" i="1"/>
  <c r="A1259" i="1"/>
  <c r="J1257" i="1"/>
  <c r="L1257" i="1" s="1"/>
  <c r="G1257" i="1"/>
  <c r="F1257" i="1"/>
  <c r="O1257" i="1"/>
  <c r="P1257" i="1" s="1"/>
  <c r="T1257" i="1"/>
  <c r="R1257" i="1"/>
  <c r="D1258" i="1"/>
  <c r="L87" i="1"/>
  <c r="M87" i="1" s="1"/>
  <c r="S87" i="1" s="1"/>
  <c r="B87" i="1" s="1"/>
  <c r="N1259" i="1" l="1"/>
  <c r="A1260" i="1"/>
  <c r="I1259" i="1"/>
  <c r="H1259" i="1"/>
  <c r="V1260" i="1"/>
  <c r="G1258" i="1"/>
  <c r="F1258" i="1"/>
  <c r="J1258" i="1"/>
  <c r="L1258" i="1" s="1"/>
  <c r="R1258" i="1"/>
  <c r="E1260" i="1"/>
  <c r="D1259" i="1"/>
  <c r="L88" i="1"/>
  <c r="M88" i="1" s="1"/>
  <c r="S88" i="1" s="1"/>
  <c r="B88" i="1" s="1"/>
  <c r="R1259" i="1" l="1"/>
  <c r="J1259" i="1"/>
  <c r="L1259" i="1" s="1"/>
  <c r="G1259" i="1"/>
  <c r="F1259" i="1"/>
  <c r="N1260" i="1"/>
  <c r="I1260" i="1"/>
  <c r="A1261" i="1"/>
  <c r="H1260" i="1"/>
  <c r="V1261" i="1"/>
  <c r="E1261" i="1"/>
  <c r="D1260" i="1"/>
  <c r="T1259" i="1"/>
  <c r="O1259" i="1"/>
  <c r="P1259" i="1" s="1"/>
  <c r="L89" i="1"/>
  <c r="M89" i="1" s="1"/>
  <c r="E1262" i="1" l="1"/>
  <c r="D1261" i="1"/>
  <c r="R1260" i="1"/>
  <c r="N1261" i="1"/>
  <c r="A1262" i="1"/>
  <c r="V1262" i="1"/>
  <c r="I1261" i="1"/>
  <c r="H1261" i="1"/>
  <c r="R1261" i="1" s="1"/>
  <c r="T1260" i="1"/>
  <c r="O1260" i="1"/>
  <c r="P1260" i="1" s="1"/>
  <c r="J1260" i="1"/>
  <c r="L1260" i="1" s="1"/>
  <c r="F1260" i="1"/>
  <c r="G1260" i="1"/>
  <c r="G1261" i="1"/>
  <c r="S89" i="1"/>
  <c r="B89" i="1" s="1"/>
  <c r="L90" i="1"/>
  <c r="M90" i="1" s="1"/>
  <c r="S90" i="1" s="1"/>
  <c r="B90" i="1" s="1"/>
  <c r="F1261" i="1" l="1"/>
  <c r="J1261" i="1"/>
  <c r="L1261" i="1" s="1"/>
  <c r="N1262" i="1"/>
  <c r="V1263" i="1"/>
  <c r="I1262" i="1"/>
  <c r="H1262" i="1"/>
  <c r="R1262" i="1" s="1"/>
  <c r="A1263" i="1"/>
  <c r="O1261" i="1"/>
  <c r="P1261" i="1" s="1"/>
  <c r="T1261" i="1"/>
  <c r="E1263" i="1"/>
  <c r="D1262" i="1"/>
  <c r="L91" i="1"/>
  <c r="M91" i="1" s="1"/>
  <c r="S91" i="1" s="1"/>
  <c r="B91" i="1" s="1"/>
  <c r="N1263" i="1" l="1"/>
  <c r="A1264" i="1"/>
  <c r="V1264" i="1"/>
  <c r="H1263" i="1"/>
  <c r="I1263" i="1"/>
  <c r="E1264" i="1"/>
  <c r="D1263" i="1"/>
  <c r="G1262" i="1"/>
  <c r="J1262" i="1"/>
  <c r="L1262" i="1" s="1"/>
  <c r="F1262" i="1"/>
  <c r="T1262" i="1"/>
  <c r="O1262" i="1"/>
  <c r="P1262" i="1" s="1"/>
  <c r="L92" i="1"/>
  <c r="M92" i="1" s="1"/>
  <c r="S92" i="1" s="1"/>
  <c r="B92" i="1" s="1"/>
  <c r="E1265" i="1" l="1"/>
  <c r="D1264" i="1"/>
  <c r="R1263" i="1"/>
  <c r="N1264" i="1"/>
  <c r="I1264" i="1"/>
  <c r="H1264" i="1"/>
  <c r="R1264" i="1" s="1"/>
  <c r="V1265" i="1"/>
  <c r="A1265" i="1"/>
  <c r="F1263" i="1"/>
  <c r="J1263" i="1"/>
  <c r="L1263" i="1" s="1"/>
  <c r="G1263" i="1"/>
  <c r="G1264" i="1"/>
  <c r="O1263" i="1"/>
  <c r="P1263" i="1" s="1"/>
  <c r="T1263" i="1"/>
  <c r="L93" i="1"/>
  <c r="M93" i="1" s="1"/>
  <c r="S93" i="1" s="1"/>
  <c r="B93" i="1" s="1"/>
  <c r="N1265" i="1" l="1"/>
  <c r="H1265" i="1"/>
  <c r="A1266" i="1"/>
  <c r="I1265" i="1"/>
  <c r="V1266" i="1"/>
  <c r="O1264" i="1"/>
  <c r="P1264" i="1" s="1"/>
  <c r="T1264" i="1"/>
  <c r="F1264" i="1"/>
  <c r="J1264" i="1"/>
  <c r="L1264" i="1" s="1"/>
  <c r="E1266" i="1"/>
  <c r="D1265" i="1"/>
  <c r="L94" i="1"/>
  <c r="M94" i="1" s="1"/>
  <c r="S94" i="1" s="1"/>
  <c r="B94" i="1" s="1"/>
  <c r="E1267" i="1" l="1"/>
  <c r="D1266" i="1"/>
  <c r="G1265" i="1"/>
  <c r="J1265" i="1"/>
  <c r="L1265" i="1" s="1"/>
  <c r="F1265" i="1"/>
  <c r="N1266" i="1"/>
  <c r="A1267" i="1"/>
  <c r="I1266" i="1"/>
  <c r="V1267" i="1"/>
  <c r="H1266" i="1"/>
  <c r="R1265" i="1"/>
  <c r="O1265" i="1"/>
  <c r="P1265" i="1" s="1"/>
  <c r="T1265" i="1"/>
  <c r="L95" i="1"/>
  <c r="M95" i="1" s="1"/>
  <c r="S95" i="1" s="1"/>
  <c r="B95" i="1" s="1"/>
  <c r="T1266" i="1" l="1"/>
  <c r="O1266" i="1"/>
  <c r="P1266" i="1" s="1"/>
  <c r="G1266" i="1"/>
  <c r="F1266" i="1"/>
  <c r="J1266" i="1"/>
  <c r="L1266" i="1" s="1"/>
  <c r="N1267" i="1"/>
  <c r="V1268" i="1"/>
  <c r="I1267" i="1"/>
  <c r="H1267" i="1"/>
  <c r="A1268" i="1"/>
  <c r="R1266" i="1"/>
  <c r="E1268" i="1"/>
  <c r="D1267" i="1"/>
  <c r="L96" i="1"/>
  <c r="M96" i="1" s="1"/>
  <c r="E1269" i="1" l="1"/>
  <c r="D1268" i="1"/>
  <c r="T1267" i="1"/>
  <c r="O1267" i="1"/>
  <c r="P1267" i="1" s="1"/>
  <c r="J1267" i="1"/>
  <c r="L1267" i="1" s="1"/>
  <c r="F1267" i="1"/>
  <c r="G1267" i="1"/>
  <c r="N1268" i="1"/>
  <c r="V1269" i="1"/>
  <c r="I1268" i="1"/>
  <c r="A1269" i="1"/>
  <c r="H1268" i="1"/>
  <c r="J1268" i="1"/>
  <c r="L1268" i="1" s="1"/>
  <c r="R1267" i="1"/>
  <c r="L97" i="1"/>
  <c r="M97" i="1" s="1"/>
  <c r="S97" i="1" s="1"/>
  <c r="B97" i="1" s="1"/>
  <c r="S96" i="1"/>
  <c r="B96" i="1" s="1"/>
  <c r="T1268" i="1" l="1"/>
  <c r="O1268" i="1"/>
  <c r="P1268" i="1" s="1"/>
  <c r="F1268" i="1"/>
  <c r="G1268" i="1"/>
  <c r="N1269" i="1"/>
  <c r="H1269" i="1"/>
  <c r="R1269" i="1" s="1"/>
  <c r="A1270" i="1"/>
  <c r="I1269" i="1"/>
  <c r="V1270" i="1"/>
  <c r="R1268" i="1"/>
  <c r="E1270" i="1"/>
  <c r="D1269" i="1"/>
  <c r="L98" i="1"/>
  <c r="M98" i="1" s="1"/>
  <c r="S98" i="1" s="1"/>
  <c r="B98" i="1" s="1"/>
  <c r="J1269" i="1" l="1"/>
  <c r="L1269" i="1" s="1"/>
  <c r="G1269" i="1"/>
  <c r="F1269" i="1"/>
  <c r="N1270" i="1"/>
  <c r="A1271" i="1"/>
  <c r="V1271" i="1"/>
  <c r="I1270" i="1"/>
  <c r="H1270" i="1"/>
  <c r="R1270" i="1" s="1"/>
  <c r="O1269" i="1"/>
  <c r="P1269" i="1" s="1"/>
  <c r="T1269" i="1"/>
  <c r="E1271" i="1"/>
  <c r="D1270" i="1"/>
  <c r="L99" i="1"/>
  <c r="M99" i="1" s="1"/>
  <c r="N1271" i="1" l="1"/>
  <c r="V1272" i="1"/>
  <c r="I1271" i="1"/>
  <c r="H1271" i="1"/>
  <c r="R1271" i="1" s="1"/>
  <c r="A1272" i="1"/>
  <c r="O1270" i="1"/>
  <c r="P1270" i="1" s="1"/>
  <c r="T1270" i="1"/>
  <c r="G1270" i="1"/>
  <c r="F1270" i="1"/>
  <c r="J1270" i="1"/>
  <c r="L1270" i="1" s="1"/>
  <c r="E1272" i="1"/>
  <c r="D1271" i="1"/>
  <c r="L100" i="1"/>
  <c r="M100" i="1" s="1"/>
  <c r="S100" i="1" s="1"/>
  <c r="B100" i="1" s="1"/>
  <c r="S99" i="1"/>
  <c r="P102" i="1"/>
  <c r="AP13" i="1" s="1"/>
  <c r="N1272" i="1" l="1"/>
  <c r="A1273" i="1"/>
  <c r="I1272" i="1"/>
  <c r="V1273" i="1"/>
  <c r="H1272" i="1"/>
  <c r="R1272" i="1" s="1"/>
  <c r="F1271" i="1"/>
  <c r="J1271" i="1"/>
  <c r="L1271" i="1" s="1"/>
  <c r="G1271" i="1"/>
  <c r="E1273" i="1"/>
  <c r="D1272" i="1"/>
  <c r="T1271" i="1"/>
  <c r="O1271" i="1"/>
  <c r="P1271" i="1" s="1"/>
  <c r="B99" i="1"/>
  <c r="L101" i="1"/>
  <c r="M101" i="1" s="1"/>
  <c r="S101" i="1" s="1"/>
  <c r="B101" i="1" s="1"/>
  <c r="L102" i="1"/>
  <c r="G1272" i="1" l="1"/>
  <c r="F1272" i="1"/>
  <c r="J1272" i="1"/>
  <c r="L1272" i="1" s="1"/>
  <c r="N1273" i="1"/>
  <c r="I1273" i="1"/>
  <c r="V1274" i="1"/>
  <c r="H1273" i="1"/>
  <c r="R1273" i="1" s="1"/>
  <c r="A1274" i="1"/>
  <c r="E1274" i="1"/>
  <c r="D1273" i="1"/>
  <c r="T1272" i="1"/>
  <c r="O1272" i="1"/>
  <c r="P1272" i="1" s="1"/>
  <c r="M102" i="1"/>
  <c r="C103" i="1" s="1"/>
  <c r="C104" i="1" s="1"/>
  <c r="C105" i="1" s="1"/>
  <c r="C106" i="1" s="1"/>
  <c r="C107" i="1" s="1"/>
  <c r="C108" i="1" s="1"/>
  <c r="C109" i="1" s="1"/>
  <c r="C110" i="1" s="1"/>
  <c r="C111" i="1" s="1"/>
  <c r="C112" i="1" s="1"/>
  <c r="C113" i="1" s="1"/>
  <c r="C114" i="1" s="1"/>
  <c r="C115" i="1" s="1"/>
  <c r="C116" i="1" s="1"/>
  <c r="C117" i="1" s="1"/>
  <c r="C118" i="1" s="1"/>
  <c r="C119" i="1" s="1"/>
  <c r="C120" i="1" s="1"/>
  <c r="C121" i="1" s="1"/>
  <c r="C122" i="1" s="1"/>
  <c r="C123" i="1" s="1"/>
  <c r="C124" i="1" s="1"/>
  <c r="C125" i="1" s="1"/>
  <c r="C126" i="1" s="1"/>
  <c r="C127" i="1" s="1"/>
  <c r="C128" i="1" s="1"/>
  <c r="C129" i="1" s="1"/>
  <c r="C130" i="1" s="1"/>
  <c r="C131" i="1" s="1"/>
  <c r="C132" i="1" s="1"/>
  <c r="C133" i="1" s="1"/>
  <c r="AL14" i="1" s="1"/>
  <c r="AO14" i="1" s="1"/>
  <c r="N1274" i="1" l="1"/>
  <c r="V1275" i="1"/>
  <c r="H1274" i="1"/>
  <c r="A1275" i="1"/>
  <c r="I1274" i="1"/>
  <c r="T1273" i="1"/>
  <c r="O1273" i="1"/>
  <c r="P1273" i="1" s="1"/>
  <c r="F1273" i="1"/>
  <c r="J1273" i="1"/>
  <c r="L1273" i="1" s="1"/>
  <c r="G1273" i="1"/>
  <c r="E1275" i="1"/>
  <c r="D1274" i="1"/>
  <c r="S102" i="1"/>
  <c r="AQ13" i="1" s="1"/>
  <c r="AM13" i="1"/>
  <c r="L103" i="1"/>
  <c r="M103" i="1" s="1"/>
  <c r="S103" i="1" s="1"/>
  <c r="B103" i="1" s="1"/>
  <c r="G1274" i="1" l="1"/>
  <c r="F1274" i="1"/>
  <c r="J1274" i="1"/>
  <c r="L1274" i="1" s="1"/>
  <c r="R1274" i="1"/>
  <c r="N1275" i="1"/>
  <c r="V1276" i="1"/>
  <c r="I1275" i="1"/>
  <c r="H1275" i="1"/>
  <c r="A1276" i="1"/>
  <c r="E1276" i="1"/>
  <c r="D1275" i="1"/>
  <c r="T1274" i="1"/>
  <c r="O1274" i="1"/>
  <c r="P1274" i="1" s="1"/>
  <c r="T102" i="1"/>
  <c r="B102" i="1"/>
  <c r="L104" i="1"/>
  <c r="M104" i="1" s="1"/>
  <c r="S104" i="1" s="1"/>
  <c r="B104" i="1" s="1"/>
  <c r="G1275" i="1" l="1"/>
  <c r="F1275" i="1"/>
  <c r="J1275" i="1"/>
  <c r="L1275" i="1" s="1"/>
  <c r="R1275" i="1"/>
  <c r="O1275" i="1"/>
  <c r="P1275" i="1" s="1"/>
  <c r="T1275" i="1"/>
  <c r="E1277" i="1"/>
  <c r="D1276" i="1"/>
  <c r="N1276" i="1"/>
  <c r="V1277" i="1"/>
  <c r="I1276" i="1"/>
  <c r="H1276" i="1"/>
  <c r="R1276" i="1" s="1"/>
  <c r="A1277" i="1"/>
  <c r="L105" i="1"/>
  <c r="M105" i="1" s="1"/>
  <c r="S105" i="1" s="1"/>
  <c r="B105" i="1" s="1"/>
  <c r="E1278" i="1" l="1"/>
  <c r="D1277" i="1"/>
  <c r="F1276" i="1"/>
  <c r="J1276" i="1"/>
  <c r="L1276" i="1" s="1"/>
  <c r="N1277" i="1"/>
  <c r="V1278" i="1"/>
  <c r="I1277" i="1"/>
  <c r="H1277" i="1"/>
  <c r="R1277" i="1" s="1"/>
  <c r="A1278" i="1"/>
  <c r="G1277" i="1"/>
  <c r="O1276" i="1"/>
  <c r="P1276" i="1" s="1"/>
  <c r="T1276" i="1"/>
  <c r="G1276" i="1"/>
  <c r="L106" i="1"/>
  <c r="M106" i="1" s="1"/>
  <c r="T1277" i="1" l="1"/>
  <c r="O1277" i="1"/>
  <c r="P1277" i="1" s="1"/>
  <c r="J1277" i="1"/>
  <c r="L1277" i="1" s="1"/>
  <c r="F1277" i="1"/>
  <c r="N1278" i="1"/>
  <c r="H1278" i="1"/>
  <c r="I1278" i="1"/>
  <c r="A1279" i="1"/>
  <c r="V1279" i="1"/>
  <c r="E1279" i="1"/>
  <c r="D1278" i="1"/>
  <c r="S106" i="1"/>
  <c r="L107" i="1"/>
  <c r="M107" i="1" s="1"/>
  <c r="S107" i="1" s="1"/>
  <c r="B107" i="1" s="1"/>
  <c r="R1278" i="1" l="1"/>
  <c r="N1279" i="1"/>
  <c r="A1280" i="1"/>
  <c r="V1280" i="1"/>
  <c r="I1279" i="1"/>
  <c r="H1279" i="1"/>
  <c r="O1278" i="1"/>
  <c r="P1278" i="1" s="1"/>
  <c r="T1278" i="1"/>
  <c r="E1280" i="1"/>
  <c r="D1279" i="1"/>
  <c r="G1278" i="1"/>
  <c r="J1278" i="1"/>
  <c r="L1278" i="1" s="1"/>
  <c r="F1278" i="1"/>
  <c r="B106" i="1"/>
  <c r="L108" i="1"/>
  <c r="M108" i="1" s="1"/>
  <c r="S108" i="1" s="1"/>
  <c r="B108" i="1" s="1"/>
  <c r="R1279" i="1" l="1"/>
  <c r="E1281" i="1"/>
  <c r="D1280" i="1"/>
  <c r="G1280" i="1"/>
  <c r="N1280" i="1"/>
  <c r="I1280" i="1"/>
  <c r="V1281" i="1"/>
  <c r="H1280" i="1"/>
  <c r="A1281" i="1"/>
  <c r="F1279" i="1"/>
  <c r="G1279" i="1"/>
  <c r="J1279" i="1"/>
  <c r="L1279" i="1" s="1"/>
  <c r="T1279" i="1"/>
  <c r="O1279" i="1"/>
  <c r="P1279" i="1" s="1"/>
  <c r="L109" i="1"/>
  <c r="M109" i="1" s="1"/>
  <c r="S109" i="1" s="1"/>
  <c r="B109" i="1" s="1"/>
  <c r="J1280" i="1" l="1"/>
  <c r="L1280" i="1" s="1"/>
  <c r="T1280" i="1"/>
  <c r="O1280" i="1"/>
  <c r="P1280" i="1" s="1"/>
  <c r="E1282" i="1"/>
  <c r="D1281" i="1"/>
  <c r="F1280" i="1"/>
  <c r="G1281" i="1"/>
  <c r="N1281" i="1"/>
  <c r="V1282" i="1"/>
  <c r="A1282" i="1"/>
  <c r="I1281" i="1"/>
  <c r="H1281" i="1"/>
  <c r="R1281" i="1" s="1"/>
  <c r="R1280" i="1"/>
  <c r="L110" i="1"/>
  <c r="M110" i="1" s="1"/>
  <c r="J1281" i="1" l="1"/>
  <c r="L1281" i="1" s="1"/>
  <c r="E1283" i="1"/>
  <c r="D1282" i="1"/>
  <c r="O1281" i="1"/>
  <c r="P1281" i="1" s="1"/>
  <c r="T1281" i="1"/>
  <c r="F1281" i="1"/>
  <c r="J1282" i="1"/>
  <c r="L1282" i="1" s="1"/>
  <c r="N1282" i="1"/>
  <c r="V1283" i="1"/>
  <c r="H1282" i="1"/>
  <c r="A1283" i="1"/>
  <c r="I1282" i="1"/>
  <c r="L111" i="1"/>
  <c r="M111" i="1" s="1"/>
  <c r="S111" i="1" s="1"/>
  <c r="B111" i="1" s="1"/>
  <c r="S110" i="1"/>
  <c r="B110" i="1" s="1"/>
  <c r="O1282" i="1" l="1"/>
  <c r="P1282" i="1" s="1"/>
  <c r="T1282" i="1"/>
  <c r="N1283" i="1"/>
  <c r="I1283" i="1"/>
  <c r="V1284" i="1"/>
  <c r="A1284" i="1"/>
  <c r="H1283" i="1"/>
  <c r="R1283" i="1" s="1"/>
  <c r="F1282" i="1"/>
  <c r="G1282" i="1"/>
  <c r="R1282" i="1"/>
  <c r="E1284" i="1"/>
  <c r="D1283" i="1"/>
  <c r="L112" i="1"/>
  <c r="M112" i="1" s="1"/>
  <c r="S112" i="1" s="1"/>
  <c r="B112" i="1" s="1"/>
  <c r="N1284" i="1" l="1"/>
  <c r="I1284" i="1"/>
  <c r="H1284" i="1"/>
  <c r="V1285" i="1"/>
  <c r="A1285" i="1"/>
  <c r="G1283" i="1"/>
  <c r="F1283" i="1"/>
  <c r="J1283" i="1"/>
  <c r="L1283" i="1" s="1"/>
  <c r="E1285" i="1"/>
  <c r="D1284" i="1"/>
  <c r="O1283" i="1"/>
  <c r="P1283" i="1" s="1"/>
  <c r="T1283" i="1"/>
  <c r="L113" i="1"/>
  <c r="M113" i="1" s="1"/>
  <c r="N1285" i="1" l="1"/>
  <c r="A1286" i="1"/>
  <c r="V1286" i="1"/>
  <c r="I1285" i="1"/>
  <c r="H1285" i="1"/>
  <c r="R1284" i="1"/>
  <c r="F1284" i="1"/>
  <c r="G1284" i="1"/>
  <c r="J1284" i="1"/>
  <c r="L1284" i="1" s="1"/>
  <c r="E1286" i="1"/>
  <c r="D1285" i="1"/>
  <c r="O1284" i="1"/>
  <c r="P1284" i="1" s="1"/>
  <c r="T1284" i="1"/>
  <c r="L114" i="1"/>
  <c r="M114" i="1" s="1"/>
  <c r="S114" i="1" s="1"/>
  <c r="B114" i="1" s="1"/>
  <c r="S113" i="1"/>
  <c r="B113" i="1" s="1"/>
  <c r="R1285" i="1" l="1"/>
  <c r="F1285" i="1"/>
  <c r="J1285" i="1"/>
  <c r="L1285" i="1" s="1"/>
  <c r="G1285" i="1"/>
  <c r="N1286" i="1"/>
  <c r="I1286" i="1"/>
  <c r="A1287" i="1"/>
  <c r="V1287" i="1"/>
  <c r="H1286" i="1"/>
  <c r="E1287" i="1"/>
  <c r="D1286" i="1"/>
  <c r="T1285" i="1"/>
  <c r="O1285" i="1"/>
  <c r="P1285" i="1" s="1"/>
  <c r="L115" i="1"/>
  <c r="M115" i="1" s="1"/>
  <c r="S115" i="1" s="1"/>
  <c r="B115" i="1" s="1"/>
  <c r="R1286" i="1" l="1"/>
  <c r="N1287" i="1"/>
  <c r="I1287" i="1"/>
  <c r="H1287" i="1"/>
  <c r="R1287" i="1" s="1"/>
  <c r="A1288" i="1"/>
  <c r="V1288" i="1"/>
  <c r="O1286" i="1"/>
  <c r="P1286" i="1" s="1"/>
  <c r="T1286" i="1"/>
  <c r="F1286" i="1"/>
  <c r="J1286" i="1"/>
  <c r="L1286" i="1" s="1"/>
  <c r="G1286" i="1"/>
  <c r="E1288" i="1"/>
  <c r="D1287" i="1"/>
  <c r="L116" i="1"/>
  <c r="M116" i="1" s="1"/>
  <c r="S116" i="1" s="1"/>
  <c r="B116" i="1" s="1"/>
  <c r="J1287" i="1" l="1"/>
  <c r="L1287" i="1" s="1"/>
  <c r="F1287" i="1"/>
  <c r="G1287" i="1"/>
  <c r="E1289" i="1"/>
  <c r="D1289" i="1" s="1"/>
  <c r="D1288" i="1"/>
  <c r="N1288" i="1"/>
  <c r="I1288" i="1"/>
  <c r="H1288" i="1"/>
  <c r="R1288" i="1" s="1"/>
  <c r="A1289" i="1"/>
  <c r="V1289" i="1"/>
  <c r="T1287" i="1"/>
  <c r="O1287" i="1"/>
  <c r="P1287" i="1" s="1"/>
  <c r="L117" i="1"/>
  <c r="M117" i="1" s="1"/>
  <c r="S117" i="1" s="1"/>
  <c r="B117" i="1" s="1"/>
  <c r="G1289" i="1" l="1"/>
  <c r="O1288" i="1"/>
  <c r="P1288" i="1" s="1"/>
  <c r="T1288" i="1"/>
  <c r="J1288" i="1"/>
  <c r="L1288" i="1" s="1"/>
  <c r="F1288" i="1"/>
  <c r="F1289" i="1" s="1"/>
  <c r="G1288" i="1"/>
  <c r="N1289" i="1"/>
  <c r="E1290" i="1"/>
  <c r="H1289" i="1"/>
  <c r="A1290" i="1"/>
  <c r="I1289" i="1"/>
  <c r="V1290" i="1"/>
  <c r="L118" i="1"/>
  <c r="M118" i="1" s="1"/>
  <c r="N1290" i="1" l="1"/>
  <c r="V1291" i="1"/>
  <c r="H1290" i="1"/>
  <c r="I1290" i="1"/>
  <c r="A1291" i="1"/>
  <c r="R1289" i="1"/>
  <c r="J1289" i="1"/>
  <c r="L1289" i="1" s="1"/>
  <c r="E1291" i="1"/>
  <c r="D1290" i="1"/>
  <c r="L119" i="1"/>
  <c r="M119" i="1" s="1"/>
  <c r="S119" i="1" s="1"/>
  <c r="B119" i="1" s="1"/>
  <c r="S118" i="1"/>
  <c r="B118" i="1" s="1"/>
  <c r="N1291" i="1" l="1"/>
  <c r="H1291" i="1"/>
  <c r="V1292" i="1"/>
  <c r="I1291" i="1"/>
  <c r="R1291" i="1" s="1"/>
  <c r="A1292" i="1"/>
  <c r="R1290" i="1"/>
  <c r="F1290" i="1"/>
  <c r="J1290" i="1"/>
  <c r="L1290" i="1" s="1"/>
  <c r="O1290" i="1"/>
  <c r="P1290" i="1" s="1"/>
  <c r="T1290" i="1"/>
  <c r="E1292" i="1"/>
  <c r="D1291" i="1"/>
  <c r="G1290" i="1"/>
  <c r="L120" i="1"/>
  <c r="M120" i="1" s="1"/>
  <c r="S120" i="1" s="1"/>
  <c r="B120" i="1" s="1"/>
  <c r="G1291" i="1" l="1"/>
  <c r="F1291" i="1"/>
  <c r="J1291" i="1"/>
  <c r="L1291" i="1" s="1"/>
  <c r="N1292" i="1"/>
  <c r="I1292" i="1"/>
  <c r="H1292" i="1"/>
  <c r="R1292" i="1" s="1"/>
  <c r="A1293" i="1"/>
  <c r="V1293" i="1"/>
  <c r="E1293" i="1"/>
  <c r="D1292" i="1"/>
  <c r="T1291" i="1"/>
  <c r="O1291" i="1"/>
  <c r="P1291" i="1" s="1"/>
  <c r="L121" i="1"/>
  <c r="M121" i="1" s="1"/>
  <c r="O1292" i="1" l="1"/>
  <c r="P1292" i="1" s="1"/>
  <c r="T1292" i="1"/>
  <c r="J1292" i="1"/>
  <c r="L1292" i="1" s="1"/>
  <c r="G1292" i="1"/>
  <c r="F1292" i="1"/>
  <c r="N1293" i="1"/>
  <c r="V1294" i="1"/>
  <c r="I1293" i="1"/>
  <c r="H1293" i="1"/>
  <c r="A1294" i="1"/>
  <c r="E1294" i="1"/>
  <c r="D1293" i="1"/>
  <c r="L122" i="1"/>
  <c r="M122" i="1" s="1"/>
  <c r="S122" i="1" s="1"/>
  <c r="B122" i="1" s="1"/>
  <c r="S121" i="1"/>
  <c r="B121" i="1" s="1"/>
  <c r="T1293" i="1" l="1"/>
  <c r="O1293" i="1"/>
  <c r="P1293" i="1" s="1"/>
  <c r="E1295" i="1"/>
  <c r="D1294" i="1"/>
  <c r="N1294" i="1"/>
  <c r="A1295" i="1"/>
  <c r="V1295" i="1"/>
  <c r="H1294" i="1"/>
  <c r="R1294" i="1" s="1"/>
  <c r="I1294" i="1"/>
  <c r="F1293" i="1"/>
  <c r="G1293" i="1"/>
  <c r="J1293" i="1"/>
  <c r="L1293" i="1" s="1"/>
  <c r="R1293" i="1"/>
  <c r="L123" i="1"/>
  <c r="M123" i="1" s="1"/>
  <c r="S123" i="1" s="1"/>
  <c r="B123" i="1" s="1"/>
  <c r="O1294" i="1" l="1"/>
  <c r="P1294" i="1" s="1"/>
  <c r="T1294" i="1"/>
  <c r="F1294" i="1"/>
  <c r="J1294" i="1"/>
  <c r="L1294" i="1" s="1"/>
  <c r="N1295" i="1"/>
  <c r="A1296" i="1"/>
  <c r="H1295" i="1"/>
  <c r="R1295" i="1" s="1"/>
  <c r="V1296" i="1"/>
  <c r="I1295" i="1"/>
  <c r="E1296" i="1"/>
  <c r="D1295" i="1"/>
  <c r="G1294" i="1"/>
  <c r="G1295" i="1"/>
  <c r="L124" i="1"/>
  <c r="M124" i="1" s="1"/>
  <c r="N1296" i="1" l="1"/>
  <c r="I1296" i="1"/>
  <c r="A1297" i="1"/>
  <c r="V1297" i="1"/>
  <c r="H1296" i="1"/>
  <c r="R1296" i="1" s="1"/>
  <c r="T1295" i="1"/>
  <c r="O1295" i="1"/>
  <c r="P1295" i="1" s="1"/>
  <c r="F1295" i="1"/>
  <c r="J1295" i="1"/>
  <c r="L1295" i="1" s="1"/>
  <c r="E1297" i="1"/>
  <c r="D1296" i="1"/>
  <c r="L125" i="1"/>
  <c r="M125" i="1" s="1"/>
  <c r="S125" i="1" s="1"/>
  <c r="B125" i="1" s="1"/>
  <c r="S124" i="1"/>
  <c r="B124" i="1" s="1"/>
  <c r="F1296" i="1" l="1"/>
  <c r="G1296" i="1"/>
  <c r="N1297" i="1"/>
  <c r="H1297" i="1"/>
  <c r="A1298" i="1"/>
  <c r="I1297" i="1"/>
  <c r="V1298" i="1"/>
  <c r="E1298" i="1"/>
  <c r="D1297" i="1"/>
  <c r="J1296" i="1"/>
  <c r="L1296" i="1" s="1"/>
  <c r="T1296" i="1"/>
  <c r="O1296" i="1"/>
  <c r="P1296" i="1" s="1"/>
  <c r="L126" i="1"/>
  <c r="M126" i="1" s="1"/>
  <c r="S126" i="1" s="1"/>
  <c r="B126" i="1" s="1"/>
  <c r="E1299" i="1" l="1"/>
  <c r="D1298" i="1"/>
  <c r="G1298" i="1"/>
  <c r="N1298" i="1"/>
  <c r="V1299" i="1"/>
  <c r="H1298" i="1"/>
  <c r="A1299" i="1"/>
  <c r="I1298" i="1"/>
  <c r="O1297" i="1"/>
  <c r="P1297" i="1" s="1"/>
  <c r="T1297" i="1"/>
  <c r="R1297" i="1"/>
  <c r="J1297" i="1"/>
  <c r="L1297" i="1" s="1"/>
  <c r="G1297" i="1"/>
  <c r="F1297" i="1"/>
  <c r="L127" i="1"/>
  <c r="M127" i="1" s="1"/>
  <c r="S127" i="1" s="1"/>
  <c r="B127" i="1" s="1"/>
  <c r="R1298" i="1" l="1"/>
  <c r="F1298" i="1"/>
  <c r="N1299" i="1"/>
  <c r="A1300" i="1"/>
  <c r="I1299" i="1"/>
  <c r="V1300" i="1"/>
  <c r="H1299" i="1"/>
  <c r="R1299" i="1" s="1"/>
  <c r="O1298" i="1"/>
  <c r="P1298" i="1" s="1"/>
  <c r="T1298" i="1"/>
  <c r="J1298" i="1"/>
  <c r="L1298" i="1" s="1"/>
  <c r="E1300" i="1"/>
  <c r="D1299" i="1"/>
  <c r="L128" i="1"/>
  <c r="M128" i="1" s="1"/>
  <c r="S128" i="1" s="1"/>
  <c r="B128" i="1" s="1"/>
  <c r="E1301" i="1" l="1"/>
  <c r="D1300" i="1"/>
  <c r="G1299" i="1"/>
  <c r="F1299" i="1"/>
  <c r="J1299" i="1"/>
  <c r="L1299" i="1" s="1"/>
  <c r="N1300" i="1"/>
  <c r="A1301" i="1"/>
  <c r="V1301" i="1"/>
  <c r="I1300" i="1"/>
  <c r="H1300" i="1"/>
  <c r="R1300" i="1" s="1"/>
  <c r="O1299" i="1"/>
  <c r="P1299" i="1" s="1"/>
  <c r="T1299" i="1"/>
  <c r="L129" i="1"/>
  <c r="M129" i="1" s="1"/>
  <c r="O1300" i="1" l="1"/>
  <c r="P1300" i="1" s="1"/>
  <c r="T1300" i="1"/>
  <c r="F1300" i="1"/>
  <c r="G1300" i="1"/>
  <c r="J1300" i="1"/>
  <c r="L1300" i="1" s="1"/>
  <c r="N1301" i="1"/>
  <c r="V1302" i="1"/>
  <c r="I1301" i="1"/>
  <c r="H1301" i="1"/>
  <c r="A1302" i="1"/>
  <c r="E1302" i="1"/>
  <c r="D1301" i="1"/>
  <c r="L130" i="1"/>
  <c r="M130" i="1" s="1"/>
  <c r="S130" i="1" s="1"/>
  <c r="B130" i="1" s="1"/>
  <c r="S129" i="1"/>
  <c r="B129" i="1" s="1"/>
  <c r="P132" i="1"/>
  <c r="E1303" i="1" l="1"/>
  <c r="D1302" i="1"/>
  <c r="T1301" i="1"/>
  <c r="O1301" i="1"/>
  <c r="P1301" i="1" s="1"/>
  <c r="J1301" i="1"/>
  <c r="L1301" i="1" s="1"/>
  <c r="G1301" i="1"/>
  <c r="F1301" i="1"/>
  <c r="N1302" i="1"/>
  <c r="I1302" i="1"/>
  <c r="A1303" i="1"/>
  <c r="V1303" i="1"/>
  <c r="H1302" i="1"/>
  <c r="R1302" i="1" s="1"/>
  <c r="R1301" i="1"/>
  <c r="L131" i="1"/>
  <c r="M131" i="1" s="1"/>
  <c r="S131" i="1" s="1"/>
  <c r="B131" i="1" s="1"/>
  <c r="T132" i="1"/>
  <c r="O1302" i="1" l="1"/>
  <c r="P1302" i="1" s="1"/>
  <c r="T1302" i="1"/>
  <c r="G1302" i="1"/>
  <c r="F1302" i="1"/>
  <c r="J1302" i="1"/>
  <c r="L1302" i="1" s="1"/>
  <c r="N1303" i="1"/>
  <c r="I1303" i="1"/>
  <c r="H1303" i="1"/>
  <c r="R1303" i="1" s="1"/>
  <c r="A1304" i="1"/>
  <c r="V1304" i="1"/>
  <c r="E1304" i="1"/>
  <c r="D1303" i="1"/>
  <c r="L132" i="1"/>
  <c r="M132" i="1" s="1"/>
  <c r="S132" i="1" s="1"/>
  <c r="B132" i="1" s="1"/>
  <c r="L133" i="1"/>
  <c r="G1303" i="1" l="1"/>
  <c r="F1303" i="1"/>
  <c r="J1303" i="1"/>
  <c r="L1303" i="1" s="1"/>
  <c r="T1303" i="1"/>
  <c r="O1303" i="1"/>
  <c r="P1303" i="1" s="1"/>
  <c r="E1305" i="1"/>
  <c r="D1304" i="1"/>
  <c r="N1304" i="1"/>
  <c r="V1305" i="1"/>
  <c r="H1304" i="1"/>
  <c r="A1305" i="1"/>
  <c r="I1304" i="1"/>
  <c r="M133" i="1"/>
  <c r="T1304" i="1" l="1"/>
  <c r="O1304" i="1"/>
  <c r="P1304" i="1" s="1"/>
  <c r="F1304" i="1"/>
  <c r="G1304" i="1"/>
  <c r="J1304" i="1"/>
  <c r="L1304" i="1" s="1"/>
  <c r="E1306" i="1"/>
  <c r="D1305" i="1"/>
  <c r="N1305" i="1"/>
  <c r="V1306" i="1"/>
  <c r="I1305" i="1"/>
  <c r="H1305" i="1"/>
  <c r="R1305" i="1" s="1"/>
  <c r="A1306" i="1"/>
  <c r="R1304" i="1"/>
  <c r="AM14" i="1"/>
  <c r="C134" i="1"/>
  <c r="C135" i="1" s="1"/>
  <c r="C136" i="1" s="1"/>
  <c r="C137" i="1" s="1"/>
  <c r="C138" i="1" s="1"/>
  <c r="C139" i="1" s="1"/>
  <c r="C140" i="1" s="1"/>
  <c r="C141" i="1" s="1"/>
  <c r="C142" i="1" s="1"/>
  <c r="C143" i="1" s="1"/>
  <c r="C144" i="1" s="1"/>
  <c r="C145" i="1" s="1"/>
  <c r="C146" i="1" s="1"/>
  <c r="C147" i="1" s="1"/>
  <c r="C148" i="1" s="1"/>
  <c r="C149" i="1" s="1"/>
  <c r="C150" i="1" s="1"/>
  <c r="C151" i="1" s="1"/>
  <c r="C152" i="1" s="1"/>
  <c r="C153" i="1" s="1"/>
  <c r="C154" i="1" s="1"/>
  <c r="C155" i="1" s="1"/>
  <c r="C156" i="1" s="1"/>
  <c r="C157" i="1" s="1"/>
  <c r="C158" i="1" s="1"/>
  <c r="C159" i="1" s="1"/>
  <c r="C160" i="1" s="1"/>
  <c r="C161" i="1" s="1"/>
  <c r="C162" i="1" s="1"/>
  <c r="C163" i="1" s="1"/>
  <c r="AL15" i="1" s="1"/>
  <c r="AO15" i="1" s="1"/>
  <c r="L134" i="1"/>
  <c r="S133" i="1"/>
  <c r="E1307" i="1" l="1"/>
  <c r="D1306" i="1"/>
  <c r="O1305" i="1"/>
  <c r="P1305" i="1" s="1"/>
  <c r="T1305" i="1"/>
  <c r="G1306" i="1"/>
  <c r="F1305" i="1"/>
  <c r="J1305" i="1"/>
  <c r="L1305" i="1" s="1"/>
  <c r="G1305" i="1"/>
  <c r="N1306" i="1"/>
  <c r="V1307" i="1"/>
  <c r="H1306" i="1"/>
  <c r="I1306" i="1"/>
  <c r="R1306" i="1" s="1"/>
  <c r="A1307" i="1"/>
  <c r="M134" i="1"/>
  <c r="S134" i="1" s="1"/>
  <c r="B134" i="1" s="1"/>
  <c r="T133" i="1"/>
  <c r="AQ14" i="1"/>
  <c r="B133" i="1"/>
  <c r="L135" i="1"/>
  <c r="M135" i="1" s="1"/>
  <c r="S135" i="1" s="1"/>
  <c r="B135" i="1" s="1"/>
  <c r="J1306" i="1" l="1"/>
  <c r="L1306" i="1" s="1"/>
  <c r="N1307" i="1"/>
  <c r="V1308" i="1"/>
  <c r="H1307" i="1"/>
  <c r="A1308" i="1"/>
  <c r="I1307" i="1"/>
  <c r="F1306" i="1"/>
  <c r="T1306" i="1"/>
  <c r="O1306" i="1"/>
  <c r="P1306" i="1" s="1"/>
  <c r="E1308" i="1"/>
  <c r="D1307" i="1"/>
  <c r="L136" i="1"/>
  <c r="M136" i="1" s="1"/>
  <c r="S136" i="1" s="1"/>
  <c r="B136" i="1" s="1"/>
  <c r="N1308" i="1" l="1"/>
  <c r="I1308" i="1"/>
  <c r="V1309" i="1"/>
  <c r="H1308" i="1"/>
  <c r="R1308" i="1" s="1"/>
  <c r="A1309" i="1"/>
  <c r="R1307" i="1"/>
  <c r="J1307" i="1"/>
  <c r="L1307" i="1" s="1"/>
  <c r="G1307" i="1"/>
  <c r="F1307" i="1"/>
  <c r="E1309" i="1"/>
  <c r="D1308" i="1"/>
  <c r="O1307" i="1"/>
  <c r="P1307" i="1" s="1"/>
  <c r="T1307" i="1"/>
  <c r="L137" i="1"/>
  <c r="M137" i="1" s="1"/>
  <c r="N1309" i="1" l="1"/>
  <c r="A1310" i="1"/>
  <c r="V1310" i="1"/>
  <c r="H1309" i="1"/>
  <c r="I1309" i="1"/>
  <c r="E1310" i="1"/>
  <c r="D1309" i="1"/>
  <c r="F1308" i="1"/>
  <c r="G1308" i="1"/>
  <c r="J1308" i="1"/>
  <c r="L1308" i="1" s="1"/>
  <c r="O1308" i="1"/>
  <c r="P1308" i="1" s="1"/>
  <c r="T1308" i="1"/>
  <c r="S137" i="1"/>
  <c r="L138" i="1"/>
  <c r="M138" i="1" s="1"/>
  <c r="R1309" i="1" l="1"/>
  <c r="N1310" i="1"/>
  <c r="A1311" i="1"/>
  <c r="V1311" i="1"/>
  <c r="I1310" i="1"/>
  <c r="H1310" i="1"/>
  <c r="R1310" i="1" s="1"/>
  <c r="J1309" i="1"/>
  <c r="L1309" i="1" s="1"/>
  <c r="F1309" i="1"/>
  <c r="G1309" i="1"/>
  <c r="E1311" i="1"/>
  <c r="D1310" i="1"/>
  <c r="T1309" i="1"/>
  <c r="O1309" i="1"/>
  <c r="P1309" i="1" s="1"/>
  <c r="B137" i="1"/>
  <c r="L139" i="1"/>
  <c r="M139" i="1" s="1"/>
  <c r="S139" i="1" s="1"/>
  <c r="B139" i="1" s="1"/>
  <c r="S138" i="1"/>
  <c r="B138" i="1" s="1"/>
  <c r="F1310" i="1" l="1"/>
  <c r="G1310" i="1"/>
  <c r="J1310" i="1"/>
  <c r="L1310" i="1" s="1"/>
  <c r="N1311" i="1"/>
  <c r="I1311" i="1"/>
  <c r="A1312" i="1"/>
  <c r="H1311" i="1"/>
  <c r="R1311" i="1" s="1"/>
  <c r="V1312" i="1"/>
  <c r="E1312" i="1"/>
  <c r="D1311" i="1"/>
  <c r="O1310" i="1"/>
  <c r="P1310" i="1" s="1"/>
  <c r="T1310" i="1"/>
  <c r="L140" i="1"/>
  <c r="M140" i="1" s="1"/>
  <c r="S140" i="1" s="1"/>
  <c r="B140" i="1" s="1"/>
  <c r="T1311" i="1" l="1"/>
  <c r="O1311" i="1"/>
  <c r="P1311" i="1" s="1"/>
  <c r="N1312" i="1"/>
  <c r="V1313" i="1"/>
  <c r="H1312" i="1"/>
  <c r="A1313" i="1"/>
  <c r="I1312" i="1"/>
  <c r="G1311" i="1"/>
  <c r="F1311" i="1"/>
  <c r="J1311" i="1"/>
  <c r="L1311" i="1" s="1"/>
  <c r="E1313" i="1"/>
  <c r="D1312" i="1"/>
  <c r="L141" i="1"/>
  <c r="M141" i="1" s="1"/>
  <c r="S141" i="1" s="1"/>
  <c r="B141" i="1" s="1"/>
  <c r="N1313" i="1" l="1"/>
  <c r="H1313" i="1"/>
  <c r="A1314" i="1"/>
  <c r="I1313" i="1"/>
  <c r="V1314" i="1"/>
  <c r="J1312" i="1"/>
  <c r="L1312" i="1" s="1"/>
  <c r="F1312" i="1"/>
  <c r="G1312" i="1"/>
  <c r="R1312" i="1"/>
  <c r="T1312" i="1"/>
  <c r="O1312" i="1"/>
  <c r="P1312" i="1" s="1"/>
  <c r="E1314" i="1"/>
  <c r="D1313" i="1"/>
  <c r="L142" i="1"/>
  <c r="M142" i="1" s="1"/>
  <c r="S142" i="1" s="1"/>
  <c r="B142" i="1" s="1"/>
  <c r="E1315" i="1" l="1"/>
  <c r="D1314" i="1"/>
  <c r="R1313" i="1"/>
  <c r="F1313" i="1"/>
  <c r="J1313" i="1"/>
  <c r="L1313" i="1" s="1"/>
  <c r="G1313" i="1"/>
  <c r="N1314" i="1"/>
  <c r="V1315" i="1"/>
  <c r="I1314" i="1"/>
  <c r="H1314" i="1"/>
  <c r="R1314" i="1" s="1"/>
  <c r="A1315" i="1"/>
  <c r="T1313" i="1"/>
  <c r="O1313" i="1"/>
  <c r="P1313" i="1" s="1"/>
  <c r="L143" i="1"/>
  <c r="M143" i="1" s="1"/>
  <c r="S143" i="1" s="1"/>
  <c r="B143" i="1" s="1"/>
  <c r="J1314" i="1" l="1"/>
  <c r="L1314" i="1" s="1"/>
  <c r="F1314" i="1"/>
  <c r="G1314" i="1"/>
  <c r="T1314" i="1"/>
  <c r="O1314" i="1"/>
  <c r="P1314" i="1" s="1"/>
  <c r="N1315" i="1"/>
  <c r="A1316" i="1"/>
  <c r="I1315" i="1"/>
  <c r="V1316" i="1"/>
  <c r="H1315" i="1"/>
  <c r="E1316" i="1"/>
  <c r="D1315" i="1"/>
  <c r="L144" i="1"/>
  <c r="M144" i="1" s="1"/>
  <c r="S144" i="1" s="1"/>
  <c r="B144" i="1" s="1"/>
  <c r="N1316" i="1" l="1"/>
  <c r="H1316" i="1"/>
  <c r="V1317" i="1"/>
  <c r="I1316" i="1"/>
  <c r="A1317" i="1"/>
  <c r="F1315" i="1"/>
  <c r="G1315" i="1"/>
  <c r="J1315" i="1"/>
  <c r="L1315" i="1" s="1"/>
  <c r="R1315" i="1"/>
  <c r="T1315" i="1"/>
  <c r="O1315" i="1"/>
  <c r="P1315" i="1" s="1"/>
  <c r="E1317" i="1"/>
  <c r="D1316" i="1"/>
  <c r="L145" i="1"/>
  <c r="M145" i="1" s="1"/>
  <c r="S145" i="1" s="1"/>
  <c r="B145" i="1" s="1"/>
  <c r="J1316" i="1" l="1"/>
  <c r="L1316" i="1" s="1"/>
  <c r="G1316" i="1"/>
  <c r="F1316" i="1"/>
  <c r="N1317" i="1"/>
  <c r="V1318" i="1"/>
  <c r="I1317" i="1"/>
  <c r="H1317" i="1"/>
  <c r="J1317" i="1" s="1"/>
  <c r="L1317" i="1" s="1"/>
  <c r="A1318" i="1"/>
  <c r="E1318" i="1"/>
  <c r="D1317" i="1"/>
  <c r="R1316" i="1"/>
  <c r="O1316" i="1"/>
  <c r="P1316" i="1" s="1"/>
  <c r="T1316" i="1"/>
  <c r="L146" i="1"/>
  <c r="M146" i="1" s="1"/>
  <c r="S146" i="1" s="1"/>
  <c r="B146" i="1" s="1"/>
  <c r="N1318" i="1" l="1"/>
  <c r="V1319" i="1"/>
  <c r="A1319" i="1"/>
  <c r="H1318" i="1"/>
  <c r="I1318" i="1"/>
  <c r="O1317" i="1"/>
  <c r="P1317" i="1" s="1"/>
  <c r="T1317" i="1"/>
  <c r="F1317" i="1"/>
  <c r="G1317" i="1"/>
  <c r="R1317" i="1"/>
  <c r="E1319" i="1"/>
  <c r="D1318" i="1"/>
  <c r="L147" i="1"/>
  <c r="M147" i="1" s="1"/>
  <c r="S147" i="1" s="1"/>
  <c r="B147" i="1" s="1"/>
  <c r="G1318" i="1" l="1"/>
  <c r="F1318" i="1"/>
  <c r="J1318" i="1"/>
  <c r="L1318" i="1" s="1"/>
  <c r="R1318" i="1"/>
  <c r="D1319" i="1"/>
  <c r="N1319" i="1"/>
  <c r="E1320" i="1"/>
  <c r="A1320" i="1"/>
  <c r="I1319" i="1"/>
  <c r="H1319" i="1"/>
  <c r="V1320" i="1"/>
  <c r="O1318" i="1"/>
  <c r="P1318" i="1" s="1"/>
  <c r="T1318" i="1"/>
  <c r="L148" i="1"/>
  <c r="M148" i="1" s="1"/>
  <c r="S148" i="1" s="1"/>
  <c r="B148" i="1" s="1"/>
  <c r="R1319" i="1" l="1"/>
  <c r="N1320" i="1"/>
  <c r="A1321" i="1"/>
  <c r="I1320" i="1"/>
  <c r="H1320" i="1"/>
  <c r="V1321" i="1"/>
  <c r="E1321" i="1"/>
  <c r="D1320" i="1"/>
  <c r="F1320" i="1" s="1"/>
  <c r="F1319" i="1"/>
  <c r="G1319" i="1"/>
  <c r="J1319" i="1"/>
  <c r="L1319" i="1" s="1"/>
  <c r="L149" i="1"/>
  <c r="M149" i="1" s="1"/>
  <c r="S149" i="1" s="1"/>
  <c r="B149" i="1" s="1"/>
  <c r="R1320" i="1" l="1"/>
  <c r="G1320" i="1"/>
  <c r="E1322" i="1"/>
  <c r="D1321" i="1"/>
  <c r="N1321" i="1"/>
  <c r="H1321" i="1"/>
  <c r="A1322" i="1"/>
  <c r="V1322" i="1"/>
  <c r="I1321" i="1"/>
  <c r="T1320" i="1"/>
  <c r="O1320" i="1"/>
  <c r="P1320" i="1" s="1"/>
  <c r="J1320" i="1"/>
  <c r="L1320" i="1" s="1"/>
  <c r="L150" i="1"/>
  <c r="M150" i="1" s="1"/>
  <c r="S150" i="1" s="1"/>
  <c r="B150" i="1" s="1"/>
  <c r="N1322" i="1" l="1"/>
  <c r="V1323" i="1"/>
  <c r="I1322" i="1"/>
  <c r="H1322" i="1"/>
  <c r="R1322" i="1" s="1"/>
  <c r="A1323" i="1"/>
  <c r="T1321" i="1"/>
  <c r="O1321" i="1"/>
  <c r="P1321" i="1" s="1"/>
  <c r="E1323" i="1"/>
  <c r="D1322" i="1"/>
  <c r="G1322" i="1" s="1"/>
  <c r="R1321" i="1"/>
  <c r="F1321" i="1"/>
  <c r="J1321" i="1"/>
  <c r="L1321" i="1" s="1"/>
  <c r="G1321" i="1"/>
  <c r="L151" i="1"/>
  <c r="M151" i="1" s="1"/>
  <c r="S151" i="1" s="1"/>
  <c r="B151" i="1" s="1"/>
  <c r="E1324" i="1" l="1"/>
  <c r="D1323" i="1"/>
  <c r="N1323" i="1"/>
  <c r="V1324" i="1"/>
  <c r="I1323" i="1"/>
  <c r="H1323" i="1"/>
  <c r="A1324" i="1"/>
  <c r="F1322" i="1"/>
  <c r="J1322" i="1"/>
  <c r="L1322" i="1" s="1"/>
  <c r="O1322" i="1"/>
  <c r="P1322" i="1" s="1"/>
  <c r="T1322" i="1"/>
  <c r="L152" i="1"/>
  <c r="M152" i="1" s="1"/>
  <c r="S152" i="1" s="1"/>
  <c r="B152" i="1" s="1"/>
  <c r="F1323" i="1" l="1"/>
  <c r="R1323" i="1"/>
  <c r="E1325" i="1"/>
  <c r="D1324" i="1"/>
  <c r="N1324" i="1"/>
  <c r="A1325" i="1"/>
  <c r="I1324" i="1"/>
  <c r="H1324" i="1"/>
  <c r="V1325" i="1"/>
  <c r="T1323" i="1"/>
  <c r="O1323" i="1"/>
  <c r="P1323" i="1" s="1"/>
  <c r="J1323" i="1"/>
  <c r="L1323" i="1" s="1"/>
  <c r="G1323" i="1"/>
  <c r="L153" i="1"/>
  <c r="M153" i="1" s="1"/>
  <c r="S153" i="1" s="1"/>
  <c r="B153" i="1" s="1"/>
  <c r="F1324" i="1" l="1"/>
  <c r="J1324" i="1"/>
  <c r="L1324" i="1" s="1"/>
  <c r="R1324" i="1"/>
  <c r="N1325" i="1"/>
  <c r="H1325" i="1"/>
  <c r="A1326" i="1"/>
  <c r="V1326" i="1"/>
  <c r="I1325" i="1"/>
  <c r="T1324" i="1"/>
  <c r="O1324" i="1"/>
  <c r="P1324" i="1" s="1"/>
  <c r="G1324" i="1"/>
  <c r="E1326" i="1"/>
  <c r="D1325" i="1"/>
  <c r="L154" i="1"/>
  <c r="M154" i="1" s="1"/>
  <c r="S154" i="1" s="1"/>
  <c r="B154" i="1" s="1"/>
  <c r="E1327" i="1" l="1"/>
  <c r="D1326" i="1"/>
  <c r="J1325" i="1"/>
  <c r="L1325" i="1" s="1"/>
  <c r="G1325" i="1"/>
  <c r="F1325" i="1"/>
  <c r="R1325" i="1"/>
  <c r="G1326" i="1"/>
  <c r="N1326" i="1"/>
  <c r="I1326" i="1"/>
  <c r="H1326" i="1"/>
  <c r="R1326" i="1" s="1"/>
  <c r="A1327" i="1"/>
  <c r="V1327" i="1"/>
  <c r="O1325" i="1"/>
  <c r="P1325" i="1" s="1"/>
  <c r="T1325" i="1"/>
  <c r="J1326" i="1"/>
  <c r="L1326" i="1" s="1"/>
  <c r="L155" i="1"/>
  <c r="M155" i="1" s="1"/>
  <c r="S155" i="1" s="1"/>
  <c r="B155" i="1" s="1"/>
  <c r="O1326" i="1" l="1"/>
  <c r="P1326" i="1" s="1"/>
  <c r="T1326" i="1"/>
  <c r="F1326" i="1"/>
  <c r="N1327" i="1"/>
  <c r="A1328" i="1"/>
  <c r="I1327" i="1"/>
  <c r="H1327" i="1"/>
  <c r="R1327" i="1" s="1"/>
  <c r="V1328" i="1"/>
  <c r="E1328" i="1"/>
  <c r="D1327" i="1"/>
  <c r="L156" i="1"/>
  <c r="M156" i="1" s="1"/>
  <c r="N1328" i="1" l="1"/>
  <c r="V1329" i="1"/>
  <c r="I1328" i="1"/>
  <c r="A1329" i="1"/>
  <c r="H1328" i="1"/>
  <c r="R1328" i="1" s="1"/>
  <c r="O1327" i="1"/>
  <c r="P1327" i="1" s="1"/>
  <c r="T1327" i="1"/>
  <c r="G1327" i="1"/>
  <c r="J1327" i="1"/>
  <c r="L1327" i="1" s="1"/>
  <c r="F1327" i="1"/>
  <c r="E1329" i="1"/>
  <c r="D1328" i="1"/>
  <c r="S156" i="1"/>
  <c r="B156" i="1" s="1"/>
  <c r="L157" i="1"/>
  <c r="M157" i="1" s="1"/>
  <c r="S157" i="1" s="1"/>
  <c r="B157" i="1" s="1"/>
  <c r="E1330" i="1" l="1"/>
  <c r="D1329" i="1"/>
  <c r="F1328" i="1"/>
  <c r="J1328" i="1"/>
  <c r="L1328" i="1" s="1"/>
  <c r="G1328" i="1"/>
  <c r="N1329" i="1"/>
  <c r="V1330" i="1"/>
  <c r="A1330" i="1"/>
  <c r="I1329" i="1"/>
  <c r="H1329" i="1"/>
  <c r="R1329" i="1" s="1"/>
  <c r="O1328" i="1"/>
  <c r="P1328" i="1" s="1"/>
  <c r="T1328" i="1"/>
  <c r="L158" i="1"/>
  <c r="M158" i="1" s="1"/>
  <c r="S158" i="1" s="1"/>
  <c r="B158" i="1" s="1"/>
  <c r="N1330" i="1" l="1"/>
  <c r="V1331" i="1"/>
  <c r="I1330" i="1"/>
  <c r="A1331" i="1"/>
  <c r="H1330" i="1"/>
  <c r="R1330" i="1" s="1"/>
  <c r="T1329" i="1"/>
  <c r="O1329" i="1"/>
  <c r="P1329" i="1" s="1"/>
  <c r="F1329" i="1"/>
  <c r="J1329" i="1"/>
  <c r="L1329" i="1" s="1"/>
  <c r="G1329" i="1"/>
  <c r="E1331" i="1"/>
  <c r="D1330" i="1"/>
  <c r="L159" i="1"/>
  <c r="M159" i="1" s="1"/>
  <c r="N1331" i="1" l="1"/>
  <c r="V1332" i="1"/>
  <c r="I1331" i="1"/>
  <c r="H1331" i="1"/>
  <c r="R1331" i="1" s="1"/>
  <c r="A1332" i="1"/>
  <c r="E1332" i="1"/>
  <c r="D1331" i="1"/>
  <c r="F1330" i="1"/>
  <c r="G1330" i="1"/>
  <c r="J1330" i="1"/>
  <c r="L1330" i="1" s="1"/>
  <c r="O1330" i="1"/>
  <c r="P1330" i="1" s="1"/>
  <c r="T1330" i="1"/>
  <c r="L160" i="1"/>
  <c r="M160" i="1" s="1"/>
  <c r="S159" i="1"/>
  <c r="B159" i="1" s="1"/>
  <c r="E1333" i="1" l="1"/>
  <c r="D1332" i="1"/>
  <c r="G1332" i="1"/>
  <c r="N1332" i="1"/>
  <c r="H1332" i="1"/>
  <c r="V1333" i="1"/>
  <c r="A1333" i="1"/>
  <c r="I1332" i="1"/>
  <c r="G1331" i="1"/>
  <c r="F1331" i="1"/>
  <c r="J1331" i="1"/>
  <c r="L1331" i="1" s="1"/>
  <c r="T1331" i="1"/>
  <c r="O1331" i="1"/>
  <c r="P1331" i="1" s="1"/>
  <c r="L161" i="1"/>
  <c r="M161" i="1" s="1"/>
  <c r="S161" i="1" s="1"/>
  <c r="B161" i="1" s="1"/>
  <c r="S160" i="1"/>
  <c r="P163" i="1"/>
  <c r="AP15" i="1" s="1"/>
  <c r="N1333" i="1" l="1"/>
  <c r="A1334" i="1"/>
  <c r="V1334" i="1"/>
  <c r="I1333" i="1"/>
  <c r="H1333" i="1"/>
  <c r="R1333" i="1" s="1"/>
  <c r="R1332" i="1"/>
  <c r="O1332" i="1"/>
  <c r="P1332" i="1" s="1"/>
  <c r="T1332" i="1"/>
  <c r="F1332" i="1"/>
  <c r="J1332" i="1"/>
  <c r="L1332" i="1" s="1"/>
  <c r="E1334" i="1"/>
  <c r="D1333" i="1"/>
  <c r="B160" i="1"/>
  <c r="L163" i="1"/>
  <c r="L162" i="1"/>
  <c r="M162" i="1" s="1"/>
  <c r="S162" i="1" s="1"/>
  <c r="B162" i="1" s="1"/>
  <c r="J1333" i="1" l="1"/>
  <c r="L1333" i="1" s="1"/>
  <c r="G1333" i="1"/>
  <c r="F1333" i="1"/>
  <c r="E1335" i="1"/>
  <c r="D1334" i="1"/>
  <c r="N1334" i="1"/>
  <c r="V1335" i="1"/>
  <c r="I1334" i="1"/>
  <c r="H1334" i="1"/>
  <c r="A1335" i="1"/>
  <c r="O1333" i="1"/>
  <c r="P1333" i="1" s="1"/>
  <c r="T1333" i="1"/>
  <c r="M163" i="1"/>
  <c r="C164" i="1" s="1"/>
  <c r="C165" i="1" s="1"/>
  <c r="C166" i="1" s="1"/>
  <c r="C167" i="1" s="1"/>
  <c r="C168" i="1" s="1"/>
  <c r="C169" i="1" s="1"/>
  <c r="C170" i="1" s="1"/>
  <c r="C171" i="1" s="1"/>
  <c r="C172" i="1" s="1"/>
  <c r="C173" i="1" s="1"/>
  <c r="C174" i="1" s="1"/>
  <c r="C175" i="1" s="1"/>
  <c r="C176" i="1" s="1"/>
  <c r="C177" i="1" s="1"/>
  <c r="C178" i="1" s="1"/>
  <c r="C179" i="1" s="1"/>
  <c r="C180" i="1" s="1"/>
  <c r="C181" i="1" s="1"/>
  <c r="C182" i="1" s="1"/>
  <c r="C183" i="1" s="1"/>
  <c r="C184" i="1" s="1"/>
  <c r="C185" i="1" s="1"/>
  <c r="C186" i="1" s="1"/>
  <c r="C187" i="1" s="1"/>
  <c r="C188" i="1" s="1"/>
  <c r="C189" i="1" s="1"/>
  <c r="C190" i="1" s="1"/>
  <c r="C191" i="1" s="1"/>
  <c r="C192" i="1" s="1"/>
  <c r="C193" i="1" s="1"/>
  <c r="C194" i="1" s="1"/>
  <c r="AL16" i="1" s="1"/>
  <c r="AO16" i="1" s="1"/>
  <c r="F1334" i="1" l="1"/>
  <c r="G1334" i="1"/>
  <c r="J1334" i="1"/>
  <c r="L1334" i="1" s="1"/>
  <c r="T1334" i="1"/>
  <c r="O1334" i="1"/>
  <c r="P1334" i="1" s="1"/>
  <c r="E1336" i="1"/>
  <c r="D1335" i="1"/>
  <c r="N1335" i="1"/>
  <c r="A1336" i="1"/>
  <c r="H1335" i="1"/>
  <c r="V1336" i="1"/>
  <c r="I1335" i="1"/>
  <c r="R1334" i="1"/>
  <c r="S163" i="1"/>
  <c r="AQ15" i="1" s="1"/>
  <c r="AM15" i="1"/>
  <c r="L164" i="1"/>
  <c r="M164" i="1" s="1"/>
  <c r="S164" i="1" s="1"/>
  <c r="B164" i="1" s="1"/>
  <c r="G1335" i="1" l="1"/>
  <c r="F1335" i="1"/>
  <c r="J1335" i="1"/>
  <c r="L1335" i="1" s="1"/>
  <c r="O1335" i="1"/>
  <c r="P1335" i="1" s="1"/>
  <c r="T1335" i="1"/>
  <c r="E1337" i="1"/>
  <c r="D1336" i="1"/>
  <c r="R1335" i="1"/>
  <c r="N1336" i="1"/>
  <c r="I1336" i="1"/>
  <c r="H1336" i="1"/>
  <c r="A1337" i="1"/>
  <c r="V1337" i="1"/>
  <c r="T163" i="1"/>
  <c r="B163" i="1"/>
  <c r="L165" i="1"/>
  <c r="M165" i="1" s="1"/>
  <c r="S165" i="1" s="1"/>
  <c r="B165" i="1" s="1"/>
  <c r="G1336" i="1" l="1"/>
  <c r="F1336" i="1"/>
  <c r="E1338" i="1"/>
  <c r="D1337" i="1"/>
  <c r="R1336" i="1"/>
  <c r="N1337" i="1"/>
  <c r="A1338" i="1"/>
  <c r="I1337" i="1"/>
  <c r="J1337" i="1" s="1"/>
  <c r="L1337" i="1" s="1"/>
  <c r="H1337" i="1"/>
  <c r="V1338" i="1"/>
  <c r="T1336" i="1"/>
  <c r="O1336" i="1"/>
  <c r="P1336" i="1" s="1"/>
  <c r="J1336" i="1"/>
  <c r="L1336" i="1" s="1"/>
  <c r="L166" i="1"/>
  <c r="M166" i="1" s="1"/>
  <c r="S166" i="1" s="1"/>
  <c r="B166" i="1" s="1"/>
  <c r="E1339" i="1" l="1"/>
  <c r="D1338" i="1"/>
  <c r="N1338" i="1"/>
  <c r="V1339" i="1"/>
  <c r="A1339" i="1"/>
  <c r="H1338" i="1"/>
  <c r="I1338" i="1"/>
  <c r="T1337" i="1"/>
  <c r="O1337" i="1"/>
  <c r="P1337" i="1" s="1"/>
  <c r="G1337" i="1"/>
  <c r="F1337" i="1"/>
  <c r="R1337" i="1"/>
  <c r="L167" i="1"/>
  <c r="M167" i="1" s="1"/>
  <c r="R1338" i="1" l="1"/>
  <c r="J1338" i="1"/>
  <c r="L1338" i="1" s="1"/>
  <c r="F1338" i="1"/>
  <c r="G1338" i="1"/>
  <c r="N1339" i="1"/>
  <c r="V1340" i="1"/>
  <c r="I1339" i="1"/>
  <c r="A1340" i="1"/>
  <c r="H1339" i="1"/>
  <c r="T1338" i="1"/>
  <c r="O1338" i="1"/>
  <c r="P1338" i="1" s="1"/>
  <c r="E1340" i="1"/>
  <c r="D1339" i="1"/>
  <c r="L168" i="1"/>
  <c r="M168" i="1" s="1"/>
  <c r="S168" i="1" s="1"/>
  <c r="B168" i="1" s="1"/>
  <c r="S167" i="1"/>
  <c r="R1339" i="1" l="1"/>
  <c r="N1340" i="1"/>
  <c r="H1340" i="1"/>
  <c r="A1341" i="1"/>
  <c r="V1341" i="1"/>
  <c r="I1340" i="1"/>
  <c r="F1339" i="1"/>
  <c r="J1339" i="1"/>
  <c r="L1339" i="1" s="1"/>
  <c r="G1339" i="1"/>
  <c r="E1341" i="1"/>
  <c r="D1340" i="1"/>
  <c r="T1339" i="1"/>
  <c r="O1339" i="1"/>
  <c r="P1339" i="1" s="1"/>
  <c r="B167" i="1"/>
  <c r="L169" i="1"/>
  <c r="M169" i="1" s="1"/>
  <c r="S169" i="1" s="1"/>
  <c r="B169" i="1" s="1"/>
  <c r="R1340" i="1" l="1"/>
  <c r="N1341" i="1"/>
  <c r="A1342" i="1"/>
  <c r="V1342" i="1"/>
  <c r="H1341" i="1"/>
  <c r="I1341" i="1"/>
  <c r="F1340" i="1"/>
  <c r="G1340" i="1"/>
  <c r="J1340" i="1"/>
  <c r="L1340" i="1" s="1"/>
  <c r="E1342" i="1"/>
  <c r="D1341" i="1"/>
  <c r="O1340" i="1"/>
  <c r="P1340" i="1" s="1"/>
  <c r="T1340" i="1"/>
  <c r="L170" i="1"/>
  <c r="M170" i="1" s="1"/>
  <c r="S170" i="1" s="1"/>
  <c r="B170" i="1" s="1"/>
  <c r="R1341" i="1" l="1"/>
  <c r="N1342" i="1"/>
  <c r="V1343" i="1"/>
  <c r="H1342" i="1"/>
  <c r="A1343" i="1"/>
  <c r="I1342" i="1"/>
  <c r="J1342" i="1" s="1"/>
  <c r="L1342" i="1" s="1"/>
  <c r="T1341" i="1"/>
  <c r="O1341" i="1"/>
  <c r="P1341" i="1" s="1"/>
  <c r="F1341" i="1"/>
  <c r="J1341" i="1"/>
  <c r="L1341" i="1" s="1"/>
  <c r="G1341" i="1"/>
  <c r="E1343" i="1"/>
  <c r="D1342" i="1"/>
  <c r="L171" i="1"/>
  <c r="M171" i="1" s="1"/>
  <c r="S171" i="1" s="1"/>
  <c r="B171" i="1" s="1"/>
  <c r="R1342" i="1" l="1"/>
  <c r="F1342" i="1"/>
  <c r="G1342" i="1"/>
  <c r="N1343" i="1"/>
  <c r="V1344" i="1"/>
  <c r="H1343" i="1"/>
  <c r="I1343" i="1"/>
  <c r="A1344" i="1"/>
  <c r="E1344" i="1"/>
  <c r="D1343" i="1"/>
  <c r="T1342" i="1"/>
  <c r="O1342" i="1"/>
  <c r="P1342" i="1" s="1"/>
  <c r="L172" i="1"/>
  <c r="M172" i="1" s="1"/>
  <c r="S172" i="1" s="1"/>
  <c r="B172" i="1" s="1"/>
  <c r="O1343" i="1" l="1"/>
  <c r="P1343" i="1" s="1"/>
  <c r="T1343" i="1"/>
  <c r="F1343" i="1"/>
  <c r="J1343" i="1"/>
  <c r="L1343" i="1" s="1"/>
  <c r="E1345" i="1"/>
  <c r="D1344" i="1"/>
  <c r="R1343" i="1"/>
  <c r="G1344" i="1"/>
  <c r="N1344" i="1"/>
  <c r="A1345" i="1"/>
  <c r="I1344" i="1"/>
  <c r="H1344" i="1"/>
  <c r="R1344" i="1" s="1"/>
  <c r="V1345" i="1"/>
  <c r="G1343" i="1"/>
  <c r="L173" i="1"/>
  <c r="M173" i="1" s="1"/>
  <c r="S173" i="1" s="1"/>
  <c r="B173" i="1" s="1"/>
  <c r="F1344" i="1" l="1"/>
  <c r="J1344" i="1"/>
  <c r="L1344" i="1" s="1"/>
  <c r="E1346" i="1"/>
  <c r="D1345" i="1"/>
  <c r="N1345" i="1"/>
  <c r="A1346" i="1"/>
  <c r="I1345" i="1"/>
  <c r="R1345" i="1" s="1"/>
  <c r="V1346" i="1"/>
  <c r="H1345" i="1"/>
  <c r="T1344" i="1"/>
  <c r="O1344" i="1"/>
  <c r="P1344" i="1" s="1"/>
  <c r="L174" i="1"/>
  <c r="M174" i="1" s="1"/>
  <c r="S174" i="1" s="1"/>
  <c r="B174" i="1" s="1"/>
  <c r="T1345" i="1" l="1"/>
  <c r="O1345" i="1"/>
  <c r="P1345" i="1" s="1"/>
  <c r="N1346" i="1"/>
  <c r="H1346" i="1"/>
  <c r="A1347" i="1"/>
  <c r="I1346" i="1"/>
  <c r="V1347" i="1"/>
  <c r="E1347" i="1"/>
  <c r="D1346" i="1"/>
  <c r="J1345" i="1"/>
  <c r="L1345" i="1" s="1"/>
  <c r="F1345" i="1"/>
  <c r="G1345" i="1"/>
  <c r="L175" i="1"/>
  <c r="M175" i="1" s="1"/>
  <c r="S175" i="1" s="1"/>
  <c r="B175" i="1" s="1"/>
  <c r="N1347" i="1" l="1"/>
  <c r="I1347" i="1"/>
  <c r="V1348" i="1"/>
  <c r="H1347" i="1"/>
  <c r="R1347" i="1" s="1"/>
  <c r="A1348" i="1"/>
  <c r="G1347" i="1"/>
  <c r="O1346" i="1"/>
  <c r="P1346" i="1" s="1"/>
  <c r="T1346" i="1"/>
  <c r="E1348" i="1"/>
  <c r="D1347" i="1"/>
  <c r="R1346" i="1"/>
  <c r="G1346" i="1"/>
  <c r="J1346" i="1"/>
  <c r="L1346" i="1" s="1"/>
  <c r="F1346" i="1"/>
  <c r="L176" i="1"/>
  <c r="M176" i="1" s="1"/>
  <c r="S176" i="1" s="1"/>
  <c r="B176" i="1" s="1"/>
  <c r="N1348" i="1" l="1"/>
  <c r="V1349" i="1"/>
  <c r="I1348" i="1"/>
  <c r="A1349" i="1"/>
  <c r="H1348" i="1"/>
  <c r="R1348" i="1" s="1"/>
  <c r="E1349" i="1"/>
  <c r="D1348" i="1"/>
  <c r="F1348" i="1" s="1"/>
  <c r="J1348" i="1"/>
  <c r="L1348" i="1" s="1"/>
  <c r="F1347" i="1"/>
  <c r="O1347" i="1"/>
  <c r="P1347" i="1" s="1"/>
  <c r="T1347" i="1"/>
  <c r="J1347" i="1"/>
  <c r="L1347" i="1" s="1"/>
  <c r="L177" i="1"/>
  <c r="M177" i="1" s="1"/>
  <c r="S177" i="1" s="1"/>
  <c r="B177" i="1" s="1"/>
  <c r="G1348" i="1" l="1"/>
  <c r="E1350" i="1"/>
  <c r="D1349" i="1"/>
  <c r="N1349" i="1"/>
  <c r="I1349" i="1"/>
  <c r="H1349" i="1"/>
  <c r="R1349" i="1" s="1"/>
  <c r="A1350" i="1"/>
  <c r="V1350" i="1"/>
  <c r="T1348" i="1"/>
  <c r="O1348" i="1"/>
  <c r="P1348" i="1" s="1"/>
  <c r="L178" i="1"/>
  <c r="M178" i="1" s="1"/>
  <c r="S178" i="1" s="1"/>
  <c r="B178" i="1" s="1"/>
  <c r="N1350" i="1" l="1"/>
  <c r="E1351" i="1"/>
  <c r="I1350" i="1"/>
  <c r="H1350" i="1"/>
  <c r="R1350" i="1" s="1"/>
  <c r="A1351" i="1"/>
  <c r="V1351" i="1"/>
  <c r="O1349" i="1"/>
  <c r="P1349" i="1" s="1"/>
  <c r="T1349" i="1"/>
  <c r="F1349" i="1"/>
  <c r="G1349" i="1"/>
  <c r="J1349" i="1"/>
  <c r="L1349" i="1" s="1"/>
  <c r="D1350" i="1"/>
  <c r="L179" i="1"/>
  <c r="M179" i="1" s="1"/>
  <c r="S179" i="1" s="1"/>
  <c r="B179" i="1" s="1"/>
  <c r="N1351" i="1" l="1"/>
  <c r="I1351" i="1"/>
  <c r="H1351" i="1"/>
  <c r="A1352" i="1"/>
  <c r="V1352" i="1"/>
  <c r="G1351" i="1"/>
  <c r="F1350" i="1"/>
  <c r="G1350" i="1"/>
  <c r="J1350" i="1"/>
  <c r="L1350" i="1" s="1"/>
  <c r="E1352" i="1"/>
  <c r="D1351" i="1"/>
  <c r="F1351" i="1" s="1"/>
  <c r="L180" i="1"/>
  <c r="M180" i="1" s="1"/>
  <c r="R1351" i="1" l="1"/>
  <c r="N1352" i="1"/>
  <c r="H1352" i="1"/>
  <c r="A1353" i="1"/>
  <c r="V1353" i="1"/>
  <c r="I1352" i="1"/>
  <c r="E1353" i="1"/>
  <c r="D1352" i="1"/>
  <c r="T1351" i="1"/>
  <c r="O1351" i="1"/>
  <c r="P1351" i="1" s="1"/>
  <c r="J1351" i="1"/>
  <c r="L1351" i="1" s="1"/>
  <c r="L181" i="1"/>
  <c r="M181" i="1" s="1"/>
  <c r="S181" i="1" s="1"/>
  <c r="B181" i="1" s="1"/>
  <c r="S180" i="1"/>
  <c r="B180" i="1" s="1"/>
  <c r="F1352" i="1" l="1"/>
  <c r="J1352" i="1"/>
  <c r="L1352" i="1" s="1"/>
  <c r="G1352" i="1"/>
  <c r="R1352" i="1"/>
  <c r="E1354" i="1"/>
  <c r="D1353" i="1"/>
  <c r="F1353" i="1" s="1"/>
  <c r="N1353" i="1"/>
  <c r="H1353" i="1"/>
  <c r="A1354" i="1"/>
  <c r="V1354" i="1"/>
  <c r="I1353" i="1"/>
  <c r="O1352" i="1"/>
  <c r="P1352" i="1" s="1"/>
  <c r="T1352" i="1"/>
  <c r="L182" i="1"/>
  <c r="M182" i="1" s="1"/>
  <c r="S182" i="1" s="1"/>
  <c r="B182" i="1" s="1"/>
  <c r="J1353" i="1" l="1"/>
  <c r="L1353" i="1" s="1"/>
  <c r="R1353" i="1"/>
  <c r="E1355" i="1"/>
  <c r="D1354" i="1"/>
  <c r="F1354" i="1" s="1"/>
  <c r="N1354" i="1"/>
  <c r="V1355" i="1"/>
  <c r="H1354" i="1"/>
  <c r="I1354" i="1"/>
  <c r="A1355" i="1"/>
  <c r="T1353" i="1"/>
  <c r="O1353" i="1"/>
  <c r="P1353" i="1" s="1"/>
  <c r="G1353" i="1"/>
  <c r="L183" i="1"/>
  <c r="M183" i="1" s="1"/>
  <c r="S183" i="1" s="1"/>
  <c r="B183" i="1" s="1"/>
  <c r="R1354" i="1" l="1"/>
  <c r="J1354" i="1"/>
  <c r="L1354" i="1" s="1"/>
  <c r="G1354" i="1"/>
  <c r="O1354" i="1"/>
  <c r="P1354" i="1" s="1"/>
  <c r="T1354" i="1"/>
  <c r="E1356" i="1"/>
  <c r="D1355" i="1"/>
  <c r="J1355" i="1" s="1"/>
  <c r="L1355" i="1" s="1"/>
  <c r="N1355" i="1"/>
  <c r="H1355" i="1"/>
  <c r="I1355" i="1"/>
  <c r="A1356" i="1"/>
  <c r="V1356" i="1"/>
  <c r="L184" i="1"/>
  <c r="M184" i="1" s="1"/>
  <c r="S184" i="1" s="1"/>
  <c r="B184" i="1" s="1"/>
  <c r="T1355" i="1" l="1"/>
  <c r="O1355" i="1"/>
  <c r="P1355" i="1" s="1"/>
  <c r="G1355" i="1"/>
  <c r="F1355" i="1"/>
  <c r="E1357" i="1"/>
  <c r="D1356" i="1"/>
  <c r="N1356" i="1"/>
  <c r="I1356" i="1"/>
  <c r="A1357" i="1"/>
  <c r="H1356" i="1"/>
  <c r="V1357" i="1"/>
  <c r="R1355" i="1"/>
  <c r="L185" i="1"/>
  <c r="M185" i="1" s="1"/>
  <c r="S185" i="1" s="1"/>
  <c r="B185" i="1" s="1"/>
  <c r="F1356" i="1" l="1"/>
  <c r="J1356" i="1"/>
  <c r="L1356" i="1" s="1"/>
  <c r="G1356" i="1"/>
  <c r="R1356" i="1"/>
  <c r="O1356" i="1"/>
  <c r="P1356" i="1" s="1"/>
  <c r="T1356" i="1"/>
  <c r="E1358" i="1"/>
  <c r="D1357" i="1"/>
  <c r="N1357" i="1"/>
  <c r="V1358" i="1"/>
  <c r="I1357" i="1"/>
  <c r="A1358" i="1"/>
  <c r="H1357" i="1"/>
  <c r="R1357" i="1" s="1"/>
  <c r="L186" i="1"/>
  <c r="M186" i="1" s="1"/>
  <c r="S186" i="1" s="1"/>
  <c r="B186" i="1" s="1"/>
  <c r="E1359" i="1" l="1"/>
  <c r="D1358" i="1"/>
  <c r="G1358" i="1"/>
  <c r="N1358" i="1"/>
  <c r="V1359" i="1"/>
  <c r="I1358" i="1"/>
  <c r="H1358" i="1"/>
  <c r="J1358" i="1" s="1"/>
  <c r="L1358" i="1" s="1"/>
  <c r="A1359" i="1"/>
  <c r="O1357" i="1"/>
  <c r="P1357" i="1" s="1"/>
  <c r="T1357" i="1"/>
  <c r="F1357" i="1"/>
  <c r="G1357" i="1"/>
  <c r="J1357" i="1"/>
  <c r="L1357" i="1" s="1"/>
  <c r="L187" i="1"/>
  <c r="M187" i="1" s="1"/>
  <c r="S187" i="1" s="1"/>
  <c r="B187" i="1" s="1"/>
  <c r="R1358" i="1" l="1"/>
  <c r="O1358" i="1"/>
  <c r="P1358" i="1" s="1"/>
  <c r="T1358" i="1"/>
  <c r="N1359" i="1"/>
  <c r="A1360" i="1"/>
  <c r="I1359" i="1"/>
  <c r="V1360" i="1"/>
  <c r="H1359" i="1"/>
  <c r="R1359" i="1" s="1"/>
  <c r="F1358" i="1"/>
  <c r="E1360" i="1"/>
  <c r="D1359" i="1"/>
  <c r="L188" i="1"/>
  <c r="M188" i="1" s="1"/>
  <c r="S188" i="1" s="1"/>
  <c r="B188" i="1" s="1"/>
  <c r="G1359" i="1" l="1"/>
  <c r="F1359" i="1"/>
  <c r="J1359" i="1"/>
  <c r="L1359" i="1" s="1"/>
  <c r="N1360" i="1"/>
  <c r="V1361" i="1"/>
  <c r="I1360" i="1"/>
  <c r="H1360" i="1"/>
  <c r="R1360" i="1" s="1"/>
  <c r="A1361" i="1"/>
  <c r="T1359" i="1"/>
  <c r="O1359" i="1"/>
  <c r="P1359" i="1" s="1"/>
  <c r="E1361" i="1"/>
  <c r="D1360" i="1"/>
  <c r="L189" i="1"/>
  <c r="M189" i="1" s="1"/>
  <c r="S189" i="1" s="1"/>
  <c r="B189" i="1" s="1"/>
  <c r="N1361" i="1" l="1"/>
  <c r="I1361" i="1"/>
  <c r="H1361" i="1"/>
  <c r="R1361" i="1" s="1"/>
  <c r="A1362" i="1"/>
  <c r="V1362" i="1"/>
  <c r="E1362" i="1"/>
  <c r="D1361" i="1"/>
  <c r="J1360" i="1"/>
  <c r="L1360" i="1" s="1"/>
  <c r="F1360" i="1"/>
  <c r="G1360" i="1"/>
  <c r="O1360" i="1"/>
  <c r="P1360" i="1" s="1"/>
  <c r="T1360" i="1"/>
  <c r="L190" i="1"/>
  <c r="M190" i="1" s="1"/>
  <c r="S190" i="1" s="1"/>
  <c r="B190" i="1" s="1"/>
  <c r="F1361" i="1" l="1"/>
  <c r="G1361" i="1"/>
  <c r="J1361" i="1"/>
  <c r="L1361" i="1" s="1"/>
  <c r="N1362" i="1"/>
  <c r="V1363" i="1"/>
  <c r="A1363" i="1"/>
  <c r="I1362" i="1"/>
  <c r="H1362" i="1"/>
  <c r="E1363" i="1"/>
  <c r="D1362" i="1"/>
  <c r="F1362" i="1" s="1"/>
  <c r="T1361" i="1"/>
  <c r="O1361" i="1"/>
  <c r="P1361" i="1" s="1"/>
  <c r="L191" i="1"/>
  <c r="M191" i="1" s="1"/>
  <c r="G1362" i="1" l="1"/>
  <c r="R1362" i="1"/>
  <c r="E1364" i="1"/>
  <c r="D1363" i="1"/>
  <c r="F1363" i="1" s="1"/>
  <c r="N1363" i="1"/>
  <c r="I1363" i="1"/>
  <c r="A1364" i="1"/>
  <c r="V1364" i="1"/>
  <c r="H1363" i="1"/>
  <c r="T1362" i="1"/>
  <c r="O1362" i="1"/>
  <c r="P1362" i="1" s="1"/>
  <c r="G1363" i="1"/>
  <c r="J1362" i="1"/>
  <c r="L1362" i="1" s="1"/>
  <c r="S191" i="1"/>
  <c r="B191" i="1" s="1"/>
  <c r="L192" i="1"/>
  <c r="M192" i="1" s="1"/>
  <c r="S192" i="1" s="1"/>
  <c r="B192" i="1" s="1"/>
  <c r="P194" i="1"/>
  <c r="AP16" i="1" s="1"/>
  <c r="R1363" i="1" l="1"/>
  <c r="N1364" i="1"/>
  <c r="H1364" i="1"/>
  <c r="V1365" i="1"/>
  <c r="I1364" i="1"/>
  <c r="A1365" i="1"/>
  <c r="T1363" i="1"/>
  <c r="O1363" i="1"/>
  <c r="P1363" i="1" s="1"/>
  <c r="J1363" i="1"/>
  <c r="L1363" i="1" s="1"/>
  <c r="E1365" i="1"/>
  <c r="D1364" i="1"/>
  <c r="L193" i="1"/>
  <c r="M193" i="1" s="1"/>
  <c r="S193" i="1" s="1"/>
  <c r="B193" i="1" s="1"/>
  <c r="L194" i="1"/>
  <c r="J1364" i="1" l="1"/>
  <c r="L1364" i="1" s="1"/>
  <c r="F1364" i="1"/>
  <c r="G1364" i="1"/>
  <c r="N1365" i="1"/>
  <c r="V1366" i="1"/>
  <c r="I1365" i="1"/>
  <c r="H1365" i="1"/>
  <c r="R1365" i="1" s="1"/>
  <c r="A1366" i="1"/>
  <c r="R1364" i="1"/>
  <c r="E1366" i="1"/>
  <c r="D1365" i="1"/>
  <c r="T1364" i="1"/>
  <c r="O1364" i="1"/>
  <c r="P1364" i="1" s="1"/>
  <c r="M194" i="1"/>
  <c r="C195" i="1" s="1"/>
  <c r="C196" i="1" s="1"/>
  <c r="C197" i="1" s="1"/>
  <c r="C198" i="1" s="1"/>
  <c r="C199" i="1" s="1"/>
  <c r="C200" i="1" s="1"/>
  <c r="C201" i="1" s="1"/>
  <c r="C202" i="1" s="1"/>
  <c r="C203" i="1" s="1"/>
  <c r="C204" i="1" s="1"/>
  <c r="C205" i="1" s="1"/>
  <c r="C206" i="1" s="1"/>
  <c r="C207" i="1" s="1"/>
  <c r="C208" i="1" s="1"/>
  <c r="C209" i="1" s="1"/>
  <c r="C210" i="1" s="1"/>
  <c r="C211" i="1" s="1"/>
  <c r="C212" i="1" s="1"/>
  <c r="C213" i="1" s="1"/>
  <c r="C214" i="1" s="1"/>
  <c r="C215" i="1" s="1"/>
  <c r="C216" i="1" s="1"/>
  <c r="C217" i="1" s="1"/>
  <c r="C218" i="1" s="1"/>
  <c r="C219" i="1" s="1"/>
  <c r="C220" i="1" s="1"/>
  <c r="C221" i="1" s="1"/>
  <c r="C222" i="1" s="1"/>
  <c r="C223" i="1" s="1"/>
  <c r="C224" i="1" s="1"/>
  <c r="AL17" i="1" s="1"/>
  <c r="AO17" i="1" s="1"/>
  <c r="N1366" i="1" l="1"/>
  <c r="V1367" i="1"/>
  <c r="I1366" i="1"/>
  <c r="H1366" i="1"/>
  <c r="R1366" i="1" s="1"/>
  <c r="A1367" i="1"/>
  <c r="T1365" i="1"/>
  <c r="O1365" i="1"/>
  <c r="P1365" i="1" s="1"/>
  <c r="J1365" i="1"/>
  <c r="L1365" i="1" s="1"/>
  <c r="G1365" i="1"/>
  <c r="F1365" i="1"/>
  <c r="E1367" i="1"/>
  <c r="D1366" i="1"/>
  <c r="S194" i="1"/>
  <c r="AQ16" i="1" s="1"/>
  <c r="AM16" i="1"/>
  <c r="L195" i="1"/>
  <c r="M195" i="1" s="1"/>
  <c r="S195" i="1" s="1"/>
  <c r="B195" i="1" s="1"/>
  <c r="E1368" i="1" l="1"/>
  <c r="D1367" i="1"/>
  <c r="N1367" i="1"/>
  <c r="A1368" i="1"/>
  <c r="I1367" i="1"/>
  <c r="V1368" i="1"/>
  <c r="H1367" i="1"/>
  <c r="R1367" i="1" s="1"/>
  <c r="F1366" i="1"/>
  <c r="J1366" i="1"/>
  <c r="L1366" i="1" s="1"/>
  <c r="G1366" i="1"/>
  <c r="T1366" i="1"/>
  <c r="O1366" i="1"/>
  <c r="P1366" i="1" s="1"/>
  <c r="T194" i="1"/>
  <c r="B194" i="1"/>
  <c r="L196" i="1"/>
  <c r="M196" i="1" s="1"/>
  <c r="S196" i="1" s="1"/>
  <c r="B196" i="1" s="1"/>
  <c r="N1368" i="1" l="1"/>
  <c r="V1369" i="1"/>
  <c r="A1369" i="1"/>
  <c r="I1368" i="1"/>
  <c r="H1368" i="1"/>
  <c r="O1367" i="1"/>
  <c r="P1367" i="1" s="1"/>
  <c r="T1367" i="1"/>
  <c r="G1367" i="1"/>
  <c r="F1367" i="1"/>
  <c r="J1367" i="1"/>
  <c r="L1367" i="1" s="1"/>
  <c r="E1369" i="1"/>
  <c r="D1368" i="1"/>
  <c r="L197" i="1"/>
  <c r="M197" i="1" s="1"/>
  <c r="S197" i="1" s="1"/>
  <c r="B197" i="1" s="1"/>
  <c r="R1368" i="1" l="1"/>
  <c r="G1368" i="1"/>
  <c r="F1368" i="1"/>
  <c r="J1368" i="1"/>
  <c r="L1368" i="1" s="1"/>
  <c r="E1370" i="1"/>
  <c r="D1369" i="1"/>
  <c r="N1369" i="1"/>
  <c r="H1369" i="1"/>
  <c r="R1369" i="1" s="1"/>
  <c r="A1370" i="1"/>
  <c r="I1369" i="1"/>
  <c r="V1370" i="1"/>
  <c r="T1368" i="1"/>
  <c r="O1368" i="1"/>
  <c r="P1368" i="1" s="1"/>
  <c r="L198" i="1"/>
  <c r="M198" i="1" s="1"/>
  <c r="T1369" i="1" l="1"/>
  <c r="O1369" i="1"/>
  <c r="P1369" i="1" s="1"/>
  <c r="N1370" i="1"/>
  <c r="I1370" i="1"/>
  <c r="A1371" i="1"/>
  <c r="V1371" i="1"/>
  <c r="H1370" i="1"/>
  <c r="R1370" i="1" s="1"/>
  <c r="F1369" i="1"/>
  <c r="J1369" i="1"/>
  <c r="L1369" i="1" s="1"/>
  <c r="G1369" i="1"/>
  <c r="E1371" i="1"/>
  <c r="D1370" i="1"/>
  <c r="S198" i="1"/>
  <c r="L199" i="1"/>
  <c r="M199" i="1" s="1"/>
  <c r="N1371" i="1" l="1"/>
  <c r="V1372" i="1"/>
  <c r="I1371" i="1"/>
  <c r="H1371" i="1"/>
  <c r="R1371" i="1" s="1"/>
  <c r="A1372" i="1"/>
  <c r="F1370" i="1"/>
  <c r="G1370" i="1"/>
  <c r="J1370" i="1"/>
  <c r="L1370" i="1" s="1"/>
  <c r="T1370" i="1"/>
  <c r="O1370" i="1"/>
  <c r="P1370" i="1" s="1"/>
  <c r="E1372" i="1"/>
  <c r="D1371" i="1"/>
  <c r="B198" i="1"/>
  <c r="S199" i="1"/>
  <c r="B199" i="1" s="1"/>
  <c r="L200" i="1"/>
  <c r="M200" i="1" s="1"/>
  <c r="S200" i="1" s="1"/>
  <c r="B200" i="1" s="1"/>
  <c r="N1372" i="1" l="1"/>
  <c r="H1372" i="1"/>
  <c r="V1373" i="1"/>
  <c r="I1372" i="1"/>
  <c r="A1373" i="1"/>
  <c r="F1371" i="1"/>
  <c r="G1371" i="1"/>
  <c r="J1371" i="1"/>
  <c r="L1371" i="1" s="1"/>
  <c r="E1373" i="1"/>
  <c r="D1372" i="1"/>
  <c r="O1371" i="1"/>
  <c r="P1371" i="1" s="1"/>
  <c r="T1371" i="1"/>
  <c r="L201" i="1"/>
  <c r="M201" i="1" s="1"/>
  <c r="S201" i="1" s="1"/>
  <c r="B201" i="1" s="1"/>
  <c r="N1373" i="1" l="1"/>
  <c r="I1373" i="1"/>
  <c r="H1373" i="1"/>
  <c r="A1374" i="1"/>
  <c r="V1374" i="1"/>
  <c r="R1372" i="1"/>
  <c r="F1372" i="1"/>
  <c r="G1372" i="1"/>
  <c r="J1372" i="1"/>
  <c r="L1372" i="1" s="1"/>
  <c r="E1374" i="1"/>
  <c r="D1373" i="1"/>
  <c r="T1372" i="1"/>
  <c r="O1372" i="1"/>
  <c r="P1372" i="1" s="1"/>
  <c r="L202" i="1"/>
  <c r="M202" i="1" s="1"/>
  <c r="S202" i="1" s="1"/>
  <c r="B202" i="1" s="1"/>
  <c r="E1375" i="1" l="1"/>
  <c r="D1374" i="1"/>
  <c r="R1373" i="1"/>
  <c r="N1374" i="1"/>
  <c r="V1375" i="1"/>
  <c r="I1374" i="1"/>
  <c r="A1375" i="1"/>
  <c r="H1374" i="1"/>
  <c r="R1374" i="1" s="1"/>
  <c r="F1373" i="1"/>
  <c r="G1373" i="1"/>
  <c r="J1373" i="1"/>
  <c r="L1373" i="1" s="1"/>
  <c r="O1373" i="1"/>
  <c r="P1373" i="1" s="1"/>
  <c r="T1373" i="1"/>
  <c r="L203" i="1"/>
  <c r="M203" i="1" s="1"/>
  <c r="S203" i="1" s="1"/>
  <c r="B203" i="1" s="1"/>
  <c r="T1374" i="1" l="1"/>
  <c r="O1374" i="1"/>
  <c r="P1374" i="1" s="1"/>
  <c r="J1374" i="1"/>
  <c r="L1374" i="1" s="1"/>
  <c r="F1374" i="1"/>
  <c r="G1374" i="1"/>
  <c r="N1375" i="1"/>
  <c r="H1375" i="1"/>
  <c r="R1375" i="1" s="1"/>
  <c r="V1376" i="1"/>
  <c r="A1376" i="1"/>
  <c r="I1375" i="1"/>
  <c r="E1376" i="1"/>
  <c r="D1375" i="1"/>
  <c r="L204" i="1"/>
  <c r="M204" i="1" s="1"/>
  <c r="S204" i="1" s="1"/>
  <c r="B204" i="1" s="1"/>
  <c r="O1375" i="1" l="1"/>
  <c r="P1375" i="1" s="1"/>
  <c r="T1375" i="1"/>
  <c r="E1377" i="1"/>
  <c r="D1376" i="1"/>
  <c r="J1375" i="1"/>
  <c r="L1375" i="1" s="1"/>
  <c r="F1375" i="1"/>
  <c r="G1375" i="1"/>
  <c r="N1376" i="1"/>
  <c r="H1376" i="1"/>
  <c r="A1377" i="1"/>
  <c r="V1377" i="1"/>
  <c r="I1376" i="1"/>
  <c r="L205" i="1"/>
  <c r="M205" i="1" s="1"/>
  <c r="S205" i="1" s="1"/>
  <c r="B205" i="1" s="1"/>
  <c r="F1376" i="1" l="1"/>
  <c r="J1376" i="1"/>
  <c r="L1376" i="1" s="1"/>
  <c r="G1376" i="1"/>
  <c r="O1376" i="1"/>
  <c r="P1376" i="1" s="1"/>
  <c r="T1376" i="1"/>
  <c r="E1378" i="1"/>
  <c r="D1377" i="1"/>
  <c r="N1377" i="1"/>
  <c r="I1377" i="1"/>
  <c r="H1377" i="1"/>
  <c r="A1378" i="1"/>
  <c r="V1378" i="1"/>
  <c r="R1376" i="1"/>
  <c r="L206" i="1"/>
  <c r="M206" i="1" s="1"/>
  <c r="S206" i="1" s="1"/>
  <c r="B206" i="1" s="1"/>
  <c r="O1377" i="1" l="1"/>
  <c r="P1377" i="1" s="1"/>
  <c r="T1377" i="1"/>
  <c r="E1379" i="1"/>
  <c r="D1378" i="1"/>
  <c r="F1377" i="1"/>
  <c r="G1377" i="1"/>
  <c r="J1377" i="1"/>
  <c r="L1377" i="1" s="1"/>
  <c r="N1378" i="1"/>
  <c r="A1379" i="1"/>
  <c r="V1379" i="1"/>
  <c r="I1378" i="1"/>
  <c r="H1378" i="1"/>
  <c r="R1377" i="1"/>
  <c r="L207" i="1"/>
  <c r="M207" i="1" s="1"/>
  <c r="S207" i="1" s="1"/>
  <c r="B207" i="1" s="1"/>
  <c r="T1378" i="1" l="1"/>
  <c r="O1378" i="1"/>
  <c r="P1378" i="1" s="1"/>
  <c r="F1378" i="1"/>
  <c r="G1378" i="1"/>
  <c r="J1378" i="1"/>
  <c r="L1378" i="1" s="1"/>
  <c r="R1378" i="1"/>
  <c r="E1380" i="1"/>
  <c r="D1379" i="1"/>
  <c r="N1379" i="1"/>
  <c r="V1380" i="1"/>
  <c r="I1379" i="1"/>
  <c r="A1380" i="1"/>
  <c r="H1379" i="1"/>
  <c r="R1379" i="1" s="1"/>
  <c r="L208" i="1"/>
  <c r="M208" i="1" s="1"/>
  <c r="S208" i="1" s="1"/>
  <c r="B208" i="1" s="1"/>
  <c r="G1379" i="1" l="1"/>
  <c r="F1379" i="1"/>
  <c r="N1380" i="1"/>
  <c r="H1380" i="1"/>
  <c r="V1381" i="1"/>
  <c r="A1381" i="1"/>
  <c r="I1380" i="1"/>
  <c r="E1381" i="1"/>
  <c r="D1381" i="1" s="1"/>
  <c r="D1380" i="1"/>
  <c r="T1379" i="1"/>
  <c r="O1379" i="1"/>
  <c r="P1379" i="1" s="1"/>
  <c r="J1379" i="1"/>
  <c r="L1379" i="1" s="1"/>
  <c r="L209" i="1"/>
  <c r="M209" i="1" s="1"/>
  <c r="S209" i="1" s="1"/>
  <c r="B209" i="1" s="1"/>
  <c r="J1380" i="1" l="1"/>
  <c r="L1380" i="1" s="1"/>
  <c r="E1382" i="1"/>
  <c r="N1381" i="1"/>
  <c r="A1382" i="1"/>
  <c r="I1381" i="1"/>
  <c r="H1381" i="1"/>
  <c r="V1382" i="1"/>
  <c r="T1380" i="1"/>
  <c r="O1380" i="1"/>
  <c r="P1380" i="1" s="1"/>
  <c r="R1380" i="1"/>
  <c r="G1381" i="1"/>
  <c r="F1380" i="1"/>
  <c r="F1381" i="1" s="1"/>
  <c r="G1380" i="1"/>
  <c r="L210" i="1"/>
  <c r="M210" i="1" s="1"/>
  <c r="R1381" i="1" l="1"/>
  <c r="N1382" i="1"/>
  <c r="H1382" i="1"/>
  <c r="V1383" i="1"/>
  <c r="I1382" i="1"/>
  <c r="A1383" i="1"/>
  <c r="E1383" i="1"/>
  <c r="D1382" i="1"/>
  <c r="F1382" i="1" s="1"/>
  <c r="J1381" i="1"/>
  <c r="L1381" i="1" s="1"/>
  <c r="S210" i="1"/>
  <c r="B210" i="1" s="1"/>
  <c r="L211" i="1"/>
  <c r="M211" i="1" s="1"/>
  <c r="S211" i="1" s="1"/>
  <c r="B211" i="1" s="1"/>
  <c r="E1384" i="1" l="1"/>
  <c r="D1383" i="1"/>
  <c r="F1383" i="1" s="1"/>
  <c r="N1383" i="1"/>
  <c r="V1384" i="1"/>
  <c r="I1383" i="1"/>
  <c r="H1383" i="1"/>
  <c r="A1384" i="1"/>
  <c r="R1382" i="1"/>
  <c r="J1382" i="1"/>
  <c r="L1382" i="1" s="1"/>
  <c r="T1382" i="1"/>
  <c r="O1382" i="1"/>
  <c r="P1382" i="1" s="1"/>
  <c r="G1382" i="1"/>
  <c r="L212" i="1"/>
  <c r="M212" i="1" s="1"/>
  <c r="S212" i="1" s="1"/>
  <c r="B212" i="1" s="1"/>
  <c r="R1383" i="1" l="1"/>
  <c r="N1384" i="1"/>
  <c r="V1385" i="1"/>
  <c r="H1384" i="1"/>
  <c r="I1384" i="1"/>
  <c r="A1385" i="1"/>
  <c r="O1383" i="1"/>
  <c r="P1383" i="1" s="1"/>
  <c r="T1383" i="1"/>
  <c r="E1385" i="1"/>
  <c r="D1384" i="1"/>
  <c r="J1383" i="1"/>
  <c r="L1383" i="1" s="1"/>
  <c r="G1383" i="1"/>
  <c r="L213" i="1"/>
  <c r="M213" i="1" s="1"/>
  <c r="S213" i="1" s="1"/>
  <c r="B213" i="1" s="1"/>
  <c r="J1384" i="1" l="1"/>
  <c r="L1384" i="1" s="1"/>
  <c r="E1386" i="1"/>
  <c r="D1385" i="1"/>
  <c r="G1385" i="1"/>
  <c r="N1385" i="1"/>
  <c r="I1385" i="1"/>
  <c r="H1385" i="1"/>
  <c r="R1385" i="1" s="1"/>
  <c r="A1386" i="1"/>
  <c r="V1386" i="1"/>
  <c r="R1384" i="1"/>
  <c r="F1384" i="1"/>
  <c r="G1384" i="1"/>
  <c r="T1384" i="1"/>
  <c r="O1384" i="1"/>
  <c r="P1384" i="1" s="1"/>
  <c r="L214" i="1"/>
  <c r="M214" i="1" s="1"/>
  <c r="S214" i="1" s="1"/>
  <c r="B214" i="1" s="1"/>
  <c r="N1386" i="1" l="1"/>
  <c r="I1386" i="1"/>
  <c r="H1386" i="1"/>
  <c r="R1386" i="1" s="1"/>
  <c r="A1387" i="1"/>
  <c r="V1387" i="1"/>
  <c r="F1385" i="1"/>
  <c r="T1385" i="1"/>
  <c r="O1385" i="1"/>
  <c r="P1385" i="1" s="1"/>
  <c r="J1385" i="1"/>
  <c r="L1385" i="1" s="1"/>
  <c r="E1387" i="1"/>
  <c r="D1386" i="1"/>
  <c r="L215" i="1"/>
  <c r="M215" i="1" s="1"/>
  <c r="S215" i="1" s="1"/>
  <c r="B215" i="1" s="1"/>
  <c r="N1387" i="1" l="1"/>
  <c r="A1388" i="1"/>
  <c r="I1387" i="1"/>
  <c r="V1388" i="1"/>
  <c r="H1387" i="1"/>
  <c r="R1387" i="1" s="1"/>
  <c r="J1386" i="1"/>
  <c r="L1386" i="1" s="1"/>
  <c r="F1386" i="1"/>
  <c r="G1386" i="1"/>
  <c r="E1388" i="1"/>
  <c r="D1387" i="1"/>
  <c r="O1386" i="1"/>
  <c r="P1386" i="1" s="1"/>
  <c r="T1386" i="1"/>
  <c r="L216" i="1"/>
  <c r="M216" i="1" s="1"/>
  <c r="G1387" i="1" l="1"/>
  <c r="J1387" i="1"/>
  <c r="L1387" i="1" s="1"/>
  <c r="F1387" i="1"/>
  <c r="N1388" i="1"/>
  <c r="V1389" i="1"/>
  <c r="I1388" i="1"/>
  <c r="A1389" i="1"/>
  <c r="H1388" i="1"/>
  <c r="R1388" i="1" s="1"/>
  <c r="E1389" i="1"/>
  <c r="D1388" i="1"/>
  <c r="T1387" i="1"/>
  <c r="O1387" i="1"/>
  <c r="P1387" i="1" s="1"/>
  <c r="S216" i="1"/>
  <c r="B216" i="1" s="1"/>
  <c r="L217" i="1"/>
  <c r="M217" i="1" s="1"/>
  <c r="S217" i="1" s="1"/>
  <c r="B217" i="1" s="1"/>
  <c r="N1389" i="1" l="1"/>
  <c r="I1389" i="1"/>
  <c r="H1389" i="1"/>
  <c r="R1389" i="1" s="1"/>
  <c r="A1390" i="1"/>
  <c r="V1390" i="1"/>
  <c r="T1388" i="1"/>
  <c r="O1388" i="1"/>
  <c r="P1388" i="1" s="1"/>
  <c r="F1388" i="1"/>
  <c r="J1388" i="1"/>
  <c r="L1388" i="1" s="1"/>
  <c r="G1388" i="1"/>
  <c r="E1390" i="1"/>
  <c r="D1389" i="1"/>
  <c r="L218" i="1"/>
  <c r="M218" i="1" s="1"/>
  <c r="S218" i="1" s="1"/>
  <c r="B218" i="1" s="1"/>
  <c r="N1390" i="1" l="1"/>
  <c r="I1390" i="1"/>
  <c r="A1391" i="1"/>
  <c r="H1390" i="1"/>
  <c r="R1390" i="1" s="1"/>
  <c r="V1391" i="1"/>
  <c r="F1389" i="1"/>
  <c r="J1389" i="1"/>
  <c r="L1389" i="1" s="1"/>
  <c r="G1389" i="1"/>
  <c r="E1391" i="1"/>
  <c r="D1390" i="1"/>
  <c r="T1389" i="1"/>
  <c r="O1389" i="1"/>
  <c r="P1389" i="1" s="1"/>
  <c r="L219" i="1"/>
  <c r="M219" i="1" s="1"/>
  <c r="S219" i="1" s="1"/>
  <c r="B219" i="1" s="1"/>
  <c r="N1391" i="1" l="1"/>
  <c r="V1392" i="1"/>
  <c r="I1391" i="1"/>
  <c r="H1391" i="1"/>
  <c r="R1391" i="1" s="1"/>
  <c r="A1392" i="1"/>
  <c r="G1390" i="1"/>
  <c r="F1390" i="1"/>
  <c r="J1390" i="1"/>
  <c r="L1390" i="1" s="1"/>
  <c r="E1392" i="1"/>
  <c r="D1391" i="1"/>
  <c r="T1390" i="1"/>
  <c r="O1390" i="1"/>
  <c r="P1390" i="1" s="1"/>
  <c r="L220" i="1"/>
  <c r="M220" i="1" s="1"/>
  <c r="S220" i="1" s="1"/>
  <c r="B220" i="1" s="1"/>
  <c r="F1391" i="1" l="1"/>
  <c r="G1391" i="1"/>
  <c r="J1391" i="1"/>
  <c r="L1391" i="1" s="1"/>
  <c r="N1392" i="1"/>
  <c r="H1392" i="1"/>
  <c r="I1392" i="1"/>
  <c r="V1393" i="1"/>
  <c r="A1393" i="1"/>
  <c r="E1393" i="1"/>
  <c r="D1392" i="1"/>
  <c r="O1391" i="1"/>
  <c r="P1391" i="1" s="1"/>
  <c r="T1391" i="1"/>
  <c r="L221" i="1"/>
  <c r="M221" i="1" s="1"/>
  <c r="R1392" i="1" l="1"/>
  <c r="O1392" i="1"/>
  <c r="P1392" i="1" s="1"/>
  <c r="T1392" i="1"/>
  <c r="N1393" i="1"/>
  <c r="V1394" i="1"/>
  <c r="I1393" i="1"/>
  <c r="A1394" i="1"/>
  <c r="H1393" i="1"/>
  <c r="R1393" i="1" s="1"/>
  <c r="F1392" i="1"/>
  <c r="G1392" i="1"/>
  <c r="J1392" i="1"/>
  <c r="L1392" i="1" s="1"/>
  <c r="E1394" i="1"/>
  <c r="D1393" i="1"/>
  <c r="L222" i="1"/>
  <c r="M222" i="1" s="1"/>
  <c r="S222" i="1" s="1"/>
  <c r="B222" i="1" s="1"/>
  <c r="S221" i="1"/>
  <c r="P224" i="1"/>
  <c r="AP17" i="1" s="1"/>
  <c r="F1393" i="1" l="1"/>
  <c r="G1393" i="1"/>
  <c r="J1393" i="1"/>
  <c r="L1393" i="1" s="1"/>
  <c r="N1394" i="1"/>
  <c r="I1394" i="1"/>
  <c r="H1394" i="1"/>
  <c r="R1394" i="1" s="1"/>
  <c r="V1395" i="1"/>
  <c r="A1395" i="1"/>
  <c r="E1395" i="1"/>
  <c r="D1394" i="1"/>
  <c r="T1393" i="1"/>
  <c r="O1393" i="1"/>
  <c r="P1393" i="1" s="1"/>
  <c r="B221" i="1"/>
  <c r="L223" i="1"/>
  <c r="M223" i="1" s="1"/>
  <c r="S223" i="1" s="1"/>
  <c r="B223" i="1" s="1"/>
  <c r="L224" i="1"/>
  <c r="N1395" i="1" l="1"/>
  <c r="H1395" i="1"/>
  <c r="A1396" i="1"/>
  <c r="I1395" i="1"/>
  <c r="V1396" i="1"/>
  <c r="T1394" i="1"/>
  <c r="O1394" i="1"/>
  <c r="P1394" i="1" s="1"/>
  <c r="F1394" i="1"/>
  <c r="J1394" i="1"/>
  <c r="L1394" i="1" s="1"/>
  <c r="G1394" i="1"/>
  <c r="E1396" i="1"/>
  <c r="D1395" i="1"/>
  <c r="M224" i="1"/>
  <c r="C225" i="1" s="1"/>
  <c r="C226" i="1" s="1"/>
  <c r="C227" i="1" s="1"/>
  <c r="C228" i="1" s="1"/>
  <c r="C229" i="1" s="1"/>
  <c r="C230" i="1" s="1"/>
  <c r="C231" i="1" s="1"/>
  <c r="C232" i="1" s="1"/>
  <c r="C233" i="1" s="1"/>
  <c r="C234" i="1" s="1"/>
  <c r="C235" i="1" s="1"/>
  <c r="C236" i="1" s="1"/>
  <c r="C237" i="1" s="1"/>
  <c r="C238" i="1" s="1"/>
  <c r="C239" i="1" s="1"/>
  <c r="C240" i="1" s="1"/>
  <c r="C241" i="1" s="1"/>
  <c r="C242" i="1" s="1"/>
  <c r="C243" i="1" s="1"/>
  <c r="C244" i="1" s="1"/>
  <c r="C245" i="1" s="1"/>
  <c r="C246" i="1" s="1"/>
  <c r="C247" i="1" s="1"/>
  <c r="C248" i="1" s="1"/>
  <c r="C249" i="1" s="1"/>
  <c r="C250" i="1" s="1"/>
  <c r="C251" i="1" s="1"/>
  <c r="C252" i="1" s="1"/>
  <c r="C253" i="1" s="1"/>
  <c r="C254" i="1" s="1"/>
  <c r="C255" i="1" s="1"/>
  <c r="AL18" i="1" s="1"/>
  <c r="AO18" i="1" s="1"/>
  <c r="E1397" i="1" l="1"/>
  <c r="D1396" i="1"/>
  <c r="N1396" i="1"/>
  <c r="H1396" i="1"/>
  <c r="I1396" i="1"/>
  <c r="A1397" i="1"/>
  <c r="V1397" i="1"/>
  <c r="F1395" i="1"/>
  <c r="G1395" i="1"/>
  <c r="J1395" i="1"/>
  <c r="L1395" i="1" s="1"/>
  <c r="R1395" i="1"/>
  <c r="O1395" i="1"/>
  <c r="P1395" i="1" s="1"/>
  <c r="T1395" i="1"/>
  <c r="S224" i="1"/>
  <c r="AQ17" i="1" s="1"/>
  <c r="AM17" i="1"/>
  <c r="L225" i="1"/>
  <c r="M225" i="1" s="1"/>
  <c r="S225" i="1" s="1"/>
  <c r="B225" i="1" s="1"/>
  <c r="N1397" i="1" l="1"/>
  <c r="H1397" i="1"/>
  <c r="A1398" i="1"/>
  <c r="I1397" i="1"/>
  <c r="R1397" i="1" s="1"/>
  <c r="V1398" i="1"/>
  <c r="R1396" i="1"/>
  <c r="F1396" i="1"/>
  <c r="G1396" i="1"/>
  <c r="J1396" i="1"/>
  <c r="L1396" i="1" s="1"/>
  <c r="T1396" i="1"/>
  <c r="O1396" i="1"/>
  <c r="P1396" i="1" s="1"/>
  <c r="E1398" i="1"/>
  <c r="D1397" i="1"/>
  <c r="T224" i="1"/>
  <c r="B224" i="1"/>
  <c r="L226" i="1"/>
  <c r="M226" i="1" s="1"/>
  <c r="S226" i="1" s="1"/>
  <c r="B226" i="1" s="1"/>
  <c r="E1399" i="1" l="1"/>
  <c r="D1398" i="1"/>
  <c r="F1397" i="1"/>
  <c r="G1397" i="1"/>
  <c r="J1397" i="1"/>
  <c r="L1397" i="1" s="1"/>
  <c r="N1398" i="1"/>
  <c r="A1399" i="1"/>
  <c r="V1399" i="1"/>
  <c r="I1398" i="1"/>
  <c r="H1398" i="1"/>
  <c r="J1398" i="1" s="1"/>
  <c r="L1398" i="1" s="1"/>
  <c r="T1397" i="1"/>
  <c r="O1397" i="1"/>
  <c r="P1397" i="1" s="1"/>
  <c r="L227" i="1"/>
  <c r="M227" i="1" s="1"/>
  <c r="S227" i="1" s="1"/>
  <c r="B227" i="1" s="1"/>
  <c r="O1398" i="1" l="1"/>
  <c r="P1398" i="1" s="1"/>
  <c r="T1398" i="1"/>
  <c r="F1398" i="1"/>
  <c r="G1398" i="1"/>
  <c r="N1399" i="1"/>
  <c r="V1400" i="1"/>
  <c r="I1399" i="1"/>
  <c r="R1399" i="1" s="1"/>
  <c r="A1400" i="1"/>
  <c r="H1399" i="1"/>
  <c r="R1398" i="1"/>
  <c r="E1400" i="1"/>
  <c r="D1399" i="1"/>
  <c r="L228" i="1"/>
  <c r="M228" i="1" s="1"/>
  <c r="N1400" i="1" l="1"/>
  <c r="A1401" i="1"/>
  <c r="V1401" i="1"/>
  <c r="I1400" i="1"/>
  <c r="H1400" i="1"/>
  <c r="R1400" i="1" s="1"/>
  <c r="O1399" i="1"/>
  <c r="P1399" i="1" s="1"/>
  <c r="T1399" i="1"/>
  <c r="J1399" i="1"/>
  <c r="L1399" i="1" s="1"/>
  <c r="G1399" i="1"/>
  <c r="F1399" i="1"/>
  <c r="E1401" i="1"/>
  <c r="D1400" i="1"/>
  <c r="S228" i="1"/>
  <c r="L229" i="1"/>
  <c r="M229" i="1" s="1"/>
  <c r="S229" i="1" s="1"/>
  <c r="B229" i="1" s="1"/>
  <c r="N1401" i="1" l="1"/>
  <c r="A1402" i="1"/>
  <c r="H1401" i="1"/>
  <c r="V1402" i="1"/>
  <c r="I1401" i="1"/>
  <c r="F1400" i="1"/>
  <c r="J1400" i="1"/>
  <c r="L1400" i="1" s="1"/>
  <c r="G1400" i="1"/>
  <c r="E1402" i="1"/>
  <c r="D1401" i="1"/>
  <c r="T1400" i="1"/>
  <c r="O1400" i="1"/>
  <c r="P1400" i="1" s="1"/>
  <c r="B228" i="1"/>
  <c r="L230" i="1"/>
  <c r="M230" i="1" s="1"/>
  <c r="S230" i="1" s="1"/>
  <c r="B230" i="1" s="1"/>
  <c r="R1401" i="1" l="1"/>
  <c r="F1401" i="1"/>
  <c r="G1401" i="1"/>
  <c r="J1401" i="1"/>
  <c r="L1401" i="1" s="1"/>
  <c r="N1402" i="1"/>
  <c r="I1402" i="1"/>
  <c r="H1402" i="1"/>
  <c r="V1403" i="1"/>
  <c r="A1403" i="1"/>
  <c r="E1403" i="1"/>
  <c r="D1402" i="1"/>
  <c r="O1401" i="1"/>
  <c r="P1401" i="1" s="1"/>
  <c r="T1401" i="1"/>
  <c r="L231" i="1"/>
  <c r="M231" i="1" s="1"/>
  <c r="T1402" i="1" l="1"/>
  <c r="O1402" i="1"/>
  <c r="P1402" i="1" s="1"/>
  <c r="R1402" i="1"/>
  <c r="G1402" i="1"/>
  <c r="J1402" i="1"/>
  <c r="L1402" i="1" s="1"/>
  <c r="F1402" i="1"/>
  <c r="E1404" i="1"/>
  <c r="D1403" i="1"/>
  <c r="N1403" i="1"/>
  <c r="V1404" i="1"/>
  <c r="I1403" i="1"/>
  <c r="H1403" i="1"/>
  <c r="R1403" i="1" s="1"/>
  <c r="A1404" i="1"/>
  <c r="S231" i="1"/>
  <c r="B231" i="1" s="1"/>
  <c r="L232" i="1"/>
  <c r="M232" i="1" s="1"/>
  <c r="S232" i="1" s="1"/>
  <c r="B232" i="1" s="1"/>
  <c r="E1405" i="1" l="1"/>
  <c r="D1404" i="1"/>
  <c r="G1404" i="1"/>
  <c r="F1403" i="1"/>
  <c r="G1403" i="1"/>
  <c r="J1403" i="1"/>
  <c r="L1403" i="1" s="1"/>
  <c r="N1404" i="1"/>
  <c r="I1404" i="1"/>
  <c r="J1404" i="1" s="1"/>
  <c r="L1404" i="1" s="1"/>
  <c r="H1404" i="1"/>
  <c r="V1405" i="1"/>
  <c r="A1405" i="1"/>
  <c r="O1403" i="1"/>
  <c r="P1403" i="1" s="1"/>
  <c r="T1403" i="1"/>
  <c r="L233" i="1"/>
  <c r="M233" i="1" s="1"/>
  <c r="S233" i="1" s="1"/>
  <c r="B233" i="1" s="1"/>
  <c r="T1404" i="1" l="1"/>
  <c r="O1404" i="1"/>
  <c r="P1404" i="1" s="1"/>
  <c r="N1405" i="1"/>
  <c r="I1405" i="1"/>
  <c r="V1406" i="1"/>
  <c r="H1405" i="1"/>
  <c r="R1405" i="1" s="1"/>
  <c r="A1406" i="1"/>
  <c r="F1404" i="1"/>
  <c r="R1404" i="1"/>
  <c r="E1406" i="1"/>
  <c r="D1405" i="1"/>
  <c r="L234" i="1"/>
  <c r="M234" i="1" s="1"/>
  <c r="S234" i="1" s="1"/>
  <c r="B234" i="1" s="1"/>
  <c r="N1406" i="1" l="1"/>
  <c r="I1406" i="1"/>
  <c r="V1407" i="1"/>
  <c r="H1406" i="1"/>
  <c r="R1406" i="1" s="1"/>
  <c r="A1407" i="1"/>
  <c r="T1405" i="1"/>
  <c r="O1405" i="1"/>
  <c r="P1405" i="1" s="1"/>
  <c r="J1405" i="1"/>
  <c r="L1405" i="1" s="1"/>
  <c r="F1405" i="1"/>
  <c r="G1405" i="1"/>
  <c r="E1407" i="1"/>
  <c r="D1406" i="1"/>
  <c r="L235" i="1"/>
  <c r="M235" i="1" s="1"/>
  <c r="S235" i="1" s="1"/>
  <c r="B235" i="1" s="1"/>
  <c r="N1407" i="1" l="1"/>
  <c r="I1407" i="1"/>
  <c r="A1408" i="1"/>
  <c r="H1407" i="1"/>
  <c r="R1407" i="1" s="1"/>
  <c r="V1408" i="1"/>
  <c r="J1406" i="1"/>
  <c r="L1406" i="1" s="1"/>
  <c r="F1406" i="1"/>
  <c r="G1406" i="1"/>
  <c r="E1408" i="1"/>
  <c r="D1407" i="1"/>
  <c r="O1406" i="1"/>
  <c r="P1406" i="1" s="1"/>
  <c r="T1406" i="1"/>
  <c r="L236" i="1"/>
  <c r="M236" i="1" s="1"/>
  <c r="S236" i="1" s="1"/>
  <c r="B236" i="1" s="1"/>
  <c r="N1408" i="1" l="1"/>
  <c r="H1408" i="1"/>
  <c r="A1409" i="1"/>
  <c r="V1409" i="1"/>
  <c r="I1408" i="1"/>
  <c r="F1407" i="1"/>
  <c r="G1407" i="1"/>
  <c r="J1407" i="1"/>
  <c r="L1407" i="1" s="1"/>
  <c r="E1409" i="1"/>
  <c r="D1408" i="1"/>
  <c r="O1407" i="1"/>
  <c r="P1407" i="1" s="1"/>
  <c r="T1407" i="1"/>
  <c r="L237" i="1"/>
  <c r="M237" i="1" s="1"/>
  <c r="R1408" i="1" l="1"/>
  <c r="N1409" i="1"/>
  <c r="V1410" i="1"/>
  <c r="A1410" i="1"/>
  <c r="I1409" i="1"/>
  <c r="H1409" i="1"/>
  <c r="J1408" i="1"/>
  <c r="L1408" i="1" s="1"/>
  <c r="F1408" i="1"/>
  <c r="G1408" i="1"/>
  <c r="E1410" i="1"/>
  <c r="D1409" i="1"/>
  <c r="O1408" i="1"/>
  <c r="P1408" i="1" s="1"/>
  <c r="T1408" i="1"/>
  <c r="S237" i="1"/>
  <c r="B237" i="1" s="1"/>
  <c r="L238" i="1"/>
  <c r="M238" i="1" s="1"/>
  <c r="S238" i="1" s="1"/>
  <c r="B238" i="1" s="1"/>
  <c r="R1409" i="1" l="1"/>
  <c r="N1410" i="1"/>
  <c r="E1411" i="1"/>
  <c r="H1410" i="1"/>
  <c r="V1411" i="1"/>
  <c r="A1411" i="1"/>
  <c r="I1410" i="1"/>
  <c r="G1409" i="1"/>
  <c r="F1409" i="1"/>
  <c r="J1409" i="1"/>
  <c r="L1409" i="1" s="1"/>
  <c r="D1410" i="1"/>
  <c r="O1409" i="1"/>
  <c r="P1409" i="1" s="1"/>
  <c r="T1409" i="1"/>
  <c r="G1410" i="1"/>
  <c r="L239" i="1"/>
  <c r="M239" i="1" s="1"/>
  <c r="S239" i="1" s="1"/>
  <c r="B239" i="1" s="1"/>
  <c r="E1412" i="1" l="1"/>
  <c r="D1411" i="1"/>
  <c r="F1411" i="1" s="1"/>
  <c r="N1411" i="1"/>
  <c r="H1411" i="1"/>
  <c r="V1412" i="1"/>
  <c r="A1412" i="1"/>
  <c r="I1411" i="1"/>
  <c r="R1410" i="1"/>
  <c r="F1410" i="1"/>
  <c r="J1410" i="1"/>
  <c r="L1410" i="1" s="1"/>
  <c r="L240" i="1"/>
  <c r="M240" i="1" s="1"/>
  <c r="S240" i="1" s="1"/>
  <c r="B240" i="1" s="1"/>
  <c r="J1411" i="1" l="1"/>
  <c r="L1411" i="1" s="1"/>
  <c r="N1412" i="1"/>
  <c r="I1412" i="1"/>
  <c r="H1412" i="1"/>
  <c r="R1412" i="1" s="1"/>
  <c r="V1413" i="1"/>
  <c r="A1413" i="1"/>
  <c r="T1411" i="1"/>
  <c r="O1411" i="1"/>
  <c r="P1411" i="1" s="1"/>
  <c r="R1411" i="1"/>
  <c r="E1413" i="1"/>
  <c r="D1412" i="1"/>
  <c r="G1411" i="1"/>
  <c r="L241" i="1"/>
  <c r="M241" i="1" s="1"/>
  <c r="S241" i="1" s="1"/>
  <c r="B241" i="1" s="1"/>
  <c r="N1413" i="1" l="1"/>
  <c r="V1414" i="1"/>
  <c r="H1413" i="1"/>
  <c r="I1413" i="1"/>
  <c r="A1414" i="1"/>
  <c r="F1412" i="1"/>
  <c r="G1412" i="1"/>
  <c r="J1412" i="1"/>
  <c r="L1412" i="1" s="1"/>
  <c r="E1414" i="1"/>
  <c r="D1413" i="1"/>
  <c r="T1412" i="1"/>
  <c r="O1412" i="1"/>
  <c r="P1412" i="1" s="1"/>
  <c r="L242" i="1"/>
  <c r="M242" i="1" s="1"/>
  <c r="S242" i="1" s="1"/>
  <c r="B242" i="1" s="1"/>
  <c r="N1414" i="1" l="1"/>
  <c r="I1414" i="1"/>
  <c r="H1414" i="1"/>
  <c r="R1414" i="1" s="1"/>
  <c r="V1415" i="1"/>
  <c r="A1415" i="1"/>
  <c r="R1413" i="1"/>
  <c r="F1413" i="1"/>
  <c r="G1413" i="1"/>
  <c r="J1413" i="1"/>
  <c r="L1413" i="1" s="1"/>
  <c r="E1415" i="1"/>
  <c r="D1414" i="1"/>
  <c r="T1413" i="1"/>
  <c r="O1413" i="1"/>
  <c r="P1413" i="1" s="1"/>
  <c r="L243" i="1"/>
  <c r="M243" i="1" s="1"/>
  <c r="S243" i="1" s="1"/>
  <c r="B243" i="1" s="1"/>
  <c r="N1415" i="1" l="1"/>
  <c r="I1415" i="1"/>
  <c r="A1416" i="1"/>
  <c r="H1415" i="1"/>
  <c r="R1415" i="1" s="1"/>
  <c r="V1416" i="1"/>
  <c r="G1414" i="1"/>
  <c r="J1414" i="1"/>
  <c r="L1414" i="1" s="1"/>
  <c r="F1414" i="1"/>
  <c r="E1416" i="1"/>
  <c r="D1415" i="1"/>
  <c r="O1414" i="1"/>
  <c r="P1414" i="1" s="1"/>
  <c r="T1414" i="1"/>
  <c r="L244" i="1"/>
  <c r="M244" i="1" s="1"/>
  <c r="S244" i="1" s="1"/>
  <c r="B244" i="1" s="1"/>
  <c r="J1415" i="1" l="1"/>
  <c r="L1415" i="1" s="1"/>
  <c r="N1416" i="1"/>
  <c r="A1417" i="1"/>
  <c r="V1417" i="1"/>
  <c r="I1416" i="1"/>
  <c r="H1416" i="1"/>
  <c r="R1416" i="1" s="1"/>
  <c r="F1415" i="1"/>
  <c r="G1415" i="1"/>
  <c r="E1417" i="1"/>
  <c r="D1416" i="1"/>
  <c r="T1415" i="1"/>
  <c r="O1415" i="1"/>
  <c r="P1415" i="1" s="1"/>
  <c r="L245" i="1"/>
  <c r="M245" i="1" s="1"/>
  <c r="S245" i="1" s="1"/>
  <c r="B245" i="1" s="1"/>
  <c r="N1417" i="1" l="1"/>
  <c r="V1418" i="1"/>
  <c r="H1417" i="1"/>
  <c r="I1417" i="1"/>
  <c r="A1418" i="1"/>
  <c r="G1416" i="1"/>
  <c r="J1416" i="1"/>
  <c r="L1416" i="1" s="1"/>
  <c r="F1416" i="1"/>
  <c r="T1416" i="1"/>
  <c r="O1416" i="1"/>
  <c r="P1416" i="1" s="1"/>
  <c r="E1418" i="1"/>
  <c r="D1417" i="1"/>
  <c r="L246" i="1"/>
  <c r="M246" i="1" s="1"/>
  <c r="S246" i="1" s="1"/>
  <c r="B246" i="1" s="1"/>
  <c r="N1418" i="1" l="1"/>
  <c r="I1418" i="1"/>
  <c r="A1419" i="1"/>
  <c r="H1418" i="1"/>
  <c r="V1419" i="1"/>
  <c r="F1417" i="1"/>
  <c r="G1417" i="1"/>
  <c r="J1417" i="1"/>
  <c r="L1417" i="1" s="1"/>
  <c r="E1419" i="1"/>
  <c r="D1418" i="1"/>
  <c r="R1417" i="1"/>
  <c r="T1417" i="1"/>
  <c r="O1417" i="1"/>
  <c r="P1417" i="1" s="1"/>
  <c r="L247" i="1"/>
  <c r="M247" i="1" s="1"/>
  <c r="S247" i="1" s="1"/>
  <c r="B247" i="1" s="1"/>
  <c r="N1419" i="1" l="1"/>
  <c r="I1419" i="1"/>
  <c r="H1419" i="1"/>
  <c r="R1419" i="1" s="1"/>
  <c r="A1420" i="1"/>
  <c r="V1420" i="1"/>
  <c r="R1418" i="1"/>
  <c r="F1418" i="1"/>
  <c r="G1418" i="1"/>
  <c r="J1418" i="1"/>
  <c r="L1418" i="1" s="1"/>
  <c r="E1420" i="1"/>
  <c r="D1419" i="1"/>
  <c r="O1418" i="1"/>
  <c r="P1418" i="1" s="1"/>
  <c r="T1418" i="1"/>
  <c r="L248" i="1"/>
  <c r="M248" i="1" s="1"/>
  <c r="S248" i="1" s="1"/>
  <c r="B248" i="1" s="1"/>
  <c r="N1420" i="1" l="1"/>
  <c r="H1420" i="1"/>
  <c r="I1420" i="1"/>
  <c r="A1421" i="1"/>
  <c r="V1421" i="1"/>
  <c r="J1419" i="1"/>
  <c r="L1419" i="1" s="1"/>
  <c r="G1419" i="1"/>
  <c r="F1419" i="1"/>
  <c r="E1421" i="1"/>
  <c r="D1420" i="1"/>
  <c r="J1420" i="1"/>
  <c r="L1420" i="1" s="1"/>
  <c r="O1419" i="1"/>
  <c r="P1419" i="1" s="1"/>
  <c r="T1419" i="1"/>
  <c r="L249" i="1"/>
  <c r="M249" i="1" s="1"/>
  <c r="S249" i="1" s="1"/>
  <c r="B249" i="1" s="1"/>
  <c r="N1421" i="1" l="1"/>
  <c r="A1422" i="1"/>
  <c r="I1421" i="1"/>
  <c r="V1422" i="1"/>
  <c r="H1421" i="1"/>
  <c r="R1421" i="1" s="1"/>
  <c r="R1420" i="1"/>
  <c r="F1420" i="1"/>
  <c r="G1420" i="1"/>
  <c r="E1422" i="1"/>
  <c r="D1421" i="1"/>
  <c r="T1420" i="1"/>
  <c r="O1420" i="1"/>
  <c r="P1420" i="1" s="1"/>
  <c r="L250" i="1"/>
  <c r="M250" i="1" s="1"/>
  <c r="S250" i="1" s="1"/>
  <c r="B250" i="1" s="1"/>
  <c r="G1421" i="1" l="1"/>
  <c r="J1421" i="1"/>
  <c r="L1421" i="1" s="1"/>
  <c r="F1421" i="1"/>
  <c r="N1422" i="1"/>
  <c r="H1422" i="1"/>
  <c r="A1423" i="1"/>
  <c r="I1422" i="1"/>
  <c r="V1423" i="1"/>
  <c r="E1423" i="1"/>
  <c r="D1422" i="1"/>
  <c r="O1421" i="1"/>
  <c r="P1421" i="1" s="1"/>
  <c r="T1421" i="1"/>
  <c r="L251" i="1"/>
  <c r="M251" i="1" s="1"/>
  <c r="S251" i="1" s="1"/>
  <c r="B251" i="1" s="1"/>
  <c r="R1422" i="1" l="1"/>
  <c r="N1423" i="1"/>
  <c r="V1424" i="1"/>
  <c r="I1423" i="1"/>
  <c r="H1423" i="1"/>
  <c r="R1423" i="1" s="1"/>
  <c r="A1424" i="1"/>
  <c r="O1422" i="1"/>
  <c r="P1422" i="1" s="1"/>
  <c r="T1422" i="1"/>
  <c r="J1422" i="1"/>
  <c r="L1422" i="1" s="1"/>
  <c r="F1422" i="1"/>
  <c r="G1422" i="1"/>
  <c r="E1424" i="1"/>
  <c r="D1423" i="1"/>
  <c r="L252" i="1"/>
  <c r="M252" i="1" s="1"/>
  <c r="E1425" i="1" l="1"/>
  <c r="D1424" i="1"/>
  <c r="N1424" i="1"/>
  <c r="V1425" i="1"/>
  <c r="H1424" i="1"/>
  <c r="A1425" i="1"/>
  <c r="I1424" i="1"/>
  <c r="F1423" i="1"/>
  <c r="G1423" i="1"/>
  <c r="J1423" i="1"/>
  <c r="L1423" i="1" s="1"/>
  <c r="O1423" i="1"/>
  <c r="P1423" i="1" s="1"/>
  <c r="T1423" i="1"/>
  <c r="L253" i="1"/>
  <c r="M253" i="1" s="1"/>
  <c r="S253" i="1" s="1"/>
  <c r="B253" i="1" s="1"/>
  <c r="S252" i="1"/>
  <c r="P255" i="1"/>
  <c r="AP18" i="1" s="1"/>
  <c r="R1424" i="1" l="1"/>
  <c r="F1424" i="1"/>
  <c r="N1425" i="1"/>
  <c r="I1425" i="1"/>
  <c r="H1425" i="1"/>
  <c r="J1425" i="1" s="1"/>
  <c r="L1425" i="1" s="1"/>
  <c r="V1426" i="1"/>
  <c r="A1426" i="1"/>
  <c r="O1424" i="1"/>
  <c r="P1424" i="1" s="1"/>
  <c r="T1424" i="1"/>
  <c r="E1426" i="1"/>
  <c r="D1425" i="1"/>
  <c r="J1424" i="1"/>
  <c r="L1424" i="1" s="1"/>
  <c r="G1424" i="1"/>
  <c r="B252" i="1"/>
  <c r="L255" i="1"/>
  <c r="L254" i="1"/>
  <c r="M254" i="1" s="1"/>
  <c r="S254" i="1" s="1"/>
  <c r="B254" i="1" s="1"/>
  <c r="E1427" i="1" l="1"/>
  <c r="D1426" i="1"/>
  <c r="N1426" i="1"/>
  <c r="V1427" i="1"/>
  <c r="H1426" i="1"/>
  <c r="I1426" i="1"/>
  <c r="A1427" i="1"/>
  <c r="G1426" i="1"/>
  <c r="R1425" i="1"/>
  <c r="G1425" i="1"/>
  <c r="F1425" i="1"/>
  <c r="O1425" i="1"/>
  <c r="P1425" i="1" s="1"/>
  <c r="T1425" i="1"/>
  <c r="M255" i="1"/>
  <c r="N1427" i="1" l="1"/>
  <c r="A1428" i="1"/>
  <c r="V1428" i="1"/>
  <c r="I1427" i="1"/>
  <c r="H1427" i="1"/>
  <c r="R1427" i="1" s="1"/>
  <c r="R1426" i="1"/>
  <c r="O1426" i="1"/>
  <c r="P1426" i="1" s="1"/>
  <c r="T1426" i="1"/>
  <c r="F1426" i="1"/>
  <c r="J1426" i="1"/>
  <c r="L1426" i="1" s="1"/>
  <c r="E1428" i="1"/>
  <c r="D1427" i="1"/>
  <c r="AM18" i="1"/>
  <c r="C256" i="1"/>
  <c r="C257" i="1" s="1"/>
  <c r="C258" i="1" s="1"/>
  <c r="C259" i="1" s="1"/>
  <c r="C260" i="1" s="1"/>
  <c r="C261" i="1" s="1"/>
  <c r="C262" i="1" s="1"/>
  <c r="C263" i="1" s="1"/>
  <c r="C264" i="1" s="1"/>
  <c r="C265" i="1" s="1"/>
  <c r="C266" i="1" s="1"/>
  <c r="C267" i="1" s="1"/>
  <c r="C268" i="1" s="1"/>
  <c r="C269" i="1" s="1"/>
  <c r="C270" i="1" s="1"/>
  <c r="C271" i="1" s="1"/>
  <c r="C272" i="1" s="1"/>
  <c r="C273" i="1" s="1"/>
  <c r="C274" i="1" s="1"/>
  <c r="C275" i="1" s="1"/>
  <c r="C276" i="1" s="1"/>
  <c r="C277" i="1" s="1"/>
  <c r="C278" i="1" s="1"/>
  <c r="C279" i="1" s="1"/>
  <c r="C280" i="1" s="1"/>
  <c r="C281" i="1" s="1"/>
  <c r="C282" i="1" s="1"/>
  <c r="C283" i="1" s="1"/>
  <c r="C284" i="1" s="1"/>
  <c r="C285" i="1" s="1"/>
  <c r="C286" i="1" s="1"/>
  <c r="AL19" i="1" s="1"/>
  <c r="AO19" i="1" s="1"/>
  <c r="L256" i="1"/>
  <c r="S255" i="1"/>
  <c r="E1429" i="1" l="1"/>
  <c r="D1428" i="1"/>
  <c r="G1427" i="1"/>
  <c r="J1427" i="1"/>
  <c r="L1427" i="1" s="1"/>
  <c r="F1427" i="1"/>
  <c r="N1428" i="1"/>
  <c r="H1428" i="1"/>
  <c r="R1428" i="1" s="1"/>
  <c r="A1429" i="1"/>
  <c r="V1429" i="1"/>
  <c r="I1428" i="1"/>
  <c r="T1427" i="1"/>
  <c r="O1427" i="1"/>
  <c r="P1427" i="1" s="1"/>
  <c r="M256" i="1"/>
  <c r="S256" i="1" s="1"/>
  <c r="B256" i="1" s="1"/>
  <c r="T255" i="1"/>
  <c r="AQ18" i="1"/>
  <c r="B255" i="1"/>
  <c r="L257" i="1"/>
  <c r="M257" i="1" s="1"/>
  <c r="S257" i="1" s="1"/>
  <c r="B257" i="1" s="1"/>
  <c r="N1429" i="1" l="1"/>
  <c r="H1429" i="1"/>
  <c r="I1429" i="1"/>
  <c r="V1430" i="1"/>
  <c r="A1430" i="1"/>
  <c r="T1428" i="1"/>
  <c r="O1428" i="1"/>
  <c r="P1428" i="1" s="1"/>
  <c r="F1428" i="1"/>
  <c r="G1428" i="1"/>
  <c r="J1428" i="1"/>
  <c r="L1428" i="1" s="1"/>
  <c r="E1430" i="1"/>
  <c r="D1429" i="1"/>
  <c r="L258" i="1"/>
  <c r="M258" i="1" s="1"/>
  <c r="S258" i="1" s="1"/>
  <c r="B258" i="1" s="1"/>
  <c r="F1429" i="1" l="1"/>
  <c r="N1430" i="1"/>
  <c r="I1430" i="1"/>
  <c r="H1430" i="1"/>
  <c r="R1430" i="1" s="1"/>
  <c r="A1431" i="1"/>
  <c r="V1431" i="1"/>
  <c r="J1429" i="1"/>
  <c r="L1429" i="1" s="1"/>
  <c r="E1431" i="1"/>
  <c r="D1430" i="1"/>
  <c r="F1430" i="1" s="1"/>
  <c r="R1429" i="1"/>
  <c r="O1429" i="1"/>
  <c r="P1429" i="1" s="1"/>
  <c r="T1429" i="1"/>
  <c r="G1429" i="1"/>
  <c r="L259" i="1"/>
  <c r="M259" i="1" s="1"/>
  <c r="E1432" i="1" l="1"/>
  <c r="D1431" i="1"/>
  <c r="F1431" i="1" s="1"/>
  <c r="G1431" i="1"/>
  <c r="J1430" i="1"/>
  <c r="L1430" i="1" s="1"/>
  <c r="N1431" i="1"/>
  <c r="V1432" i="1"/>
  <c r="H1431" i="1"/>
  <c r="I1431" i="1"/>
  <c r="A1432" i="1"/>
  <c r="T1430" i="1"/>
  <c r="O1430" i="1"/>
  <c r="P1430" i="1" s="1"/>
  <c r="G1430" i="1"/>
  <c r="S259" i="1"/>
  <c r="L260" i="1"/>
  <c r="M260" i="1" s="1"/>
  <c r="S260" i="1" s="1"/>
  <c r="B260" i="1" s="1"/>
  <c r="R1431" i="1" l="1"/>
  <c r="O1431" i="1"/>
  <c r="P1431" i="1" s="1"/>
  <c r="T1431" i="1"/>
  <c r="J1431" i="1"/>
  <c r="L1431" i="1" s="1"/>
  <c r="N1432" i="1"/>
  <c r="H1432" i="1"/>
  <c r="R1432" i="1" s="1"/>
  <c r="A1433" i="1"/>
  <c r="V1433" i="1"/>
  <c r="I1432" i="1"/>
  <c r="E1433" i="1"/>
  <c r="D1432" i="1"/>
  <c r="B259" i="1"/>
  <c r="L261" i="1"/>
  <c r="M261" i="1" s="1"/>
  <c r="S261" i="1" s="1"/>
  <c r="B261" i="1" s="1"/>
  <c r="N1433" i="1" l="1"/>
  <c r="V1434" i="1"/>
  <c r="I1433" i="1"/>
  <c r="H1433" i="1"/>
  <c r="A1434" i="1"/>
  <c r="E1434" i="1"/>
  <c r="D1433" i="1"/>
  <c r="O1432" i="1"/>
  <c r="P1432" i="1" s="1"/>
  <c r="T1432" i="1"/>
  <c r="F1432" i="1"/>
  <c r="J1432" i="1"/>
  <c r="L1432" i="1" s="1"/>
  <c r="G1432" i="1"/>
  <c r="L262" i="1"/>
  <c r="M262" i="1" s="1"/>
  <c r="F1433" i="1" l="1"/>
  <c r="G1433" i="1"/>
  <c r="J1433" i="1"/>
  <c r="L1433" i="1" s="1"/>
  <c r="R1433" i="1"/>
  <c r="E1435" i="1"/>
  <c r="D1434" i="1"/>
  <c r="N1434" i="1"/>
  <c r="H1434" i="1"/>
  <c r="I1434" i="1"/>
  <c r="A1435" i="1"/>
  <c r="V1435" i="1"/>
  <c r="T1433" i="1"/>
  <c r="O1433" i="1"/>
  <c r="P1433" i="1" s="1"/>
  <c r="L263" i="1"/>
  <c r="M263" i="1" s="1"/>
  <c r="S262" i="1"/>
  <c r="B262" i="1" s="1"/>
  <c r="O1434" i="1" l="1"/>
  <c r="P1434" i="1" s="1"/>
  <c r="T1434" i="1"/>
  <c r="F1434" i="1"/>
  <c r="J1434" i="1"/>
  <c r="L1434" i="1" s="1"/>
  <c r="E1436" i="1"/>
  <c r="D1435" i="1"/>
  <c r="F1435" i="1" s="1"/>
  <c r="N1435" i="1"/>
  <c r="I1435" i="1"/>
  <c r="H1435" i="1"/>
  <c r="V1436" i="1"/>
  <c r="A1436" i="1"/>
  <c r="R1434" i="1"/>
  <c r="G1434" i="1"/>
  <c r="S263" i="1"/>
  <c r="B263" i="1" s="1"/>
  <c r="L264" i="1"/>
  <c r="M264" i="1" s="1"/>
  <c r="S264" i="1" s="1"/>
  <c r="B264" i="1" s="1"/>
  <c r="O1435" i="1" l="1"/>
  <c r="P1435" i="1" s="1"/>
  <c r="T1435" i="1"/>
  <c r="E1437" i="1"/>
  <c r="D1436" i="1"/>
  <c r="J1435" i="1"/>
  <c r="L1435" i="1" s="1"/>
  <c r="N1436" i="1"/>
  <c r="A1437" i="1"/>
  <c r="V1437" i="1"/>
  <c r="I1436" i="1"/>
  <c r="H1436" i="1"/>
  <c r="R1435" i="1"/>
  <c r="G1435" i="1"/>
  <c r="L265" i="1"/>
  <c r="M265" i="1" s="1"/>
  <c r="R1436" i="1" l="1"/>
  <c r="G1436" i="1"/>
  <c r="F1436" i="1"/>
  <c r="N1437" i="1"/>
  <c r="V1438" i="1"/>
  <c r="H1437" i="1"/>
  <c r="I1437" i="1"/>
  <c r="A1438" i="1"/>
  <c r="J1436" i="1"/>
  <c r="L1436" i="1" s="1"/>
  <c r="O1436" i="1"/>
  <c r="P1436" i="1" s="1"/>
  <c r="T1436" i="1"/>
  <c r="E1438" i="1"/>
  <c r="D1437" i="1"/>
  <c r="L266" i="1"/>
  <c r="M266" i="1" s="1"/>
  <c r="S266" i="1" s="1"/>
  <c r="B266" i="1" s="1"/>
  <c r="S265" i="1"/>
  <c r="B265" i="1" s="1"/>
  <c r="R1437" i="1" l="1"/>
  <c r="N1438" i="1"/>
  <c r="A1439" i="1"/>
  <c r="V1439" i="1"/>
  <c r="I1438" i="1"/>
  <c r="H1438" i="1"/>
  <c r="R1438" i="1" s="1"/>
  <c r="F1437" i="1"/>
  <c r="G1437" i="1"/>
  <c r="J1437" i="1"/>
  <c r="L1437" i="1" s="1"/>
  <c r="O1437" i="1"/>
  <c r="P1437" i="1" s="1"/>
  <c r="T1437" i="1"/>
  <c r="E1439" i="1"/>
  <c r="D1438" i="1"/>
  <c r="L267" i="1"/>
  <c r="M267" i="1" s="1"/>
  <c r="S267" i="1" s="1"/>
  <c r="B267" i="1" s="1"/>
  <c r="E1440" i="1" l="1"/>
  <c r="D1439" i="1"/>
  <c r="N1439" i="1"/>
  <c r="A1440" i="1"/>
  <c r="I1439" i="1"/>
  <c r="H1439" i="1"/>
  <c r="R1439" i="1" s="1"/>
  <c r="V1440" i="1"/>
  <c r="F1438" i="1"/>
  <c r="G1438" i="1"/>
  <c r="J1438" i="1"/>
  <c r="L1438" i="1" s="1"/>
  <c r="O1438" i="1"/>
  <c r="P1438" i="1" s="1"/>
  <c r="T1438" i="1"/>
  <c r="L268" i="1"/>
  <c r="M268" i="1" s="1"/>
  <c r="S268" i="1" s="1"/>
  <c r="B268" i="1" s="1"/>
  <c r="N1440" i="1" l="1"/>
  <c r="V1441" i="1"/>
  <c r="I1440" i="1"/>
  <c r="H1440" i="1"/>
  <c r="R1440" i="1" s="1"/>
  <c r="A1441" i="1"/>
  <c r="O1439" i="1"/>
  <c r="P1439" i="1" s="1"/>
  <c r="T1439" i="1"/>
  <c r="F1439" i="1"/>
  <c r="G1439" i="1"/>
  <c r="J1439" i="1"/>
  <c r="L1439" i="1" s="1"/>
  <c r="E1441" i="1"/>
  <c r="D1440" i="1"/>
  <c r="L269" i="1"/>
  <c r="M269" i="1" s="1"/>
  <c r="S269" i="1" s="1"/>
  <c r="B269" i="1" s="1"/>
  <c r="G1440" i="1" l="1"/>
  <c r="F1440" i="1"/>
  <c r="J1440" i="1"/>
  <c r="L1440" i="1" s="1"/>
  <c r="E1442" i="1"/>
  <c r="N1441" i="1"/>
  <c r="V1442" i="1"/>
  <c r="I1441" i="1"/>
  <c r="H1441" i="1"/>
  <c r="A1442" i="1"/>
  <c r="D1441" i="1"/>
  <c r="O1440" i="1"/>
  <c r="P1440" i="1" s="1"/>
  <c r="T1440" i="1"/>
  <c r="L270" i="1"/>
  <c r="M270" i="1" s="1"/>
  <c r="S270" i="1" s="1"/>
  <c r="B270" i="1" s="1"/>
  <c r="R1441" i="1" l="1"/>
  <c r="G1441" i="1"/>
  <c r="F1441" i="1"/>
  <c r="J1441" i="1"/>
  <c r="L1441" i="1" s="1"/>
  <c r="E1443" i="1"/>
  <c r="D1442" i="1"/>
  <c r="F1442" i="1" s="1"/>
  <c r="N1442" i="1"/>
  <c r="A1443" i="1"/>
  <c r="V1443" i="1"/>
  <c r="H1442" i="1"/>
  <c r="I1442" i="1"/>
  <c r="L271" i="1"/>
  <c r="M271" i="1" s="1"/>
  <c r="S271" i="1" s="1"/>
  <c r="B271" i="1" s="1"/>
  <c r="E1444" i="1" l="1"/>
  <c r="D1443" i="1"/>
  <c r="F1443" i="1" s="1"/>
  <c r="G1443" i="1"/>
  <c r="R1442" i="1"/>
  <c r="J1443" i="1"/>
  <c r="L1443" i="1" s="1"/>
  <c r="N1443" i="1"/>
  <c r="V1444" i="1"/>
  <c r="A1444" i="1"/>
  <c r="I1443" i="1"/>
  <c r="H1443" i="1"/>
  <c r="R1443" i="1" s="1"/>
  <c r="G1442" i="1"/>
  <c r="O1442" i="1"/>
  <c r="P1442" i="1" s="1"/>
  <c r="T1442" i="1"/>
  <c r="J1442" i="1"/>
  <c r="L1442" i="1" s="1"/>
  <c r="L272" i="1"/>
  <c r="M272" i="1" s="1"/>
  <c r="S272" i="1" s="1"/>
  <c r="B272" i="1" s="1"/>
  <c r="N1444" i="1" l="1"/>
  <c r="V1445" i="1"/>
  <c r="H1444" i="1"/>
  <c r="I1444" i="1"/>
  <c r="A1445" i="1"/>
  <c r="O1443" i="1"/>
  <c r="P1443" i="1" s="1"/>
  <c r="T1443" i="1"/>
  <c r="E1445" i="1"/>
  <c r="D1444" i="1"/>
  <c r="L273" i="1"/>
  <c r="M273" i="1" s="1"/>
  <c r="S273" i="1" s="1"/>
  <c r="B273" i="1" s="1"/>
  <c r="E1446" i="1" l="1"/>
  <c r="D1445" i="1"/>
  <c r="N1445" i="1"/>
  <c r="A1446" i="1"/>
  <c r="I1445" i="1"/>
  <c r="V1446" i="1"/>
  <c r="H1445" i="1"/>
  <c r="R1445" i="1" s="1"/>
  <c r="R1444" i="1"/>
  <c r="J1444" i="1"/>
  <c r="L1444" i="1" s="1"/>
  <c r="F1444" i="1"/>
  <c r="G1444" i="1"/>
  <c r="O1444" i="1"/>
  <c r="P1444" i="1" s="1"/>
  <c r="T1444" i="1"/>
  <c r="L274" i="1"/>
  <c r="M274" i="1" s="1"/>
  <c r="S274" i="1" s="1"/>
  <c r="B274" i="1" s="1"/>
  <c r="N1446" i="1" l="1"/>
  <c r="H1446" i="1"/>
  <c r="I1446" i="1"/>
  <c r="A1447" i="1"/>
  <c r="V1447" i="1"/>
  <c r="O1445" i="1"/>
  <c r="P1445" i="1" s="1"/>
  <c r="T1445" i="1"/>
  <c r="F1445" i="1"/>
  <c r="E1447" i="1"/>
  <c r="D1446" i="1"/>
  <c r="J1445" i="1"/>
  <c r="L1445" i="1" s="1"/>
  <c r="G1445" i="1"/>
  <c r="L275" i="1"/>
  <c r="M275" i="1" s="1"/>
  <c r="N1447" i="1" l="1"/>
  <c r="A1448" i="1"/>
  <c r="V1448" i="1"/>
  <c r="I1447" i="1"/>
  <c r="H1447" i="1"/>
  <c r="J1446" i="1"/>
  <c r="L1446" i="1" s="1"/>
  <c r="G1446" i="1"/>
  <c r="F1446" i="1"/>
  <c r="R1446" i="1"/>
  <c r="E1448" i="1"/>
  <c r="D1447" i="1"/>
  <c r="O1446" i="1"/>
  <c r="P1446" i="1" s="1"/>
  <c r="T1446" i="1"/>
  <c r="L276" i="1"/>
  <c r="M276" i="1" s="1"/>
  <c r="S276" i="1" s="1"/>
  <c r="B276" i="1" s="1"/>
  <c r="S275" i="1"/>
  <c r="B275" i="1" s="1"/>
  <c r="R1447" i="1" l="1"/>
  <c r="F1447" i="1"/>
  <c r="J1447" i="1"/>
  <c r="L1447" i="1" s="1"/>
  <c r="G1447" i="1"/>
  <c r="E1449" i="1"/>
  <c r="D1448" i="1"/>
  <c r="I1448" i="1"/>
  <c r="N1448" i="1"/>
  <c r="A1449" i="1"/>
  <c r="H1448" i="1"/>
  <c r="V1449" i="1"/>
  <c r="T1447" i="1"/>
  <c r="O1447" i="1"/>
  <c r="P1447" i="1" s="1"/>
  <c r="L277" i="1"/>
  <c r="M277" i="1" s="1"/>
  <c r="S277" i="1" s="1"/>
  <c r="B277" i="1" s="1"/>
  <c r="J1448" i="1" l="1"/>
  <c r="L1448" i="1" s="1"/>
  <c r="F1448" i="1"/>
  <c r="G1448" i="1"/>
  <c r="A1450" i="1"/>
  <c r="N1449" i="1"/>
  <c r="I1449" i="1"/>
  <c r="I1450" i="1" s="1"/>
  <c r="H1449" i="1"/>
  <c r="R1449" i="1" s="1"/>
  <c r="V1450" i="1"/>
  <c r="T1448" i="1"/>
  <c r="O1448" i="1"/>
  <c r="P1448" i="1" s="1"/>
  <c r="E1450" i="1"/>
  <c r="D1449" i="1"/>
  <c r="R1448" i="1"/>
  <c r="L278" i="1"/>
  <c r="M278" i="1" s="1"/>
  <c r="E1451" i="1" l="1"/>
  <c r="D1450" i="1"/>
  <c r="T1449" i="1"/>
  <c r="O1449" i="1"/>
  <c r="P1449" i="1" s="1"/>
  <c r="F1449" i="1"/>
  <c r="G1449" i="1"/>
  <c r="J1449" i="1"/>
  <c r="L1449" i="1" s="1"/>
  <c r="N1450" i="1"/>
  <c r="A1451" i="1"/>
  <c r="H1450" i="1"/>
  <c r="R1450" i="1" s="1"/>
  <c r="V1451" i="1"/>
  <c r="L279" i="1"/>
  <c r="M279" i="1" s="1"/>
  <c r="S279" i="1" s="1"/>
  <c r="B279" i="1" s="1"/>
  <c r="S278" i="1"/>
  <c r="B278" i="1" s="1"/>
  <c r="O1450" i="1" l="1"/>
  <c r="P1450" i="1" s="1"/>
  <c r="T1450" i="1"/>
  <c r="F1450" i="1"/>
  <c r="G1450" i="1"/>
  <c r="J1450" i="1"/>
  <c r="L1450" i="1" s="1"/>
  <c r="N1451" i="1"/>
  <c r="I1451" i="1"/>
  <c r="H1451" i="1"/>
  <c r="A1452" i="1"/>
  <c r="V1452" i="1"/>
  <c r="E1452" i="1"/>
  <c r="D1451" i="1"/>
  <c r="L280" i="1"/>
  <c r="M280" i="1" s="1"/>
  <c r="R1451" i="1" l="1"/>
  <c r="T1451" i="1"/>
  <c r="O1451" i="1"/>
  <c r="P1451" i="1" s="1"/>
  <c r="J1451" i="1"/>
  <c r="L1451" i="1" s="1"/>
  <c r="G1451" i="1"/>
  <c r="F1451" i="1"/>
  <c r="E1453" i="1"/>
  <c r="D1452" i="1"/>
  <c r="N1452" i="1"/>
  <c r="H1452" i="1"/>
  <c r="A1453" i="1"/>
  <c r="I1452" i="1"/>
  <c r="V1453" i="1"/>
  <c r="L281" i="1"/>
  <c r="M281" i="1" s="1"/>
  <c r="S281" i="1" s="1"/>
  <c r="B281" i="1" s="1"/>
  <c r="S280" i="1"/>
  <c r="B280" i="1" s="1"/>
  <c r="O1452" i="1" l="1"/>
  <c r="P1452" i="1" s="1"/>
  <c r="T1452" i="1"/>
  <c r="E1454" i="1"/>
  <c r="D1453" i="1"/>
  <c r="N1453" i="1"/>
  <c r="H1453" i="1"/>
  <c r="I1453" i="1"/>
  <c r="J1453" i="1" s="1"/>
  <c r="L1453" i="1" s="1"/>
  <c r="A1454" i="1"/>
  <c r="V1454" i="1"/>
  <c r="G1452" i="1"/>
  <c r="F1452" i="1"/>
  <c r="J1452" i="1"/>
  <c r="L1452" i="1" s="1"/>
  <c r="R1452" i="1"/>
  <c r="L282" i="1"/>
  <c r="M282" i="1" s="1"/>
  <c r="F1453" i="1" l="1"/>
  <c r="R1453" i="1"/>
  <c r="O1453" i="1"/>
  <c r="P1453" i="1" s="1"/>
  <c r="T1453" i="1"/>
  <c r="E1455" i="1"/>
  <c r="D1454" i="1"/>
  <c r="F1454" i="1" s="1"/>
  <c r="N1454" i="1"/>
  <c r="A1455" i="1"/>
  <c r="I1454" i="1"/>
  <c r="H1454" i="1"/>
  <c r="R1454" i="1" s="1"/>
  <c r="V1455" i="1"/>
  <c r="G1453" i="1"/>
  <c r="S282" i="1"/>
  <c r="B282" i="1" s="1"/>
  <c r="L283" i="1"/>
  <c r="M283" i="1" s="1"/>
  <c r="S283" i="1" s="1"/>
  <c r="B283" i="1" s="1"/>
  <c r="P285" i="1"/>
  <c r="G1454" i="1" l="1"/>
  <c r="T1454" i="1"/>
  <c r="O1454" i="1"/>
  <c r="P1454" i="1" s="1"/>
  <c r="E1456" i="1"/>
  <c r="D1455" i="1"/>
  <c r="N1455" i="1"/>
  <c r="H1455" i="1"/>
  <c r="A1456" i="1"/>
  <c r="I1455" i="1"/>
  <c r="V1456" i="1"/>
  <c r="J1454" i="1"/>
  <c r="L1454" i="1" s="1"/>
  <c r="L284" i="1"/>
  <c r="M284" i="1" s="1"/>
  <c r="S284" i="1" s="1"/>
  <c r="B284" i="1" s="1"/>
  <c r="T285" i="1"/>
  <c r="N1456" i="1" l="1"/>
  <c r="H1456" i="1"/>
  <c r="I1456" i="1"/>
  <c r="A1457" i="1"/>
  <c r="V1457" i="1"/>
  <c r="E1457" i="1"/>
  <c r="D1456" i="1"/>
  <c r="R1455" i="1"/>
  <c r="O1455" i="1"/>
  <c r="P1455" i="1" s="1"/>
  <c r="T1455" i="1"/>
  <c r="F1455" i="1"/>
  <c r="G1455" i="1"/>
  <c r="J1455" i="1"/>
  <c r="L1455" i="1" s="1"/>
  <c r="L285" i="1"/>
  <c r="M285" i="1" s="1"/>
  <c r="S285" i="1" s="1"/>
  <c r="B285" i="1" s="1"/>
  <c r="L286" i="1"/>
  <c r="F1456" i="1" l="1"/>
  <c r="G1456" i="1"/>
  <c r="N1457" i="1"/>
  <c r="A1458" i="1"/>
  <c r="I1457" i="1"/>
  <c r="H1457" i="1"/>
  <c r="V1458" i="1"/>
  <c r="J1456" i="1"/>
  <c r="L1456" i="1" s="1"/>
  <c r="E1458" i="1"/>
  <c r="D1457" i="1"/>
  <c r="R1456" i="1"/>
  <c r="G1457" i="1"/>
  <c r="T1456" i="1"/>
  <c r="O1456" i="1"/>
  <c r="P1456" i="1" s="1"/>
  <c r="M286" i="1"/>
  <c r="R1457" i="1" l="1"/>
  <c r="N1458" i="1"/>
  <c r="A1459" i="1"/>
  <c r="I1458" i="1"/>
  <c r="H1458" i="1"/>
  <c r="R1458" i="1" s="1"/>
  <c r="V1459" i="1"/>
  <c r="T1457" i="1"/>
  <c r="O1457" i="1"/>
  <c r="P1457" i="1" s="1"/>
  <c r="F1457" i="1"/>
  <c r="J1457" i="1"/>
  <c r="L1457" i="1" s="1"/>
  <c r="E1459" i="1"/>
  <c r="D1458" i="1"/>
  <c r="AM19" i="1"/>
  <c r="C287" i="1"/>
  <c r="C288" i="1" s="1"/>
  <c r="C289" i="1" s="1"/>
  <c r="C290" i="1" s="1"/>
  <c r="C291" i="1" s="1"/>
  <c r="C292" i="1" s="1"/>
  <c r="C293" i="1" s="1"/>
  <c r="C294" i="1" s="1"/>
  <c r="C295" i="1" s="1"/>
  <c r="C296" i="1" s="1"/>
  <c r="C297" i="1" s="1"/>
  <c r="C298" i="1" s="1"/>
  <c r="C299" i="1" s="1"/>
  <c r="C300" i="1" s="1"/>
  <c r="C301" i="1" s="1"/>
  <c r="C302" i="1" s="1"/>
  <c r="C303" i="1" s="1"/>
  <c r="C304" i="1" s="1"/>
  <c r="C305" i="1" s="1"/>
  <c r="C306" i="1" s="1"/>
  <c r="C307" i="1" s="1"/>
  <c r="C308" i="1" s="1"/>
  <c r="C309" i="1" s="1"/>
  <c r="C310" i="1" s="1"/>
  <c r="C311" i="1" s="1"/>
  <c r="C312" i="1" s="1"/>
  <c r="C313" i="1" s="1"/>
  <c r="C314" i="1" s="1"/>
  <c r="AL20" i="1" s="1"/>
  <c r="AO20" i="1" s="1"/>
  <c r="L287" i="1"/>
  <c r="S286" i="1"/>
  <c r="G1458" i="1" l="1"/>
  <c r="F1458" i="1"/>
  <c r="J1458" i="1"/>
  <c r="L1458" i="1" s="1"/>
  <c r="E1460" i="1"/>
  <c r="D1459" i="1"/>
  <c r="N1459" i="1"/>
  <c r="H1459" i="1"/>
  <c r="R1459" i="1" s="1"/>
  <c r="A1460" i="1"/>
  <c r="I1459" i="1"/>
  <c r="V1460" i="1"/>
  <c r="O1458" i="1"/>
  <c r="P1458" i="1" s="1"/>
  <c r="T1458" i="1"/>
  <c r="M287" i="1"/>
  <c r="S287" i="1" s="1"/>
  <c r="B287" i="1" s="1"/>
  <c r="T286" i="1"/>
  <c r="AQ19" i="1"/>
  <c r="L288" i="1"/>
  <c r="M288" i="1" s="1"/>
  <c r="S288" i="1" s="1"/>
  <c r="B288" i="1" s="1"/>
  <c r="B286" i="1"/>
  <c r="F1459" i="1" l="1"/>
  <c r="J1459" i="1"/>
  <c r="L1459" i="1" s="1"/>
  <c r="G1459" i="1"/>
  <c r="T1459" i="1"/>
  <c r="O1459" i="1"/>
  <c r="P1459" i="1" s="1"/>
  <c r="N1460" i="1"/>
  <c r="A1461" i="1"/>
  <c r="I1460" i="1"/>
  <c r="H1460" i="1"/>
  <c r="V1461" i="1"/>
  <c r="E1461" i="1"/>
  <c r="D1460" i="1"/>
  <c r="L289" i="1"/>
  <c r="M289" i="1" s="1"/>
  <c r="S289" i="1" s="1"/>
  <c r="B289" i="1" s="1"/>
  <c r="E1462" i="1" l="1"/>
  <c r="D1461" i="1"/>
  <c r="T1460" i="1"/>
  <c r="O1460" i="1"/>
  <c r="P1460" i="1" s="1"/>
  <c r="G1461" i="1"/>
  <c r="N1461" i="1"/>
  <c r="A1462" i="1"/>
  <c r="I1461" i="1"/>
  <c r="J1461" i="1" s="1"/>
  <c r="L1461" i="1" s="1"/>
  <c r="H1461" i="1"/>
  <c r="V1462" i="1"/>
  <c r="F1460" i="1"/>
  <c r="J1460" i="1"/>
  <c r="L1460" i="1" s="1"/>
  <c r="G1460" i="1"/>
  <c r="R1460" i="1"/>
  <c r="L290" i="1"/>
  <c r="M290" i="1" s="1"/>
  <c r="F1461" i="1" l="1"/>
  <c r="N1462" i="1"/>
  <c r="I1462" i="1"/>
  <c r="A1463" i="1"/>
  <c r="H1462" i="1"/>
  <c r="R1462" i="1" s="1"/>
  <c r="V1463" i="1"/>
  <c r="O1461" i="1"/>
  <c r="P1461" i="1" s="1"/>
  <c r="T1461" i="1"/>
  <c r="R1461" i="1"/>
  <c r="E1463" i="1"/>
  <c r="D1462" i="1"/>
  <c r="S290" i="1"/>
  <c r="L291" i="1"/>
  <c r="M291" i="1" s="1"/>
  <c r="S291" i="1" s="1"/>
  <c r="B291" i="1" s="1"/>
  <c r="N1463" i="1" l="1"/>
  <c r="I1463" i="1"/>
  <c r="H1463" i="1"/>
  <c r="R1463" i="1" s="1"/>
  <c r="A1464" i="1"/>
  <c r="V1464" i="1"/>
  <c r="O1462" i="1"/>
  <c r="P1462" i="1" s="1"/>
  <c r="T1462" i="1"/>
  <c r="J1462" i="1"/>
  <c r="L1462" i="1" s="1"/>
  <c r="G1462" i="1"/>
  <c r="F1462" i="1"/>
  <c r="E1464" i="1"/>
  <c r="D1463" i="1"/>
  <c r="B290" i="1"/>
  <c r="L292" i="1"/>
  <c r="M292" i="1" s="1"/>
  <c r="S292" i="1" s="1"/>
  <c r="B292" i="1" s="1"/>
  <c r="F1463" i="1" l="1"/>
  <c r="J1463" i="1"/>
  <c r="L1463" i="1" s="1"/>
  <c r="G1463" i="1"/>
  <c r="N1464" i="1"/>
  <c r="I1464" i="1"/>
  <c r="A1465" i="1"/>
  <c r="H1464" i="1"/>
  <c r="R1464" i="1" s="1"/>
  <c r="V1465" i="1"/>
  <c r="E1465" i="1"/>
  <c r="D1464" i="1"/>
  <c r="O1463" i="1"/>
  <c r="P1463" i="1" s="1"/>
  <c r="T1463" i="1"/>
  <c r="L293" i="1"/>
  <c r="M293" i="1" s="1"/>
  <c r="S293" i="1" s="1"/>
  <c r="B293" i="1" s="1"/>
  <c r="J1464" i="1" l="1"/>
  <c r="L1464" i="1" s="1"/>
  <c r="F1464" i="1"/>
  <c r="G1464" i="1"/>
  <c r="N1465" i="1"/>
  <c r="H1465" i="1"/>
  <c r="A1466" i="1"/>
  <c r="I1465" i="1"/>
  <c r="V1466" i="1"/>
  <c r="T1464" i="1"/>
  <c r="O1464" i="1"/>
  <c r="P1464" i="1" s="1"/>
  <c r="E1466" i="1"/>
  <c r="D1465" i="1"/>
  <c r="L294" i="1"/>
  <c r="M294" i="1" s="1"/>
  <c r="N1466" i="1" l="1"/>
  <c r="A1467" i="1"/>
  <c r="I1466" i="1"/>
  <c r="H1466" i="1"/>
  <c r="R1466" i="1" s="1"/>
  <c r="V1467" i="1"/>
  <c r="F1465" i="1"/>
  <c r="G1465" i="1"/>
  <c r="J1465" i="1"/>
  <c r="L1465" i="1" s="1"/>
  <c r="R1465" i="1"/>
  <c r="T1465" i="1"/>
  <c r="O1465" i="1"/>
  <c r="P1465" i="1" s="1"/>
  <c r="E1467" i="1"/>
  <c r="D1466" i="1"/>
  <c r="S294" i="1"/>
  <c r="B294" i="1" s="1"/>
  <c r="L295" i="1"/>
  <c r="M295" i="1" s="1"/>
  <c r="S295" i="1" s="1"/>
  <c r="B295" i="1" s="1"/>
  <c r="E1468" i="1" l="1"/>
  <c r="D1467" i="1"/>
  <c r="J1466" i="1"/>
  <c r="L1466" i="1" s="1"/>
  <c r="G1466" i="1"/>
  <c r="F1466" i="1"/>
  <c r="N1467" i="1"/>
  <c r="H1467" i="1"/>
  <c r="R1467" i="1" s="1"/>
  <c r="A1468" i="1"/>
  <c r="I1467" i="1"/>
  <c r="V1468" i="1"/>
  <c r="T1466" i="1"/>
  <c r="O1466" i="1"/>
  <c r="P1466" i="1" s="1"/>
  <c r="L296" i="1"/>
  <c r="M296" i="1" s="1"/>
  <c r="S296" i="1" s="1"/>
  <c r="B296" i="1" s="1"/>
  <c r="F1467" i="1" l="1"/>
  <c r="G1467" i="1"/>
  <c r="O1467" i="1"/>
  <c r="P1467" i="1" s="1"/>
  <c r="T1467" i="1"/>
  <c r="E1469" i="1"/>
  <c r="D1468" i="1"/>
  <c r="N1468" i="1"/>
  <c r="H1468" i="1"/>
  <c r="R1468" i="1" s="1"/>
  <c r="A1469" i="1"/>
  <c r="I1468" i="1"/>
  <c r="V1469" i="1"/>
  <c r="J1467" i="1"/>
  <c r="L1467" i="1" s="1"/>
  <c r="L297" i="1"/>
  <c r="M297" i="1" s="1"/>
  <c r="S297" i="1" s="1"/>
  <c r="B297" i="1" s="1"/>
  <c r="F1468" i="1" l="1"/>
  <c r="G1468" i="1"/>
  <c r="J1468" i="1"/>
  <c r="L1468" i="1" s="1"/>
  <c r="E1470" i="1"/>
  <c r="D1469" i="1"/>
  <c r="O1468" i="1"/>
  <c r="P1468" i="1" s="1"/>
  <c r="T1468" i="1"/>
  <c r="N1469" i="1"/>
  <c r="H1469" i="1"/>
  <c r="A1470" i="1"/>
  <c r="I1469" i="1"/>
  <c r="V1470" i="1"/>
  <c r="L298" i="1"/>
  <c r="M298" i="1" s="1"/>
  <c r="S298" i="1" s="1"/>
  <c r="B298" i="1" s="1"/>
  <c r="F1469" i="1" l="1"/>
  <c r="G1469" i="1"/>
  <c r="J1469" i="1"/>
  <c r="L1469" i="1" s="1"/>
  <c r="O1469" i="1"/>
  <c r="P1469" i="1" s="1"/>
  <c r="T1469" i="1"/>
  <c r="E1471" i="1"/>
  <c r="D1471" i="1" s="1"/>
  <c r="D1470" i="1"/>
  <c r="N1470" i="1"/>
  <c r="I1470" i="1"/>
  <c r="A1471" i="1"/>
  <c r="H1470" i="1"/>
  <c r="R1470" i="1" s="1"/>
  <c r="V1471" i="1"/>
  <c r="R1469" i="1"/>
  <c r="L299" i="1"/>
  <c r="M299" i="1" s="1"/>
  <c r="S299" i="1" s="1"/>
  <c r="B299" i="1" s="1"/>
  <c r="G1471" i="1" l="1"/>
  <c r="O1470" i="1"/>
  <c r="P1470" i="1" s="1"/>
  <c r="T1470" i="1"/>
  <c r="F1470" i="1"/>
  <c r="F1471" i="1" s="1"/>
  <c r="G1470" i="1"/>
  <c r="J1470" i="1"/>
  <c r="L1470" i="1" s="1"/>
  <c r="N1471" i="1"/>
  <c r="O1471" i="1" s="1"/>
  <c r="E1472" i="1"/>
  <c r="I1471" i="1"/>
  <c r="H1471" i="1"/>
  <c r="R1471" i="1" s="1"/>
  <c r="A1472" i="1"/>
  <c r="J1471" i="1"/>
  <c r="L1471" i="1" s="1"/>
  <c r="L300" i="1"/>
  <c r="M300" i="1" s="1"/>
  <c r="S300" i="1" s="1"/>
  <c r="B300" i="1" s="1"/>
  <c r="N1472" i="1" l="1"/>
  <c r="H1472" i="1"/>
  <c r="I1472" i="1"/>
  <c r="A1473" i="1"/>
  <c r="V1473" i="1"/>
  <c r="E1473" i="1"/>
  <c r="D1472" i="1"/>
  <c r="L301" i="1"/>
  <c r="M301" i="1" s="1"/>
  <c r="S301" i="1" s="1"/>
  <c r="B301" i="1" s="1"/>
  <c r="J1472" i="1" l="1"/>
  <c r="L1472" i="1" s="1"/>
  <c r="G1472" i="1"/>
  <c r="F1472" i="1"/>
  <c r="E1474" i="1"/>
  <c r="D1473" i="1"/>
  <c r="J1473" i="1" s="1"/>
  <c r="L1473" i="1" s="1"/>
  <c r="N1473" i="1"/>
  <c r="A1474" i="1"/>
  <c r="I1473" i="1"/>
  <c r="H1473" i="1"/>
  <c r="R1473" i="1" s="1"/>
  <c r="V1474" i="1"/>
  <c r="R1472" i="1"/>
  <c r="T1472" i="1"/>
  <c r="O1472" i="1"/>
  <c r="P1472" i="1" s="1"/>
  <c r="L302" i="1"/>
  <c r="M302" i="1" s="1"/>
  <c r="F1473" i="1" l="1"/>
  <c r="N1474" i="1"/>
  <c r="A1475" i="1"/>
  <c r="I1474" i="1"/>
  <c r="H1474" i="1"/>
  <c r="V1475" i="1"/>
  <c r="O1473" i="1"/>
  <c r="P1473" i="1" s="1"/>
  <c r="T1473" i="1"/>
  <c r="G1473" i="1"/>
  <c r="E1475" i="1"/>
  <c r="D1474" i="1"/>
  <c r="F1474" i="1" s="1"/>
  <c r="G1474" i="1"/>
  <c r="S302" i="1"/>
  <c r="B302" i="1" s="1"/>
  <c r="L303" i="1"/>
  <c r="M303" i="1" s="1"/>
  <c r="R1474" i="1" l="1"/>
  <c r="N1475" i="1"/>
  <c r="I1475" i="1"/>
  <c r="H1475" i="1"/>
  <c r="R1475" i="1" s="1"/>
  <c r="A1476" i="1"/>
  <c r="O1474" i="1"/>
  <c r="P1474" i="1" s="1"/>
  <c r="T1474" i="1"/>
  <c r="E1476" i="1"/>
  <c r="D1475" i="1"/>
  <c r="J1474" i="1"/>
  <c r="L1474" i="1" s="1"/>
  <c r="S303" i="1"/>
  <c r="B303" i="1" s="1"/>
  <c r="L304" i="1"/>
  <c r="M304" i="1" s="1"/>
  <c r="S304" i="1" s="1"/>
  <c r="B304" i="1" s="1"/>
  <c r="F1475" i="1" l="1"/>
  <c r="J1475" i="1"/>
  <c r="L1475" i="1" s="1"/>
  <c r="E1477" i="1"/>
  <c r="D1476" i="1"/>
  <c r="F1476" i="1" s="1"/>
  <c r="G1476" i="1"/>
  <c r="N1476" i="1"/>
  <c r="H1476" i="1"/>
  <c r="R1476" i="1" s="1"/>
  <c r="A1477" i="1"/>
  <c r="I1476" i="1"/>
  <c r="V1477" i="1"/>
  <c r="G1475" i="1"/>
  <c r="O1475" i="1"/>
  <c r="P1475" i="1" s="1"/>
  <c r="T1475" i="1"/>
  <c r="L305" i="1"/>
  <c r="M305" i="1" s="1"/>
  <c r="S305" i="1" s="1"/>
  <c r="B305" i="1" s="1"/>
  <c r="T1476" i="1" l="1"/>
  <c r="O1476" i="1"/>
  <c r="P1476" i="1" s="1"/>
  <c r="J1476" i="1"/>
  <c r="L1476" i="1" s="1"/>
  <c r="E1478" i="1"/>
  <c r="D1477" i="1"/>
  <c r="N1477" i="1"/>
  <c r="I1477" i="1"/>
  <c r="H1477" i="1"/>
  <c r="R1477" i="1" s="1"/>
  <c r="A1478" i="1"/>
  <c r="V1478" i="1"/>
  <c r="L306" i="1"/>
  <c r="M306" i="1" s="1"/>
  <c r="S306" i="1" s="1"/>
  <c r="B306" i="1" s="1"/>
  <c r="E1479" i="1" l="1"/>
  <c r="D1478" i="1"/>
  <c r="O1477" i="1"/>
  <c r="P1477" i="1" s="1"/>
  <c r="T1477" i="1"/>
  <c r="F1477" i="1"/>
  <c r="J1477" i="1"/>
  <c r="L1477" i="1" s="1"/>
  <c r="G1477" i="1"/>
  <c r="N1478" i="1"/>
  <c r="I1478" i="1"/>
  <c r="A1479" i="1"/>
  <c r="H1478" i="1"/>
  <c r="R1478" i="1" s="1"/>
  <c r="V1479" i="1"/>
  <c r="L307" i="1"/>
  <c r="M307" i="1" s="1"/>
  <c r="S307" i="1" s="1"/>
  <c r="B307" i="1" s="1"/>
  <c r="F1478" i="1" l="1"/>
  <c r="J1478" i="1"/>
  <c r="L1478" i="1" s="1"/>
  <c r="G1478" i="1"/>
  <c r="T1478" i="1"/>
  <c r="O1478" i="1"/>
  <c r="P1478" i="1" s="1"/>
  <c r="N1479" i="1"/>
  <c r="H1479" i="1"/>
  <c r="R1479" i="1" s="1"/>
  <c r="A1480" i="1"/>
  <c r="I1479" i="1"/>
  <c r="V1480" i="1"/>
  <c r="E1480" i="1"/>
  <c r="D1479" i="1"/>
  <c r="L308" i="1"/>
  <c r="M308" i="1" s="1"/>
  <c r="S308" i="1" s="1"/>
  <c r="B308" i="1" s="1"/>
  <c r="N1480" i="1" l="1"/>
  <c r="A1481" i="1"/>
  <c r="H1480" i="1"/>
  <c r="I1480" i="1"/>
  <c r="V1481" i="1"/>
  <c r="E1481" i="1"/>
  <c r="D1480" i="1"/>
  <c r="T1479" i="1"/>
  <c r="O1479" i="1"/>
  <c r="P1479" i="1" s="1"/>
  <c r="J1479" i="1"/>
  <c r="L1479" i="1" s="1"/>
  <c r="F1479" i="1"/>
  <c r="G1479" i="1"/>
  <c r="L309" i="1"/>
  <c r="M309" i="1" s="1"/>
  <c r="G1480" i="1" l="1"/>
  <c r="F1480" i="1"/>
  <c r="E1482" i="1"/>
  <c r="D1481" i="1"/>
  <c r="F1481" i="1" s="1"/>
  <c r="N1481" i="1"/>
  <c r="I1481" i="1"/>
  <c r="H1481" i="1"/>
  <c r="R1481" i="1" s="1"/>
  <c r="A1482" i="1"/>
  <c r="V1482" i="1"/>
  <c r="R1480" i="1"/>
  <c r="T1480" i="1"/>
  <c r="O1480" i="1"/>
  <c r="P1480" i="1" s="1"/>
  <c r="J1480" i="1"/>
  <c r="L1480" i="1" s="1"/>
  <c r="L310" i="1"/>
  <c r="M310" i="1" s="1"/>
  <c r="S310" i="1" s="1"/>
  <c r="B310" i="1" s="1"/>
  <c r="S309" i="1"/>
  <c r="B309" i="1" s="1"/>
  <c r="O1481" i="1" l="1"/>
  <c r="P1481" i="1" s="1"/>
  <c r="T1481" i="1"/>
  <c r="E1483" i="1"/>
  <c r="D1482" i="1"/>
  <c r="F1482" i="1" s="1"/>
  <c r="G1481" i="1"/>
  <c r="G1482" i="1"/>
  <c r="N1482" i="1"/>
  <c r="I1482" i="1"/>
  <c r="H1482" i="1"/>
  <c r="R1482" i="1" s="1"/>
  <c r="A1483" i="1"/>
  <c r="V1483" i="1"/>
  <c r="J1481" i="1"/>
  <c r="L1481" i="1" s="1"/>
  <c r="L311" i="1"/>
  <c r="M311" i="1" s="1"/>
  <c r="S311" i="1" s="1"/>
  <c r="B311" i="1" s="1"/>
  <c r="O1482" i="1" l="1"/>
  <c r="P1482" i="1" s="1"/>
  <c r="T1482" i="1"/>
  <c r="E1484" i="1"/>
  <c r="D1483" i="1"/>
  <c r="N1483" i="1"/>
  <c r="I1483" i="1"/>
  <c r="H1483" i="1"/>
  <c r="R1483" i="1" s="1"/>
  <c r="A1484" i="1"/>
  <c r="V1484" i="1"/>
  <c r="J1482" i="1"/>
  <c r="L1482" i="1" s="1"/>
  <c r="L312" i="1"/>
  <c r="M312" i="1" s="1"/>
  <c r="N1484" i="1" l="1"/>
  <c r="I1484" i="1"/>
  <c r="A1485" i="1"/>
  <c r="H1484" i="1"/>
  <c r="V1485" i="1"/>
  <c r="O1483" i="1"/>
  <c r="P1483" i="1" s="1"/>
  <c r="T1483" i="1"/>
  <c r="F1483" i="1"/>
  <c r="G1483" i="1"/>
  <c r="J1483" i="1"/>
  <c r="L1483" i="1" s="1"/>
  <c r="E1485" i="1"/>
  <c r="D1484" i="1"/>
  <c r="L314" i="1"/>
  <c r="L313" i="1"/>
  <c r="M313" i="1" s="1"/>
  <c r="S312" i="1"/>
  <c r="B312" i="1" s="1"/>
  <c r="R1484" i="1" l="1"/>
  <c r="J1484" i="1"/>
  <c r="L1484" i="1" s="1"/>
  <c r="G1484" i="1"/>
  <c r="F1484" i="1"/>
  <c r="E1486" i="1"/>
  <c r="D1485" i="1"/>
  <c r="N1485" i="1"/>
  <c r="I1485" i="1"/>
  <c r="H1485" i="1"/>
  <c r="A1486" i="1"/>
  <c r="V1486" i="1"/>
  <c r="T1484" i="1"/>
  <c r="O1484" i="1"/>
  <c r="P1484" i="1" s="1"/>
  <c r="S313" i="1"/>
  <c r="B313" i="1" s="1"/>
  <c r="M314" i="1"/>
  <c r="P316" i="1"/>
  <c r="R1485" i="1" l="1"/>
  <c r="J1485" i="1"/>
  <c r="L1485" i="1" s="1"/>
  <c r="F1485" i="1"/>
  <c r="G1485" i="1"/>
  <c r="T1485" i="1"/>
  <c r="O1485" i="1"/>
  <c r="P1485" i="1" s="1"/>
  <c r="E1487" i="1"/>
  <c r="D1486" i="1"/>
  <c r="N1486" i="1"/>
  <c r="I1486" i="1"/>
  <c r="H1486" i="1"/>
  <c r="R1486" i="1" s="1"/>
  <c r="A1487" i="1"/>
  <c r="V1487" i="1"/>
  <c r="AM20" i="1"/>
  <c r="C315" i="1"/>
  <c r="C316" i="1" s="1"/>
  <c r="C317" i="1" s="1"/>
  <c r="C318" i="1" s="1"/>
  <c r="C319" i="1" s="1"/>
  <c r="C320" i="1" s="1"/>
  <c r="C321" i="1" s="1"/>
  <c r="C322" i="1" s="1"/>
  <c r="C323" i="1" s="1"/>
  <c r="C324" i="1" s="1"/>
  <c r="C325" i="1" s="1"/>
  <c r="C326" i="1" s="1"/>
  <c r="C327" i="1" s="1"/>
  <c r="C328" i="1" s="1"/>
  <c r="C329" i="1" s="1"/>
  <c r="C330" i="1" s="1"/>
  <c r="C331" i="1" s="1"/>
  <c r="C332" i="1" s="1"/>
  <c r="C333" i="1" s="1"/>
  <c r="C334" i="1" s="1"/>
  <c r="C335" i="1" s="1"/>
  <c r="C336" i="1" s="1"/>
  <c r="C337" i="1" s="1"/>
  <c r="C338" i="1" s="1"/>
  <c r="C339" i="1" s="1"/>
  <c r="C340" i="1" s="1"/>
  <c r="C341" i="1" s="1"/>
  <c r="C342" i="1" s="1"/>
  <c r="C343" i="1" s="1"/>
  <c r="C344" i="1" s="1"/>
  <c r="C345" i="1" s="1"/>
  <c r="AL21" i="1" s="1"/>
  <c r="AO21" i="1" s="1"/>
  <c r="S314" i="1"/>
  <c r="L315" i="1"/>
  <c r="T316" i="1"/>
  <c r="G1486" i="1" l="1"/>
  <c r="F1486" i="1"/>
  <c r="J1486" i="1"/>
  <c r="L1486" i="1" s="1"/>
  <c r="E1488" i="1"/>
  <c r="D1487" i="1"/>
  <c r="F1487" i="1" s="1"/>
  <c r="O1486" i="1"/>
  <c r="P1486" i="1" s="1"/>
  <c r="T1486" i="1"/>
  <c r="N1487" i="1"/>
  <c r="H1487" i="1"/>
  <c r="A1488" i="1"/>
  <c r="I1487" i="1"/>
  <c r="J1487" i="1" s="1"/>
  <c r="L1487" i="1" s="1"/>
  <c r="V1488" i="1"/>
  <c r="M315" i="1"/>
  <c r="S315" i="1" s="1"/>
  <c r="B315" i="1" s="1"/>
  <c r="T314" i="1"/>
  <c r="AQ20" i="1"/>
  <c r="B314" i="1"/>
  <c r="L316" i="1"/>
  <c r="M316" i="1" s="1"/>
  <c r="S316" i="1" s="1"/>
  <c r="B316" i="1" s="1"/>
  <c r="R1487" i="1" l="1"/>
  <c r="N1488" i="1"/>
  <c r="A1489" i="1"/>
  <c r="I1488" i="1"/>
  <c r="H1488" i="1"/>
  <c r="R1488" i="1" s="1"/>
  <c r="V1489" i="1"/>
  <c r="E1489" i="1"/>
  <c r="D1488" i="1"/>
  <c r="O1487" i="1"/>
  <c r="P1487" i="1" s="1"/>
  <c r="T1487" i="1"/>
  <c r="G1487" i="1"/>
  <c r="L317" i="1"/>
  <c r="M317" i="1" s="1"/>
  <c r="S317" i="1" s="1"/>
  <c r="B317" i="1" s="1"/>
  <c r="F1488" i="1" l="1"/>
  <c r="G1488" i="1"/>
  <c r="T1488" i="1"/>
  <c r="O1488" i="1"/>
  <c r="P1488" i="1" s="1"/>
  <c r="E1490" i="1"/>
  <c r="D1489" i="1"/>
  <c r="N1489" i="1"/>
  <c r="H1489" i="1"/>
  <c r="R1489" i="1" s="1"/>
  <c r="A1490" i="1"/>
  <c r="I1489" i="1"/>
  <c r="V1490" i="1"/>
  <c r="J1488" i="1"/>
  <c r="L1488" i="1" s="1"/>
  <c r="L318" i="1"/>
  <c r="M318" i="1" s="1"/>
  <c r="F1489" i="1" l="1"/>
  <c r="G1489" i="1"/>
  <c r="J1489" i="1"/>
  <c r="L1489" i="1" s="1"/>
  <c r="E1491" i="1"/>
  <c r="D1490" i="1"/>
  <c r="T1489" i="1"/>
  <c r="O1489" i="1"/>
  <c r="P1489" i="1" s="1"/>
  <c r="N1490" i="1"/>
  <c r="A1491" i="1"/>
  <c r="I1490" i="1"/>
  <c r="H1490" i="1"/>
  <c r="R1490" i="1" s="1"/>
  <c r="V1491" i="1"/>
  <c r="S318" i="1"/>
  <c r="L319" i="1"/>
  <c r="M319" i="1" s="1"/>
  <c r="S319" i="1" s="1"/>
  <c r="B319" i="1" s="1"/>
  <c r="J1490" i="1" l="1"/>
  <c r="L1490" i="1" s="1"/>
  <c r="E1492" i="1"/>
  <c r="D1491" i="1"/>
  <c r="F1490" i="1"/>
  <c r="G1490" i="1"/>
  <c r="N1491" i="1"/>
  <c r="I1491" i="1"/>
  <c r="H1491" i="1"/>
  <c r="A1492" i="1"/>
  <c r="V1492" i="1"/>
  <c r="O1490" i="1"/>
  <c r="P1490" i="1" s="1"/>
  <c r="T1490" i="1"/>
  <c r="B318" i="1"/>
  <c r="L320" i="1"/>
  <c r="M320" i="1" s="1"/>
  <c r="S320" i="1" s="1"/>
  <c r="B320" i="1" s="1"/>
  <c r="N1492" i="1" l="1"/>
  <c r="A1493" i="1"/>
  <c r="I1492" i="1"/>
  <c r="H1492" i="1"/>
  <c r="R1492" i="1" s="1"/>
  <c r="V1493" i="1"/>
  <c r="T1491" i="1"/>
  <c r="O1491" i="1"/>
  <c r="P1491" i="1" s="1"/>
  <c r="F1491" i="1"/>
  <c r="J1491" i="1"/>
  <c r="L1491" i="1" s="1"/>
  <c r="G1491" i="1"/>
  <c r="R1491" i="1"/>
  <c r="E1493" i="1"/>
  <c r="D1492" i="1"/>
  <c r="L321" i="1"/>
  <c r="M321" i="1" s="1"/>
  <c r="S321" i="1" s="1"/>
  <c r="B321" i="1" s="1"/>
  <c r="G1492" i="1" l="1"/>
  <c r="J1492" i="1"/>
  <c r="L1492" i="1" s="1"/>
  <c r="F1492" i="1"/>
  <c r="E1494" i="1"/>
  <c r="D1493" i="1"/>
  <c r="F1493" i="1" s="1"/>
  <c r="N1493" i="1"/>
  <c r="A1494" i="1"/>
  <c r="H1493" i="1"/>
  <c r="I1493" i="1"/>
  <c r="V1494" i="1"/>
  <c r="O1492" i="1"/>
  <c r="P1492" i="1" s="1"/>
  <c r="T1492" i="1"/>
  <c r="L322" i="1"/>
  <c r="M322" i="1" s="1"/>
  <c r="N1494" i="1" l="1"/>
  <c r="A1495" i="1"/>
  <c r="I1494" i="1"/>
  <c r="H1494" i="1"/>
  <c r="R1494" i="1" s="1"/>
  <c r="V1495" i="1"/>
  <c r="T1493" i="1"/>
  <c r="O1493" i="1"/>
  <c r="P1493" i="1" s="1"/>
  <c r="E1495" i="1"/>
  <c r="D1494" i="1"/>
  <c r="F1494" i="1" s="1"/>
  <c r="G1493" i="1"/>
  <c r="G1494" i="1"/>
  <c r="J1493" i="1"/>
  <c r="L1493" i="1" s="1"/>
  <c r="R1493" i="1"/>
  <c r="L323" i="1"/>
  <c r="M323" i="1" s="1"/>
  <c r="S322" i="1"/>
  <c r="B322" i="1" s="1"/>
  <c r="T1494" i="1" l="1"/>
  <c r="O1494" i="1"/>
  <c r="P1494" i="1" s="1"/>
  <c r="N1495" i="1"/>
  <c r="H1495" i="1"/>
  <c r="A1496" i="1"/>
  <c r="I1495" i="1"/>
  <c r="V1496" i="1"/>
  <c r="E1496" i="1"/>
  <c r="D1495" i="1"/>
  <c r="J1494" i="1"/>
  <c r="L1494" i="1" s="1"/>
  <c r="L324" i="1"/>
  <c r="M324" i="1" s="1"/>
  <c r="S324" i="1" s="1"/>
  <c r="B324" i="1" s="1"/>
  <c r="S323" i="1"/>
  <c r="B323" i="1" s="1"/>
  <c r="T1495" i="1" l="1"/>
  <c r="O1495" i="1"/>
  <c r="P1495" i="1" s="1"/>
  <c r="E1497" i="1"/>
  <c r="D1496" i="1"/>
  <c r="G1496" i="1" s="1"/>
  <c r="N1496" i="1"/>
  <c r="A1497" i="1"/>
  <c r="H1496" i="1"/>
  <c r="I1496" i="1"/>
  <c r="V1497" i="1"/>
  <c r="R1495" i="1"/>
  <c r="G1495" i="1"/>
  <c r="J1495" i="1"/>
  <c r="L1495" i="1" s="1"/>
  <c r="F1495" i="1"/>
  <c r="L325" i="1"/>
  <c r="M325" i="1" s="1"/>
  <c r="S325" i="1" s="1"/>
  <c r="B325" i="1" s="1"/>
  <c r="T1496" i="1" l="1"/>
  <c r="O1496" i="1"/>
  <c r="P1496" i="1" s="1"/>
  <c r="N1497" i="1"/>
  <c r="H1497" i="1"/>
  <c r="A1498" i="1"/>
  <c r="I1497" i="1"/>
  <c r="V1498" i="1"/>
  <c r="E1498" i="1"/>
  <c r="D1497" i="1"/>
  <c r="F1496" i="1"/>
  <c r="G1497" i="1"/>
  <c r="R1496" i="1"/>
  <c r="J1496" i="1"/>
  <c r="L1496" i="1" s="1"/>
  <c r="L326" i="1"/>
  <c r="M326" i="1" s="1"/>
  <c r="S326" i="1" s="1"/>
  <c r="B326" i="1" s="1"/>
  <c r="E1499" i="1" l="1"/>
  <c r="D1498" i="1"/>
  <c r="N1498" i="1"/>
  <c r="I1498" i="1"/>
  <c r="A1499" i="1"/>
  <c r="H1498" i="1"/>
  <c r="V1499" i="1"/>
  <c r="R1497" i="1"/>
  <c r="T1497" i="1"/>
  <c r="O1497" i="1"/>
  <c r="P1497" i="1" s="1"/>
  <c r="G1498" i="1"/>
  <c r="J1497" i="1"/>
  <c r="L1497" i="1" s="1"/>
  <c r="F1497" i="1"/>
  <c r="L327" i="1"/>
  <c r="M327" i="1" s="1"/>
  <c r="S327" i="1" s="1"/>
  <c r="B327" i="1" s="1"/>
  <c r="J1498" i="1" l="1"/>
  <c r="L1498" i="1" s="1"/>
  <c r="R1498" i="1"/>
  <c r="N1499" i="1"/>
  <c r="A1500" i="1"/>
  <c r="I1499" i="1"/>
  <c r="H1499" i="1"/>
  <c r="R1499" i="1" s="1"/>
  <c r="V1500" i="1"/>
  <c r="T1498" i="1"/>
  <c r="O1498" i="1"/>
  <c r="P1498" i="1" s="1"/>
  <c r="F1498" i="1"/>
  <c r="E1500" i="1"/>
  <c r="D1499" i="1"/>
  <c r="L328" i="1"/>
  <c r="M328" i="1" s="1"/>
  <c r="O1499" i="1" l="1"/>
  <c r="P1499" i="1" s="1"/>
  <c r="T1499" i="1"/>
  <c r="J1499" i="1"/>
  <c r="L1499" i="1" s="1"/>
  <c r="F1499" i="1"/>
  <c r="G1499" i="1"/>
  <c r="N1500" i="1"/>
  <c r="A1501" i="1"/>
  <c r="I1500" i="1"/>
  <c r="H1500" i="1"/>
  <c r="V1501" i="1"/>
  <c r="E1501" i="1"/>
  <c r="D1500" i="1"/>
  <c r="L329" i="1"/>
  <c r="M329" i="1" s="1"/>
  <c r="S329" i="1" s="1"/>
  <c r="B329" i="1" s="1"/>
  <c r="S328" i="1"/>
  <c r="B328" i="1" s="1"/>
  <c r="N1501" i="1" l="1"/>
  <c r="V1502" i="1"/>
  <c r="A1502" i="1"/>
  <c r="I1501" i="1"/>
  <c r="H1501" i="1"/>
  <c r="R1501" i="1" s="1"/>
  <c r="E1502" i="1"/>
  <c r="D1501" i="1"/>
  <c r="O1500" i="1"/>
  <c r="P1500" i="1" s="1"/>
  <c r="T1500" i="1"/>
  <c r="F1500" i="1"/>
  <c r="J1500" i="1"/>
  <c r="L1500" i="1" s="1"/>
  <c r="G1500" i="1"/>
  <c r="R1500" i="1"/>
  <c r="L330" i="1"/>
  <c r="M330" i="1" s="1"/>
  <c r="D1502" i="1" l="1"/>
  <c r="G1501" i="1"/>
  <c r="F1501" i="1"/>
  <c r="J1501" i="1"/>
  <c r="L1501" i="1" s="1"/>
  <c r="G1502" i="1"/>
  <c r="F1502" i="1"/>
  <c r="N1502" i="1"/>
  <c r="V1503" i="1"/>
  <c r="A1503" i="1"/>
  <c r="E1503" i="1"/>
  <c r="H1502" i="1"/>
  <c r="I1502" i="1"/>
  <c r="T1501" i="1"/>
  <c r="O1501" i="1"/>
  <c r="P1501" i="1" s="1"/>
  <c r="S330" i="1"/>
  <c r="B330" i="1" s="1"/>
  <c r="L331" i="1"/>
  <c r="M331" i="1" s="1"/>
  <c r="S331" i="1" s="1"/>
  <c r="B331" i="1" s="1"/>
  <c r="R1502" i="1" l="1"/>
  <c r="J1502" i="1"/>
  <c r="L1502" i="1" s="1"/>
  <c r="D1503" i="1"/>
  <c r="F1503" i="1" s="1"/>
  <c r="G1503" i="1"/>
  <c r="V1504" i="1"/>
  <c r="N1503" i="1"/>
  <c r="A1504" i="1"/>
  <c r="H1503" i="1"/>
  <c r="R1503" i="1" s="1"/>
  <c r="I1503" i="1"/>
  <c r="E1504" i="1"/>
  <c r="L332" i="1"/>
  <c r="M332" i="1" s="1"/>
  <c r="S332" i="1" s="1"/>
  <c r="B332" i="1" s="1"/>
  <c r="T1503" i="1" l="1"/>
  <c r="O1503" i="1"/>
  <c r="P1503" i="1" s="1"/>
  <c r="A1505" i="1"/>
  <c r="N1504" i="1"/>
  <c r="I1504" i="1"/>
  <c r="I1505" i="1" s="1"/>
  <c r="V1505" i="1"/>
  <c r="H1504" i="1"/>
  <c r="R1504" i="1" s="1"/>
  <c r="J1503" i="1"/>
  <c r="L1503" i="1" s="1"/>
  <c r="E1505" i="1"/>
  <c r="D1504" i="1"/>
  <c r="G1504" i="1"/>
  <c r="L333" i="1"/>
  <c r="M333" i="1" s="1"/>
  <c r="S333" i="1" s="1"/>
  <c r="B333" i="1" s="1"/>
  <c r="D1505" i="1" l="1"/>
  <c r="J1504" i="1"/>
  <c r="L1504" i="1" s="1"/>
  <c r="T1504" i="1"/>
  <c r="O1504" i="1"/>
  <c r="P1504" i="1" s="1"/>
  <c r="N1505" i="1"/>
  <c r="V1506" i="1"/>
  <c r="A1506" i="1"/>
  <c r="E1506" i="1"/>
  <c r="H1505" i="1"/>
  <c r="R1505" i="1" s="1"/>
  <c r="G1505" i="1"/>
  <c r="F1504" i="1"/>
  <c r="F1505" i="1" s="1"/>
  <c r="L334" i="1"/>
  <c r="M334" i="1" s="1"/>
  <c r="S334" i="1" s="1"/>
  <c r="B334" i="1" s="1"/>
  <c r="D1506" i="1" l="1"/>
  <c r="G1506" i="1"/>
  <c r="N1506" i="1"/>
  <c r="V1507" i="1"/>
  <c r="I1506" i="1"/>
  <c r="A1507" i="1"/>
  <c r="E1507" i="1"/>
  <c r="H1506" i="1"/>
  <c r="F1506" i="1"/>
  <c r="T1505" i="1"/>
  <c r="O1505" i="1"/>
  <c r="P1505" i="1" s="1"/>
  <c r="J1505" i="1"/>
  <c r="L1505" i="1" s="1"/>
  <c r="L335" i="1"/>
  <c r="M335" i="1" s="1"/>
  <c r="S335" i="1" s="1"/>
  <c r="B335" i="1" s="1"/>
  <c r="J1506" i="1" l="1"/>
  <c r="L1506" i="1" s="1"/>
  <c r="E1508" i="1"/>
  <c r="D1507" i="1"/>
  <c r="F1507" i="1" s="1"/>
  <c r="N1507" i="1"/>
  <c r="I1507" i="1"/>
  <c r="J1507" i="1" s="1"/>
  <c r="L1507" i="1" s="1"/>
  <c r="A1508" i="1"/>
  <c r="V1508" i="1"/>
  <c r="H1507" i="1"/>
  <c r="T1506" i="1"/>
  <c r="O1506" i="1"/>
  <c r="P1506" i="1" s="1"/>
  <c r="R1506" i="1"/>
  <c r="L336" i="1"/>
  <c r="M336" i="1" s="1"/>
  <c r="S336" i="1" s="1"/>
  <c r="B336" i="1" s="1"/>
  <c r="G1507" i="1" l="1"/>
  <c r="N1508" i="1"/>
  <c r="A1509" i="1"/>
  <c r="V1509" i="1"/>
  <c r="E1509" i="1"/>
  <c r="I1508" i="1"/>
  <c r="H1508" i="1"/>
  <c r="R1508" i="1" s="1"/>
  <c r="O1507" i="1"/>
  <c r="P1507" i="1" s="1"/>
  <c r="T1507" i="1"/>
  <c r="R1507" i="1"/>
  <c r="D1508" i="1"/>
  <c r="F1508" i="1" s="1"/>
  <c r="G1508" i="1"/>
  <c r="L337" i="1"/>
  <c r="M337" i="1" s="1"/>
  <c r="S337" i="1" s="1"/>
  <c r="B337" i="1" s="1"/>
  <c r="N1509" i="1" l="1"/>
  <c r="A1510" i="1"/>
  <c r="I1509" i="1"/>
  <c r="E1510" i="1"/>
  <c r="V1510" i="1"/>
  <c r="H1509" i="1"/>
  <c r="R1509" i="1" s="1"/>
  <c r="T1508" i="1"/>
  <c r="O1508" i="1"/>
  <c r="P1508" i="1" s="1"/>
  <c r="J1508" i="1"/>
  <c r="L1508" i="1" s="1"/>
  <c r="D1509" i="1"/>
  <c r="F1509" i="1" s="1"/>
  <c r="G1509" i="1"/>
  <c r="L338" i="1"/>
  <c r="M338" i="1" s="1"/>
  <c r="J1509" i="1" l="1"/>
  <c r="L1509" i="1" s="1"/>
  <c r="D1510" i="1"/>
  <c r="F1510" i="1" s="1"/>
  <c r="G1510" i="1"/>
  <c r="J1510" i="1"/>
  <c r="L1510" i="1" s="1"/>
  <c r="N1510" i="1"/>
  <c r="V1511" i="1"/>
  <c r="E1511" i="1"/>
  <c r="A1511" i="1"/>
  <c r="I1510" i="1"/>
  <c r="H1510" i="1"/>
  <c r="R1510" i="1" s="1"/>
  <c r="O1509" i="1"/>
  <c r="P1509" i="1" s="1"/>
  <c r="T1509" i="1"/>
  <c r="S338" i="1"/>
  <c r="B338" i="1" s="1"/>
  <c r="L339" i="1"/>
  <c r="M339" i="1" s="1"/>
  <c r="D1511" i="1" l="1"/>
  <c r="F1511" i="1" s="1"/>
  <c r="G1511" i="1"/>
  <c r="O1510" i="1"/>
  <c r="P1510" i="1" s="1"/>
  <c r="T1510" i="1"/>
  <c r="N1511" i="1"/>
  <c r="V1512" i="1"/>
  <c r="E1512" i="1"/>
  <c r="I1511" i="1"/>
  <c r="A1512" i="1"/>
  <c r="H1511" i="1"/>
  <c r="S339" i="1"/>
  <c r="B339" i="1" s="1"/>
  <c r="L340" i="1"/>
  <c r="M340" i="1" s="1"/>
  <c r="S340" i="1" s="1"/>
  <c r="B340" i="1" s="1"/>
  <c r="R1511" i="1" l="1"/>
  <c r="T1511" i="1"/>
  <c r="O1511" i="1"/>
  <c r="P1511" i="1" s="1"/>
  <c r="J1511" i="1"/>
  <c r="L1511" i="1" s="1"/>
  <c r="N1512" i="1"/>
  <c r="A1513" i="1"/>
  <c r="I1512" i="1"/>
  <c r="J1512" i="1" s="1"/>
  <c r="L1512" i="1" s="1"/>
  <c r="E1513" i="1"/>
  <c r="V1513" i="1"/>
  <c r="H1512" i="1"/>
  <c r="D1512" i="1"/>
  <c r="G1512" i="1" s="1"/>
  <c r="L341" i="1"/>
  <c r="M341" i="1" s="1"/>
  <c r="S341" i="1" s="1"/>
  <c r="B341" i="1" s="1"/>
  <c r="D1513" i="1" l="1"/>
  <c r="G1513" i="1"/>
  <c r="N1513" i="1"/>
  <c r="A1514" i="1"/>
  <c r="V1514" i="1"/>
  <c r="I1513" i="1"/>
  <c r="E1514" i="1"/>
  <c r="H1513" i="1"/>
  <c r="O1512" i="1"/>
  <c r="P1512" i="1" s="1"/>
  <c r="T1512" i="1"/>
  <c r="R1512" i="1"/>
  <c r="F1512" i="1"/>
  <c r="F1513" i="1" s="1"/>
  <c r="L342" i="1"/>
  <c r="M342" i="1" s="1"/>
  <c r="S342" i="1" s="1"/>
  <c r="B342" i="1" s="1"/>
  <c r="J1513" i="1" l="1"/>
  <c r="L1513" i="1" s="1"/>
  <c r="D1514" i="1"/>
  <c r="G1514" i="1"/>
  <c r="F1514" i="1"/>
  <c r="N1514" i="1"/>
  <c r="E1515" i="1"/>
  <c r="A1515" i="1"/>
  <c r="I1514" i="1"/>
  <c r="V1515" i="1"/>
  <c r="H1514" i="1"/>
  <c r="T1513" i="1"/>
  <c r="O1513" i="1"/>
  <c r="P1513" i="1" s="1"/>
  <c r="R1513" i="1"/>
  <c r="L343" i="1"/>
  <c r="M343" i="1" s="1"/>
  <c r="S343" i="1" s="1"/>
  <c r="B343" i="1" s="1"/>
  <c r="R1514" i="1" l="1"/>
  <c r="N1515" i="1"/>
  <c r="E1516" i="1"/>
  <c r="I1515" i="1"/>
  <c r="V1516" i="1"/>
  <c r="A1516" i="1"/>
  <c r="H1515" i="1"/>
  <c r="R1515" i="1" s="1"/>
  <c r="D1515" i="1"/>
  <c r="G1515" i="1" s="1"/>
  <c r="T1514" i="1"/>
  <c r="O1514" i="1"/>
  <c r="P1514" i="1" s="1"/>
  <c r="J1514" i="1"/>
  <c r="L1514" i="1" s="1"/>
  <c r="L345" i="1"/>
  <c r="L344" i="1"/>
  <c r="M344" i="1" s="1"/>
  <c r="S344" i="1" s="1"/>
  <c r="B344" i="1" s="1"/>
  <c r="F1515" i="1" l="1"/>
  <c r="N1516" i="1"/>
  <c r="I1516" i="1"/>
  <c r="V1517" i="1"/>
  <c r="E1517" i="1"/>
  <c r="A1517" i="1"/>
  <c r="H1516" i="1"/>
  <c r="R1516" i="1" s="1"/>
  <c r="D1516" i="1"/>
  <c r="G1516" i="1" s="1"/>
  <c r="O1515" i="1"/>
  <c r="P1515" i="1" s="1"/>
  <c r="T1515" i="1"/>
  <c r="J1515" i="1"/>
  <c r="L1515" i="1" s="1"/>
  <c r="M345" i="1"/>
  <c r="N1517" i="1" l="1"/>
  <c r="V1518" i="1"/>
  <c r="E1518" i="1"/>
  <c r="I1517" i="1"/>
  <c r="A1518" i="1"/>
  <c r="H1517" i="1"/>
  <c r="R1517" i="1" s="1"/>
  <c r="D1517" i="1"/>
  <c r="J1517" i="1" s="1"/>
  <c r="L1517" i="1" s="1"/>
  <c r="G1517" i="1"/>
  <c r="J1516" i="1"/>
  <c r="L1516" i="1" s="1"/>
  <c r="O1516" i="1"/>
  <c r="P1516" i="1" s="1"/>
  <c r="T1516" i="1"/>
  <c r="F1516" i="1"/>
  <c r="AM21" i="1"/>
  <c r="C346" i="1"/>
  <c r="C347" i="1" s="1"/>
  <c r="C348" i="1" s="1"/>
  <c r="C349" i="1" s="1"/>
  <c r="C350" i="1" s="1"/>
  <c r="C351" i="1" s="1"/>
  <c r="C352" i="1" s="1"/>
  <c r="C353" i="1" s="1"/>
  <c r="C354" i="1" s="1"/>
  <c r="C355" i="1" s="1"/>
  <c r="C356" i="1" s="1"/>
  <c r="C357" i="1" s="1"/>
  <c r="C358" i="1" s="1"/>
  <c r="C359" i="1" s="1"/>
  <c r="C360" i="1" s="1"/>
  <c r="C361" i="1" s="1"/>
  <c r="C362" i="1" s="1"/>
  <c r="C363" i="1" s="1"/>
  <c r="C364" i="1" s="1"/>
  <c r="C365" i="1" s="1"/>
  <c r="C366" i="1" s="1"/>
  <c r="C367" i="1" s="1"/>
  <c r="C368" i="1" s="1"/>
  <c r="C369" i="1" s="1"/>
  <c r="C370" i="1" s="1"/>
  <c r="C371" i="1" s="1"/>
  <c r="C372" i="1" s="1"/>
  <c r="C373" i="1" s="1"/>
  <c r="C374" i="1" s="1"/>
  <c r="C375" i="1" s="1"/>
  <c r="AL22" i="1" s="1"/>
  <c r="AO22" i="1" s="1"/>
  <c r="L346" i="1"/>
  <c r="S345" i="1"/>
  <c r="T347" i="1"/>
  <c r="F1517" i="1" l="1"/>
  <c r="N1518" i="1"/>
  <c r="A1519" i="1"/>
  <c r="E1519" i="1"/>
  <c r="I1518" i="1"/>
  <c r="V1519" i="1"/>
  <c r="H1518" i="1"/>
  <c r="R1518" i="1" s="1"/>
  <c r="D1518" i="1"/>
  <c r="G1518" i="1" s="1"/>
  <c r="T1517" i="1"/>
  <c r="O1517" i="1"/>
  <c r="P1517" i="1" s="1"/>
  <c r="M346" i="1"/>
  <c r="S346" i="1" s="1"/>
  <c r="B346" i="1" s="1"/>
  <c r="T345" i="1"/>
  <c r="AQ21" i="1"/>
  <c r="B345" i="1"/>
  <c r="L347" i="1"/>
  <c r="M347" i="1" s="1"/>
  <c r="S347" i="1" s="1"/>
  <c r="B347" i="1" s="1"/>
  <c r="O1518" i="1" l="1"/>
  <c r="P1518" i="1" s="1"/>
  <c r="T1518" i="1"/>
  <c r="D1519" i="1"/>
  <c r="G1519" i="1" s="1"/>
  <c r="N1519" i="1"/>
  <c r="E1520" i="1"/>
  <c r="I1519" i="1"/>
  <c r="J1519" i="1" s="1"/>
  <c r="L1519" i="1" s="1"/>
  <c r="A1520" i="1"/>
  <c r="V1520" i="1"/>
  <c r="H1519" i="1"/>
  <c r="J1518" i="1"/>
  <c r="L1518" i="1" s="1"/>
  <c r="F1518" i="1"/>
  <c r="F1519" i="1" s="1"/>
  <c r="L348" i="1"/>
  <c r="M348" i="1" s="1"/>
  <c r="S348" i="1" s="1"/>
  <c r="B348" i="1" s="1"/>
  <c r="T1519" i="1" l="1"/>
  <c r="O1519" i="1"/>
  <c r="P1519" i="1" s="1"/>
  <c r="D1520" i="1"/>
  <c r="G1520" i="1"/>
  <c r="F1520" i="1"/>
  <c r="R1519" i="1"/>
  <c r="N1520" i="1"/>
  <c r="I1520" i="1"/>
  <c r="A1521" i="1"/>
  <c r="V1521" i="1"/>
  <c r="E1521" i="1"/>
  <c r="H1520" i="1"/>
  <c r="R1520" i="1" s="1"/>
  <c r="L349" i="1"/>
  <c r="M349" i="1" s="1"/>
  <c r="J1520" i="1" l="1"/>
  <c r="L1520" i="1" s="1"/>
  <c r="T1520" i="1"/>
  <c r="O1520" i="1"/>
  <c r="P1520" i="1" s="1"/>
  <c r="D1521" i="1"/>
  <c r="F1521" i="1" s="1"/>
  <c r="G1521" i="1"/>
  <c r="J1521" i="1"/>
  <c r="L1521" i="1" s="1"/>
  <c r="N1521" i="1"/>
  <c r="E1522" i="1"/>
  <c r="I1521" i="1"/>
  <c r="V1522" i="1"/>
  <c r="A1522" i="1"/>
  <c r="H1521" i="1"/>
  <c r="R1521" i="1" s="1"/>
  <c r="S349" i="1"/>
  <c r="L350" i="1"/>
  <c r="M350" i="1" s="1"/>
  <c r="S350" i="1" s="1"/>
  <c r="B350" i="1" s="1"/>
  <c r="O1521" i="1" l="1"/>
  <c r="P1521" i="1" s="1"/>
  <c r="T1521" i="1"/>
  <c r="N1522" i="1"/>
  <c r="V1523" i="1"/>
  <c r="E1523" i="1"/>
  <c r="I1522" i="1"/>
  <c r="A1523" i="1"/>
  <c r="H1522" i="1"/>
  <c r="D1522" i="1"/>
  <c r="F1522" i="1" s="1"/>
  <c r="B349" i="1"/>
  <c r="L351" i="1"/>
  <c r="M351" i="1" s="1"/>
  <c r="S351" i="1" s="1"/>
  <c r="B351" i="1" s="1"/>
  <c r="J1522" i="1" l="1"/>
  <c r="L1522" i="1" s="1"/>
  <c r="N1523" i="1"/>
  <c r="A1524" i="1"/>
  <c r="I1523" i="1"/>
  <c r="V1524" i="1"/>
  <c r="E1524" i="1"/>
  <c r="H1523" i="1"/>
  <c r="R1523" i="1" s="1"/>
  <c r="D1523" i="1"/>
  <c r="F1523" i="1" s="1"/>
  <c r="T1522" i="1"/>
  <c r="O1522" i="1"/>
  <c r="P1522" i="1" s="1"/>
  <c r="G1522" i="1"/>
  <c r="R1522" i="1"/>
  <c r="L352" i="1"/>
  <c r="M352" i="1" s="1"/>
  <c r="S352" i="1" s="1"/>
  <c r="B352" i="1" s="1"/>
  <c r="D1524" i="1" l="1"/>
  <c r="F1524" i="1" s="1"/>
  <c r="G1524" i="1"/>
  <c r="N1524" i="1"/>
  <c r="I1524" i="1"/>
  <c r="V1525" i="1"/>
  <c r="E1525" i="1"/>
  <c r="A1525" i="1"/>
  <c r="H1524" i="1"/>
  <c r="J1523" i="1"/>
  <c r="L1523" i="1" s="1"/>
  <c r="O1523" i="1"/>
  <c r="P1523" i="1" s="1"/>
  <c r="T1523" i="1"/>
  <c r="G1523" i="1"/>
  <c r="L353" i="1"/>
  <c r="M353" i="1" s="1"/>
  <c r="S353" i="1" s="1"/>
  <c r="B353" i="1" s="1"/>
  <c r="J1524" i="1" l="1"/>
  <c r="L1524" i="1" s="1"/>
  <c r="D1525" i="1"/>
  <c r="F1525" i="1" s="1"/>
  <c r="G1525" i="1"/>
  <c r="O1524" i="1"/>
  <c r="P1524" i="1" s="1"/>
  <c r="T1524" i="1"/>
  <c r="R1524" i="1"/>
  <c r="N1525" i="1"/>
  <c r="V1526" i="1"/>
  <c r="E1526" i="1"/>
  <c r="I1525" i="1"/>
  <c r="A1526" i="1"/>
  <c r="H1525" i="1"/>
  <c r="R1525" i="1" s="1"/>
  <c r="L354" i="1"/>
  <c r="M354" i="1" s="1"/>
  <c r="T1525" i="1" l="1"/>
  <c r="O1525" i="1"/>
  <c r="P1525" i="1" s="1"/>
  <c r="J1525" i="1"/>
  <c r="L1525" i="1" s="1"/>
  <c r="D1526" i="1"/>
  <c r="F1526" i="1" s="1"/>
  <c r="G1526" i="1"/>
  <c r="J1526" i="1"/>
  <c r="L1526" i="1" s="1"/>
  <c r="N1526" i="1"/>
  <c r="A1527" i="1"/>
  <c r="I1526" i="1"/>
  <c r="V1527" i="1"/>
  <c r="E1527" i="1"/>
  <c r="H1526" i="1"/>
  <c r="R1526" i="1" s="1"/>
  <c r="L355" i="1"/>
  <c r="M355" i="1" s="1"/>
  <c r="S355" i="1" s="1"/>
  <c r="B355" i="1" s="1"/>
  <c r="S354" i="1"/>
  <c r="B354" i="1" s="1"/>
  <c r="O1526" i="1" l="1"/>
  <c r="P1526" i="1" s="1"/>
  <c r="T1526" i="1"/>
  <c r="D1527" i="1"/>
  <c r="F1527" i="1" s="1"/>
  <c r="N1527" i="1"/>
  <c r="T1527" i="1" s="1"/>
  <c r="E1528" i="1"/>
  <c r="V1528" i="1"/>
  <c r="I1527" i="1"/>
  <c r="J1527" i="1" s="1"/>
  <c r="L1527" i="1" s="1"/>
  <c r="A1528" i="1"/>
  <c r="H1527" i="1"/>
  <c r="L356" i="1"/>
  <c r="M356" i="1" s="1"/>
  <c r="S356" i="1" s="1"/>
  <c r="B356" i="1" s="1"/>
  <c r="R1527" i="1" l="1"/>
  <c r="D1528" i="1"/>
  <c r="F1528" i="1" s="1"/>
  <c r="G1528" i="1"/>
  <c r="G1527" i="1"/>
  <c r="N1528" i="1"/>
  <c r="V1529" i="1"/>
  <c r="I1528" i="1"/>
  <c r="J1528" i="1" s="1"/>
  <c r="L1528" i="1" s="1"/>
  <c r="A1529" i="1"/>
  <c r="E1529" i="1"/>
  <c r="H1528" i="1"/>
  <c r="L357" i="1"/>
  <c r="M357" i="1" s="1"/>
  <c r="S357" i="1" s="1"/>
  <c r="B357" i="1" s="1"/>
  <c r="T1528" i="1" l="1"/>
  <c r="O1528" i="1"/>
  <c r="P1528" i="1" s="1"/>
  <c r="R1528" i="1"/>
  <c r="D1529" i="1"/>
  <c r="F1529" i="1" s="1"/>
  <c r="G1529" i="1"/>
  <c r="J1529" i="1"/>
  <c r="L1529" i="1" s="1"/>
  <c r="N1529" i="1"/>
  <c r="A1530" i="1"/>
  <c r="E1530" i="1"/>
  <c r="V1530" i="1"/>
  <c r="I1529" i="1"/>
  <c r="H1529" i="1"/>
  <c r="R1529" i="1" s="1"/>
  <c r="L358" i="1"/>
  <c r="M358" i="1" s="1"/>
  <c r="S358" i="1" s="1"/>
  <c r="B358" i="1" s="1"/>
  <c r="O1529" i="1" l="1"/>
  <c r="P1529" i="1" s="1"/>
  <c r="T1529" i="1"/>
  <c r="D1530" i="1"/>
  <c r="F1530" i="1" s="1"/>
  <c r="G1530" i="1"/>
  <c r="J1530" i="1"/>
  <c r="L1530" i="1" s="1"/>
  <c r="N1530" i="1"/>
  <c r="V1531" i="1"/>
  <c r="E1531" i="1"/>
  <c r="I1530" i="1"/>
  <c r="A1531" i="1"/>
  <c r="H1530" i="1"/>
  <c r="R1530" i="1" s="1"/>
  <c r="L359" i="1"/>
  <c r="M359" i="1" s="1"/>
  <c r="T1530" i="1" l="1"/>
  <c r="O1530" i="1"/>
  <c r="P1530" i="1" s="1"/>
  <c r="N1531" i="1"/>
  <c r="V1532" i="1"/>
  <c r="E1532" i="1"/>
  <c r="A1532" i="1"/>
  <c r="I1531" i="1"/>
  <c r="J1531" i="1" s="1"/>
  <c r="L1531" i="1" s="1"/>
  <c r="H1531" i="1"/>
  <c r="D1531" i="1"/>
  <c r="F1531" i="1" s="1"/>
  <c r="G1531" i="1"/>
  <c r="S359" i="1"/>
  <c r="B359" i="1" s="1"/>
  <c r="L360" i="1"/>
  <c r="M360" i="1" s="1"/>
  <c r="S360" i="1" s="1"/>
  <c r="B360" i="1" s="1"/>
  <c r="N1532" i="1" l="1"/>
  <c r="O1532" i="1" s="1"/>
  <c r="A1533" i="1"/>
  <c r="V1533" i="1"/>
  <c r="E1533" i="1"/>
  <c r="I1532" i="1"/>
  <c r="H1532" i="1"/>
  <c r="R1532" i="1" s="1"/>
  <c r="D1532" i="1"/>
  <c r="F1532" i="1" s="1"/>
  <c r="T1531" i="1"/>
  <c r="O1531" i="1"/>
  <c r="P1531" i="1" s="1"/>
  <c r="R1531" i="1"/>
  <c r="L361" i="1"/>
  <c r="M361" i="1" s="1"/>
  <c r="S361" i="1" s="1"/>
  <c r="B361" i="1" s="1"/>
  <c r="D1533" i="1" l="1"/>
  <c r="F1533" i="1" s="1"/>
  <c r="G1533" i="1"/>
  <c r="N1533" i="1"/>
  <c r="A1534" i="1"/>
  <c r="V1534" i="1"/>
  <c r="I1533" i="1"/>
  <c r="J1533" i="1" s="1"/>
  <c r="L1533" i="1" s="1"/>
  <c r="H1533" i="1"/>
  <c r="E1534" i="1"/>
  <c r="J1532" i="1"/>
  <c r="L1532" i="1" s="1"/>
  <c r="G1532" i="1"/>
  <c r="L362" i="1"/>
  <c r="M362" i="1" s="1"/>
  <c r="N1534" i="1" l="1"/>
  <c r="V1535" i="1"/>
  <c r="I1534" i="1"/>
  <c r="A1535" i="1"/>
  <c r="E1535" i="1"/>
  <c r="H1534" i="1"/>
  <c r="R1534" i="1" s="1"/>
  <c r="T1533" i="1"/>
  <c r="O1533" i="1"/>
  <c r="P1533" i="1" s="1"/>
  <c r="D1534" i="1"/>
  <c r="F1534" i="1" s="1"/>
  <c r="G1534" i="1"/>
  <c r="R1533" i="1"/>
  <c r="S362" i="1"/>
  <c r="B362" i="1" s="1"/>
  <c r="L363" i="1"/>
  <c r="M363" i="1" s="1"/>
  <c r="S363" i="1" s="1"/>
  <c r="B363" i="1" s="1"/>
  <c r="N1535" i="1" l="1"/>
  <c r="I1535" i="1"/>
  <c r="H1535" i="1"/>
  <c r="R1535" i="1" s="1"/>
  <c r="A1536" i="1"/>
  <c r="V1536" i="1"/>
  <c r="E1536" i="1"/>
  <c r="J1534" i="1"/>
  <c r="L1534" i="1" s="1"/>
  <c r="D1535" i="1"/>
  <c r="F1535" i="1" s="1"/>
  <c r="O1534" i="1"/>
  <c r="P1534" i="1" s="1"/>
  <c r="T1534" i="1"/>
  <c r="L364" i="1"/>
  <c r="M364" i="1" s="1"/>
  <c r="S364" i="1" s="1"/>
  <c r="B364" i="1" s="1"/>
  <c r="G1535" i="1" l="1"/>
  <c r="D1536" i="1"/>
  <c r="F1536" i="1" s="1"/>
  <c r="G1536" i="1"/>
  <c r="N1536" i="1"/>
  <c r="V1537" i="1"/>
  <c r="E1537" i="1"/>
  <c r="A1537" i="1"/>
  <c r="H1536" i="1"/>
  <c r="R1536" i="1" s="1"/>
  <c r="I1536" i="1"/>
  <c r="J1535" i="1"/>
  <c r="L1535" i="1" s="1"/>
  <c r="O1535" i="1"/>
  <c r="P1535" i="1" s="1"/>
  <c r="T1535" i="1"/>
  <c r="L365" i="1"/>
  <c r="M365" i="1" s="1"/>
  <c r="N1537" i="1" l="1"/>
  <c r="H1537" i="1"/>
  <c r="A1538" i="1"/>
  <c r="I1537" i="1"/>
  <c r="E1538" i="1"/>
  <c r="V1538" i="1"/>
  <c r="D1537" i="1"/>
  <c r="F1537" i="1" s="1"/>
  <c r="O1536" i="1"/>
  <c r="P1536" i="1" s="1"/>
  <c r="T1536" i="1"/>
  <c r="J1536" i="1"/>
  <c r="L1536" i="1" s="1"/>
  <c r="L366" i="1"/>
  <c r="M366" i="1" s="1"/>
  <c r="S366" i="1" s="1"/>
  <c r="B366" i="1" s="1"/>
  <c r="S365" i="1"/>
  <c r="B365" i="1" s="1"/>
  <c r="D1538" i="1" l="1"/>
  <c r="F1538" i="1" s="1"/>
  <c r="G1538" i="1"/>
  <c r="N1538" i="1"/>
  <c r="V1539" i="1"/>
  <c r="E1539" i="1"/>
  <c r="I1538" i="1"/>
  <c r="H1538" i="1"/>
  <c r="A1539" i="1"/>
  <c r="J1537" i="1"/>
  <c r="L1537" i="1" s="1"/>
  <c r="R1537" i="1"/>
  <c r="T1537" i="1"/>
  <c r="O1537" i="1"/>
  <c r="P1537" i="1" s="1"/>
  <c r="G1537" i="1"/>
  <c r="L367" i="1"/>
  <c r="M367" i="1" s="1"/>
  <c r="J1538" i="1" l="1"/>
  <c r="L1538" i="1" s="1"/>
  <c r="D1539" i="1"/>
  <c r="G1539" i="1" s="1"/>
  <c r="T1538" i="1"/>
  <c r="O1538" i="1"/>
  <c r="P1538" i="1" s="1"/>
  <c r="N1539" i="1"/>
  <c r="A1540" i="1"/>
  <c r="V1540" i="1"/>
  <c r="E1540" i="1"/>
  <c r="H1539" i="1"/>
  <c r="I1539" i="1"/>
  <c r="J1539" i="1" s="1"/>
  <c r="L1539" i="1" s="1"/>
  <c r="R1538" i="1"/>
  <c r="S367" i="1"/>
  <c r="B367" i="1" s="1"/>
  <c r="L368" i="1"/>
  <c r="M368" i="1" s="1"/>
  <c r="S368" i="1" s="1"/>
  <c r="B368" i="1" s="1"/>
  <c r="N1540" i="1" l="1"/>
  <c r="V1541" i="1"/>
  <c r="E1541" i="1"/>
  <c r="I1540" i="1"/>
  <c r="H1540" i="1"/>
  <c r="A1541" i="1"/>
  <c r="O1539" i="1"/>
  <c r="P1539" i="1" s="1"/>
  <c r="T1539" i="1"/>
  <c r="R1539" i="1"/>
  <c r="D1540" i="1"/>
  <c r="G1540" i="1"/>
  <c r="F1539" i="1"/>
  <c r="F1540" i="1" s="1"/>
  <c r="L369" i="1"/>
  <c r="M369" i="1" s="1"/>
  <c r="S369" i="1" s="1"/>
  <c r="B369" i="1" s="1"/>
  <c r="R1540" i="1" l="1"/>
  <c r="N1541" i="1"/>
  <c r="H1541" i="1"/>
  <c r="A1542" i="1"/>
  <c r="I1541" i="1"/>
  <c r="J1541" i="1" s="1"/>
  <c r="L1541" i="1" s="1"/>
  <c r="V1542" i="1"/>
  <c r="E1542" i="1"/>
  <c r="J1540" i="1"/>
  <c r="L1540" i="1" s="1"/>
  <c r="D1541" i="1"/>
  <c r="F1541" i="1" s="1"/>
  <c r="G1541" i="1"/>
  <c r="O1540" i="1"/>
  <c r="P1540" i="1" s="1"/>
  <c r="T1540" i="1"/>
  <c r="L370" i="1"/>
  <c r="M370" i="1" s="1"/>
  <c r="S370" i="1" s="1"/>
  <c r="B370" i="1" s="1"/>
  <c r="D1542" i="1" l="1"/>
  <c r="F1542" i="1" s="1"/>
  <c r="G1542" i="1"/>
  <c r="N1542" i="1"/>
  <c r="A1543" i="1"/>
  <c r="E1543" i="1"/>
  <c r="V1543" i="1"/>
  <c r="I1542" i="1"/>
  <c r="J1542" i="1" s="1"/>
  <c r="L1542" i="1" s="1"/>
  <c r="H1542" i="1"/>
  <c r="R1541" i="1"/>
  <c r="O1541" i="1"/>
  <c r="P1541" i="1" s="1"/>
  <c r="T1541" i="1"/>
  <c r="L371" i="1"/>
  <c r="M371" i="1" s="1"/>
  <c r="S371" i="1" s="1"/>
  <c r="B371" i="1" s="1"/>
  <c r="R1542" i="1" l="1"/>
  <c r="D1543" i="1"/>
  <c r="F1543" i="1" s="1"/>
  <c r="G1543" i="1"/>
  <c r="N1543" i="1"/>
  <c r="H1543" i="1"/>
  <c r="R1543" i="1" s="1"/>
  <c r="A1544" i="1"/>
  <c r="V1544" i="1"/>
  <c r="E1544" i="1"/>
  <c r="I1543" i="1"/>
  <c r="T1542" i="1"/>
  <c r="O1542" i="1"/>
  <c r="P1542" i="1" s="1"/>
  <c r="L372" i="1"/>
  <c r="M372" i="1" s="1"/>
  <c r="S372" i="1" s="1"/>
  <c r="B372" i="1" s="1"/>
  <c r="N1544" i="1" l="1"/>
  <c r="A1545" i="1"/>
  <c r="E1545" i="1"/>
  <c r="I1544" i="1"/>
  <c r="H1544" i="1"/>
  <c r="R1544" i="1" s="1"/>
  <c r="V1545" i="1"/>
  <c r="O1543" i="1"/>
  <c r="P1543" i="1" s="1"/>
  <c r="T1543" i="1"/>
  <c r="J1543" i="1"/>
  <c r="L1543" i="1" s="1"/>
  <c r="D1544" i="1"/>
  <c r="F1544" i="1" s="1"/>
  <c r="G1544" i="1"/>
  <c r="L373" i="1"/>
  <c r="M373" i="1" s="1"/>
  <c r="S373" i="1" s="1"/>
  <c r="B373" i="1" s="1"/>
  <c r="J1544" i="1" l="1"/>
  <c r="L1544" i="1" s="1"/>
  <c r="D1545" i="1"/>
  <c r="F1545" i="1" s="1"/>
  <c r="G1545" i="1"/>
  <c r="N1545" i="1"/>
  <c r="A1546" i="1"/>
  <c r="V1546" i="1"/>
  <c r="H1545" i="1"/>
  <c r="E1546" i="1"/>
  <c r="I1545" i="1"/>
  <c r="T1544" i="1"/>
  <c r="O1544" i="1"/>
  <c r="P1544" i="1" s="1"/>
  <c r="L374" i="1"/>
  <c r="M374" i="1" s="1"/>
  <c r="S374" i="1" s="1"/>
  <c r="B374" i="1" s="1"/>
  <c r="L375" i="1"/>
  <c r="O1545" i="1" l="1"/>
  <c r="P1545" i="1" s="1"/>
  <c r="T1545" i="1"/>
  <c r="J1545" i="1"/>
  <c r="L1545" i="1" s="1"/>
  <c r="D1546" i="1"/>
  <c r="F1546" i="1" s="1"/>
  <c r="J1546" i="1"/>
  <c r="L1546" i="1" s="1"/>
  <c r="G1546" i="1"/>
  <c r="N1546" i="1"/>
  <c r="E1547" i="1"/>
  <c r="I1546" i="1"/>
  <c r="H1546" i="1"/>
  <c r="R1546" i="1" s="1"/>
  <c r="A1547" i="1"/>
  <c r="V1547" i="1"/>
  <c r="R1545" i="1"/>
  <c r="M375" i="1"/>
  <c r="C376" i="1" s="1"/>
  <c r="C377" i="1" s="1"/>
  <c r="C378" i="1" s="1"/>
  <c r="C379" i="1" s="1"/>
  <c r="C380" i="1" s="1"/>
  <c r="C381" i="1" s="1"/>
  <c r="C382" i="1" s="1"/>
  <c r="C383" i="1" s="1"/>
  <c r="C384" i="1" s="1"/>
  <c r="C385" i="1" s="1"/>
  <c r="C386" i="1" s="1"/>
  <c r="C387" i="1" s="1"/>
  <c r="C388" i="1" s="1"/>
  <c r="C389" i="1" s="1"/>
  <c r="C390" i="1" s="1"/>
  <c r="C391" i="1" s="1"/>
  <c r="C392" i="1" s="1"/>
  <c r="C393" i="1" s="1"/>
  <c r="C394" i="1" s="1"/>
  <c r="C395" i="1" s="1"/>
  <c r="C396" i="1" s="1"/>
  <c r="C397" i="1" s="1"/>
  <c r="C398" i="1" s="1"/>
  <c r="C399" i="1" s="1"/>
  <c r="C400" i="1" s="1"/>
  <c r="C401" i="1" s="1"/>
  <c r="C402" i="1" s="1"/>
  <c r="C403" i="1" s="1"/>
  <c r="C404" i="1" s="1"/>
  <c r="C405" i="1" s="1"/>
  <c r="C406" i="1" s="1"/>
  <c r="AL23" i="1" s="1"/>
  <c r="AO23" i="1" s="1"/>
  <c r="T1546" i="1" l="1"/>
  <c r="O1546" i="1"/>
  <c r="P1546" i="1" s="1"/>
  <c r="N1547" i="1"/>
  <c r="A1548" i="1"/>
  <c r="H1547" i="1"/>
  <c r="V1548" i="1"/>
  <c r="E1548" i="1"/>
  <c r="I1547" i="1"/>
  <c r="D1547" i="1"/>
  <c r="F1547" i="1" s="1"/>
  <c r="G1547" i="1"/>
  <c r="S375" i="1"/>
  <c r="AQ22" i="1" s="1"/>
  <c r="AM22" i="1"/>
  <c r="L376" i="1"/>
  <c r="M376" i="1" s="1"/>
  <c r="S376" i="1" s="1"/>
  <c r="B376" i="1" s="1"/>
  <c r="D1548" i="1" l="1"/>
  <c r="F1548" i="1" s="1"/>
  <c r="N1548" i="1"/>
  <c r="E1549" i="1"/>
  <c r="V1549" i="1"/>
  <c r="A1549" i="1"/>
  <c r="I1548" i="1"/>
  <c r="H1548" i="1"/>
  <c r="R1548" i="1" s="1"/>
  <c r="J1547" i="1"/>
  <c r="L1547" i="1" s="1"/>
  <c r="R1547" i="1"/>
  <c r="O1547" i="1"/>
  <c r="P1547" i="1" s="1"/>
  <c r="T1547" i="1"/>
  <c r="T375" i="1"/>
  <c r="B375" i="1"/>
  <c r="L377" i="1"/>
  <c r="M377" i="1" s="1"/>
  <c r="S377" i="1" s="1"/>
  <c r="B377" i="1" s="1"/>
  <c r="G1548" i="1" l="1"/>
  <c r="N1549" i="1"/>
  <c r="A1550" i="1"/>
  <c r="E1550" i="1"/>
  <c r="I1549" i="1"/>
  <c r="H1549" i="1"/>
  <c r="R1549" i="1" s="1"/>
  <c r="V1550" i="1"/>
  <c r="D1549" i="1"/>
  <c r="F1549" i="1" s="1"/>
  <c r="T1548" i="1"/>
  <c r="O1548" i="1"/>
  <c r="P1548" i="1" s="1"/>
  <c r="J1548" i="1"/>
  <c r="L1548" i="1" s="1"/>
  <c r="L378" i="1"/>
  <c r="M378" i="1" s="1"/>
  <c r="S378" i="1" s="1"/>
  <c r="B378" i="1" s="1"/>
  <c r="D1550" i="1" l="1"/>
  <c r="F1550" i="1" s="1"/>
  <c r="G1550" i="1"/>
  <c r="N1550" i="1"/>
  <c r="V1551" i="1"/>
  <c r="A1551" i="1"/>
  <c r="E1551" i="1"/>
  <c r="I1550" i="1"/>
  <c r="J1550" i="1" s="1"/>
  <c r="L1550" i="1" s="1"/>
  <c r="H1550" i="1"/>
  <c r="J1549" i="1"/>
  <c r="L1549" i="1" s="1"/>
  <c r="O1549" i="1"/>
  <c r="P1549" i="1" s="1"/>
  <c r="T1549" i="1"/>
  <c r="G1549" i="1"/>
  <c r="L379" i="1"/>
  <c r="M379" i="1" s="1"/>
  <c r="R1550" i="1" l="1"/>
  <c r="D1551" i="1"/>
  <c r="F1551" i="1" s="1"/>
  <c r="G1551" i="1"/>
  <c r="N1551" i="1"/>
  <c r="H1551" i="1"/>
  <c r="A1552" i="1"/>
  <c r="I1551" i="1"/>
  <c r="V1552" i="1"/>
  <c r="E1552" i="1"/>
  <c r="O1550" i="1"/>
  <c r="P1550" i="1" s="1"/>
  <c r="T1550" i="1"/>
  <c r="S379" i="1"/>
  <c r="L380" i="1"/>
  <c r="M380" i="1" s="1"/>
  <c r="N1552" i="1" l="1"/>
  <c r="E1553" i="1"/>
  <c r="H1552" i="1"/>
  <c r="A1553" i="1"/>
  <c r="V1553" i="1"/>
  <c r="I1552" i="1"/>
  <c r="J1552" i="1" s="1"/>
  <c r="L1552" i="1" s="1"/>
  <c r="R1551" i="1"/>
  <c r="O1551" i="1"/>
  <c r="P1551" i="1" s="1"/>
  <c r="T1551" i="1"/>
  <c r="J1551" i="1"/>
  <c r="L1551" i="1" s="1"/>
  <c r="D1552" i="1"/>
  <c r="F1552" i="1" s="1"/>
  <c r="G1552" i="1"/>
  <c r="B379" i="1"/>
  <c r="L381" i="1"/>
  <c r="M381" i="1" s="1"/>
  <c r="S381" i="1" s="1"/>
  <c r="B381" i="1" s="1"/>
  <c r="S380" i="1"/>
  <c r="B380" i="1" s="1"/>
  <c r="R1552" i="1" l="1"/>
  <c r="T1552" i="1"/>
  <c r="O1552" i="1"/>
  <c r="P1552" i="1" s="1"/>
  <c r="N1553" i="1"/>
  <c r="V1554" i="1"/>
  <c r="I1553" i="1"/>
  <c r="E1554" i="1"/>
  <c r="H1553" i="1"/>
  <c r="A1554" i="1"/>
  <c r="D1553" i="1"/>
  <c r="F1553" i="1" s="1"/>
  <c r="G1553" i="1"/>
  <c r="L382" i="1"/>
  <c r="M382" i="1" s="1"/>
  <c r="S382" i="1" s="1"/>
  <c r="B382" i="1" s="1"/>
  <c r="J1553" i="1" l="1"/>
  <c r="L1553" i="1" s="1"/>
  <c r="N1554" i="1"/>
  <c r="E1555" i="1"/>
  <c r="I1554" i="1"/>
  <c r="V1555" i="1"/>
  <c r="H1554" i="1"/>
  <c r="R1554" i="1" s="1"/>
  <c r="A1555" i="1"/>
  <c r="D1554" i="1"/>
  <c r="F1554" i="1" s="1"/>
  <c r="O1553" i="1"/>
  <c r="P1553" i="1" s="1"/>
  <c r="T1553" i="1"/>
  <c r="R1553" i="1"/>
  <c r="L383" i="1"/>
  <c r="M383" i="1" s="1"/>
  <c r="S383" i="1" s="1"/>
  <c r="B383" i="1" s="1"/>
  <c r="N1555" i="1" l="1"/>
  <c r="A1556" i="1"/>
  <c r="V1556" i="1"/>
  <c r="E1556" i="1"/>
  <c r="I1555" i="1"/>
  <c r="H1555" i="1"/>
  <c r="R1555" i="1" s="1"/>
  <c r="D1555" i="1"/>
  <c r="F1555" i="1" s="1"/>
  <c r="G1554" i="1"/>
  <c r="T1554" i="1"/>
  <c r="O1554" i="1"/>
  <c r="P1554" i="1" s="1"/>
  <c r="J1554" i="1"/>
  <c r="L1554" i="1" s="1"/>
  <c r="L384" i="1"/>
  <c r="M384" i="1" s="1"/>
  <c r="S384" i="1" s="1"/>
  <c r="B384" i="1" s="1"/>
  <c r="D1556" i="1" l="1"/>
  <c r="F1556" i="1" s="1"/>
  <c r="G1556" i="1"/>
  <c r="N1556" i="1"/>
  <c r="I1556" i="1"/>
  <c r="H1556" i="1"/>
  <c r="R1556" i="1" s="1"/>
  <c r="E1557" i="1"/>
  <c r="A1557" i="1"/>
  <c r="V1557" i="1"/>
  <c r="G1555" i="1"/>
  <c r="O1555" i="1"/>
  <c r="P1555" i="1" s="1"/>
  <c r="T1555" i="1"/>
  <c r="J1555" i="1"/>
  <c r="L1555" i="1" s="1"/>
  <c r="L385" i="1"/>
  <c r="M385" i="1" s="1"/>
  <c r="S385" i="1" s="1"/>
  <c r="B385" i="1" s="1"/>
  <c r="D1557" i="1" l="1"/>
  <c r="F1557" i="1" s="1"/>
  <c r="G1557" i="1"/>
  <c r="T1556" i="1"/>
  <c r="O1556" i="1"/>
  <c r="P1556" i="1" s="1"/>
  <c r="J1556" i="1"/>
  <c r="L1556" i="1" s="1"/>
  <c r="N1557" i="1"/>
  <c r="A1558" i="1"/>
  <c r="V1558" i="1"/>
  <c r="E1558" i="1"/>
  <c r="I1557" i="1"/>
  <c r="H1557" i="1"/>
  <c r="R1557" i="1" s="1"/>
  <c r="L386" i="1"/>
  <c r="M386" i="1" s="1"/>
  <c r="S386" i="1" s="1"/>
  <c r="B386" i="1" s="1"/>
  <c r="D1558" i="1" l="1"/>
  <c r="F1558" i="1" s="1"/>
  <c r="G1558" i="1"/>
  <c r="T1557" i="1"/>
  <c r="O1557" i="1"/>
  <c r="P1557" i="1" s="1"/>
  <c r="J1557" i="1"/>
  <c r="L1557" i="1" s="1"/>
  <c r="N1558" i="1"/>
  <c r="I1558" i="1"/>
  <c r="H1558" i="1"/>
  <c r="E1559" i="1"/>
  <c r="V1559" i="1"/>
  <c r="A1559" i="1"/>
  <c r="L387" i="1"/>
  <c r="M387" i="1" s="1"/>
  <c r="S387" i="1" s="1"/>
  <c r="B387" i="1" s="1"/>
  <c r="O1558" i="1" l="1"/>
  <c r="P1558" i="1" s="1"/>
  <c r="T1558" i="1"/>
  <c r="N1559" i="1"/>
  <c r="H1559" i="1"/>
  <c r="V1560" i="1"/>
  <c r="A1560" i="1"/>
  <c r="E1560" i="1"/>
  <c r="I1559" i="1"/>
  <c r="D1559" i="1"/>
  <c r="F1559" i="1" s="1"/>
  <c r="G1559" i="1"/>
  <c r="J1558" i="1"/>
  <c r="L1558" i="1" s="1"/>
  <c r="R1558" i="1"/>
  <c r="L388" i="1"/>
  <c r="M388" i="1" s="1"/>
  <c r="R1559" i="1" l="1"/>
  <c r="D1560" i="1"/>
  <c r="F1560" i="1" s="1"/>
  <c r="G1560" i="1"/>
  <c r="N1560" i="1"/>
  <c r="E1561" i="1"/>
  <c r="V1561" i="1"/>
  <c r="A1561" i="1"/>
  <c r="H1560" i="1"/>
  <c r="R1560" i="1" s="1"/>
  <c r="I1560" i="1"/>
  <c r="J1559" i="1"/>
  <c r="L1559" i="1" s="1"/>
  <c r="O1559" i="1"/>
  <c r="P1559" i="1" s="1"/>
  <c r="T1559" i="1"/>
  <c r="L389" i="1"/>
  <c r="M389" i="1" s="1"/>
  <c r="S389" i="1" s="1"/>
  <c r="B389" i="1" s="1"/>
  <c r="S388" i="1"/>
  <c r="B388" i="1" s="1"/>
  <c r="D1561" i="1" l="1"/>
  <c r="N1561" i="1"/>
  <c r="H1561" i="1"/>
  <c r="E1562" i="1"/>
  <c r="V1562" i="1"/>
  <c r="A1562" i="1"/>
  <c r="I1561" i="1"/>
  <c r="O1560" i="1"/>
  <c r="P1560" i="1" s="1"/>
  <c r="T1560" i="1"/>
  <c r="J1560" i="1"/>
  <c r="L1560" i="1" s="1"/>
  <c r="L390" i="1"/>
  <c r="M390" i="1" s="1"/>
  <c r="S390" i="1" s="1"/>
  <c r="B390" i="1" s="1"/>
  <c r="R1561" i="1" l="1"/>
  <c r="D1562" i="1"/>
  <c r="G1562" i="1" s="1"/>
  <c r="N1562" i="1"/>
  <c r="I1562" i="1"/>
  <c r="E1563" i="1"/>
  <c r="H1562" i="1"/>
  <c r="J1562" i="1" s="1"/>
  <c r="L1562" i="1" s="1"/>
  <c r="V1563" i="1"/>
  <c r="A1563" i="1"/>
  <c r="O1561" i="1"/>
  <c r="P1561" i="1" s="1"/>
  <c r="T1561" i="1"/>
  <c r="J1561" i="1"/>
  <c r="L1561" i="1" s="1"/>
  <c r="G1561" i="1"/>
  <c r="F1561" i="1"/>
  <c r="F1562" i="1" s="1"/>
  <c r="L391" i="1"/>
  <c r="M391" i="1" s="1"/>
  <c r="D1563" i="1" l="1"/>
  <c r="F1563" i="1" s="1"/>
  <c r="G1563" i="1"/>
  <c r="R1562" i="1"/>
  <c r="T1562" i="1"/>
  <c r="O1562" i="1"/>
  <c r="P1562" i="1" s="1"/>
  <c r="N1563" i="1"/>
  <c r="O1563" i="1" s="1"/>
  <c r="I1563" i="1"/>
  <c r="A1564" i="1"/>
  <c r="V1564" i="1"/>
  <c r="E1564" i="1"/>
  <c r="H1563" i="1"/>
  <c r="L392" i="1"/>
  <c r="M392" i="1" s="1"/>
  <c r="S392" i="1" s="1"/>
  <c r="B392" i="1" s="1"/>
  <c r="S391" i="1"/>
  <c r="B391" i="1" s="1"/>
  <c r="J1563" i="1" l="1"/>
  <c r="L1563" i="1" s="1"/>
  <c r="D1564" i="1"/>
  <c r="F1564" i="1" s="1"/>
  <c r="N1564" i="1"/>
  <c r="V1565" i="1"/>
  <c r="A1565" i="1"/>
  <c r="I1564" i="1"/>
  <c r="E1565" i="1"/>
  <c r="H1564" i="1"/>
  <c r="R1563" i="1"/>
  <c r="L393" i="1"/>
  <c r="M393" i="1" s="1"/>
  <c r="S393" i="1" s="1"/>
  <c r="B393" i="1" s="1"/>
  <c r="G1564" i="1" l="1"/>
  <c r="R1564" i="1"/>
  <c r="O1564" i="1"/>
  <c r="P1564" i="1" s="1"/>
  <c r="T1564" i="1"/>
  <c r="N1565" i="1"/>
  <c r="I1565" i="1"/>
  <c r="E1566" i="1"/>
  <c r="A1566" i="1"/>
  <c r="H1565" i="1"/>
  <c r="V1566" i="1"/>
  <c r="J1564" i="1"/>
  <c r="L1564" i="1" s="1"/>
  <c r="D1565" i="1"/>
  <c r="F1565" i="1" s="1"/>
  <c r="G1565" i="1"/>
  <c r="L394" i="1"/>
  <c r="M394" i="1" s="1"/>
  <c r="R1565" i="1" l="1"/>
  <c r="N1566" i="1"/>
  <c r="V1567" i="1"/>
  <c r="A1567" i="1"/>
  <c r="I1566" i="1"/>
  <c r="E1567" i="1"/>
  <c r="H1566" i="1"/>
  <c r="AU26" i="1"/>
  <c r="D1566" i="1"/>
  <c r="F1566" i="1" s="1"/>
  <c r="G1566" i="1"/>
  <c r="J1565" i="1"/>
  <c r="L1565" i="1" s="1"/>
  <c r="T1565" i="1"/>
  <c r="O1565" i="1"/>
  <c r="P1565" i="1" s="1"/>
  <c r="L395" i="1"/>
  <c r="M395" i="1" s="1"/>
  <c r="S395" i="1" s="1"/>
  <c r="B395" i="1" s="1"/>
  <c r="S394" i="1"/>
  <c r="B394" i="1" s="1"/>
  <c r="D1567" i="1" l="1"/>
  <c r="F1567" i="1" s="1"/>
  <c r="G1567" i="1"/>
  <c r="N1567" i="1"/>
  <c r="A1568" i="1"/>
  <c r="V1568" i="1"/>
  <c r="E1568" i="1"/>
  <c r="H1567" i="1"/>
  <c r="J1567" i="1" s="1"/>
  <c r="L1567" i="1" s="1"/>
  <c r="I1567" i="1"/>
  <c r="J1566" i="1"/>
  <c r="L1566" i="1" s="1"/>
  <c r="R1566" i="1"/>
  <c r="O1566" i="1"/>
  <c r="P1566" i="1" s="1"/>
  <c r="T1566" i="1"/>
  <c r="L396" i="1"/>
  <c r="M396" i="1" s="1"/>
  <c r="S396" i="1" s="1"/>
  <c r="B396" i="1" s="1"/>
  <c r="R1567" i="1" l="1"/>
  <c r="D1568" i="1"/>
  <c r="F1568" i="1" s="1"/>
  <c r="N1568" i="1"/>
  <c r="V1569" i="1"/>
  <c r="I1568" i="1"/>
  <c r="E1569" i="1"/>
  <c r="H1568" i="1"/>
  <c r="A1569" i="1"/>
  <c r="O1567" i="1"/>
  <c r="P1567" i="1" s="1"/>
  <c r="T1567" i="1"/>
  <c r="L397" i="1"/>
  <c r="M397" i="1" s="1"/>
  <c r="S397" i="1" s="1"/>
  <c r="B397" i="1" s="1"/>
  <c r="J1568" i="1" l="1"/>
  <c r="L1568" i="1" s="1"/>
  <c r="D1569" i="1"/>
  <c r="F1569" i="1" s="1"/>
  <c r="G1569" i="1"/>
  <c r="T1568" i="1"/>
  <c r="O1568" i="1"/>
  <c r="P1568" i="1" s="1"/>
  <c r="G1568" i="1"/>
  <c r="N1569" i="1"/>
  <c r="A1570" i="1"/>
  <c r="V1570" i="1"/>
  <c r="I1569" i="1"/>
  <c r="H1569" i="1"/>
  <c r="R1569" i="1" s="1"/>
  <c r="E1570" i="1"/>
  <c r="R1568" i="1"/>
  <c r="L398" i="1"/>
  <c r="M398" i="1" s="1"/>
  <c r="S398" i="1" s="1"/>
  <c r="B398" i="1" s="1"/>
  <c r="O1569" i="1" l="1"/>
  <c r="P1569" i="1" s="1"/>
  <c r="T1569" i="1"/>
  <c r="D1570" i="1"/>
  <c r="F1570" i="1" s="1"/>
  <c r="G1570" i="1"/>
  <c r="J1569" i="1"/>
  <c r="L1569" i="1" s="1"/>
  <c r="N1570" i="1"/>
  <c r="A1571" i="1"/>
  <c r="E1571" i="1"/>
  <c r="I1570" i="1"/>
  <c r="V1571" i="1"/>
  <c r="H1570" i="1"/>
  <c r="L399" i="1"/>
  <c r="M399" i="1" s="1"/>
  <c r="S399" i="1" s="1"/>
  <c r="B399" i="1" s="1"/>
  <c r="N1571" i="1" l="1"/>
  <c r="A1572" i="1"/>
  <c r="H1571" i="1"/>
  <c r="V1572" i="1"/>
  <c r="E1572" i="1"/>
  <c r="I1571" i="1"/>
  <c r="J1571" i="1" s="1"/>
  <c r="L1571" i="1" s="1"/>
  <c r="O1570" i="1"/>
  <c r="P1570" i="1" s="1"/>
  <c r="T1570" i="1"/>
  <c r="J1570" i="1"/>
  <c r="L1570" i="1" s="1"/>
  <c r="R1570" i="1"/>
  <c r="D1571" i="1"/>
  <c r="F1571" i="1" s="1"/>
  <c r="G1571" i="1"/>
  <c r="L400" i="1"/>
  <c r="M400" i="1" s="1"/>
  <c r="S400" i="1" s="1"/>
  <c r="B400" i="1" s="1"/>
  <c r="R1571" i="1" l="1"/>
  <c r="O1571" i="1"/>
  <c r="P1571" i="1" s="1"/>
  <c r="T1571" i="1"/>
  <c r="D1572" i="1"/>
  <c r="F1572" i="1" s="1"/>
  <c r="J1572" i="1"/>
  <c r="L1572" i="1" s="1"/>
  <c r="N1572" i="1"/>
  <c r="V1573" i="1"/>
  <c r="A1573" i="1"/>
  <c r="I1572" i="1"/>
  <c r="H1572" i="1"/>
  <c r="E1573" i="1"/>
  <c r="L401" i="1"/>
  <c r="M401" i="1" s="1"/>
  <c r="S401" i="1" s="1"/>
  <c r="B401" i="1" s="1"/>
  <c r="N1573" i="1" l="1"/>
  <c r="H1573" i="1"/>
  <c r="E1574" i="1"/>
  <c r="A1574" i="1"/>
  <c r="V1574" i="1"/>
  <c r="I1573" i="1"/>
  <c r="R1573" i="1" s="1"/>
  <c r="O1572" i="1"/>
  <c r="P1572" i="1" s="1"/>
  <c r="T1572" i="1"/>
  <c r="G1572" i="1"/>
  <c r="D1573" i="1"/>
  <c r="F1573" i="1" s="1"/>
  <c r="G1573" i="1"/>
  <c r="R1572" i="1"/>
  <c r="L402" i="1"/>
  <c r="M402" i="1" s="1"/>
  <c r="S402" i="1" s="1"/>
  <c r="B402" i="1" s="1"/>
  <c r="T1573" i="1" l="1"/>
  <c r="O1573" i="1"/>
  <c r="P1573" i="1" s="1"/>
  <c r="N1574" i="1"/>
  <c r="E1575" i="1"/>
  <c r="A1575" i="1"/>
  <c r="I1574" i="1"/>
  <c r="H1574" i="1"/>
  <c r="R1574" i="1" s="1"/>
  <c r="V1575" i="1"/>
  <c r="J1573" i="1"/>
  <c r="L1573" i="1" s="1"/>
  <c r="D1574" i="1"/>
  <c r="F1574" i="1" s="1"/>
  <c r="L403" i="1"/>
  <c r="M403" i="1" s="1"/>
  <c r="S403" i="1" s="1"/>
  <c r="B403" i="1" s="1"/>
  <c r="N1575" i="1" l="1"/>
  <c r="A1576" i="1"/>
  <c r="I1575" i="1"/>
  <c r="H1575" i="1"/>
  <c r="R1575" i="1" s="1"/>
  <c r="V1576" i="1"/>
  <c r="E1576" i="1"/>
  <c r="J1574" i="1"/>
  <c r="L1574" i="1" s="1"/>
  <c r="D1575" i="1"/>
  <c r="F1575" i="1" s="1"/>
  <c r="T1574" i="1"/>
  <c r="O1574" i="1"/>
  <c r="P1574" i="1" s="1"/>
  <c r="G1574" i="1"/>
  <c r="L404" i="1"/>
  <c r="M404" i="1" s="1"/>
  <c r="G1575" i="1" l="1"/>
  <c r="D1576" i="1"/>
  <c r="F1576" i="1" s="1"/>
  <c r="G1576" i="1"/>
  <c r="J1575" i="1"/>
  <c r="L1575" i="1" s="1"/>
  <c r="N1576" i="1"/>
  <c r="A1577" i="1"/>
  <c r="V1577" i="1"/>
  <c r="E1577" i="1"/>
  <c r="H1576" i="1"/>
  <c r="I1576" i="1"/>
  <c r="J1576" i="1" s="1"/>
  <c r="L1576" i="1" s="1"/>
  <c r="O1575" i="1"/>
  <c r="P1575" i="1" s="1"/>
  <c r="T1575" i="1"/>
  <c r="S404" i="1"/>
  <c r="B404" i="1" s="1"/>
  <c r="L406" i="1"/>
  <c r="L405" i="1"/>
  <c r="M405" i="1" s="1"/>
  <c r="S405" i="1" s="1"/>
  <c r="B405" i="1" s="1"/>
  <c r="N1577" i="1" l="1"/>
  <c r="V1578" i="1"/>
  <c r="E1578" i="1"/>
  <c r="A1578" i="1"/>
  <c r="I1577" i="1"/>
  <c r="H1577" i="1"/>
  <c r="R1577" i="1" s="1"/>
  <c r="T1576" i="1"/>
  <c r="O1576" i="1"/>
  <c r="P1576" i="1" s="1"/>
  <c r="R1576" i="1"/>
  <c r="D1577" i="1"/>
  <c r="G1577" i="1" s="1"/>
  <c r="F1577" i="1"/>
  <c r="M406" i="1"/>
  <c r="C407" i="1" s="1"/>
  <c r="C408" i="1" s="1"/>
  <c r="C409" i="1" s="1"/>
  <c r="C410" i="1" s="1"/>
  <c r="C411" i="1" s="1"/>
  <c r="C412" i="1" s="1"/>
  <c r="C413" i="1" s="1"/>
  <c r="C414" i="1" s="1"/>
  <c r="C415" i="1" s="1"/>
  <c r="C416" i="1" s="1"/>
  <c r="C417" i="1" s="1"/>
  <c r="C418" i="1" s="1"/>
  <c r="C419" i="1" s="1"/>
  <c r="C420" i="1" s="1"/>
  <c r="C421" i="1" s="1"/>
  <c r="C422" i="1" s="1"/>
  <c r="C423" i="1" s="1"/>
  <c r="C424" i="1" s="1"/>
  <c r="C425" i="1" s="1"/>
  <c r="C426" i="1" s="1"/>
  <c r="C427" i="1" s="1"/>
  <c r="C428" i="1" s="1"/>
  <c r="C429" i="1" s="1"/>
  <c r="C430" i="1" s="1"/>
  <c r="C431" i="1" s="1"/>
  <c r="C432" i="1" s="1"/>
  <c r="C433" i="1" s="1"/>
  <c r="C434" i="1" s="1"/>
  <c r="C435" i="1" s="1"/>
  <c r="C436" i="1" s="1"/>
  <c r="AL24" i="1" s="1"/>
  <c r="AO24" i="1" s="1"/>
  <c r="J1577" i="1" l="1"/>
  <c r="L1577" i="1" s="1"/>
  <c r="N1578" i="1"/>
  <c r="A1579" i="1"/>
  <c r="I1578" i="1"/>
  <c r="H1578" i="1"/>
  <c r="R1578" i="1" s="1"/>
  <c r="V1579" i="1"/>
  <c r="E1579" i="1"/>
  <c r="D1578" i="1"/>
  <c r="G1578" i="1" s="1"/>
  <c r="T1577" i="1"/>
  <c r="O1577" i="1"/>
  <c r="P1577" i="1" s="1"/>
  <c r="S406" i="1"/>
  <c r="AQ23" i="1" s="1"/>
  <c r="AM23" i="1"/>
  <c r="L407" i="1"/>
  <c r="M407" i="1" s="1"/>
  <c r="S407" i="1" s="1"/>
  <c r="B407" i="1" s="1"/>
  <c r="J1578" i="1" l="1"/>
  <c r="L1578" i="1" s="1"/>
  <c r="D1579" i="1"/>
  <c r="G1579" i="1" s="1"/>
  <c r="F1578" i="1"/>
  <c r="F1579" i="1" s="1"/>
  <c r="N1579" i="1"/>
  <c r="V1580" i="1"/>
  <c r="I1579" i="1"/>
  <c r="A1580" i="1"/>
  <c r="E1580" i="1"/>
  <c r="H1579" i="1"/>
  <c r="T1578" i="1"/>
  <c r="O1578" i="1"/>
  <c r="P1578" i="1" s="1"/>
  <c r="T406" i="1"/>
  <c r="B406" i="1"/>
  <c r="L408" i="1"/>
  <c r="M408" i="1" s="1"/>
  <c r="J1579" i="1" l="1"/>
  <c r="L1579" i="1" s="1"/>
  <c r="N1580" i="1"/>
  <c r="A1581" i="1"/>
  <c r="H1580" i="1"/>
  <c r="V1581" i="1"/>
  <c r="I1580" i="1"/>
  <c r="E1581" i="1"/>
  <c r="O1579" i="1"/>
  <c r="P1579" i="1" s="1"/>
  <c r="T1579" i="1"/>
  <c r="R1579" i="1"/>
  <c r="D1580" i="1"/>
  <c r="F1580" i="1" s="1"/>
  <c r="G1580" i="1"/>
  <c r="L409" i="1"/>
  <c r="M409" i="1" s="1"/>
  <c r="S409" i="1" s="1"/>
  <c r="B409" i="1" s="1"/>
  <c r="S408" i="1"/>
  <c r="B408" i="1" s="1"/>
  <c r="D1581" i="1" l="1"/>
  <c r="F1581" i="1" s="1"/>
  <c r="G1581" i="1"/>
  <c r="R1580" i="1"/>
  <c r="J1580" i="1"/>
  <c r="L1580" i="1" s="1"/>
  <c r="N1581" i="1"/>
  <c r="V1582" i="1"/>
  <c r="E1582" i="1"/>
  <c r="A1582" i="1"/>
  <c r="I1581" i="1"/>
  <c r="H1581" i="1"/>
  <c r="R1581" i="1" s="1"/>
  <c r="T1580" i="1"/>
  <c r="O1580" i="1"/>
  <c r="P1580" i="1" s="1"/>
  <c r="L410" i="1"/>
  <c r="M410" i="1" s="1"/>
  <c r="O1581" i="1" l="1"/>
  <c r="P1581" i="1" s="1"/>
  <c r="T1581" i="1"/>
  <c r="J1581" i="1"/>
  <c r="L1581" i="1" s="1"/>
  <c r="N1582" i="1"/>
  <c r="I1582" i="1"/>
  <c r="H1582" i="1"/>
  <c r="R1582" i="1" s="1"/>
  <c r="V1583" i="1"/>
  <c r="E1583" i="1"/>
  <c r="A1583" i="1"/>
  <c r="D1582" i="1"/>
  <c r="F1582" i="1" s="1"/>
  <c r="G1582" i="1"/>
  <c r="S410" i="1"/>
  <c r="L411" i="1"/>
  <c r="M411" i="1" s="1"/>
  <c r="S411" i="1" s="1"/>
  <c r="B411" i="1" s="1"/>
  <c r="J1582" i="1" l="1"/>
  <c r="L1582" i="1" s="1"/>
  <c r="T1582" i="1"/>
  <c r="O1582" i="1"/>
  <c r="P1582" i="1" s="1"/>
  <c r="N1583" i="1"/>
  <c r="A1584" i="1"/>
  <c r="I1583" i="1"/>
  <c r="H1583" i="1"/>
  <c r="V1584" i="1"/>
  <c r="E1584" i="1"/>
  <c r="D1583" i="1"/>
  <c r="F1583" i="1" s="1"/>
  <c r="G1583" i="1"/>
  <c r="B410" i="1"/>
  <c r="L412" i="1"/>
  <c r="M412" i="1" s="1"/>
  <c r="S412" i="1" s="1"/>
  <c r="B412" i="1" s="1"/>
  <c r="R1583" i="1" l="1"/>
  <c r="J1583" i="1"/>
  <c r="L1583" i="1" s="1"/>
  <c r="D1584" i="1"/>
  <c r="F1584" i="1" s="1"/>
  <c r="G1584" i="1"/>
  <c r="N1584" i="1"/>
  <c r="A1585" i="1"/>
  <c r="V1585" i="1"/>
  <c r="E1585" i="1"/>
  <c r="H1584" i="1"/>
  <c r="I1584" i="1"/>
  <c r="O1583" i="1"/>
  <c r="P1583" i="1" s="1"/>
  <c r="T1583" i="1"/>
  <c r="L413" i="1"/>
  <c r="M413" i="1" s="1"/>
  <c r="S413" i="1" s="1"/>
  <c r="B413" i="1" s="1"/>
  <c r="J1584" i="1" l="1"/>
  <c r="L1584" i="1" s="1"/>
  <c r="N1585" i="1"/>
  <c r="A1586" i="1"/>
  <c r="V1586" i="1"/>
  <c r="I1585" i="1"/>
  <c r="H1585" i="1"/>
  <c r="R1585" i="1" s="1"/>
  <c r="E1586" i="1"/>
  <c r="O1584" i="1"/>
  <c r="P1584" i="1" s="1"/>
  <c r="T1584" i="1"/>
  <c r="R1584" i="1"/>
  <c r="D1585" i="1"/>
  <c r="G1585" i="1" s="1"/>
  <c r="L414" i="1"/>
  <c r="M414" i="1" s="1"/>
  <c r="S414" i="1" s="1"/>
  <c r="B414" i="1" s="1"/>
  <c r="D1586" i="1" l="1"/>
  <c r="G1586" i="1" s="1"/>
  <c r="N1586" i="1"/>
  <c r="H1586" i="1"/>
  <c r="A1587" i="1"/>
  <c r="V1587" i="1"/>
  <c r="E1587" i="1"/>
  <c r="I1586" i="1"/>
  <c r="J1586" i="1" s="1"/>
  <c r="L1586" i="1" s="1"/>
  <c r="J1585" i="1"/>
  <c r="L1585" i="1" s="1"/>
  <c r="T1585" i="1"/>
  <c r="O1585" i="1"/>
  <c r="P1585" i="1" s="1"/>
  <c r="F1585" i="1"/>
  <c r="F1586" i="1" s="1"/>
  <c r="L415" i="1"/>
  <c r="M415" i="1" s="1"/>
  <c r="S415" i="1" s="1"/>
  <c r="B415" i="1" s="1"/>
  <c r="D1587" i="1" l="1"/>
  <c r="G1587" i="1"/>
  <c r="F1587" i="1"/>
  <c r="N1587" i="1"/>
  <c r="E1588" i="1"/>
  <c r="I1587" i="1"/>
  <c r="H1587" i="1"/>
  <c r="R1587" i="1" s="1"/>
  <c r="V1588" i="1"/>
  <c r="A1588" i="1"/>
  <c r="R1586" i="1"/>
  <c r="O1586" i="1"/>
  <c r="P1586" i="1" s="1"/>
  <c r="T1586" i="1"/>
  <c r="L416" i="1"/>
  <c r="M416" i="1" s="1"/>
  <c r="S416" i="1" s="1"/>
  <c r="B416" i="1" s="1"/>
  <c r="O1587" i="1" l="1"/>
  <c r="P1587" i="1" s="1"/>
  <c r="T1587" i="1"/>
  <c r="D1588" i="1"/>
  <c r="G1588" i="1"/>
  <c r="F1588" i="1"/>
  <c r="J1587" i="1"/>
  <c r="L1587" i="1" s="1"/>
  <c r="N1588" i="1"/>
  <c r="V1589" i="1"/>
  <c r="E1589" i="1"/>
  <c r="I1588" i="1"/>
  <c r="H1588" i="1"/>
  <c r="R1588" i="1" s="1"/>
  <c r="A1589" i="1"/>
  <c r="L417" i="1"/>
  <c r="M417" i="1" s="1"/>
  <c r="S417" i="1" s="1"/>
  <c r="B417" i="1" s="1"/>
  <c r="J1588" i="1" l="1"/>
  <c r="L1588" i="1" s="1"/>
  <c r="O1588" i="1"/>
  <c r="P1588" i="1" s="1"/>
  <c r="T1588" i="1"/>
  <c r="N1589" i="1"/>
  <c r="A1590" i="1"/>
  <c r="V1590" i="1"/>
  <c r="E1590" i="1"/>
  <c r="I1589" i="1"/>
  <c r="R1589" i="1" s="1"/>
  <c r="H1589" i="1"/>
  <c r="D1589" i="1"/>
  <c r="F1589" i="1" s="1"/>
  <c r="G1589" i="1"/>
  <c r="L418" i="1"/>
  <c r="M418" i="1" s="1"/>
  <c r="D1590" i="1" l="1"/>
  <c r="F1590" i="1" s="1"/>
  <c r="G1590" i="1"/>
  <c r="N1590" i="1"/>
  <c r="V1591" i="1"/>
  <c r="E1591" i="1"/>
  <c r="I1590" i="1"/>
  <c r="H1590" i="1"/>
  <c r="A1591" i="1"/>
  <c r="T1589" i="1"/>
  <c r="O1589" i="1"/>
  <c r="P1589" i="1" s="1"/>
  <c r="J1589" i="1"/>
  <c r="L1589" i="1" s="1"/>
  <c r="L419" i="1"/>
  <c r="M419" i="1" s="1"/>
  <c r="S419" i="1" s="1"/>
  <c r="B419" i="1" s="1"/>
  <c r="S418" i="1"/>
  <c r="B418" i="1" s="1"/>
  <c r="J1590" i="1" l="1"/>
  <c r="L1590" i="1" s="1"/>
  <c r="D1591" i="1"/>
  <c r="G1591" i="1" s="1"/>
  <c r="T1590" i="1"/>
  <c r="O1590" i="1"/>
  <c r="P1590" i="1" s="1"/>
  <c r="N1591" i="1"/>
  <c r="I1591" i="1"/>
  <c r="H1591" i="1"/>
  <c r="R1591" i="1" s="1"/>
  <c r="V1592" i="1"/>
  <c r="A1592" i="1"/>
  <c r="E1592" i="1"/>
  <c r="R1590" i="1"/>
  <c r="L420" i="1"/>
  <c r="M420" i="1" s="1"/>
  <c r="S420" i="1" s="1"/>
  <c r="B420" i="1" s="1"/>
  <c r="O1591" i="1" l="1"/>
  <c r="P1591" i="1" s="1"/>
  <c r="T1591" i="1"/>
  <c r="D1592" i="1"/>
  <c r="G1592" i="1"/>
  <c r="J1591" i="1"/>
  <c r="L1591" i="1" s="1"/>
  <c r="N1592" i="1"/>
  <c r="A1593" i="1"/>
  <c r="V1593" i="1"/>
  <c r="E1593" i="1"/>
  <c r="I1592" i="1"/>
  <c r="H1592" i="1"/>
  <c r="F1591" i="1"/>
  <c r="F1592" i="1" s="1"/>
  <c r="L421" i="1"/>
  <c r="M421" i="1" s="1"/>
  <c r="S421" i="1" s="1"/>
  <c r="B421" i="1" s="1"/>
  <c r="O1592" i="1" l="1"/>
  <c r="P1592" i="1" s="1"/>
  <c r="T1592" i="1"/>
  <c r="N1593" i="1"/>
  <c r="H1593" i="1"/>
  <c r="A1594" i="1"/>
  <c r="V1594" i="1"/>
  <c r="E1594" i="1"/>
  <c r="I1593" i="1"/>
  <c r="J1593" i="1" s="1"/>
  <c r="L1593" i="1" s="1"/>
  <c r="J1592" i="1"/>
  <c r="L1592" i="1" s="1"/>
  <c r="R1592" i="1"/>
  <c r="D1593" i="1"/>
  <c r="G1593" i="1" s="1"/>
  <c r="L422" i="1"/>
  <c r="M422" i="1" s="1"/>
  <c r="S422" i="1" s="1"/>
  <c r="B422" i="1" s="1"/>
  <c r="D1594" i="1" l="1"/>
  <c r="G1594" i="1"/>
  <c r="N1594" i="1"/>
  <c r="O1594" i="1" s="1"/>
  <c r="A1595" i="1"/>
  <c r="E1595" i="1"/>
  <c r="V1595" i="1"/>
  <c r="I1594" i="1"/>
  <c r="H1594" i="1"/>
  <c r="R1593" i="1"/>
  <c r="T1593" i="1"/>
  <c r="O1593" i="1"/>
  <c r="P1593" i="1" s="1"/>
  <c r="F1593" i="1"/>
  <c r="F1594" i="1" s="1"/>
  <c r="L423" i="1"/>
  <c r="M423" i="1" s="1"/>
  <c r="S423" i="1" s="1"/>
  <c r="B423" i="1" s="1"/>
  <c r="J1594" i="1" l="1"/>
  <c r="L1594" i="1" s="1"/>
  <c r="D1595" i="1"/>
  <c r="G1595" i="1"/>
  <c r="N1595" i="1"/>
  <c r="V1596" i="1"/>
  <c r="E1596" i="1"/>
  <c r="A1596" i="1"/>
  <c r="I1595" i="1"/>
  <c r="J1595" i="1" s="1"/>
  <c r="L1595" i="1" s="1"/>
  <c r="H1595" i="1"/>
  <c r="F1595" i="1"/>
  <c r="R1594" i="1"/>
  <c r="L424" i="1"/>
  <c r="M424" i="1" s="1"/>
  <c r="D1596" i="1" l="1"/>
  <c r="G1596" i="1"/>
  <c r="N1596" i="1"/>
  <c r="A1597" i="1"/>
  <c r="E1597" i="1"/>
  <c r="I1596" i="1"/>
  <c r="H1596" i="1"/>
  <c r="R1596" i="1" s="1"/>
  <c r="V1597" i="1"/>
  <c r="T1595" i="1"/>
  <c r="O1595" i="1"/>
  <c r="P1595" i="1" s="1"/>
  <c r="F1596" i="1"/>
  <c r="R1595" i="1"/>
  <c r="S424" i="1"/>
  <c r="B424" i="1" s="1"/>
  <c r="L425" i="1"/>
  <c r="M425" i="1" s="1"/>
  <c r="S425" i="1" s="1"/>
  <c r="B425" i="1" s="1"/>
  <c r="D1597" i="1" l="1"/>
  <c r="G1597" i="1"/>
  <c r="N1597" i="1"/>
  <c r="H1597" i="1"/>
  <c r="A1598" i="1"/>
  <c r="I1597" i="1"/>
  <c r="R1597" i="1" s="1"/>
  <c r="E1598" i="1"/>
  <c r="V1598" i="1"/>
  <c r="J1596" i="1"/>
  <c r="L1596" i="1" s="1"/>
  <c r="T1596" i="1"/>
  <c r="O1596" i="1"/>
  <c r="P1596" i="1" s="1"/>
  <c r="F1597" i="1"/>
  <c r="L426" i="1"/>
  <c r="M426" i="1" s="1"/>
  <c r="J1597" i="1" l="1"/>
  <c r="L1597" i="1" s="1"/>
  <c r="D1598" i="1"/>
  <c r="G1598" i="1"/>
  <c r="F1598" i="1"/>
  <c r="N1598" i="1"/>
  <c r="E1599" i="1"/>
  <c r="I1598" i="1"/>
  <c r="V1599" i="1"/>
  <c r="H1598" i="1"/>
  <c r="A1599" i="1"/>
  <c r="O1597" i="1"/>
  <c r="P1597" i="1" s="1"/>
  <c r="T1597" i="1"/>
  <c r="S426" i="1"/>
  <c r="B426" i="1" s="1"/>
  <c r="L427" i="1"/>
  <c r="M427" i="1" s="1"/>
  <c r="S427" i="1" s="1"/>
  <c r="B427" i="1" s="1"/>
  <c r="J1598" i="1" l="1"/>
  <c r="L1598" i="1" s="1"/>
  <c r="D1599" i="1"/>
  <c r="F1599" i="1" s="1"/>
  <c r="G1599" i="1"/>
  <c r="T1598" i="1"/>
  <c r="O1598" i="1"/>
  <c r="P1598" i="1" s="1"/>
  <c r="N1599" i="1"/>
  <c r="E1600" i="1"/>
  <c r="H1599" i="1"/>
  <c r="I1599" i="1"/>
  <c r="A1600" i="1"/>
  <c r="V1600" i="1"/>
  <c r="R1598" i="1"/>
  <c r="L428" i="1"/>
  <c r="M428" i="1" s="1"/>
  <c r="S428" i="1" s="1"/>
  <c r="B428" i="1" s="1"/>
  <c r="J1599" i="1" l="1"/>
  <c r="L1599" i="1" s="1"/>
  <c r="O1599" i="1"/>
  <c r="P1599" i="1" s="1"/>
  <c r="T1599" i="1"/>
  <c r="D1600" i="1"/>
  <c r="F1600" i="1" s="1"/>
  <c r="G1600" i="1"/>
  <c r="J1600" i="1"/>
  <c r="L1600" i="1" s="1"/>
  <c r="N1600" i="1"/>
  <c r="E1601" i="1"/>
  <c r="V1601" i="1"/>
  <c r="I1600" i="1"/>
  <c r="A1601" i="1"/>
  <c r="H1600" i="1"/>
  <c r="R1600" i="1" s="1"/>
  <c r="R1599" i="1"/>
  <c r="L429" i="1"/>
  <c r="M429" i="1" s="1"/>
  <c r="S429" i="1" s="1"/>
  <c r="B429" i="1" s="1"/>
  <c r="D1601" i="1" l="1"/>
  <c r="F1601" i="1" s="1"/>
  <c r="G1601" i="1"/>
  <c r="O1600" i="1"/>
  <c r="P1600" i="1" s="1"/>
  <c r="T1600" i="1"/>
  <c r="N1601" i="1"/>
  <c r="H1601" i="1"/>
  <c r="A1602" i="1"/>
  <c r="V1602" i="1"/>
  <c r="E1602" i="1"/>
  <c r="I1601" i="1"/>
  <c r="L430" i="1"/>
  <c r="M430" i="1" s="1"/>
  <c r="S430" i="1" s="1"/>
  <c r="B430" i="1" s="1"/>
  <c r="N1602" i="1" l="1"/>
  <c r="I1602" i="1"/>
  <c r="H1602" i="1"/>
  <c r="R1602" i="1" s="1"/>
  <c r="E1603" i="1"/>
  <c r="V1603" i="1"/>
  <c r="A1603" i="1"/>
  <c r="J1601" i="1"/>
  <c r="L1601" i="1" s="1"/>
  <c r="R1601" i="1"/>
  <c r="T1601" i="1"/>
  <c r="O1601" i="1"/>
  <c r="P1601" i="1" s="1"/>
  <c r="D1602" i="1"/>
  <c r="F1602" i="1" s="1"/>
  <c r="G1602" i="1"/>
  <c r="J1602" i="1"/>
  <c r="L1602" i="1" s="1"/>
  <c r="L431" i="1"/>
  <c r="M431" i="1" s="1"/>
  <c r="N1603" i="1" l="1"/>
  <c r="V1604" i="1"/>
  <c r="E1604" i="1"/>
  <c r="I1603" i="1"/>
  <c r="H1603" i="1"/>
  <c r="R1603" i="1" s="1"/>
  <c r="A1604" i="1"/>
  <c r="D1603" i="1"/>
  <c r="F1603" i="1" s="1"/>
  <c r="O1602" i="1"/>
  <c r="P1602" i="1" s="1"/>
  <c r="T1602" i="1"/>
  <c r="L432" i="1"/>
  <c r="M432" i="1" s="1"/>
  <c r="S432" i="1" s="1"/>
  <c r="B432" i="1" s="1"/>
  <c r="S431" i="1"/>
  <c r="B431" i="1" s="1"/>
  <c r="N1604" i="1" l="1"/>
  <c r="H1604" i="1"/>
  <c r="A1605" i="1"/>
  <c r="E1605" i="1"/>
  <c r="I1604" i="1"/>
  <c r="V1605" i="1"/>
  <c r="D1604" i="1"/>
  <c r="F1604" i="1" s="1"/>
  <c r="J1603" i="1"/>
  <c r="L1603" i="1" s="1"/>
  <c r="O1603" i="1"/>
  <c r="P1603" i="1" s="1"/>
  <c r="T1603" i="1"/>
  <c r="G1603" i="1"/>
  <c r="L433" i="1"/>
  <c r="M433" i="1" s="1"/>
  <c r="S433" i="1" s="1"/>
  <c r="B433" i="1" s="1"/>
  <c r="D1605" i="1" l="1"/>
  <c r="F1605" i="1" s="1"/>
  <c r="G1605" i="1"/>
  <c r="J1604" i="1"/>
  <c r="L1604" i="1" s="1"/>
  <c r="R1604" i="1"/>
  <c r="N1605" i="1"/>
  <c r="A1606" i="1"/>
  <c r="V1606" i="1"/>
  <c r="I1605" i="1"/>
  <c r="E1606" i="1"/>
  <c r="H1605" i="1"/>
  <c r="O1604" i="1"/>
  <c r="P1604" i="1" s="1"/>
  <c r="T1604" i="1"/>
  <c r="G1604" i="1"/>
  <c r="L434" i="1"/>
  <c r="M434" i="1" s="1"/>
  <c r="J1605" i="1" l="1"/>
  <c r="L1605" i="1" s="1"/>
  <c r="N1606" i="1"/>
  <c r="V1607" i="1"/>
  <c r="H1606" i="1"/>
  <c r="E1607" i="1"/>
  <c r="I1606" i="1"/>
  <c r="J1606" i="1" s="1"/>
  <c r="L1606" i="1" s="1"/>
  <c r="A1607" i="1"/>
  <c r="T1605" i="1"/>
  <c r="O1605" i="1"/>
  <c r="P1605" i="1" s="1"/>
  <c r="D1606" i="1"/>
  <c r="F1606" i="1" s="1"/>
  <c r="G1606" i="1"/>
  <c r="R1605" i="1"/>
  <c r="L435" i="1"/>
  <c r="M435" i="1" s="1"/>
  <c r="S435" i="1" s="1"/>
  <c r="B435" i="1" s="1"/>
  <c r="L436" i="1"/>
  <c r="S434" i="1"/>
  <c r="B434" i="1" s="1"/>
  <c r="N1607" i="1" l="1"/>
  <c r="E1608" i="1"/>
  <c r="I1607" i="1"/>
  <c r="H1607" i="1"/>
  <c r="A1608" i="1"/>
  <c r="V1608" i="1"/>
  <c r="D1607" i="1"/>
  <c r="F1607" i="1" s="1"/>
  <c r="R1606" i="1"/>
  <c r="T1606" i="1"/>
  <c r="O1606" i="1"/>
  <c r="P1606" i="1" s="1"/>
  <c r="M436" i="1"/>
  <c r="C437" i="1" s="1"/>
  <c r="C438" i="1" s="1"/>
  <c r="C439" i="1" s="1"/>
  <c r="C440" i="1" s="1"/>
  <c r="C441" i="1" s="1"/>
  <c r="C442" i="1" s="1"/>
  <c r="C443" i="1" s="1"/>
  <c r="C444" i="1" s="1"/>
  <c r="C445" i="1" s="1"/>
  <c r="C446" i="1" s="1"/>
  <c r="C447" i="1" s="1"/>
  <c r="C448" i="1" s="1"/>
  <c r="C449" i="1" s="1"/>
  <c r="C450" i="1" s="1"/>
  <c r="C451" i="1" s="1"/>
  <c r="C452" i="1" s="1"/>
  <c r="C453" i="1" s="1"/>
  <c r="C454" i="1" s="1"/>
  <c r="C455" i="1" s="1"/>
  <c r="C456" i="1" s="1"/>
  <c r="C457" i="1" s="1"/>
  <c r="C458" i="1" s="1"/>
  <c r="C459" i="1" s="1"/>
  <c r="C460" i="1" s="1"/>
  <c r="C461" i="1" s="1"/>
  <c r="C462" i="1" s="1"/>
  <c r="C463" i="1" s="1"/>
  <c r="C464" i="1" s="1"/>
  <c r="C465" i="1" s="1"/>
  <c r="C466" i="1" s="1"/>
  <c r="C467" i="1" s="1"/>
  <c r="AL25" i="1" s="1"/>
  <c r="AO25" i="1" s="1"/>
  <c r="G1607" i="1" l="1"/>
  <c r="N1608" i="1"/>
  <c r="E1609" i="1"/>
  <c r="V1609" i="1"/>
  <c r="I1608" i="1"/>
  <c r="H1608" i="1"/>
  <c r="A1609" i="1"/>
  <c r="R1607" i="1"/>
  <c r="D1608" i="1"/>
  <c r="F1608" i="1" s="1"/>
  <c r="G1608" i="1"/>
  <c r="J1607" i="1"/>
  <c r="L1607" i="1" s="1"/>
  <c r="O1607" i="1"/>
  <c r="P1607" i="1" s="1"/>
  <c r="T1607" i="1"/>
  <c r="S436" i="1"/>
  <c r="AQ24" i="1" s="1"/>
  <c r="AM24" i="1"/>
  <c r="L437" i="1"/>
  <c r="M437" i="1" s="1"/>
  <c r="S437" i="1" s="1"/>
  <c r="B437" i="1" s="1"/>
  <c r="J1608" i="1" l="1"/>
  <c r="L1608" i="1" s="1"/>
  <c r="N1609" i="1"/>
  <c r="V1610" i="1"/>
  <c r="E1610" i="1"/>
  <c r="I1609" i="1"/>
  <c r="H1609" i="1"/>
  <c r="A1610" i="1"/>
  <c r="R1608" i="1"/>
  <c r="D1609" i="1"/>
  <c r="F1609" i="1" s="1"/>
  <c r="G1609" i="1"/>
  <c r="O1608" i="1"/>
  <c r="P1608" i="1" s="1"/>
  <c r="T1608" i="1"/>
  <c r="T436" i="1"/>
  <c r="B436" i="1"/>
  <c r="L438" i="1"/>
  <c r="M438" i="1" s="1"/>
  <c r="S438" i="1" s="1"/>
  <c r="B438" i="1" s="1"/>
  <c r="D1610" i="1" l="1"/>
  <c r="F1610" i="1" s="1"/>
  <c r="N1610" i="1"/>
  <c r="H1610" i="1"/>
  <c r="A1611" i="1"/>
  <c r="V1611" i="1"/>
  <c r="E1611" i="1"/>
  <c r="I1610" i="1"/>
  <c r="J1609" i="1"/>
  <c r="L1609" i="1" s="1"/>
  <c r="R1609" i="1"/>
  <c r="T1609" i="1"/>
  <c r="O1609" i="1"/>
  <c r="P1609" i="1" s="1"/>
  <c r="L439" i="1"/>
  <c r="M439" i="1" s="1"/>
  <c r="S439" i="1" s="1"/>
  <c r="B439" i="1" s="1"/>
  <c r="R1610" i="1" l="1"/>
  <c r="G1610" i="1"/>
  <c r="N1611" i="1"/>
  <c r="V1612" i="1"/>
  <c r="E1612" i="1"/>
  <c r="H1611" i="1"/>
  <c r="A1612" i="1"/>
  <c r="I1611" i="1"/>
  <c r="J1611" i="1" s="1"/>
  <c r="L1611" i="1" s="1"/>
  <c r="O1610" i="1"/>
  <c r="P1610" i="1" s="1"/>
  <c r="T1610" i="1"/>
  <c r="J1610" i="1"/>
  <c r="L1610" i="1" s="1"/>
  <c r="D1611" i="1"/>
  <c r="F1611" i="1" s="1"/>
  <c r="G1611" i="1"/>
  <c r="L440" i="1"/>
  <c r="M440" i="1" s="1"/>
  <c r="R1611" i="1" l="1"/>
  <c r="O1611" i="1"/>
  <c r="P1611" i="1" s="1"/>
  <c r="T1611" i="1"/>
  <c r="N1612" i="1"/>
  <c r="V1613" i="1"/>
  <c r="E1613" i="1"/>
  <c r="I1612" i="1"/>
  <c r="H1612" i="1"/>
  <c r="A1613" i="1"/>
  <c r="D1612" i="1"/>
  <c r="G1612" i="1" s="1"/>
  <c r="S440" i="1"/>
  <c r="L441" i="1"/>
  <c r="M441" i="1" s="1"/>
  <c r="S441" i="1" s="1"/>
  <c r="B441" i="1" s="1"/>
  <c r="J1612" i="1" l="1"/>
  <c r="L1612" i="1" s="1"/>
  <c r="D1613" i="1"/>
  <c r="G1613" i="1"/>
  <c r="T1612" i="1"/>
  <c r="O1612" i="1"/>
  <c r="P1612" i="1" s="1"/>
  <c r="N1613" i="1"/>
  <c r="E1614" i="1"/>
  <c r="H1613" i="1"/>
  <c r="R1613" i="1" s="1"/>
  <c r="V1614" i="1"/>
  <c r="A1614" i="1"/>
  <c r="I1613" i="1"/>
  <c r="R1612" i="1"/>
  <c r="F1612" i="1"/>
  <c r="F1613" i="1" s="1"/>
  <c r="B440" i="1"/>
  <c r="L442" i="1"/>
  <c r="M442" i="1" s="1"/>
  <c r="S442" i="1" s="1"/>
  <c r="B442" i="1" s="1"/>
  <c r="J1613" i="1" l="1"/>
  <c r="L1613" i="1" s="1"/>
  <c r="D1614" i="1"/>
  <c r="F1614" i="1" s="1"/>
  <c r="O1613" i="1"/>
  <c r="P1613" i="1" s="1"/>
  <c r="T1613" i="1"/>
  <c r="N1614" i="1"/>
  <c r="A1615" i="1"/>
  <c r="I1614" i="1"/>
  <c r="V1615" i="1"/>
  <c r="H1614" i="1"/>
  <c r="E1615" i="1"/>
  <c r="L443" i="1"/>
  <c r="M443" i="1" s="1"/>
  <c r="S443" i="1" s="1"/>
  <c r="B443" i="1" s="1"/>
  <c r="G1614" i="1" l="1"/>
  <c r="J1614" i="1"/>
  <c r="L1614" i="1" s="1"/>
  <c r="O1614" i="1"/>
  <c r="P1614" i="1" s="1"/>
  <c r="T1614" i="1"/>
  <c r="D1615" i="1"/>
  <c r="F1615" i="1" s="1"/>
  <c r="R1614" i="1"/>
  <c r="N1615" i="1"/>
  <c r="A1616" i="1"/>
  <c r="V1616" i="1"/>
  <c r="E1616" i="1"/>
  <c r="H1615" i="1"/>
  <c r="I1615" i="1"/>
  <c r="L444" i="1"/>
  <c r="M444" i="1" s="1"/>
  <c r="S444" i="1" s="1"/>
  <c r="B444" i="1" s="1"/>
  <c r="O1615" i="1" l="1"/>
  <c r="P1615" i="1" s="1"/>
  <c r="T1615" i="1"/>
  <c r="N1616" i="1"/>
  <c r="H1616" i="1"/>
  <c r="A1617" i="1"/>
  <c r="V1617" i="1"/>
  <c r="I1616" i="1"/>
  <c r="E1617" i="1"/>
  <c r="J1615" i="1"/>
  <c r="L1615" i="1" s="1"/>
  <c r="R1615" i="1"/>
  <c r="G1615" i="1"/>
  <c r="D1616" i="1"/>
  <c r="F1616" i="1" s="1"/>
  <c r="L445" i="1"/>
  <c r="M445" i="1" s="1"/>
  <c r="S445" i="1" s="1"/>
  <c r="B445" i="1" s="1"/>
  <c r="J1616" i="1" l="1"/>
  <c r="L1616" i="1" s="1"/>
  <c r="N1617" i="1"/>
  <c r="E1618" i="1"/>
  <c r="H1617" i="1"/>
  <c r="A1618" i="1"/>
  <c r="I1617" i="1"/>
  <c r="V1618" i="1"/>
  <c r="G1616" i="1"/>
  <c r="R1616" i="1"/>
  <c r="T1616" i="1"/>
  <c r="O1616" i="1"/>
  <c r="P1616" i="1" s="1"/>
  <c r="D1617" i="1"/>
  <c r="F1617" i="1" s="1"/>
  <c r="L446" i="1"/>
  <c r="M446" i="1" s="1"/>
  <c r="S446" i="1" s="1"/>
  <c r="B446" i="1" s="1"/>
  <c r="T1617" i="1" l="1"/>
  <c r="O1617" i="1"/>
  <c r="P1617" i="1" s="1"/>
  <c r="G1617" i="1"/>
  <c r="N1618" i="1"/>
  <c r="A1619" i="1"/>
  <c r="V1619" i="1"/>
  <c r="E1619" i="1"/>
  <c r="I1618" i="1"/>
  <c r="H1618" i="1"/>
  <c r="J1617" i="1"/>
  <c r="L1617" i="1" s="1"/>
  <c r="R1617" i="1"/>
  <c r="D1618" i="1"/>
  <c r="F1618" i="1" s="1"/>
  <c r="L447" i="1"/>
  <c r="M447" i="1" s="1"/>
  <c r="S447" i="1" s="1"/>
  <c r="B447" i="1" s="1"/>
  <c r="G1618" i="1" l="1"/>
  <c r="R1618" i="1"/>
  <c r="D1619" i="1"/>
  <c r="F1619" i="1" s="1"/>
  <c r="G1619" i="1"/>
  <c r="J1618" i="1"/>
  <c r="L1618" i="1" s="1"/>
  <c r="N1619" i="1"/>
  <c r="H1619" i="1"/>
  <c r="R1619" i="1" s="1"/>
  <c r="V1620" i="1"/>
  <c r="A1620" i="1"/>
  <c r="E1620" i="1"/>
  <c r="I1619" i="1"/>
  <c r="O1618" i="1"/>
  <c r="P1618" i="1" s="1"/>
  <c r="T1618" i="1"/>
  <c r="L448" i="1"/>
  <c r="M448" i="1" s="1"/>
  <c r="S448" i="1" s="1"/>
  <c r="B448" i="1" s="1"/>
  <c r="T1619" i="1" l="1"/>
  <c r="O1619" i="1"/>
  <c r="P1619" i="1" s="1"/>
  <c r="J1619" i="1"/>
  <c r="L1619" i="1" s="1"/>
  <c r="D1620" i="1"/>
  <c r="F1620" i="1" s="1"/>
  <c r="G1620" i="1"/>
  <c r="N1620" i="1"/>
  <c r="H1620" i="1"/>
  <c r="R1620" i="1" s="1"/>
  <c r="V1621" i="1"/>
  <c r="A1621" i="1"/>
  <c r="I1620" i="1"/>
  <c r="E1621" i="1"/>
  <c r="L449" i="1"/>
  <c r="M449" i="1" s="1"/>
  <c r="S449" i="1" s="1"/>
  <c r="B449" i="1" s="1"/>
  <c r="T1620" i="1" l="1"/>
  <c r="O1620" i="1"/>
  <c r="P1620" i="1" s="1"/>
  <c r="D1621" i="1"/>
  <c r="F1621" i="1" s="1"/>
  <c r="J1620" i="1"/>
  <c r="L1620" i="1" s="1"/>
  <c r="N1621" i="1"/>
  <c r="I1621" i="1"/>
  <c r="V1622" i="1"/>
  <c r="E1622" i="1"/>
  <c r="H1621" i="1"/>
  <c r="A1622" i="1"/>
  <c r="L450" i="1"/>
  <c r="M450" i="1" s="1"/>
  <c r="S450" i="1" s="1"/>
  <c r="B450" i="1" s="1"/>
  <c r="O1621" i="1" l="1"/>
  <c r="P1621" i="1" s="1"/>
  <c r="T1621" i="1"/>
  <c r="G1621" i="1"/>
  <c r="N1622" i="1"/>
  <c r="H1622" i="1"/>
  <c r="R1622" i="1" s="1"/>
  <c r="E1623" i="1"/>
  <c r="V1623" i="1"/>
  <c r="A1623" i="1"/>
  <c r="I1622" i="1"/>
  <c r="J1621" i="1"/>
  <c r="L1621" i="1" s="1"/>
  <c r="R1621" i="1"/>
  <c r="D1622" i="1"/>
  <c r="F1622" i="1" s="1"/>
  <c r="G1622" i="1"/>
  <c r="L451" i="1"/>
  <c r="M451" i="1" s="1"/>
  <c r="S451" i="1" s="1"/>
  <c r="B451" i="1" s="1"/>
  <c r="D1623" i="1" l="1"/>
  <c r="F1623" i="1" s="1"/>
  <c r="G1623" i="1"/>
  <c r="J1622" i="1"/>
  <c r="L1622" i="1" s="1"/>
  <c r="T1622" i="1"/>
  <c r="O1622" i="1"/>
  <c r="P1622" i="1" s="1"/>
  <c r="N1623" i="1"/>
  <c r="H1623" i="1"/>
  <c r="V1624" i="1"/>
  <c r="A1624" i="1"/>
  <c r="I1623" i="1"/>
  <c r="E1624" i="1"/>
  <c r="L452" i="1"/>
  <c r="M452" i="1" s="1"/>
  <c r="S452" i="1" s="1"/>
  <c r="B452" i="1" s="1"/>
  <c r="R1623" i="1" l="1"/>
  <c r="O1623" i="1"/>
  <c r="P1623" i="1" s="1"/>
  <c r="T1623" i="1"/>
  <c r="J1623" i="1"/>
  <c r="L1623" i="1" s="1"/>
  <c r="D1624" i="1"/>
  <c r="F1624" i="1" s="1"/>
  <c r="G1624" i="1"/>
  <c r="J1624" i="1"/>
  <c r="L1624" i="1" s="1"/>
  <c r="N1624" i="1"/>
  <c r="O1624" i="1" s="1"/>
  <c r="V1625" i="1"/>
  <c r="H1624" i="1"/>
  <c r="A1625" i="1"/>
  <c r="I1624" i="1"/>
  <c r="R1624" i="1" s="1"/>
  <c r="E1625" i="1"/>
  <c r="L453" i="1"/>
  <c r="M453" i="1" s="1"/>
  <c r="S453" i="1" s="1"/>
  <c r="B453" i="1" s="1"/>
  <c r="D1625" i="1" l="1"/>
  <c r="F1625" i="1" s="1"/>
  <c r="G1625" i="1"/>
  <c r="N1625" i="1"/>
  <c r="A1626" i="1"/>
  <c r="E1626" i="1"/>
  <c r="V1626" i="1"/>
  <c r="H1625" i="1"/>
  <c r="J1625" i="1" s="1"/>
  <c r="L1625" i="1" s="1"/>
  <c r="I1625" i="1"/>
  <c r="L454" i="1"/>
  <c r="M454" i="1" s="1"/>
  <c r="S454" i="1" s="1"/>
  <c r="B454" i="1" s="1"/>
  <c r="D1626" i="1" l="1"/>
  <c r="F1626" i="1" s="1"/>
  <c r="G1626" i="1"/>
  <c r="R1625" i="1"/>
  <c r="N1626" i="1"/>
  <c r="H1626" i="1"/>
  <c r="R1626" i="1" s="1"/>
  <c r="V1627" i="1"/>
  <c r="E1627" i="1"/>
  <c r="A1627" i="1"/>
  <c r="I1626" i="1"/>
  <c r="T1625" i="1"/>
  <c r="O1625" i="1"/>
  <c r="P1625" i="1" s="1"/>
  <c r="L455" i="1"/>
  <c r="M455" i="1" s="1"/>
  <c r="S455" i="1" s="1"/>
  <c r="B455" i="1" s="1"/>
  <c r="O1626" i="1" l="1"/>
  <c r="P1626" i="1" s="1"/>
  <c r="T1626" i="1"/>
  <c r="J1626" i="1"/>
  <c r="L1626" i="1" s="1"/>
  <c r="N1627" i="1"/>
  <c r="E1628" i="1"/>
  <c r="H1627" i="1"/>
  <c r="R1627" i="1" s="1"/>
  <c r="V1628" i="1"/>
  <c r="A1628" i="1"/>
  <c r="I1627" i="1"/>
  <c r="D1627" i="1"/>
  <c r="F1627" i="1" s="1"/>
  <c r="G1627" i="1"/>
  <c r="L456" i="1"/>
  <c r="M456" i="1" s="1"/>
  <c r="S456" i="1" s="1"/>
  <c r="B456" i="1" s="1"/>
  <c r="J1627" i="1" l="1"/>
  <c r="L1627" i="1" s="1"/>
  <c r="O1627" i="1"/>
  <c r="P1627" i="1" s="1"/>
  <c r="T1627" i="1"/>
  <c r="D1628" i="1"/>
  <c r="F1628" i="1" s="1"/>
  <c r="G1628" i="1"/>
  <c r="N1628" i="1"/>
  <c r="I1628" i="1"/>
  <c r="J1628" i="1" s="1"/>
  <c r="L1628" i="1" s="1"/>
  <c r="E1629" i="1"/>
  <c r="H1628" i="1"/>
  <c r="V1629" i="1"/>
  <c r="A1629" i="1"/>
  <c r="L457" i="1"/>
  <c r="M457" i="1" s="1"/>
  <c r="S457" i="1" s="1"/>
  <c r="B457" i="1" s="1"/>
  <c r="R1628" i="1" l="1"/>
  <c r="T1628" i="1"/>
  <c r="O1628" i="1"/>
  <c r="P1628" i="1" s="1"/>
  <c r="N1629" i="1"/>
  <c r="V1630" i="1"/>
  <c r="A1630" i="1"/>
  <c r="I1629" i="1"/>
  <c r="R1629" i="1" s="1"/>
  <c r="E1630" i="1"/>
  <c r="H1629" i="1"/>
  <c r="D1629" i="1"/>
  <c r="F1629" i="1" s="1"/>
  <c r="G1629" i="1"/>
  <c r="L458" i="1"/>
  <c r="M458" i="1" s="1"/>
  <c r="O1629" i="1" l="1"/>
  <c r="P1629" i="1" s="1"/>
  <c r="T1629" i="1"/>
  <c r="D1630" i="1"/>
  <c r="F1630" i="1" s="1"/>
  <c r="G1630" i="1"/>
  <c r="N1630" i="1"/>
  <c r="I1630" i="1"/>
  <c r="E1631" i="1"/>
  <c r="A1631" i="1"/>
  <c r="V1631" i="1"/>
  <c r="H1630" i="1"/>
  <c r="J1629" i="1"/>
  <c r="L1629" i="1" s="1"/>
  <c r="S458" i="1"/>
  <c r="B458" i="1" s="1"/>
  <c r="L459" i="1"/>
  <c r="M459" i="1" s="1"/>
  <c r="S459" i="1" s="1"/>
  <c r="B459" i="1" s="1"/>
  <c r="O1630" i="1" l="1"/>
  <c r="P1630" i="1" s="1"/>
  <c r="T1630" i="1"/>
  <c r="R1630" i="1"/>
  <c r="N1631" i="1"/>
  <c r="H1631" i="1"/>
  <c r="E1632" i="1"/>
  <c r="I1631" i="1"/>
  <c r="V1632" i="1"/>
  <c r="A1632" i="1"/>
  <c r="AN58" i="1"/>
  <c r="AP53" i="1"/>
  <c r="AP55" i="1"/>
  <c r="AP49" i="1"/>
  <c r="AP46" i="1"/>
  <c r="AP52" i="1"/>
  <c r="AN59" i="1"/>
  <c r="AP50" i="1"/>
  <c r="AP51" i="1"/>
  <c r="AP54" i="1"/>
  <c r="AN48" i="1"/>
  <c r="AN47" i="1"/>
  <c r="AN60" i="1"/>
  <c r="AN61" i="1"/>
  <c r="AN62" i="1"/>
  <c r="AN63" i="1"/>
  <c r="J1630" i="1"/>
  <c r="L1630" i="1" s="1"/>
  <c r="D1631" i="1"/>
  <c r="F1631" i="1" s="1"/>
  <c r="L460" i="1"/>
  <c r="M460" i="1" s="1"/>
  <c r="S460" i="1" s="1"/>
  <c r="B460" i="1" s="1"/>
  <c r="J1631" i="1" l="1"/>
  <c r="L1631" i="1" s="1"/>
  <c r="D1632" i="1"/>
  <c r="F1632" i="1" s="1"/>
  <c r="G1632" i="1"/>
  <c r="R1631" i="1"/>
  <c r="T1631" i="1"/>
  <c r="O1631" i="1"/>
  <c r="P1631" i="1" s="1"/>
  <c r="N1632" i="1"/>
  <c r="A1633" i="1"/>
  <c r="H1632" i="1"/>
  <c r="E1633" i="1"/>
  <c r="V1633" i="1"/>
  <c r="I1632" i="1"/>
  <c r="G1631" i="1"/>
  <c r="L461" i="1"/>
  <c r="M461" i="1" s="1"/>
  <c r="S461" i="1" s="1"/>
  <c r="B461" i="1" s="1"/>
  <c r="O1632" i="1" l="1"/>
  <c r="P1632" i="1" s="1"/>
  <c r="T1632" i="1"/>
  <c r="R1632" i="1"/>
  <c r="D1633" i="1"/>
  <c r="F1633" i="1" s="1"/>
  <c r="J1632" i="1"/>
  <c r="L1632" i="1" s="1"/>
  <c r="N1633" i="1"/>
  <c r="V1634" i="1"/>
  <c r="E1634" i="1"/>
  <c r="I1633" i="1"/>
  <c r="A1634" i="1"/>
  <c r="H1633" i="1"/>
  <c r="L462" i="1"/>
  <c r="M462" i="1" s="1"/>
  <c r="S462" i="1" s="1"/>
  <c r="B462" i="1" s="1"/>
  <c r="J1633" i="1" l="1"/>
  <c r="L1633" i="1" s="1"/>
  <c r="R1633" i="1"/>
  <c r="G1633" i="1"/>
  <c r="N1634" i="1"/>
  <c r="I1634" i="1"/>
  <c r="A1635" i="1"/>
  <c r="H1634" i="1"/>
  <c r="R1634" i="1" s="1"/>
  <c r="V1635" i="1"/>
  <c r="E1635" i="1"/>
  <c r="D1634" i="1"/>
  <c r="G1634" i="1" s="1"/>
  <c r="O1633" i="1"/>
  <c r="P1633" i="1" s="1"/>
  <c r="T1633" i="1"/>
  <c r="L463" i="1"/>
  <c r="M463" i="1" s="1"/>
  <c r="S463" i="1" s="1"/>
  <c r="B463" i="1" s="1"/>
  <c r="N1635" i="1" l="1"/>
  <c r="H1635" i="1"/>
  <c r="J1635" i="1" s="1"/>
  <c r="L1635" i="1" s="1"/>
  <c r="I1635" i="1"/>
  <c r="A1636" i="1"/>
  <c r="V1636" i="1"/>
  <c r="E1636" i="1"/>
  <c r="T1634" i="1"/>
  <c r="O1634" i="1"/>
  <c r="P1634" i="1" s="1"/>
  <c r="J1634" i="1"/>
  <c r="L1634" i="1" s="1"/>
  <c r="D1635" i="1"/>
  <c r="G1635" i="1"/>
  <c r="F1634" i="1"/>
  <c r="F1635" i="1" s="1"/>
  <c r="L464" i="1"/>
  <c r="M464" i="1" s="1"/>
  <c r="S464" i="1" s="1"/>
  <c r="B464" i="1" s="1"/>
  <c r="D1636" i="1" l="1"/>
  <c r="G1636" i="1"/>
  <c r="F1636" i="1"/>
  <c r="N1636" i="1"/>
  <c r="V1637" i="1"/>
  <c r="I1636" i="1"/>
  <c r="A1637" i="1"/>
  <c r="E1637" i="1"/>
  <c r="H1636" i="1"/>
  <c r="R1635" i="1"/>
  <c r="T1635" i="1"/>
  <c r="O1635" i="1"/>
  <c r="P1635" i="1" s="1"/>
  <c r="L465" i="1"/>
  <c r="M465" i="1" s="1"/>
  <c r="S465" i="1" s="1"/>
  <c r="B465" i="1" s="1"/>
  <c r="T1636" i="1" l="1"/>
  <c r="O1636" i="1"/>
  <c r="P1636" i="1" s="1"/>
  <c r="N1637" i="1"/>
  <c r="A1638" i="1"/>
  <c r="V1638" i="1"/>
  <c r="E1638" i="1"/>
  <c r="I1637" i="1"/>
  <c r="H1637" i="1"/>
  <c r="R1636" i="1"/>
  <c r="J1636" i="1"/>
  <c r="L1636" i="1" s="1"/>
  <c r="D1637" i="1"/>
  <c r="F1637" i="1" s="1"/>
  <c r="G1637" i="1"/>
  <c r="L467" i="1"/>
  <c r="L466" i="1"/>
  <c r="M466" i="1" s="1"/>
  <c r="S466" i="1" s="1"/>
  <c r="B466" i="1" s="1"/>
  <c r="D1638" i="1" l="1"/>
  <c r="G1638" i="1"/>
  <c r="J1637" i="1"/>
  <c r="L1637" i="1" s="1"/>
  <c r="O1637" i="1"/>
  <c r="P1637" i="1" s="1"/>
  <c r="T1637" i="1"/>
  <c r="N1638" i="1"/>
  <c r="E1639" i="1"/>
  <c r="A1639" i="1"/>
  <c r="H1638" i="1"/>
  <c r="V1639" i="1"/>
  <c r="I1638" i="1"/>
  <c r="R1637" i="1"/>
  <c r="M467" i="1"/>
  <c r="AM25" i="1" s="1"/>
  <c r="O1638" i="1" l="1"/>
  <c r="P1638" i="1" s="1"/>
  <c r="T1638" i="1"/>
  <c r="D1639" i="1"/>
  <c r="G1639" i="1"/>
  <c r="R1638" i="1"/>
  <c r="J1638" i="1"/>
  <c r="L1638" i="1" s="1"/>
  <c r="N1639" i="1"/>
  <c r="V1640" i="1"/>
  <c r="E1640" i="1"/>
  <c r="A1640" i="1"/>
  <c r="H1639" i="1"/>
  <c r="J1639" i="1" s="1"/>
  <c r="L1639" i="1" s="1"/>
  <c r="I1639" i="1"/>
  <c r="F1638" i="1"/>
  <c r="F1639" i="1" s="1"/>
  <c r="S467" i="1"/>
  <c r="AQ25" i="1" s="1"/>
  <c r="C468" i="1"/>
  <c r="C469" i="1" s="1"/>
  <c r="C470" i="1" s="1"/>
  <c r="C471" i="1" s="1"/>
  <c r="C472" i="1" s="1"/>
  <c r="C473" i="1" s="1"/>
  <c r="C474" i="1" s="1"/>
  <c r="C475" i="1" s="1"/>
  <c r="C476" i="1" s="1"/>
  <c r="C477" i="1" s="1"/>
  <c r="C478" i="1" s="1"/>
  <c r="C479" i="1" s="1"/>
  <c r="C480" i="1" s="1"/>
  <c r="C481" i="1" s="1"/>
  <c r="C482" i="1" s="1"/>
  <c r="C483" i="1" s="1"/>
  <c r="C484" i="1" s="1"/>
  <c r="C485" i="1" s="1"/>
  <c r="C486" i="1" s="1"/>
  <c r="C487" i="1" s="1"/>
  <c r="C488" i="1" s="1"/>
  <c r="C489" i="1" s="1"/>
  <c r="C490" i="1" s="1"/>
  <c r="C491" i="1" s="1"/>
  <c r="C492" i="1" s="1"/>
  <c r="C493" i="1" s="1"/>
  <c r="C494" i="1" s="1"/>
  <c r="C495" i="1" s="1"/>
  <c r="C496" i="1" s="1"/>
  <c r="C497" i="1" s="1"/>
  <c r="C498" i="1" s="1"/>
  <c r="AL26" i="1" s="1"/>
  <c r="AO26" i="1" s="1"/>
  <c r="L468" i="1"/>
  <c r="R1639" i="1" l="1"/>
  <c r="D1640" i="1"/>
  <c r="F1640" i="1" s="1"/>
  <c r="G1640" i="1"/>
  <c r="T1639" i="1"/>
  <c r="O1639" i="1"/>
  <c r="P1639" i="1" s="1"/>
  <c r="N1640" i="1"/>
  <c r="V1641" i="1"/>
  <c r="I1640" i="1"/>
  <c r="A1641" i="1"/>
  <c r="E1641" i="1"/>
  <c r="H1640" i="1"/>
  <c r="T467" i="1"/>
  <c r="B467" i="1"/>
  <c r="M468" i="1"/>
  <c r="S468" i="1" s="1"/>
  <c r="B468" i="1" s="1"/>
  <c r="L469" i="1"/>
  <c r="M469" i="1" s="1"/>
  <c r="S469" i="1" s="1"/>
  <c r="B469" i="1" s="1"/>
  <c r="R1640" i="1" l="1"/>
  <c r="O1640" i="1"/>
  <c r="P1640" i="1" s="1"/>
  <c r="T1640" i="1"/>
  <c r="D1641" i="1"/>
  <c r="F1641" i="1" s="1"/>
  <c r="J1640" i="1"/>
  <c r="L1640" i="1" s="1"/>
  <c r="N1641" i="1"/>
  <c r="I1641" i="1"/>
  <c r="E1642" i="1"/>
  <c r="H1641" i="1"/>
  <c r="A1642" i="1"/>
  <c r="V1642" i="1"/>
  <c r="L470" i="1"/>
  <c r="M470" i="1" s="1"/>
  <c r="R1641" i="1" l="1"/>
  <c r="O1641" i="1"/>
  <c r="P1641" i="1" s="1"/>
  <c r="T1641" i="1"/>
  <c r="J1641" i="1"/>
  <c r="L1641" i="1" s="1"/>
  <c r="N1642" i="1"/>
  <c r="I1642" i="1"/>
  <c r="H1642" i="1"/>
  <c r="R1642" i="1" s="1"/>
  <c r="E1643" i="1"/>
  <c r="A1643" i="1"/>
  <c r="V1643" i="1"/>
  <c r="G1641" i="1"/>
  <c r="D1642" i="1"/>
  <c r="F1642" i="1" s="1"/>
  <c r="G1642" i="1"/>
  <c r="S470" i="1"/>
  <c r="B470" i="1" s="1"/>
  <c r="L471" i="1"/>
  <c r="M471" i="1" s="1"/>
  <c r="J1642" i="1" l="1"/>
  <c r="L1642" i="1" s="1"/>
  <c r="D1643" i="1"/>
  <c r="F1643" i="1" s="1"/>
  <c r="G1643" i="1"/>
  <c r="T1642" i="1"/>
  <c r="O1642" i="1"/>
  <c r="P1642" i="1" s="1"/>
  <c r="N1643" i="1"/>
  <c r="H1643" i="1"/>
  <c r="A1644" i="1"/>
  <c r="E1644" i="1"/>
  <c r="I1643" i="1"/>
  <c r="J1643" i="1" s="1"/>
  <c r="L1643" i="1" s="1"/>
  <c r="V1644" i="1"/>
  <c r="S471" i="1"/>
  <c r="L472" i="1"/>
  <c r="M472" i="1" s="1"/>
  <c r="S472" i="1" s="1"/>
  <c r="B472" i="1" s="1"/>
  <c r="O1643" i="1" l="1"/>
  <c r="P1643" i="1" s="1"/>
  <c r="T1643" i="1"/>
  <c r="D1644" i="1"/>
  <c r="F1644" i="1" s="1"/>
  <c r="N1644" i="1"/>
  <c r="E1645" i="1"/>
  <c r="I1644" i="1"/>
  <c r="A1645" i="1"/>
  <c r="H1644" i="1"/>
  <c r="R1644" i="1" s="1"/>
  <c r="V1645" i="1"/>
  <c r="R1643" i="1"/>
  <c r="B471" i="1"/>
  <c r="L473" i="1"/>
  <c r="M473" i="1" s="1"/>
  <c r="S473" i="1" s="1"/>
  <c r="B473" i="1" s="1"/>
  <c r="O1644" i="1" l="1"/>
  <c r="P1644" i="1" s="1"/>
  <c r="T1644" i="1"/>
  <c r="D1645" i="1"/>
  <c r="F1645" i="1" s="1"/>
  <c r="G1645" i="1"/>
  <c r="J1644" i="1"/>
  <c r="L1644" i="1" s="1"/>
  <c r="G1644" i="1"/>
  <c r="N1645" i="1"/>
  <c r="A1646" i="1"/>
  <c r="V1646" i="1"/>
  <c r="E1646" i="1"/>
  <c r="H1645" i="1"/>
  <c r="I1645" i="1"/>
  <c r="J1645" i="1" s="1"/>
  <c r="L1645" i="1" s="1"/>
  <c r="L474" i="1"/>
  <c r="M474" i="1" s="1"/>
  <c r="S474" i="1" s="1"/>
  <c r="B474" i="1" s="1"/>
  <c r="R1645" i="1" l="1"/>
  <c r="D1646" i="1"/>
  <c r="F1646" i="1" s="1"/>
  <c r="G1646" i="1"/>
  <c r="N1646" i="1"/>
  <c r="E1647" i="1"/>
  <c r="I1646" i="1"/>
  <c r="R1646" i="1" s="1"/>
  <c r="H1646" i="1"/>
  <c r="A1647" i="1"/>
  <c r="V1647" i="1"/>
  <c r="O1645" i="1"/>
  <c r="P1645" i="1" s="1"/>
  <c r="T1645" i="1"/>
  <c r="L475" i="1"/>
  <c r="M475" i="1" s="1"/>
  <c r="S475" i="1" s="1"/>
  <c r="B475" i="1" s="1"/>
  <c r="O1646" i="1" l="1"/>
  <c r="P1646" i="1" s="1"/>
  <c r="T1646" i="1"/>
  <c r="J1646" i="1"/>
  <c r="L1646" i="1" s="1"/>
  <c r="D1647" i="1"/>
  <c r="F1647" i="1" s="1"/>
  <c r="G1647" i="1"/>
  <c r="N1647" i="1"/>
  <c r="I1647" i="1"/>
  <c r="J1647" i="1" s="1"/>
  <c r="L1647" i="1" s="1"/>
  <c r="H1647" i="1"/>
  <c r="A1648" i="1"/>
  <c r="V1648" i="1"/>
  <c r="E1648" i="1"/>
  <c r="L476" i="1"/>
  <c r="M476" i="1" s="1"/>
  <c r="S476" i="1" s="1"/>
  <c r="B476" i="1" s="1"/>
  <c r="R1647" i="1" l="1"/>
  <c r="T1647" i="1"/>
  <c r="O1647" i="1"/>
  <c r="P1647" i="1" s="1"/>
  <c r="N1648" i="1"/>
  <c r="E1649" i="1"/>
  <c r="I1648" i="1"/>
  <c r="H1648" i="1"/>
  <c r="R1648" i="1" s="1"/>
  <c r="A1649" i="1"/>
  <c r="V1649" i="1"/>
  <c r="D1648" i="1"/>
  <c r="G1648" i="1"/>
  <c r="L477" i="1"/>
  <c r="M477" i="1" s="1"/>
  <c r="S477" i="1" s="1"/>
  <c r="B477" i="1" s="1"/>
  <c r="N1649" i="1" l="1"/>
  <c r="H1649" i="1"/>
  <c r="A1650" i="1"/>
  <c r="E1650" i="1"/>
  <c r="I1649" i="1"/>
  <c r="V1650" i="1"/>
  <c r="D1649" i="1"/>
  <c r="J1649" i="1" s="1"/>
  <c r="L1649" i="1" s="1"/>
  <c r="G1649" i="1"/>
  <c r="O1648" i="1"/>
  <c r="P1648" i="1" s="1"/>
  <c r="T1648" i="1"/>
  <c r="J1648" i="1"/>
  <c r="L1648" i="1" s="1"/>
  <c r="F1648" i="1"/>
  <c r="L478" i="1"/>
  <c r="M478" i="1" s="1"/>
  <c r="F1649" i="1" l="1"/>
  <c r="D1650" i="1"/>
  <c r="G1650" i="1"/>
  <c r="N1650" i="1"/>
  <c r="A1651" i="1"/>
  <c r="I1650" i="1"/>
  <c r="E1651" i="1"/>
  <c r="H1650" i="1"/>
  <c r="R1650" i="1" s="1"/>
  <c r="V1651" i="1"/>
  <c r="R1649" i="1"/>
  <c r="T1649" i="1"/>
  <c r="O1649" i="1"/>
  <c r="P1649" i="1" s="1"/>
  <c r="L479" i="1"/>
  <c r="M479" i="1" s="1"/>
  <c r="S478" i="1"/>
  <c r="B478" i="1" s="1"/>
  <c r="D1651" i="1" l="1"/>
  <c r="G1651" i="1"/>
  <c r="O1650" i="1"/>
  <c r="P1650" i="1" s="1"/>
  <c r="T1650" i="1"/>
  <c r="J1650" i="1"/>
  <c r="L1650" i="1" s="1"/>
  <c r="N1651" i="1"/>
  <c r="E1652" i="1"/>
  <c r="I1651" i="1"/>
  <c r="V1652" i="1"/>
  <c r="H1651" i="1"/>
  <c r="A1652" i="1"/>
  <c r="F1650" i="1"/>
  <c r="F1651" i="1" s="1"/>
  <c r="L480" i="1"/>
  <c r="M480" i="1" s="1"/>
  <c r="S480" i="1" s="1"/>
  <c r="B480" i="1" s="1"/>
  <c r="S479" i="1"/>
  <c r="B479" i="1" s="1"/>
  <c r="R1651" i="1" l="1"/>
  <c r="O1651" i="1"/>
  <c r="P1651" i="1" s="1"/>
  <c r="T1651" i="1"/>
  <c r="F1652" i="1"/>
  <c r="N1652" i="1"/>
  <c r="I1652" i="1"/>
  <c r="H1652" i="1"/>
  <c r="R1652" i="1" s="1"/>
  <c r="V1653" i="1"/>
  <c r="A1653" i="1"/>
  <c r="E1653" i="1"/>
  <c r="D1652" i="1"/>
  <c r="G1652" i="1"/>
  <c r="J1651" i="1"/>
  <c r="L1651" i="1" s="1"/>
  <c r="L481" i="1"/>
  <c r="M481" i="1" s="1"/>
  <c r="S481" i="1" s="1"/>
  <c r="B481" i="1" s="1"/>
  <c r="T1652" i="1" l="1"/>
  <c r="O1652" i="1"/>
  <c r="P1652" i="1" s="1"/>
  <c r="N1653" i="1"/>
  <c r="A1654" i="1"/>
  <c r="V1654" i="1"/>
  <c r="E1654" i="1"/>
  <c r="I1653" i="1"/>
  <c r="H1653" i="1"/>
  <c r="R1653" i="1" s="1"/>
  <c r="J1652" i="1"/>
  <c r="L1652" i="1" s="1"/>
  <c r="D1653" i="1"/>
  <c r="F1653" i="1" s="1"/>
  <c r="G1653" i="1"/>
  <c r="L482" i="1"/>
  <c r="M482" i="1" s="1"/>
  <c r="S482" i="1" s="1"/>
  <c r="B482" i="1" s="1"/>
  <c r="J1653" i="1" l="1"/>
  <c r="L1653" i="1" s="1"/>
  <c r="D1654" i="1"/>
  <c r="F1654" i="1" s="1"/>
  <c r="G1654" i="1"/>
  <c r="N1654" i="1"/>
  <c r="V1655" i="1"/>
  <c r="A1655" i="1"/>
  <c r="H1654" i="1"/>
  <c r="J1654" i="1" s="1"/>
  <c r="L1654" i="1" s="1"/>
  <c r="I1654" i="1"/>
  <c r="E1655" i="1"/>
  <c r="O1653" i="1"/>
  <c r="P1653" i="1" s="1"/>
  <c r="T1653" i="1"/>
  <c r="L483" i="1"/>
  <c r="M483" i="1" s="1"/>
  <c r="S483" i="1" s="1"/>
  <c r="B483" i="1" s="1"/>
  <c r="N1655" i="1" l="1"/>
  <c r="O1655" i="1" s="1"/>
  <c r="V1656" i="1"/>
  <c r="E1656" i="1"/>
  <c r="H1655" i="1"/>
  <c r="I1655" i="1"/>
  <c r="J1655" i="1" s="1"/>
  <c r="L1655" i="1" s="1"/>
  <c r="A1656" i="1"/>
  <c r="O1654" i="1"/>
  <c r="P1654" i="1" s="1"/>
  <c r="T1654" i="1"/>
  <c r="D1655" i="1"/>
  <c r="F1655" i="1" s="1"/>
  <c r="G1655" i="1"/>
  <c r="R1654" i="1"/>
  <c r="L484" i="1"/>
  <c r="M484" i="1" s="1"/>
  <c r="S484" i="1" s="1"/>
  <c r="B484" i="1" s="1"/>
  <c r="N1656" i="1" l="1"/>
  <c r="A1657" i="1"/>
  <c r="I1656" i="1"/>
  <c r="E1657" i="1"/>
  <c r="H1656" i="1"/>
  <c r="V1657" i="1"/>
  <c r="R1655" i="1"/>
  <c r="D1656" i="1"/>
  <c r="G1656" i="1" s="1"/>
  <c r="L485" i="1"/>
  <c r="M485" i="1" s="1"/>
  <c r="R1656" i="1" l="1"/>
  <c r="D1657" i="1"/>
  <c r="G1657" i="1" s="1"/>
  <c r="N1657" i="1"/>
  <c r="A1658" i="1"/>
  <c r="V1658" i="1"/>
  <c r="E1658" i="1"/>
  <c r="I1657" i="1"/>
  <c r="J1657" i="1" s="1"/>
  <c r="L1657" i="1" s="1"/>
  <c r="H1657" i="1"/>
  <c r="O1656" i="1"/>
  <c r="P1656" i="1" s="1"/>
  <c r="T1656" i="1"/>
  <c r="J1656" i="1"/>
  <c r="L1656" i="1" s="1"/>
  <c r="F1656" i="1"/>
  <c r="L486" i="1"/>
  <c r="M486" i="1" s="1"/>
  <c r="S486" i="1" s="1"/>
  <c r="B486" i="1" s="1"/>
  <c r="S485" i="1"/>
  <c r="B485" i="1" s="1"/>
  <c r="F1657" i="1" l="1"/>
  <c r="D1658" i="1"/>
  <c r="G1658" i="1"/>
  <c r="F1658" i="1"/>
  <c r="N1658" i="1"/>
  <c r="V1659" i="1"/>
  <c r="E1659" i="1"/>
  <c r="A1659" i="1"/>
  <c r="I1658" i="1"/>
  <c r="H1658" i="1"/>
  <c r="T1657" i="1"/>
  <c r="O1657" i="1"/>
  <c r="P1657" i="1" s="1"/>
  <c r="R1657" i="1"/>
  <c r="L487" i="1"/>
  <c r="M487" i="1" s="1"/>
  <c r="S487" i="1" s="1"/>
  <c r="B487" i="1" s="1"/>
  <c r="N1659" i="1" l="1"/>
  <c r="H1659" i="1"/>
  <c r="A1660" i="1"/>
  <c r="I1659" i="1"/>
  <c r="E1660" i="1"/>
  <c r="V1660" i="1"/>
  <c r="D1659" i="1"/>
  <c r="G1659" i="1" s="1"/>
  <c r="J1659" i="1"/>
  <c r="L1659" i="1" s="1"/>
  <c r="T1658" i="1"/>
  <c r="O1658" i="1"/>
  <c r="P1658" i="1" s="1"/>
  <c r="J1658" i="1"/>
  <c r="L1658" i="1" s="1"/>
  <c r="R1658" i="1"/>
  <c r="L488" i="1"/>
  <c r="M488" i="1" s="1"/>
  <c r="S488" i="1" s="1"/>
  <c r="B488" i="1" s="1"/>
  <c r="D1660" i="1" l="1"/>
  <c r="G1660" i="1" s="1"/>
  <c r="F1659" i="1"/>
  <c r="F1660" i="1" s="1"/>
  <c r="N1660" i="1"/>
  <c r="V1661" i="1"/>
  <c r="E1661" i="1"/>
  <c r="I1660" i="1"/>
  <c r="J1660" i="1" s="1"/>
  <c r="L1660" i="1" s="1"/>
  <c r="H1660" i="1"/>
  <c r="A1661" i="1"/>
  <c r="R1659" i="1"/>
  <c r="O1659" i="1"/>
  <c r="P1659" i="1" s="1"/>
  <c r="T1659" i="1"/>
  <c r="L489" i="1"/>
  <c r="M489" i="1" s="1"/>
  <c r="S489" i="1" s="1"/>
  <c r="B489" i="1" s="1"/>
  <c r="D1661" i="1" l="1"/>
  <c r="G1661" i="1" s="1"/>
  <c r="T1660" i="1"/>
  <c r="O1660" i="1"/>
  <c r="P1660" i="1" s="1"/>
  <c r="N1661" i="1"/>
  <c r="A1662" i="1"/>
  <c r="V1662" i="1"/>
  <c r="E1662" i="1"/>
  <c r="I1661" i="1"/>
  <c r="H1661" i="1"/>
  <c r="R1660" i="1"/>
  <c r="L490" i="1"/>
  <c r="M490" i="1" s="1"/>
  <c r="S490" i="1" s="1"/>
  <c r="B490" i="1" s="1"/>
  <c r="R1661" i="1" l="1"/>
  <c r="N1662" i="1"/>
  <c r="V1663" i="1"/>
  <c r="I1662" i="1"/>
  <c r="H1662" i="1"/>
  <c r="J1662" i="1" s="1"/>
  <c r="L1662" i="1" s="1"/>
  <c r="A1663" i="1"/>
  <c r="E1663" i="1"/>
  <c r="O1661" i="1"/>
  <c r="P1661" i="1" s="1"/>
  <c r="T1661" i="1"/>
  <c r="J1661" i="1"/>
  <c r="L1661" i="1" s="1"/>
  <c r="D1662" i="1"/>
  <c r="G1662" i="1"/>
  <c r="F1661" i="1"/>
  <c r="L491" i="1"/>
  <c r="M491" i="1" s="1"/>
  <c r="S491" i="1" s="1"/>
  <c r="B491" i="1" s="1"/>
  <c r="F1662" i="1" l="1"/>
  <c r="D1663" i="1"/>
  <c r="G1663" i="1"/>
  <c r="F1663" i="1"/>
  <c r="N1663" i="1"/>
  <c r="I1663" i="1"/>
  <c r="H1663" i="1"/>
  <c r="R1663" i="1" s="1"/>
  <c r="A1664" i="1"/>
  <c r="E1664" i="1"/>
  <c r="V1664" i="1"/>
  <c r="R1662" i="1"/>
  <c r="O1662" i="1"/>
  <c r="P1662" i="1" s="1"/>
  <c r="T1662" i="1"/>
  <c r="L492" i="1"/>
  <c r="M492" i="1" s="1"/>
  <c r="S492" i="1" s="1"/>
  <c r="B492" i="1" s="1"/>
  <c r="N1664" i="1" l="1"/>
  <c r="A1665" i="1"/>
  <c r="V1665" i="1"/>
  <c r="E1665" i="1"/>
  <c r="I1664" i="1"/>
  <c r="H1664" i="1"/>
  <c r="J1664" i="1" s="1"/>
  <c r="L1664" i="1" s="1"/>
  <c r="F1664" i="1"/>
  <c r="J1663" i="1"/>
  <c r="L1663" i="1" s="1"/>
  <c r="T1663" i="1"/>
  <c r="O1663" i="1"/>
  <c r="P1663" i="1" s="1"/>
  <c r="D1664" i="1"/>
  <c r="G1664" i="1"/>
  <c r="L493" i="1"/>
  <c r="M493" i="1" s="1"/>
  <c r="S493" i="1" s="1"/>
  <c r="B493" i="1" s="1"/>
  <c r="R1664" i="1" l="1"/>
  <c r="D1665" i="1"/>
  <c r="F1665" i="1" s="1"/>
  <c r="G1665" i="1"/>
  <c r="N1665" i="1"/>
  <c r="I1665" i="1"/>
  <c r="E1666" i="1"/>
  <c r="H1665" i="1"/>
  <c r="A1666" i="1"/>
  <c r="V1666" i="1"/>
  <c r="O1664" i="1"/>
  <c r="P1664" i="1" s="1"/>
  <c r="T1664" i="1"/>
  <c r="L494" i="1"/>
  <c r="M494" i="1" s="1"/>
  <c r="S494" i="1" s="1"/>
  <c r="B494" i="1" s="1"/>
  <c r="J1665" i="1" l="1"/>
  <c r="L1665" i="1" s="1"/>
  <c r="D1666" i="1"/>
  <c r="F1666" i="1" s="1"/>
  <c r="O1665" i="1"/>
  <c r="P1665" i="1" s="1"/>
  <c r="T1665" i="1"/>
  <c r="N1666" i="1"/>
  <c r="V1667" i="1"/>
  <c r="E1667" i="1"/>
  <c r="I1666" i="1"/>
  <c r="H1666" i="1"/>
  <c r="R1666" i="1" s="1"/>
  <c r="A1667" i="1"/>
  <c r="R1665" i="1"/>
  <c r="L495" i="1"/>
  <c r="M495" i="1" s="1"/>
  <c r="S495" i="1" s="1"/>
  <c r="B495" i="1" s="1"/>
  <c r="G1666" i="1" l="1"/>
  <c r="J1666" i="1"/>
  <c r="L1666" i="1" s="1"/>
  <c r="T1666" i="1"/>
  <c r="O1666" i="1"/>
  <c r="P1666" i="1" s="1"/>
  <c r="N1667" i="1"/>
  <c r="H1667" i="1"/>
  <c r="A1668" i="1"/>
  <c r="V1668" i="1"/>
  <c r="I1667" i="1"/>
  <c r="E1668" i="1"/>
  <c r="D1667" i="1"/>
  <c r="F1667" i="1" s="1"/>
  <c r="G1667" i="1"/>
  <c r="L496" i="1"/>
  <c r="M496" i="1" s="1"/>
  <c r="S496" i="1" s="1"/>
  <c r="B496" i="1" s="1"/>
  <c r="T497" i="1"/>
  <c r="R1667" i="1" l="1"/>
  <c r="N1668" i="1"/>
  <c r="H1668" i="1"/>
  <c r="A1669" i="1"/>
  <c r="E1669" i="1"/>
  <c r="V1669" i="1"/>
  <c r="I1668" i="1"/>
  <c r="J1668" i="1" s="1"/>
  <c r="L1668" i="1" s="1"/>
  <c r="J1667" i="1"/>
  <c r="L1667" i="1" s="1"/>
  <c r="O1667" i="1"/>
  <c r="P1667" i="1" s="1"/>
  <c r="T1667" i="1"/>
  <c r="D1668" i="1"/>
  <c r="F1668" i="1" s="1"/>
  <c r="G1668" i="1"/>
  <c r="L497" i="1"/>
  <c r="M497" i="1" s="1"/>
  <c r="S497" i="1" s="1"/>
  <c r="B497" i="1" s="1"/>
  <c r="L498" i="1"/>
  <c r="D1669" i="1" l="1"/>
  <c r="F1669" i="1" s="1"/>
  <c r="G1669" i="1"/>
  <c r="N1669" i="1"/>
  <c r="A1670" i="1"/>
  <c r="V1670" i="1"/>
  <c r="E1670" i="1"/>
  <c r="I1669" i="1"/>
  <c r="H1669" i="1"/>
  <c r="R1668" i="1"/>
  <c r="O1668" i="1"/>
  <c r="P1668" i="1" s="1"/>
  <c r="T1668" i="1"/>
  <c r="M498" i="1"/>
  <c r="D1670" i="1" l="1"/>
  <c r="F1670" i="1" s="1"/>
  <c r="G1670" i="1"/>
  <c r="N1670" i="1"/>
  <c r="I1670" i="1"/>
  <c r="H1670" i="1"/>
  <c r="R1670" i="1" s="1"/>
  <c r="A1671" i="1"/>
  <c r="E1671" i="1"/>
  <c r="V1671" i="1"/>
  <c r="T1669" i="1"/>
  <c r="O1669" i="1"/>
  <c r="P1669" i="1" s="1"/>
  <c r="J1669" i="1"/>
  <c r="L1669" i="1" s="1"/>
  <c r="R1669" i="1"/>
  <c r="C499" i="1"/>
  <c r="C500" i="1" s="1"/>
  <c r="C501" i="1" s="1"/>
  <c r="C502" i="1" s="1"/>
  <c r="C503" i="1" s="1"/>
  <c r="C504" i="1" s="1"/>
  <c r="C505" i="1" s="1"/>
  <c r="C506" i="1" s="1"/>
  <c r="C507" i="1" s="1"/>
  <c r="C508" i="1" s="1"/>
  <c r="C509" i="1" s="1"/>
  <c r="C510" i="1" s="1"/>
  <c r="C511" i="1" s="1"/>
  <c r="C512" i="1" s="1"/>
  <c r="C513" i="1" s="1"/>
  <c r="C514" i="1" s="1"/>
  <c r="C515" i="1" s="1"/>
  <c r="C516" i="1" s="1"/>
  <c r="C517" i="1" s="1"/>
  <c r="C518" i="1" s="1"/>
  <c r="C519" i="1" s="1"/>
  <c r="C520" i="1" s="1"/>
  <c r="C521" i="1" s="1"/>
  <c r="C522" i="1" s="1"/>
  <c r="C523" i="1" s="1"/>
  <c r="C524" i="1" s="1"/>
  <c r="C525" i="1" s="1"/>
  <c r="C526" i="1" s="1"/>
  <c r="C527" i="1" s="1"/>
  <c r="C528" i="1" s="1"/>
  <c r="AL27" i="1" s="1"/>
  <c r="AO27" i="1" s="1"/>
  <c r="AM26" i="1"/>
  <c r="L499" i="1"/>
  <c r="S498" i="1"/>
  <c r="O1670" i="1" l="1"/>
  <c r="P1670" i="1" s="1"/>
  <c r="T1670" i="1"/>
  <c r="N1671" i="1"/>
  <c r="I1671" i="1"/>
  <c r="H1671" i="1"/>
  <c r="R1671" i="1" s="1"/>
  <c r="A1672" i="1"/>
  <c r="E1672" i="1"/>
  <c r="V1672" i="1"/>
  <c r="J1670" i="1"/>
  <c r="L1670" i="1" s="1"/>
  <c r="D1671" i="1"/>
  <c r="F1671" i="1" s="1"/>
  <c r="G1671" i="1"/>
  <c r="M499" i="1"/>
  <c r="S499" i="1" s="1"/>
  <c r="B499" i="1" s="1"/>
  <c r="T498" i="1"/>
  <c r="AQ26" i="1"/>
  <c r="B498" i="1"/>
  <c r="L500" i="1"/>
  <c r="M500" i="1" s="1"/>
  <c r="D1672" i="1" l="1"/>
  <c r="F1672" i="1" s="1"/>
  <c r="G1672" i="1"/>
  <c r="N1672" i="1"/>
  <c r="E1673" i="1"/>
  <c r="I1672" i="1"/>
  <c r="H1672" i="1"/>
  <c r="R1672" i="1" s="1"/>
  <c r="V1673" i="1"/>
  <c r="A1673" i="1"/>
  <c r="J1671" i="1"/>
  <c r="L1671" i="1" s="1"/>
  <c r="T1671" i="1"/>
  <c r="O1671" i="1"/>
  <c r="P1671" i="1" s="1"/>
  <c r="L501" i="1"/>
  <c r="M501" i="1" s="1"/>
  <c r="S501" i="1" s="1"/>
  <c r="B501" i="1" s="1"/>
  <c r="S500" i="1"/>
  <c r="B500" i="1" s="1"/>
  <c r="D1673" i="1" l="1"/>
  <c r="F1673" i="1" s="1"/>
  <c r="G1673" i="1"/>
  <c r="T1672" i="1"/>
  <c r="O1672" i="1"/>
  <c r="P1672" i="1" s="1"/>
  <c r="J1672" i="1"/>
  <c r="L1672" i="1" s="1"/>
  <c r="N1673" i="1"/>
  <c r="A1674" i="1"/>
  <c r="E1674" i="1"/>
  <c r="V1674" i="1"/>
  <c r="I1673" i="1"/>
  <c r="H1673" i="1"/>
  <c r="R1673" i="1" s="1"/>
  <c r="L502" i="1"/>
  <c r="M502" i="1" s="1"/>
  <c r="O1673" i="1" l="1"/>
  <c r="P1673" i="1" s="1"/>
  <c r="T1673" i="1"/>
  <c r="N1674" i="1"/>
  <c r="E1675" i="1"/>
  <c r="H1674" i="1"/>
  <c r="V1675" i="1"/>
  <c r="A1675" i="1"/>
  <c r="I1674" i="1"/>
  <c r="J1673" i="1"/>
  <c r="L1673" i="1" s="1"/>
  <c r="D1674" i="1"/>
  <c r="F1674" i="1" s="1"/>
  <c r="G1674" i="1"/>
  <c r="S502" i="1"/>
  <c r="L503" i="1"/>
  <c r="M503" i="1" s="1"/>
  <c r="S503" i="1" s="1"/>
  <c r="B503" i="1" s="1"/>
  <c r="N1675" i="1" l="1"/>
  <c r="A1676" i="1"/>
  <c r="I1675" i="1"/>
  <c r="E1676" i="1"/>
  <c r="H1675" i="1"/>
  <c r="R1675" i="1" s="1"/>
  <c r="V1676" i="1"/>
  <c r="R1674" i="1"/>
  <c r="J1674" i="1"/>
  <c r="L1674" i="1" s="1"/>
  <c r="D1675" i="1"/>
  <c r="G1675" i="1"/>
  <c r="O1674" i="1"/>
  <c r="P1674" i="1" s="1"/>
  <c r="T1674" i="1"/>
  <c r="F1675" i="1"/>
  <c r="B502" i="1"/>
  <c r="L504" i="1"/>
  <c r="M504" i="1" s="1"/>
  <c r="S504" i="1" s="1"/>
  <c r="B504" i="1" s="1"/>
  <c r="D1676" i="1" l="1"/>
  <c r="F1676" i="1" s="1"/>
  <c r="G1676" i="1"/>
  <c r="J1675" i="1"/>
  <c r="L1675" i="1" s="1"/>
  <c r="N1676" i="1"/>
  <c r="V1677" i="1"/>
  <c r="I1676" i="1"/>
  <c r="A1677" i="1"/>
  <c r="H1676" i="1"/>
  <c r="E1677" i="1"/>
  <c r="T1675" i="1"/>
  <c r="O1675" i="1"/>
  <c r="P1675" i="1" s="1"/>
  <c r="L505" i="1"/>
  <c r="M505" i="1" s="1"/>
  <c r="S505" i="1" s="1"/>
  <c r="B505" i="1" s="1"/>
  <c r="O1676" i="1" l="1"/>
  <c r="P1676" i="1" s="1"/>
  <c r="T1676" i="1"/>
  <c r="N1677" i="1"/>
  <c r="H1677" i="1"/>
  <c r="E1678" i="1"/>
  <c r="V1678" i="1"/>
  <c r="A1678" i="1"/>
  <c r="I1677" i="1"/>
  <c r="D1677" i="1"/>
  <c r="F1677" i="1" s="1"/>
  <c r="G1677" i="1"/>
  <c r="J1676" i="1"/>
  <c r="L1676" i="1" s="1"/>
  <c r="R1676" i="1"/>
  <c r="L506" i="1"/>
  <c r="M506" i="1" s="1"/>
  <c r="S506" i="1" s="1"/>
  <c r="B506" i="1" s="1"/>
  <c r="R1677" i="1" l="1"/>
  <c r="N1678" i="1"/>
  <c r="I1678" i="1"/>
  <c r="H1678" i="1"/>
  <c r="R1678" i="1" s="1"/>
  <c r="A1679" i="1"/>
  <c r="E1679" i="1"/>
  <c r="V1679" i="1"/>
  <c r="D1678" i="1"/>
  <c r="F1678" i="1" s="1"/>
  <c r="J1677" i="1"/>
  <c r="L1677" i="1" s="1"/>
  <c r="T1677" i="1"/>
  <c r="O1677" i="1"/>
  <c r="P1677" i="1" s="1"/>
  <c r="L507" i="1"/>
  <c r="M507" i="1" s="1"/>
  <c r="S507" i="1" s="1"/>
  <c r="B507" i="1" s="1"/>
  <c r="D1679" i="1" l="1"/>
  <c r="F1679" i="1" s="1"/>
  <c r="G1679" i="1"/>
  <c r="N1679" i="1"/>
  <c r="A1680" i="1"/>
  <c r="H1679" i="1"/>
  <c r="V1680" i="1"/>
  <c r="E1680" i="1"/>
  <c r="I1679" i="1"/>
  <c r="G1678" i="1"/>
  <c r="O1678" i="1"/>
  <c r="P1678" i="1" s="1"/>
  <c r="T1678" i="1"/>
  <c r="J1678" i="1"/>
  <c r="L1678" i="1" s="1"/>
  <c r="L508" i="1"/>
  <c r="M508" i="1" s="1"/>
  <c r="S508" i="1" s="1"/>
  <c r="B508" i="1" s="1"/>
  <c r="J1679" i="1" l="1"/>
  <c r="L1679" i="1" s="1"/>
  <c r="N1680" i="1"/>
  <c r="V1681" i="1"/>
  <c r="A1681" i="1"/>
  <c r="I1680" i="1"/>
  <c r="H1680" i="1"/>
  <c r="R1680" i="1" s="1"/>
  <c r="E1681" i="1"/>
  <c r="O1679" i="1"/>
  <c r="P1679" i="1" s="1"/>
  <c r="T1679" i="1"/>
  <c r="R1679" i="1"/>
  <c r="D1680" i="1"/>
  <c r="F1680" i="1" s="1"/>
  <c r="L509" i="1"/>
  <c r="M509" i="1" s="1"/>
  <c r="S509" i="1" s="1"/>
  <c r="B509" i="1" s="1"/>
  <c r="G1680" i="1" l="1"/>
  <c r="J1680" i="1"/>
  <c r="L1680" i="1" s="1"/>
  <c r="D1681" i="1"/>
  <c r="G1681" i="1"/>
  <c r="N1681" i="1"/>
  <c r="H1681" i="1"/>
  <c r="R1681" i="1" s="1"/>
  <c r="E1682" i="1"/>
  <c r="A1682" i="1"/>
  <c r="V1682" i="1"/>
  <c r="I1681" i="1"/>
  <c r="O1680" i="1"/>
  <c r="P1680" i="1" s="1"/>
  <c r="T1680" i="1"/>
  <c r="F1681" i="1"/>
  <c r="L510" i="1"/>
  <c r="M510" i="1" s="1"/>
  <c r="D1682" i="1" l="1"/>
  <c r="G1682" i="1"/>
  <c r="O1681" i="1"/>
  <c r="P1681" i="1" s="1"/>
  <c r="T1681" i="1"/>
  <c r="N1682" i="1"/>
  <c r="E1683" i="1"/>
  <c r="A1683" i="1"/>
  <c r="V1683" i="1"/>
  <c r="I1682" i="1"/>
  <c r="H1682" i="1"/>
  <c r="R1682" i="1" s="1"/>
  <c r="F1682" i="1"/>
  <c r="J1681" i="1"/>
  <c r="L1681" i="1" s="1"/>
  <c r="S510" i="1"/>
  <c r="B510" i="1" s="1"/>
  <c r="L511" i="1"/>
  <c r="M511" i="1" s="1"/>
  <c r="S511" i="1" s="1"/>
  <c r="B511" i="1" s="1"/>
  <c r="D1683" i="1" l="1"/>
  <c r="G1683" i="1"/>
  <c r="T1682" i="1"/>
  <c r="O1682" i="1"/>
  <c r="P1682" i="1" s="1"/>
  <c r="N1683" i="1"/>
  <c r="A1684" i="1"/>
  <c r="E1684" i="1"/>
  <c r="H1683" i="1"/>
  <c r="V1684" i="1"/>
  <c r="I1683" i="1"/>
  <c r="F1683" i="1"/>
  <c r="J1682" i="1"/>
  <c r="L1682" i="1" s="1"/>
  <c r="L512" i="1"/>
  <c r="M512" i="1" s="1"/>
  <c r="S512" i="1" s="1"/>
  <c r="B512" i="1" s="1"/>
  <c r="J1683" i="1" l="1"/>
  <c r="L1683" i="1" s="1"/>
  <c r="D1684" i="1"/>
  <c r="G1684" i="1"/>
  <c r="O1683" i="1"/>
  <c r="P1683" i="1" s="1"/>
  <c r="T1683" i="1"/>
  <c r="F1684" i="1"/>
  <c r="N1684" i="1"/>
  <c r="A1685" i="1"/>
  <c r="V1685" i="1"/>
  <c r="E1685" i="1"/>
  <c r="H1684" i="1"/>
  <c r="I1684" i="1"/>
  <c r="R1683" i="1"/>
  <c r="L513" i="1"/>
  <c r="M513" i="1" s="1"/>
  <c r="S513" i="1" s="1"/>
  <c r="B513" i="1" s="1"/>
  <c r="R1684" i="1" l="1"/>
  <c r="T1684" i="1"/>
  <c r="O1684" i="1"/>
  <c r="P1684" i="1" s="1"/>
  <c r="N1685" i="1"/>
  <c r="O1685" i="1" s="1"/>
  <c r="I1685" i="1"/>
  <c r="A1686" i="1"/>
  <c r="H1685" i="1"/>
  <c r="R1685" i="1" s="1"/>
  <c r="V1686" i="1"/>
  <c r="E1686" i="1"/>
  <c r="J1684" i="1"/>
  <c r="L1684" i="1" s="1"/>
  <c r="D1685" i="1"/>
  <c r="F1685" i="1" s="1"/>
  <c r="G1685" i="1"/>
  <c r="L514" i="1"/>
  <c r="M514" i="1" s="1"/>
  <c r="S514" i="1" s="1"/>
  <c r="B514" i="1" s="1"/>
  <c r="J1685" i="1" l="1"/>
  <c r="L1685" i="1" s="1"/>
  <c r="N1686" i="1"/>
  <c r="A1687" i="1"/>
  <c r="V1687" i="1"/>
  <c r="E1687" i="1"/>
  <c r="H1686" i="1"/>
  <c r="I1686" i="1"/>
  <c r="D1686" i="1"/>
  <c r="F1686" i="1" s="1"/>
  <c r="L515" i="1"/>
  <c r="M515" i="1" s="1"/>
  <c r="S515" i="1" s="1"/>
  <c r="B515" i="1" s="1"/>
  <c r="R1686" i="1" l="1"/>
  <c r="G1686" i="1"/>
  <c r="D1687" i="1"/>
  <c r="F1687" i="1" s="1"/>
  <c r="N1687" i="1"/>
  <c r="V1688" i="1"/>
  <c r="E1688" i="1"/>
  <c r="I1687" i="1"/>
  <c r="J1687" i="1" s="1"/>
  <c r="L1687" i="1" s="1"/>
  <c r="H1687" i="1"/>
  <c r="A1688" i="1"/>
  <c r="O1686" i="1"/>
  <c r="P1686" i="1" s="1"/>
  <c r="T1686" i="1"/>
  <c r="J1686" i="1"/>
  <c r="L1686" i="1" s="1"/>
  <c r="L516" i="1"/>
  <c r="M516" i="1" s="1"/>
  <c r="S516" i="1" s="1"/>
  <c r="B516" i="1" s="1"/>
  <c r="D1688" i="1" l="1"/>
  <c r="F1688" i="1" s="1"/>
  <c r="T1687" i="1"/>
  <c r="O1687" i="1"/>
  <c r="P1687" i="1" s="1"/>
  <c r="G1687" i="1"/>
  <c r="N1688" i="1"/>
  <c r="E1689" i="1"/>
  <c r="I1688" i="1"/>
  <c r="A1689" i="1"/>
  <c r="V1689" i="1"/>
  <c r="H1688" i="1"/>
  <c r="R1688" i="1" s="1"/>
  <c r="R1687" i="1"/>
  <c r="L517" i="1"/>
  <c r="M517" i="1" s="1"/>
  <c r="G1688" i="1" l="1"/>
  <c r="T1688" i="1"/>
  <c r="O1688" i="1"/>
  <c r="P1688" i="1" s="1"/>
  <c r="N1689" i="1"/>
  <c r="H1689" i="1"/>
  <c r="A1690" i="1"/>
  <c r="I1689" i="1"/>
  <c r="V1690" i="1"/>
  <c r="E1690" i="1"/>
  <c r="J1688" i="1"/>
  <c r="L1688" i="1" s="1"/>
  <c r="D1689" i="1"/>
  <c r="F1689" i="1" s="1"/>
  <c r="G1689" i="1"/>
  <c r="L518" i="1"/>
  <c r="M518" i="1" s="1"/>
  <c r="S517" i="1"/>
  <c r="B517" i="1" s="1"/>
  <c r="R1689" i="1" l="1"/>
  <c r="N1690" i="1"/>
  <c r="H1690" i="1"/>
  <c r="I1690" i="1"/>
  <c r="J1690" i="1" s="1"/>
  <c r="L1690" i="1" s="1"/>
  <c r="V1691" i="1"/>
  <c r="E1691" i="1"/>
  <c r="A1691" i="1"/>
  <c r="J1689" i="1"/>
  <c r="L1689" i="1" s="1"/>
  <c r="O1689" i="1"/>
  <c r="P1689" i="1" s="1"/>
  <c r="T1689" i="1"/>
  <c r="D1690" i="1"/>
  <c r="F1690" i="1" s="1"/>
  <c r="G1690" i="1"/>
  <c r="L519" i="1"/>
  <c r="M519" i="1" s="1"/>
  <c r="S519" i="1" s="1"/>
  <c r="B519" i="1" s="1"/>
  <c r="S518" i="1"/>
  <c r="B518" i="1" s="1"/>
  <c r="N1691" i="1" l="1"/>
  <c r="I1691" i="1"/>
  <c r="H1691" i="1"/>
  <c r="V1692" i="1"/>
  <c r="E1692" i="1"/>
  <c r="A1692" i="1"/>
  <c r="D1691" i="1"/>
  <c r="F1691" i="1" s="1"/>
  <c r="R1690" i="1"/>
  <c r="T1690" i="1"/>
  <c r="O1690" i="1"/>
  <c r="P1690" i="1" s="1"/>
  <c r="L520" i="1"/>
  <c r="M520" i="1" s="1"/>
  <c r="S520" i="1" s="1"/>
  <c r="B520" i="1" s="1"/>
  <c r="D1692" i="1" l="1"/>
  <c r="F1692" i="1" s="1"/>
  <c r="G1692" i="1"/>
  <c r="N1692" i="1"/>
  <c r="A1693" i="1"/>
  <c r="H1692" i="1"/>
  <c r="I1692" i="1"/>
  <c r="V1693" i="1"/>
  <c r="E1693" i="1"/>
  <c r="J1691" i="1"/>
  <c r="L1691" i="1" s="1"/>
  <c r="R1691" i="1"/>
  <c r="O1691" i="1"/>
  <c r="P1691" i="1" s="1"/>
  <c r="T1691" i="1"/>
  <c r="G1691" i="1"/>
  <c r="L521" i="1"/>
  <c r="M521" i="1" s="1"/>
  <c r="S521" i="1" s="1"/>
  <c r="B521" i="1" s="1"/>
  <c r="R1692" i="1" l="1"/>
  <c r="N1693" i="1"/>
  <c r="V1694" i="1"/>
  <c r="H1693" i="1"/>
  <c r="E1694" i="1"/>
  <c r="I1693" i="1"/>
  <c r="A1694" i="1"/>
  <c r="T1692" i="1"/>
  <c r="O1692" i="1"/>
  <c r="P1692" i="1" s="1"/>
  <c r="J1692" i="1"/>
  <c r="L1692" i="1" s="1"/>
  <c r="D1693" i="1"/>
  <c r="G1693" i="1" s="1"/>
  <c r="L522" i="1"/>
  <c r="M522" i="1" s="1"/>
  <c r="S522" i="1" s="1"/>
  <c r="B522" i="1" s="1"/>
  <c r="J1693" i="1" l="1"/>
  <c r="L1693" i="1" s="1"/>
  <c r="N1694" i="1"/>
  <c r="I1694" i="1"/>
  <c r="H1694" i="1"/>
  <c r="R1694" i="1" s="1"/>
  <c r="V1695" i="1"/>
  <c r="E1695" i="1"/>
  <c r="A1695" i="1"/>
  <c r="D1694" i="1"/>
  <c r="G1694" i="1" s="1"/>
  <c r="R1693" i="1"/>
  <c r="T1693" i="1"/>
  <c r="O1693" i="1"/>
  <c r="P1693" i="1" s="1"/>
  <c r="F1693" i="1"/>
  <c r="L523" i="1"/>
  <c r="M523" i="1" s="1"/>
  <c r="S523" i="1" s="1"/>
  <c r="B523" i="1" s="1"/>
  <c r="J1694" i="1" l="1"/>
  <c r="L1694" i="1" s="1"/>
  <c r="N1695" i="1"/>
  <c r="E1696" i="1"/>
  <c r="I1695" i="1"/>
  <c r="H1695" i="1"/>
  <c r="R1695" i="1" s="1"/>
  <c r="A1696" i="1"/>
  <c r="V1696" i="1"/>
  <c r="F1694" i="1"/>
  <c r="F1695" i="1" s="1"/>
  <c r="D1695" i="1"/>
  <c r="G1695" i="1" s="1"/>
  <c r="T1694" i="1"/>
  <c r="O1694" i="1"/>
  <c r="P1694" i="1" s="1"/>
  <c r="L524" i="1"/>
  <c r="M524" i="1" s="1"/>
  <c r="J1695" i="1" l="1"/>
  <c r="L1695" i="1" s="1"/>
  <c r="N1696" i="1"/>
  <c r="I1696" i="1"/>
  <c r="A1697" i="1"/>
  <c r="H1696" i="1"/>
  <c r="R1696" i="1" s="1"/>
  <c r="V1697" i="1"/>
  <c r="E1697" i="1"/>
  <c r="D1696" i="1"/>
  <c r="F1696" i="1" s="1"/>
  <c r="T1695" i="1"/>
  <c r="O1695" i="1"/>
  <c r="P1695" i="1" s="1"/>
  <c r="L525" i="1"/>
  <c r="M525" i="1" s="1"/>
  <c r="S525" i="1" s="1"/>
  <c r="B525" i="1" s="1"/>
  <c r="S524" i="1"/>
  <c r="B524" i="1" s="1"/>
  <c r="G1696" i="1" l="1"/>
  <c r="D1697" i="1"/>
  <c r="F1697" i="1" s="1"/>
  <c r="G1697" i="1"/>
  <c r="J1696" i="1"/>
  <c r="L1696" i="1" s="1"/>
  <c r="N1697" i="1"/>
  <c r="E1698" i="1"/>
  <c r="H1697" i="1"/>
  <c r="R1697" i="1" s="1"/>
  <c r="A1698" i="1"/>
  <c r="I1697" i="1"/>
  <c r="V1698" i="1"/>
  <c r="T1696" i="1"/>
  <c r="O1696" i="1"/>
  <c r="P1696" i="1" s="1"/>
  <c r="L526" i="1"/>
  <c r="M526" i="1" s="1"/>
  <c r="S526" i="1" s="1"/>
  <c r="B526" i="1" s="1"/>
  <c r="D1698" i="1" l="1"/>
  <c r="F1698" i="1" s="1"/>
  <c r="O1697" i="1"/>
  <c r="P1697" i="1" s="1"/>
  <c r="T1697" i="1"/>
  <c r="J1697" i="1"/>
  <c r="L1697" i="1" s="1"/>
  <c r="N1698" i="1"/>
  <c r="H1698" i="1"/>
  <c r="V1699" i="1"/>
  <c r="E1699" i="1"/>
  <c r="A1699" i="1"/>
  <c r="I1698" i="1"/>
  <c r="L527" i="1"/>
  <c r="M527" i="1" s="1"/>
  <c r="S527" i="1" s="1"/>
  <c r="B527" i="1" s="1"/>
  <c r="L528" i="1"/>
  <c r="J1698" i="1" l="1"/>
  <c r="L1698" i="1" s="1"/>
  <c r="G1698" i="1"/>
  <c r="T1698" i="1"/>
  <c r="O1698" i="1"/>
  <c r="P1698" i="1" s="1"/>
  <c r="N1699" i="1"/>
  <c r="V1700" i="1"/>
  <c r="E1700" i="1"/>
  <c r="A1700" i="1"/>
  <c r="I1699" i="1"/>
  <c r="H1699" i="1"/>
  <c r="D1699" i="1"/>
  <c r="F1699" i="1" s="1"/>
  <c r="G1699" i="1"/>
  <c r="R1698" i="1"/>
  <c r="M528" i="1"/>
  <c r="AM27" i="1" s="1"/>
  <c r="J1699" i="1" l="1"/>
  <c r="L1699" i="1" s="1"/>
  <c r="N1700" i="1"/>
  <c r="A1701" i="1"/>
  <c r="V1701" i="1"/>
  <c r="E1701" i="1"/>
  <c r="I1700" i="1"/>
  <c r="H1700" i="1"/>
  <c r="R1700" i="1" s="1"/>
  <c r="D1700" i="1"/>
  <c r="F1700" i="1" s="1"/>
  <c r="O1699" i="1"/>
  <c r="P1699" i="1" s="1"/>
  <c r="T1699" i="1"/>
  <c r="R1699" i="1"/>
  <c r="S528" i="1"/>
  <c r="C529" i="1"/>
  <c r="C530" i="1" s="1"/>
  <c r="C531" i="1" s="1"/>
  <c r="C532" i="1" s="1"/>
  <c r="C533" i="1" s="1"/>
  <c r="C534" i="1" s="1"/>
  <c r="C535" i="1" s="1"/>
  <c r="C536" i="1" s="1"/>
  <c r="C537" i="1" s="1"/>
  <c r="C538" i="1" s="1"/>
  <c r="C539" i="1" s="1"/>
  <c r="C540" i="1" s="1"/>
  <c r="C541" i="1" s="1"/>
  <c r="C542" i="1" s="1"/>
  <c r="C543" i="1" s="1"/>
  <c r="C544" i="1" s="1"/>
  <c r="C545" i="1" s="1"/>
  <c r="C546" i="1" s="1"/>
  <c r="C547" i="1" s="1"/>
  <c r="C548" i="1" s="1"/>
  <c r="C549" i="1" s="1"/>
  <c r="C550" i="1" s="1"/>
  <c r="C551" i="1" s="1"/>
  <c r="C552" i="1" s="1"/>
  <c r="C553" i="1" s="1"/>
  <c r="C554" i="1" s="1"/>
  <c r="C555" i="1" s="1"/>
  <c r="C556" i="1" s="1"/>
  <c r="C557" i="1" s="1"/>
  <c r="C558" i="1" s="1"/>
  <c r="C559" i="1" s="1"/>
  <c r="AL28" i="1" s="1"/>
  <c r="AO28" i="1" s="1"/>
  <c r="L529" i="1"/>
  <c r="D1701" i="1" l="1"/>
  <c r="F1701" i="1" s="1"/>
  <c r="N1701" i="1"/>
  <c r="I1701" i="1"/>
  <c r="H1701" i="1"/>
  <c r="R1701" i="1" s="1"/>
  <c r="A1702" i="1"/>
  <c r="V1702" i="1"/>
  <c r="E1702" i="1"/>
  <c r="G1700" i="1"/>
  <c r="O1700" i="1"/>
  <c r="P1700" i="1" s="1"/>
  <c r="T1700" i="1"/>
  <c r="J1700" i="1"/>
  <c r="L1700" i="1" s="1"/>
  <c r="B528" i="1"/>
  <c r="AQ27" i="1"/>
  <c r="T528" i="1"/>
  <c r="M529" i="1"/>
  <c r="S529" i="1" s="1"/>
  <c r="B529" i="1" s="1"/>
  <c r="L530" i="1"/>
  <c r="M530" i="1" s="1"/>
  <c r="S530" i="1" s="1"/>
  <c r="B530" i="1" s="1"/>
  <c r="G1701" i="1" l="1"/>
  <c r="T1701" i="1"/>
  <c r="O1701" i="1"/>
  <c r="P1701" i="1" s="1"/>
  <c r="N1702" i="1"/>
  <c r="H1702" i="1"/>
  <c r="I1702" i="1"/>
  <c r="A1703" i="1"/>
  <c r="V1703" i="1"/>
  <c r="E1703" i="1"/>
  <c r="D1702" i="1"/>
  <c r="F1702" i="1" s="1"/>
  <c r="G1702" i="1"/>
  <c r="J1701" i="1"/>
  <c r="L1701" i="1" s="1"/>
  <c r="L531" i="1"/>
  <c r="M531" i="1" s="1"/>
  <c r="S531" i="1" s="1"/>
  <c r="B531" i="1" s="1"/>
  <c r="R1702" i="1" l="1"/>
  <c r="N1703" i="1"/>
  <c r="A1704" i="1"/>
  <c r="E1704" i="1"/>
  <c r="I1703" i="1"/>
  <c r="V1704" i="1"/>
  <c r="H1703" i="1"/>
  <c r="R1703" i="1" s="1"/>
  <c r="T1702" i="1"/>
  <c r="O1702" i="1"/>
  <c r="P1702" i="1" s="1"/>
  <c r="J1702" i="1"/>
  <c r="L1702" i="1" s="1"/>
  <c r="D1703" i="1"/>
  <c r="F1703" i="1" s="1"/>
  <c r="G1703" i="1"/>
  <c r="L532" i="1"/>
  <c r="M532" i="1" s="1"/>
  <c r="J1703" i="1" l="1"/>
  <c r="L1703" i="1" s="1"/>
  <c r="N1704" i="1"/>
  <c r="H1704" i="1"/>
  <c r="V1705" i="1"/>
  <c r="E1705" i="1"/>
  <c r="I1704" i="1"/>
  <c r="R1704" i="1" s="1"/>
  <c r="A1705" i="1"/>
  <c r="T1703" i="1"/>
  <c r="O1703" i="1"/>
  <c r="P1703" i="1" s="1"/>
  <c r="D1704" i="1"/>
  <c r="F1704" i="1" s="1"/>
  <c r="G1704" i="1"/>
  <c r="S532" i="1"/>
  <c r="L533" i="1"/>
  <c r="M533" i="1" s="1"/>
  <c r="S533" i="1" s="1"/>
  <c r="B533" i="1" s="1"/>
  <c r="N1705" i="1" l="1"/>
  <c r="A1706" i="1"/>
  <c r="E1706" i="1"/>
  <c r="I1705" i="1"/>
  <c r="V1706" i="1"/>
  <c r="H1705" i="1"/>
  <c r="R1705" i="1" s="1"/>
  <c r="J1704" i="1"/>
  <c r="L1704" i="1" s="1"/>
  <c r="D1705" i="1"/>
  <c r="F1705" i="1" s="1"/>
  <c r="O1704" i="1"/>
  <c r="P1704" i="1" s="1"/>
  <c r="T1704" i="1"/>
  <c r="B532" i="1"/>
  <c r="L534" i="1"/>
  <c r="M534" i="1" s="1"/>
  <c r="S534" i="1" s="1"/>
  <c r="B534" i="1" s="1"/>
  <c r="G1705" i="1" l="1"/>
  <c r="J1705" i="1"/>
  <c r="L1705" i="1" s="1"/>
  <c r="D1706" i="1"/>
  <c r="F1706" i="1" s="1"/>
  <c r="G1706" i="1"/>
  <c r="N1706" i="1"/>
  <c r="H1706" i="1"/>
  <c r="R1706" i="1" s="1"/>
  <c r="A1707" i="1"/>
  <c r="I1706" i="1"/>
  <c r="E1707" i="1"/>
  <c r="V1707" i="1"/>
  <c r="O1705" i="1"/>
  <c r="P1705" i="1" s="1"/>
  <c r="T1705" i="1"/>
  <c r="L535" i="1"/>
  <c r="M535" i="1" s="1"/>
  <c r="S535" i="1" s="1"/>
  <c r="B535" i="1" s="1"/>
  <c r="N1707" i="1" l="1"/>
  <c r="V1708" i="1"/>
  <c r="I1707" i="1"/>
  <c r="A1708" i="1"/>
  <c r="E1708" i="1"/>
  <c r="H1707" i="1"/>
  <c r="R1707" i="1" s="1"/>
  <c r="T1706" i="1"/>
  <c r="O1706" i="1"/>
  <c r="P1706" i="1" s="1"/>
  <c r="D1707" i="1"/>
  <c r="F1707" i="1" s="1"/>
  <c r="G1707" i="1"/>
  <c r="J1706" i="1"/>
  <c r="L1706" i="1" s="1"/>
  <c r="L536" i="1"/>
  <c r="M536" i="1" s="1"/>
  <c r="D1708" i="1" l="1"/>
  <c r="F1708" i="1" s="1"/>
  <c r="G1708" i="1"/>
  <c r="N1708" i="1"/>
  <c r="V1709" i="1"/>
  <c r="I1708" i="1"/>
  <c r="E1709" i="1"/>
  <c r="H1708" i="1"/>
  <c r="A1709" i="1"/>
  <c r="J1707" i="1"/>
  <c r="L1707" i="1" s="1"/>
  <c r="O1707" i="1"/>
  <c r="P1707" i="1" s="1"/>
  <c r="T1707" i="1"/>
  <c r="S536" i="1"/>
  <c r="B536" i="1" s="1"/>
  <c r="L537" i="1"/>
  <c r="M537" i="1" s="1"/>
  <c r="S537" i="1" s="1"/>
  <c r="B537" i="1" s="1"/>
  <c r="J1708" i="1" l="1"/>
  <c r="L1708" i="1" s="1"/>
  <c r="R1708" i="1"/>
  <c r="D1709" i="1"/>
  <c r="F1709" i="1" s="1"/>
  <c r="G1709" i="1"/>
  <c r="O1708" i="1"/>
  <c r="P1708" i="1" s="1"/>
  <c r="T1708" i="1"/>
  <c r="N1709" i="1"/>
  <c r="A1710" i="1"/>
  <c r="V1710" i="1"/>
  <c r="E1710" i="1"/>
  <c r="H1709" i="1"/>
  <c r="I1709" i="1"/>
  <c r="L538" i="1"/>
  <c r="M538" i="1" s="1"/>
  <c r="S538" i="1" s="1"/>
  <c r="B538" i="1" s="1"/>
  <c r="R1709" i="1" l="1"/>
  <c r="N1710" i="1"/>
  <c r="H1710" i="1"/>
  <c r="A1711" i="1"/>
  <c r="E1711" i="1"/>
  <c r="I1710" i="1"/>
  <c r="R1710" i="1" s="1"/>
  <c r="V1711" i="1"/>
  <c r="D1710" i="1"/>
  <c r="F1710" i="1" s="1"/>
  <c r="J1709" i="1"/>
  <c r="L1709" i="1" s="1"/>
  <c r="T1709" i="1"/>
  <c r="O1709" i="1"/>
  <c r="P1709" i="1" s="1"/>
  <c r="L539" i="1"/>
  <c r="M539" i="1" s="1"/>
  <c r="S539" i="1" s="1"/>
  <c r="B539" i="1" s="1"/>
  <c r="D1711" i="1" l="1"/>
  <c r="F1711" i="1" s="1"/>
  <c r="G1711" i="1"/>
  <c r="N1711" i="1"/>
  <c r="I1711" i="1"/>
  <c r="H1711" i="1"/>
  <c r="R1711" i="1" s="1"/>
  <c r="A1712" i="1"/>
  <c r="V1712" i="1"/>
  <c r="E1712" i="1"/>
  <c r="G1710" i="1"/>
  <c r="O1710" i="1"/>
  <c r="P1710" i="1" s="1"/>
  <c r="T1710" i="1"/>
  <c r="J1710" i="1"/>
  <c r="L1710" i="1" s="1"/>
  <c r="L540" i="1"/>
  <c r="M540" i="1" s="1"/>
  <c r="S540" i="1" s="1"/>
  <c r="B540" i="1" s="1"/>
  <c r="N1712" i="1" l="1"/>
  <c r="I1712" i="1"/>
  <c r="H1712" i="1"/>
  <c r="R1712" i="1" s="1"/>
  <c r="A1713" i="1"/>
  <c r="V1713" i="1"/>
  <c r="E1713" i="1"/>
  <c r="O1711" i="1"/>
  <c r="P1711" i="1" s="1"/>
  <c r="T1711" i="1"/>
  <c r="D1712" i="1"/>
  <c r="F1712" i="1" s="1"/>
  <c r="G1712" i="1"/>
  <c r="J1711" i="1"/>
  <c r="L1711" i="1" s="1"/>
  <c r="L541" i="1"/>
  <c r="M541" i="1" s="1"/>
  <c r="S541" i="1" s="1"/>
  <c r="B541" i="1" s="1"/>
  <c r="N1713" i="1" l="1"/>
  <c r="E1714" i="1"/>
  <c r="H1713" i="1"/>
  <c r="A1714" i="1"/>
  <c r="V1714" i="1"/>
  <c r="I1713" i="1"/>
  <c r="D1713" i="1"/>
  <c r="F1713" i="1" s="1"/>
  <c r="J1712" i="1"/>
  <c r="L1712" i="1" s="1"/>
  <c r="T1712" i="1"/>
  <c r="O1712" i="1"/>
  <c r="P1712" i="1" s="1"/>
  <c r="L542" i="1"/>
  <c r="M542" i="1" s="1"/>
  <c r="S542" i="1" s="1"/>
  <c r="B542" i="1" s="1"/>
  <c r="N1714" i="1" l="1"/>
  <c r="V1715" i="1"/>
  <c r="E1715" i="1"/>
  <c r="A1715" i="1"/>
  <c r="I1714" i="1"/>
  <c r="H1714" i="1"/>
  <c r="R1714" i="1" s="1"/>
  <c r="R1713" i="1"/>
  <c r="D1714" i="1"/>
  <c r="F1714" i="1" s="1"/>
  <c r="G1713" i="1"/>
  <c r="O1713" i="1"/>
  <c r="P1713" i="1" s="1"/>
  <c r="T1713" i="1"/>
  <c r="J1713" i="1"/>
  <c r="L1713" i="1" s="1"/>
  <c r="L543" i="1"/>
  <c r="M543" i="1" s="1"/>
  <c r="G1714" i="1" l="1"/>
  <c r="D1715" i="1"/>
  <c r="F1715" i="1" s="1"/>
  <c r="G1715" i="1"/>
  <c r="J1714" i="1"/>
  <c r="L1714" i="1" s="1"/>
  <c r="N1715" i="1"/>
  <c r="A1716" i="1"/>
  <c r="V1716" i="1"/>
  <c r="E1716" i="1"/>
  <c r="I1715" i="1"/>
  <c r="H1715" i="1"/>
  <c r="R1715" i="1" s="1"/>
  <c r="O1714" i="1"/>
  <c r="P1714" i="1" s="1"/>
  <c r="T1714" i="1"/>
  <c r="L544" i="1"/>
  <c r="M544" i="1" s="1"/>
  <c r="S544" i="1" s="1"/>
  <c r="B544" i="1" s="1"/>
  <c r="S543" i="1"/>
  <c r="B543" i="1" s="1"/>
  <c r="J1715" i="1" l="1"/>
  <c r="L1715" i="1" s="1"/>
  <c r="N1716" i="1"/>
  <c r="O1716" i="1" s="1"/>
  <c r="V1717" i="1"/>
  <c r="E1717" i="1"/>
  <c r="I1716" i="1"/>
  <c r="H1716" i="1"/>
  <c r="R1716" i="1" s="1"/>
  <c r="A1717" i="1"/>
  <c r="O1715" i="1"/>
  <c r="P1715" i="1" s="1"/>
  <c r="T1715" i="1"/>
  <c r="D1716" i="1"/>
  <c r="F1716" i="1" s="1"/>
  <c r="G1716" i="1"/>
  <c r="L545" i="1"/>
  <c r="M545" i="1" s="1"/>
  <c r="S545" i="1" s="1"/>
  <c r="B545" i="1" s="1"/>
  <c r="J1716" i="1" l="1"/>
  <c r="L1716" i="1" s="1"/>
  <c r="N1717" i="1"/>
  <c r="I1717" i="1"/>
  <c r="H1717" i="1"/>
  <c r="A1718" i="1"/>
  <c r="V1718" i="1"/>
  <c r="E1718" i="1"/>
  <c r="D1717" i="1"/>
  <c r="F1717" i="1" s="1"/>
  <c r="L546" i="1"/>
  <c r="M546" i="1" s="1"/>
  <c r="S546" i="1" s="1"/>
  <c r="B546" i="1" s="1"/>
  <c r="G1717" i="1" l="1"/>
  <c r="D1718" i="1"/>
  <c r="F1718" i="1" s="1"/>
  <c r="J1718" i="1"/>
  <c r="L1718" i="1" s="1"/>
  <c r="G1718" i="1"/>
  <c r="N1718" i="1"/>
  <c r="E1719" i="1"/>
  <c r="V1719" i="1"/>
  <c r="A1719" i="1"/>
  <c r="I1718" i="1"/>
  <c r="H1718" i="1"/>
  <c r="J1717" i="1"/>
  <c r="L1717" i="1" s="1"/>
  <c r="R1717" i="1"/>
  <c r="T1717" i="1"/>
  <c r="O1717" i="1"/>
  <c r="P1717" i="1" s="1"/>
  <c r="L547" i="1"/>
  <c r="M547" i="1" s="1"/>
  <c r="S547" i="1" s="1"/>
  <c r="B547" i="1" s="1"/>
  <c r="D1719" i="1" l="1"/>
  <c r="F1719" i="1" s="1"/>
  <c r="G1719" i="1"/>
  <c r="N1719" i="1"/>
  <c r="V1720" i="1"/>
  <c r="A1720" i="1"/>
  <c r="H1719" i="1"/>
  <c r="I1719" i="1"/>
  <c r="E1720" i="1"/>
  <c r="O1718" i="1"/>
  <c r="P1718" i="1" s="1"/>
  <c r="T1718" i="1"/>
  <c r="R1718" i="1"/>
  <c r="L548" i="1"/>
  <c r="M548" i="1" s="1"/>
  <c r="S548" i="1" s="1"/>
  <c r="B548" i="1" s="1"/>
  <c r="J1719" i="1" l="1"/>
  <c r="L1719" i="1" s="1"/>
  <c r="N1720" i="1"/>
  <c r="A1721" i="1"/>
  <c r="E1721" i="1"/>
  <c r="H1720" i="1"/>
  <c r="V1721" i="1"/>
  <c r="I1720" i="1"/>
  <c r="J1720" i="1" s="1"/>
  <c r="L1720" i="1" s="1"/>
  <c r="O1719" i="1"/>
  <c r="P1719" i="1" s="1"/>
  <c r="T1719" i="1"/>
  <c r="D1720" i="1"/>
  <c r="F1720" i="1" s="1"/>
  <c r="G1720" i="1"/>
  <c r="R1719" i="1"/>
  <c r="L549" i="1"/>
  <c r="M549" i="1" s="1"/>
  <c r="S549" i="1" s="1"/>
  <c r="B549" i="1" s="1"/>
  <c r="R1720" i="1" l="1"/>
  <c r="D1721" i="1"/>
  <c r="F1721" i="1" s="1"/>
  <c r="N1721" i="1"/>
  <c r="E1722" i="1"/>
  <c r="A1722" i="1"/>
  <c r="V1722" i="1"/>
  <c r="H1721" i="1"/>
  <c r="I1721" i="1"/>
  <c r="R1721" i="1" s="1"/>
  <c r="O1720" i="1"/>
  <c r="P1720" i="1" s="1"/>
  <c r="T1720" i="1"/>
  <c r="L550" i="1"/>
  <c r="M550" i="1" s="1"/>
  <c r="S550" i="1" s="1"/>
  <c r="B550" i="1" s="1"/>
  <c r="J1721" i="1" l="1"/>
  <c r="L1721" i="1" s="1"/>
  <c r="G1721" i="1"/>
  <c r="N1722" i="1"/>
  <c r="H1722" i="1"/>
  <c r="E1723" i="1"/>
  <c r="V1723" i="1"/>
  <c r="A1723" i="1"/>
  <c r="I1722" i="1"/>
  <c r="R1722" i="1" s="1"/>
  <c r="D1722" i="1"/>
  <c r="F1722" i="1" s="1"/>
  <c r="O1721" i="1"/>
  <c r="P1721" i="1" s="1"/>
  <c r="T1721" i="1"/>
  <c r="L551" i="1"/>
  <c r="M551" i="1" s="1"/>
  <c r="S551" i="1" s="1"/>
  <c r="B551" i="1" s="1"/>
  <c r="N1723" i="1" l="1"/>
  <c r="A1724" i="1"/>
  <c r="E1724" i="1"/>
  <c r="V1724" i="1"/>
  <c r="I1723" i="1"/>
  <c r="H1723" i="1"/>
  <c r="J1722" i="1"/>
  <c r="L1722" i="1" s="1"/>
  <c r="D1723" i="1"/>
  <c r="F1723" i="1" s="1"/>
  <c r="O1722" i="1"/>
  <c r="P1722" i="1" s="1"/>
  <c r="T1722" i="1"/>
  <c r="G1722" i="1"/>
  <c r="L552" i="1"/>
  <c r="M552" i="1" s="1"/>
  <c r="S552" i="1" s="1"/>
  <c r="B552" i="1" s="1"/>
  <c r="G1723" i="1" l="1"/>
  <c r="J1723" i="1"/>
  <c r="L1723" i="1" s="1"/>
  <c r="R1723" i="1"/>
  <c r="D1724" i="1"/>
  <c r="F1724" i="1" s="1"/>
  <c r="G1724" i="1"/>
  <c r="N1724" i="1"/>
  <c r="I1724" i="1"/>
  <c r="J1724" i="1" s="1"/>
  <c r="L1724" i="1" s="1"/>
  <c r="A1725" i="1"/>
  <c r="E1725" i="1"/>
  <c r="H1724" i="1"/>
  <c r="V1725" i="1"/>
  <c r="O1723" i="1"/>
  <c r="P1723" i="1" s="1"/>
  <c r="T1723" i="1"/>
  <c r="L553" i="1"/>
  <c r="M553" i="1" s="1"/>
  <c r="S553" i="1" s="1"/>
  <c r="B553" i="1" s="1"/>
  <c r="O1724" i="1" l="1"/>
  <c r="P1724" i="1" s="1"/>
  <c r="T1724" i="1"/>
  <c r="R1724" i="1"/>
  <c r="D1725" i="1"/>
  <c r="F1725" i="1" s="1"/>
  <c r="N1725" i="1"/>
  <c r="H1725" i="1"/>
  <c r="R1725" i="1" s="1"/>
  <c r="V1726" i="1"/>
  <c r="E1726" i="1"/>
  <c r="I1725" i="1"/>
  <c r="A1726" i="1"/>
  <c r="L554" i="1"/>
  <c r="M554" i="1" s="1"/>
  <c r="S554" i="1" s="1"/>
  <c r="B554" i="1" s="1"/>
  <c r="G1725" i="1" l="1"/>
  <c r="T1725" i="1"/>
  <c r="O1725" i="1"/>
  <c r="P1725" i="1" s="1"/>
  <c r="N1726" i="1"/>
  <c r="I1726" i="1"/>
  <c r="V1727" i="1"/>
  <c r="E1727" i="1"/>
  <c r="H1726" i="1"/>
  <c r="R1726" i="1" s="1"/>
  <c r="A1727" i="1"/>
  <c r="J1725" i="1"/>
  <c r="L1725" i="1" s="1"/>
  <c r="D1726" i="1"/>
  <c r="F1726" i="1" s="1"/>
  <c r="G1726" i="1"/>
  <c r="L555" i="1"/>
  <c r="M555" i="1" s="1"/>
  <c r="S555" i="1" s="1"/>
  <c r="B555" i="1" s="1"/>
  <c r="J1726" i="1" l="1"/>
  <c r="L1726" i="1" s="1"/>
  <c r="O1726" i="1"/>
  <c r="P1726" i="1" s="1"/>
  <c r="T1726" i="1"/>
  <c r="D1727" i="1"/>
  <c r="F1727" i="1" s="1"/>
  <c r="N1727" i="1"/>
  <c r="H1727" i="1"/>
  <c r="V1728" i="1"/>
  <c r="E1728" i="1"/>
  <c r="I1727" i="1"/>
  <c r="A1728" i="1"/>
  <c r="L556" i="1"/>
  <c r="M556" i="1" s="1"/>
  <c r="S556" i="1" s="1"/>
  <c r="B556" i="1" s="1"/>
  <c r="G1727" i="1" l="1"/>
  <c r="J1727" i="1"/>
  <c r="L1727" i="1" s="1"/>
  <c r="N1728" i="1"/>
  <c r="H1728" i="1"/>
  <c r="V1729" i="1"/>
  <c r="E1729" i="1"/>
  <c r="I1728" i="1"/>
  <c r="A1729" i="1"/>
  <c r="D1728" i="1"/>
  <c r="F1728" i="1" s="1"/>
  <c r="T1727" i="1"/>
  <c r="O1727" i="1"/>
  <c r="P1727" i="1" s="1"/>
  <c r="R1727" i="1"/>
  <c r="L557" i="1"/>
  <c r="M557" i="1" s="1"/>
  <c r="S557" i="1" s="1"/>
  <c r="B557" i="1" s="1"/>
  <c r="N1729" i="1" l="1"/>
  <c r="A1730" i="1"/>
  <c r="V1730" i="1"/>
  <c r="I1729" i="1"/>
  <c r="H1729" i="1"/>
  <c r="E1730" i="1"/>
  <c r="D1729" i="1"/>
  <c r="F1729" i="1" s="1"/>
  <c r="R1728" i="1"/>
  <c r="J1728" i="1"/>
  <c r="L1728" i="1" s="1"/>
  <c r="T1728" i="1"/>
  <c r="O1728" i="1"/>
  <c r="P1728" i="1" s="1"/>
  <c r="G1728" i="1"/>
  <c r="L558" i="1"/>
  <c r="M558" i="1" s="1"/>
  <c r="S558" i="1" s="1"/>
  <c r="B558" i="1" s="1"/>
  <c r="L559" i="1"/>
  <c r="R1729" i="1" l="1"/>
  <c r="N1730" i="1"/>
  <c r="E1731" i="1"/>
  <c r="A1731" i="1"/>
  <c r="H1730" i="1"/>
  <c r="I1730" i="1"/>
  <c r="J1730" i="1" s="1"/>
  <c r="L1730" i="1" s="1"/>
  <c r="V1731" i="1"/>
  <c r="G1729" i="1"/>
  <c r="D1730" i="1"/>
  <c r="F1730" i="1" s="1"/>
  <c r="G1730" i="1"/>
  <c r="T1729" i="1"/>
  <c r="O1729" i="1"/>
  <c r="P1729" i="1" s="1"/>
  <c r="J1729" i="1"/>
  <c r="L1729" i="1" s="1"/>
  <c r="M559" i="1"/>
  <c r="AM28" i="1" s="1"/>
  <c r="R1730" i="1" l="1"/>
  <c r="N1731" i="1"/>
  <c r="A1732" i="1"/>
  <c r="H1731" i="1"/>
  <c r="V1732" i="1"/>
  <c r="E1732" i="1"/>
  <c r="I1731" i="1"/>
  <c r="D1731" i="1"/>
  <c r="F1731" i="1" s="1"/>
  <c r="T1730" i="1"/>
  <c r="O1730" i="1"/>
  <c r="P1730" i="1" s="1"/>
  <c r="S559" i="1"/>
  <c r="C560" i="1"/>
  <c r="C561" i="1" s="1"/>
  <c r="C562" i="1" s="1"/>
  <c r="C563" i="1" s="1"/>
  <c r="C564" i="1" s="1"/>
  <c r="C565" i="1" s="1"/>
  <c r="C566" i="1" s="1"/>
  <c r="C567" i="1" s="1"/>
  <c r="C568" i="1" s="1"/>
  <c r="C569" i="1" s="1"/>
  <c r="C570" i="1" s="1"/>
  <c r="C571" i="1" s="1"/>
  <c r="C572" i="1" s="1"/>
  <c r="C573" i="1" s="1"/>
  <c r="C574" i="1" s="1"/>
  <c r="C575" i="1" s="1"/>
  <c r="C576" i="1" s="1"/>
  <c r="C577" i="1" s="1"/>
  <c r="C578" i="1" s="1"/>
  <c r="C579" i="1" s="1"/>
  <c r="C580" i="1" s="1"/>
  <c r="C581" i="1" s="1"/>
  <c r="C582" i="1" s="1"/>
  <c r="C583" i="1" s="1"/>
  <c r="C584" i="1" s="1"/>
  <c r="C585" i="1" s="1"/>
  <c r="C586" i="1" s="1"/>
  <c r="C587" i="1" s="1"/>
  <c r="C588" i="1" s="1"/>
  <c r="C589" i="1" s="1"/>
  <c r="AL29" i="1" s="1"/>
  <c r="AO29" i="1" s="1"/>
  <c r="L560" i="1"/>
  <c r="G1731" i="1" l="1"/>
  <c r="D1732" i="1"/>
  <c r="G1732" i="1" s="1"/>
  <c r="N1732" i="1"/>
  <c r="H1732" i="1"/>
  <c r="A1733" i="1"/>
  <c r="E1733" i="1"/>
  <c r="I1732" i="1"/>
  <c r="V1733" i="1"/>
  <c r="R1731" i="1"/>
  <c r="O1731" i="1"/>
  <c r="P1731" i="1" s="1"/>
  <c r="T1731" i="1"/>
  <c r="J1731" i="1"/>
  <c r="L1731" i="1" s="1"/>
  <c r="B559" i="1"/>
  <c r="AQ28" i="1"/>
  <c r="T559" i="1"/>
  <c r="M560" i="1"/>
  <c r="S560" i="1" s="1"/>
  <c r="B560" i="1" s="1"/>
  <c r="L561" i="1"/>
  <c r="M561" i="1" s="1"/>
  <c r="S561" i="1" s="1"/>
  <c r="B561" i="1" s="1"/>
  <c r="F1732" i="1" l="1"/>
  <c r="D1733" i="1"/>
  <c r="G1733" i="1"/>
  <c r="N1733" i="1"/>
  <c r="H1733" i="1"/>
  <c r="I1733" i="1"/>
  <c r="J1733" i="1" s="1"/>
  <c r="L1733" i="1" s="1"/>
  <c r="V1734" i="1"/>
  <c r="E1734" i="1"/>
  <c r="A1734" i="1"/>
  <c r="R1732" i="1"/>
  <c r="T1732" i="1"/>
  <c r="O1732" i="1"/>
  <c r="P1732" i="1" s="1"/>
  <c r="J1732" i="1"/>
  <c r="L1732" i="1" s="1"/>
  <c r="L562" i="1"/>
  <c r="M562" i="1" s="1"/>
  <c r="R1733" i="1" l="1"/>
  <c r="T1733" i="1"/>
  <c r="O1733" i="1"/>
  <c r="P1733" i="1" s="1"/>
  <c r="N1734" i="1"/>
  <c r="E1735" i="1"/>
  <c r="H1734" i="1"/>
  <c r="I1734" i="1"/>
  <c r="J1734" i="1" s="1"/>
  <c r="L1734" i="1" s="1"/>
  <c r="A1735" i="1"/>
  <c r="V1735" i="1"/>
  <c r="D1734" i="1"/>
  <c r="G1734" i="1"/>
  <c r="F1733" i="1"/>
  <c r="L563" i="1"/>
  <c r="M563" i="1" s="1"/>
  <c r="S562" i="1"/>
  <c r="B562" i="1" s="1"/>
  <c r="N1735" i="1" l="1"/>
  <c r="E1736" i="1"/>
  <c r="H1735" i="1"/>
  <c r="R1735" i="1" s="1"/>
  <c r="V1736" i="1"/>
  <c r="I1735" i="1"/>
  <c r="A1736" i="1"/>
  <c r="R1734" i="1"/>
  <c r="F1734" i="1"/>
  <c r="F1735" i="1" s="1"/>
  <c r="D1735" i="1"/>
  <c r="G1735" i="1" s="1"/>
  <c r="T1734" i="1"/>
  <c r="O1734" i="1"/>
  <c r="P1734" i="1" s="1"/>
  <c r="L564" i="1"/>
  <c r="M564" i="1" s="1"/>
  <c r="S563" i="1"/>
  <c r="J1735" i="1" l="1"/>
  <c r="L1735" i="1" s="1"/>
  <c r="N1736" i="1"/>
  <c r="A1737" i="1"/>
  <c r="V1737" i="1"/>
  <c r="E1737" i="1"/>
  <c r="I1736" i="1"/>
  <c r="H1736" i="1"/>
  <c r="R1736" i="1" s="1"/>
  <c r="D1736" i="1"/>
  <c r="F1736" i="1" s="1"/>
  <c r="T1735" i="1"/>
  <c r="O1735" i="1"/>
  <c r="P1735" i="1" s="1"/>
  <c r="B563" i="1"/>
  <c r="L565" i="1"/>
  <c r="M565" i="1" s="1"/>
  <c r="S565" i="1" s="1"/>
  <c r="B565" i="1" s="1"/>
  <c r="S564" i="1"/>
  <c r="B564" i="1" s="1"/>
  <c r="J1736" i="1" l="1"/>
  <c r="L1736" i="1" s="1"/>
  <c r="D1737" i="1"/>
  <c r="F1737" i="1" s="1"/>
  <c r="G1737" i="1"/>
  <c r="N1737" i="1"/>
  <c r="H1737" i="1"/>
  <c r="A1738" i="1"/>
  <c r="V1738" i="1"/>
  <c r="E1738" i="1"/>
  <c r="I1737" i="1"/>
  <c r="T1736" i="1"/>
  <c r="O1736" i="1"/>
  <c r="P1736" i="1" s="1"/>
  <c r="G1736" i="1"/>
  <c r="L566" i="1"/>
  <c r="M566" i="1" s="1"/>
  <c r="S566" i="1" s="1"/>
  <c r="B566" i="1" s="1"/>
  <c r="J1737" i="1" l="1"/>
  <c r="L1737" i="1" s="1"/>
  <c r="N1738" i="1"/>
  <c r="I1738" i="1"/>
  <c r="A1739" i="1"/>
  <c r="H1738" i="1"/>
  <c r="R1738" i="1" s="1"/>
  <c r="V1739" i="1"/>
  <c r="E1739" i="1"/>
  <c r="R1737" i="1"/>
  <c r="T1737" i="1"/>
  <c r="O1737" i="1"/>
  <c r="P1737" i="1" s="1"/>
  <c r="D1738" i="1"/>
  <c r="F1738" i="1" s="1"/>
  <c r="G1738" i="1"/>
  <c r="L567" i="1"/>
  <c r="M567" i="1" s="1"/>
  <c r="S567" i="1" s="1"/>
  <c r="B567" i="1" s="1"/>
  <c r="J1738" i="1" l="1"/>
  <c r="L1738" i="1" s="1"/>
  <c r="D1739" i="1"/>
  <c r="F1739" i="1" s="1"/>
  <c r="N1739" i="1"/>
  <c r="I1739" i="1"/>
  <c r="A1740" i="1"/>
  <c r="H1739" i="1"/>
  <c r="R1739" i="1" s="1"/>
  <c r="V1740" i="1"/>
  <c r="E1740" i="1"/>
  <c r="O1738" i="1"/>
  <c r="P1738" i="1" s="1"/>
  <c r="T1738" i="1"/>
  <c r="L568" i="1"/>
  <c r="M568" i="1" s="1"/>
  <c r="N1740" i="1" l="1"/>
  <c r="A1741" i="1"/>
  <c r="V1741" i="1"/>
  <c r="E1741" i="1"/>
  <c r="I1740" i="1"/>
  <c r="H1740" i="1"/>
  <c r="T1739" i="1"/>
  <c r="O1739" i="1"/>
  <c r="P1739" i="1" s="1"/>
  <c r="G1739" i="1"/>
  <c r="J1739" i="1"/>
  <c r="L1739" i="1" s="1"/>
  <c r="D1740" i="1"/>
  <c r="F1740" i="1" s="1"/>
  <c r="S568" i="1"/>
  <c r="B568" i="1" s="1"/>
  <c r="L569" i="1"/>
  <c r="M569" i="1" s="1"/>
  <c r="R1740" i="1" l="1"/>
  <c r="G1740" i="1"/>
  <c r="J1740" i="1"/>
  <c r="L1740" i="1" s="1"/>
  <c r="D1741" i="1"/>
  <c r="F1741" i="1" s="1"/>
  <c r="N1741" i="1"/>
  <c r="V1742" i="1"/>
  <c r="E1742" i="1"/>
  <c r="H1741" i="1"/>
  <c r="I1741" i="1"/>
  <c r="A1742" i="1"/>
  <c r="T1740" i="1"/>
  <c r="O1740" i="1"/>
  <c r="P1740" i="1" s="1"/>
  <c r="S569" i="1"/>
  <c r="B569" i="1" s="1"/>
  <c r="L570" i="1"/>
  <c r="M570" i="1" s="1"/>
  <c r="S570" i="1" s="1"/>
  <c r="B570" i="1" s="1"/>
  <c r="D1742" i="1" l="1"/>
  <c r="F1742" i="1" s="1"/>
  <c r="G1742" i="1"/>
  <c r="T1741" i="1"/>
  <c r="O1741" i="1"/>
  <c r="P1741" i="1" s="1"/>
  <c r="G1741" i="1"/>
  <c r="N1742" i="1"/>
  <c r="H1742" i="1"/>
  <c r="J1742" i="1" s="1"/>
  <c r="L1742" i="1" s="1"/>
  <c r="I1742" i="1"/>
  <c r="A1743" i="1"/>
  <c r="E1743" i="1"/>
  <c r="V1743" i="1"/>
  <c r="J1741" i="1"/>
  <c r="L1741" i="1" s="1"/>
  <c r="R1741" i="1"/>
  <c r="L571" i="1"/>
  <c r="M571" i="1" s="1"/>
  <c r="O1742" i="1" l="1"/>
  <c r="P1742" i="1" s="1"/>
  <c r="T1742" i="1"/>
  <c r="D1743" i="1"/>
  <c r="F1743" i="1" s="1"/>
  <c r="N1743" i="1"/>
  <c r="E1744" i="1"/>
  <c r="I1743" i="1"/>
  <c r="H1743" i="1"/>
  <c r="R1743" i="1" s="1"/>
  <c r="A1744" i="1"/>
  <c r="V1744" i="1"/>
  <c r="R1742" i="1"/>
  <c r="L572" i="1"/>
  <c r="M572" i="1" s="1"/>
  <c r="S572" i="1" s="1"/>
  <c r="B572" i="1" s="1"/>
  <c r="S571" i="1"/>
  <c r="B571" i="1" s="1"/>
  <c r="J1743" i="1" l="1"/>
  <c r="L1743" i="1" s="1"/>
  <c r="O1743" i="1"/>
  <c r="P1743" i="1" s="1"/>
  <c r="T1743" i="1"/>
  <c r="G1743" i="1"/>
  <c r="D1744" i="1"/>
  <c r="F1744" i="1" s="1"/>
  <c r="N1744" i="1"/>
  <c r="A1745" i="1"/>
  <c r="I1744" i="1"/>
  <c r="V1745" i="1"/>
  <c r="E1745" i="1"/>
  <c r="H1744" i="1"/>
  <c r="L573" i="1"/>
  <c r="M573" i="1" s="1"/>
  <c r="S573" i="1" s="1"/>
  <c r="B573" i="1" s="1"/>
  <c r="G1744" i="1" l="1"/>
  <c r="T1744" i="1"/>
  <c r="O1744" i="1"/>
  <c r="P1744" i="1" s="1"/>
  <c r="N1745" i="1"/>
  <c r="E1746" i="1"/>
  <c r="V1746" i="1"/>
  <c r="I1745" i="1"/>
  <c r="H1745" i="1"/>
  <c r="R1745" i="1" s="1"/>
  <c r="A1746" i="1"/>
  <c r="J1744" i="1"/>
  <c r="L1744" i="1" s="1"/>
  <c r="R1744" i="1"/>
  <c r="D1745" i="1"/>
  <c r="F1745" i="1" s="1"/>
  <c r="G1745" i="1"/>
  <c r="L574" i="1"/>
  <c r="M574" i="1" s="1"/>
  <c r="S574" i="1" s="1"/>
  <c r="B574" i="1" s="1"/>
  <c r="J1745" i="1" l="1"/>
  <c r="L1745" i="1" s="1"/>
  <c r="D1746" i="1"/>
  <c r="F1746" i="1" s="1"/>
  <c r="O1745" i="1"/>
  <c r="P1745" i="1" s="1"/>
  <c r="T1745" i="1"/>
  <c r="N1746" i="1"/>
  <c r="E1747" i="1"/>
  <c r="I1746" i="1"/>
  <c r="A1747" i="1"/>
  <c r="V1747" i="1"/>
  <c r="H1746" i="1"/>
  <c r="L575" i="1"/>
  <c r="M575" i="1" s="1"/>
  <c r="S575" i="1" s="1"/>
  <c r="B575" i="1" s="1"/>
  <c r="R1746" i="1" l="1"/>
  <c r="T1746" i="1"/>
  <c r="O1746" i="1"/>
  <c r="P1746" i="1" s="1"/>
  <c r="G1746" i="1"/>
  <c r="N1747" i="1"/>
  <c r="O1747" i="1" s="1"/>
  <c r="A1748" i="1"/>
  <c r="H1747" i="1"/>
  <c r="R1747" i="1" s="1"/>
  <c r="V1748" i="1"/>
  <c r="I1747" i="1"/>
  <c r="E1748" i="1"/>
  <c r="J1746" i="1"/>
  <c r="L1746" i="1" s="1"/>
  <c r="D1747" i="1"/>
  <c r="F1747" i="1" s="1"/>
  <c r="G1747" i="1"/>
  <c r="L576" i="1"/>
  <c r="M576" i="1" s="1"/>
  <c r="S576" i="1" s="1"/>
  <c r="B576" i="1" s="1"/>
  <c r="J1747" i="1" l="1"/>
  <c r="L1747" i="1" s="1"/>
  <c r="N1748" i="1"/>
  <c r="V1749" i="1"/>
  <c r="E1749" i="1"/>
  <c r="I1748" i="1"/>
  <c r="H1748" i="1"/>
  <c r="A1749" i="1"/>
  <c r="D1748" i="1"/>
  <c r="F1748" i="1" s="1"/>
  <c r="L577" i="1"/>
  <c r="M577" i="1" s="1"/>
  <c r="S577" i="1" s="1"/>
  <c r="B577" i="1" s="1"/>
  <c r="D1749" i="1" l="1"/>
  <c r="F1749" i="1" s="1"/>
  <c r="G1749" i="1"/>
  <c r="N1749" i="1"/>
  <c r="V1750" i="1"/>
  <c r="I1749" i="1"/>
  <c r="A1750" i="1"/>
  <c r="H1749" i="1"/>
  <c r="E1750" i="1"/>
  <c r="R1748" i="1"/>
  <c r="J1748" i="1"/>
  <c r="L1748" i="1" s="1"/>
  <c r="O1748" i="1"/>
  <c r="P1748" i="1" s="1"/>
  <c r="T1748" i="1"/>
  <c r="G1748" i="1"/>
  <c r="L578" i="1"/>
  <c r="M578" i="1" s="1"/>
  <c r="S578" i="1" s="1"/>
  <c r="B578" i="1" s="1"/>
  <c r="J1749" i="1" l="1"/>
  <c r="L1749" i="1" s="1"/>
  <c r="N1750" i="1"/>
  <c r="A1751" i="1"/>
  <c r="E1751" i="1"/>
  <c r="H1750" i="1"/>
  <c r="V1751" i="1"/>
  <c r="I1750" i="1"/>
  <c r="T1749" i="1"/>
  <c r="O1749" i="1"/>
  <c r="P1749" i="1" s="1"/>
  <c r="D1750" i="1"/>
  <c r="F1750" i="1" s="1"/>
  <c r="G1750" i="1"/>
  <c r="R1749" i="1"/>
  <c r="L579" i="1"/>
  <c r="M579" i="1" s="1"/>
  <c r="S579" i="1" s="1"/>
  <c r="B579" i="1" s="1"/>
  <c r="J1750" i="1" l="1"/>
  <c r="L1750" i="1" s="1"/>
  <c r="R1750" i="1"/>
  <c r="D1751" i="1"/>
  <c r="F1751" i="1" s="1"/>
  <c r="N1751" i="1"/>
  <c r="E1752" i="1"/>
  <c r="H1751" i="1"/>
  <c r="R1751" i="1" s="1"/>
  <c r="I1751" i="1"/>
  <c r="A1752" i="1"/>
  <c r="V1752" i="1"/>
  <c r="T1750" i="1"/>
  <c r="O1750" i="1"/>
  <c r="P1750" i="1" s="1"/>
  <c r="L580" i="1"/>
  <c r="M580" i="1" s="1"/>
  <c r="S580" i="1" s="1"/>
  <c r="B580" i="1" s="1"/>
  <c r="G1751" i="1" l="1"/>
  <c r="D1752" i="1"/>
  <c r="F1752" i="1" s="1"/>
  <c r="G1752" i="1"/>
  <c r="T1751" i="1"/>
  <c r="O1751" i="1"/>
  <c r="P1751" i="1" s="1"/>
  <c r="J1751" i="1"/>
  <c r="L1751" i="1" s="1"/>
  <c r="N1752" i="1"/>
  <c r="V1753" i="1"/>
  <c r="I1752" i="1"/>
  <c r="A1753" i="1"/>
  <c r="E1753" i="1"/>
  <c r="H1752" i="1"/>
  <c r="R1752" i="1" s="1"/>
  <c r="L581" i="1"/>
  <c r="M581" i="1" s="1"/>
  <c r="S581" i="1" s="1"/>
  <c r="B581" i="1" s="1"/>
  <c r="O1752" i="1" l="1"/>
  <c r="P1752" i="1" s="1"/>
  <c r="T1752" i="1"/>
  <c r="D1753" i="1"/>
  <c r="G1753" i="1" s="1"/>
  <c r="J1752" i="1"/>
  <c r="L1752" i="1" s="1"/>
  <c r="N1753" i="1"/>
  <c r="I1753" i="1"/>
  <c r="V1754" i="1"/>
  <c r="H1753" i="1"/>
  <c r="A1754" i="1"/>
  <c r="E1754" i="1"/>
  <c r="L582" i="1"/>
  <c r="M582" i="1" s="1"/>
  <c r="S582" i="1" s="1"/>
  <c r="B582" i="1" s="1"/>
  <c r="D1754" i="1" l="1"/>
  <c r="G1754" i="1"/>
  <c r="N1754" i="1"/>
  <c r="V1755" i="1"/>
  <c r="A1755" i="1"/>
  <c r="H1754" i="1"/>
  <c r="I1754" i="1"/>
  <c r="E1755" i="1"/>
  <c r="F1753" i="1"/>
  <c r="F1754" i="1" s="1"/>
  <c r="T1753" i="1"/>
  <c r="O1753" i="1"/>
  <c r="P1753" i="1" s="1"/>
  <c r="J1753" i="1"/>
  <c r="L1753" i="1" s="1"/>
  <c r="R1753" i="1"/>
  <c r="L583" i="1"/>
  <c r="M583" i="1" s="1"/>
  <c r="S583" i="1" s="1"/>
  <c r="B583" i="1" s="1"/>
  <c r="R1754" i="1" l="1"/>
  <c r="N1755" i="1"/>
  <c r="A1756" i="1"/>
  <c r="E1756" i="1"/>
  <c r="V1756" i="1"/>
  <c r="I1755" i="1"/>
  <c r="H1755" i="1"/>
  <c r="R1755" i="1" s="1"/>
  <c r="T1754" i="1"/>
  <c r="O1754" i="1"/>
  <c r="P1754" i="1" s="1"/>
  <c r="J1754" i="1"/>
  <c r="L1754" i="1" s="1"/>
  <c r="D1755" i="1"/>
  <c r="F1755" i="1" s="1"/>
  <c r="G1755" i="1"/>
  <c r="L584" i="1"/>
  <c r="M584" i="1" s="1"/>
  <c r="S584" i="1" s="1"/>
  <c r="B584" i="1" s="1"/>
  <c r="J1755" i="1" l="1"/>
  <c r="L1755" i="1" s="1"/>
  <c r="D1756" i="1"/>
  <c r="F1756" i="1" s="1"/>
  <c r="N1756" i="1"/>
  <c r="A1757" i="1"/>
  <c r="V1757" i="1"/>
  <c r="I1756" i="1"/>
  <c r="H1756" i="1"/>
  <c r="R1756" i="1" s="1"/>
  <c r="E1757" i="1"/>
  <c r="T1755" i="1"/>
  <c r="O1755" i="1"/>
  <c r="P1755" i="1" s="1"/>
  <c r="L585" i="1"/>
  <c r="M585" i="1" s="1"/>
  <c r="S585" i="1" s="1"/>
  <c r="B585" i="1" s="1"/>
  <c r="J1756" i="1" l="1"/>
  <c r="L1756" i="1" s="1"/>
  <c r="D1757" i="1"/>
  <c r="F1757" i="1" s="1"/>
  <c r="G1757" i="1"/>
  <c r="J1757" i="1"/>
  <c r="L1757" i="1" s="1"/>
  <c r="N1757" i="1"/>
  <c r="A1758" i="1"/>
  <c r="E1758" i="1"/>
  <c r="V1758" i="1"/>
  <c r="H1757" i="1"/>
  <c r="I1757" i="1"/>
  <c r="R1757" i="1" s="1"/>
  <c r="O1756" i="1"/>
  <c r="P1756" i="1" s="1"/>
  <c r="T1756" i="1"/>
  <c r="G1756" i="1"/>
  <c r="L586" i="1"/>
  <c r="M586" i="1" s="1"/>
  <c r="S586" i="1" s="1"/>
  <c r="B586" i="1" s="1"/>
  <c r="D1758" i="1" l="1"/>
  <c r="F1758" i="1" s="1"/>
  <c r="N1758" i="1"/>
  <c r="I1758" i="1"/>
  <c r="H1758" i="1"/>
  <c r="R1758" i="1" s="1"/>
  <c r="A1759" i="1"/>
  <c r="E1759" i="1"/>
  <c r="V1759" i="1"/>
  <c r="O1757" i="1"/>
  <c r="P1757" i="1" s="1"/>
  <c r="T1757" i="1"/>
  <c r="L587" i="1"/>
  <c r="M587" i="1" s="1"/>
  <c r="J1758" i="1" l="1"/>
  <c r="L1758" i="1" s="1"/>
  <c r="N1759" i="1"/>
  <c r="A1760" i="1"/>
  <c r="I1759" i="1"/>
  <c r="E1760" i="1"/>
  <c r="H1759" i="1"/>
  <c r="V1760" i="1"/>
  <c r="O1758" i="1"/>
  <c r="P1758" i="1" s="1"/>
  <c r="T1758" i="1"/>
  <c r="G1758" i="1"/>
  <c r="D1759" i="1"/>
  <c r="G1759" i="1"/>
  <c r="L589" i="1"/>
  <c r="L588" i="1"/>
  <c r="M588" i="1" s="1"/>
  <c r="S588" i="1" s="1"/>
  <c r="B588" i="1" s="1"/>
  <c r="S587" i="1"/>
  <c r="B587" i="1" s="1"/>
  <c r="R1759" i="1" l="1"/>
  <c r="D1760" i="1"/>
  <c r="G1760" i="1" s="1"/>
  <c r="J1759" i="1"/>
  <c r="L1759" i="1" s="1"/>
  <c r="N1760" i="1"/>
  <c r="E1761" i="1"/>
  <c r="I1760" i="1"/>
  <c r="H1760" i="1"/>
  <c r="A1761" i="1"/>
  <c r="V1761" i="1"/>
  <c r="O1759" i="1"/>
  <c r="P1759" i="1" s="1"/>
  <c r="T1759" i="1"/>
  <c r="F1759" i="1"/>
  <c r="F1760" i="1" s="1"/>
  <c r="M589" i="1"/>
  <c r="AM29" i="1" s="1"/>
  <c r="R1760" i="1" l="1"/>
  <c r="D1761" i="1"/>
  <c r="F1761" i="1" s="1"/>
  <c r="G1761" i="1"/>
  <c r="O1760" i="1"/>
  <c r="P1760" i="1" s="1"/>
  <c r="T1760" i="1"/>
  <c r="J1760" i="1"/>
  <c r="L1760" i="1" s="1"/>
  <c r="N1761" i="1"/>
  <c r="A1762" i="1"/>
  <c r="V1762" i="1"/>
  <c r="I1761" i="1"/>
  <c r="H1761" i="1"/>
  <c r="E1762" i="1"/>
  <c r="S589" i="1"/>
  <c r="C590" i="1"/>
  <c r="C591" i="1" s="1"/>
  <c r="C592" i="1" s="1"/>
  <c r="C593" i="1" s="1"/>
  <c r="C594" i="1" s="1"/>
  <c r="C595" i="1" s="1"/>
  <c r="C596" i="1" s="1"/>
  <c r="C597" i="1" s="1"/>
  <c r="C598" i="1" s="1"/>
  <c r="C599" i="1" s="1"/>
  <c r="C600" i="1" s="1"/>
  <c r="C601" i="1" s="1"/>
  <c r="C602" i="1" s="1"/>
  <c r="C603" i="1" s="1"/>
  <c r="C604" i="1" s="1"/>
  <c r="C605" i="1" s="1"/>
  <c r="C606" i="1" s="1"/>
  <c r="C607" i="1" s="1"/>
  <c r="C608" i="1" s="1"/>
  <c r="C609" i="1" s="1"/>
  <c r="C610" i="1" s="1"/>
  <c r="C611" i="1" s="1"/>
  <c r="C612" i="1" s="1"/>
  <c r="C613" i="1" s="1"/>
  <c r="C614" i="1" s="1"/>
  <c r="C615" i="1" s="1"/>
  <c r="C616" i="1" s="1"/>
  <c r="C617" i="1" s="1"/>
  <c r="C618" i="1" s="1"/>
  <c r="C619" i="1" s="1"/>
  <c r="C620" i="1" s="1"/>
  <c r="AL30" i="1" s="1"/>
  <c r="AO30" i="1" s="1"/>
  <c r="L590" i="1"/>
  <c r="N1762" i="1" l="1"/>
  <c r="V1763" i="1"/>
  <c r="E1763" i="1"/>
  <c r="A1763" i="1"/>
  <c r="H1762" i="1"/>
  <c r="J1762" i="1" s="1"/>
  <c r="L1762" i="1" s="1"/>
  <c r="I1762" i="1"/>
  <c r="O1761" i="1"/>
  <c r="P1761" i="1" s="1"/>
  <c r="T1761" i="1"/>
  <c r="D1762" i="1"/>
  <c r="F1762" i="1" s="1"/>
  <c r="G1762" i="1"/>
  <c r="J1761" i="1"/>
  <c r="L1761" i="1" s="1"/>
  <c r="R1761" i="1"/>
  <c r="B589" i="1"/>
  <c r="AQ29" i="1"/>
  <c r="T589" i="1"/>
  <c r="M590" i="1"/>
  <c r="S590" i="1" s="1"/>
  <c r="B590" i="1" s="1"/>
  <c r="L591" i="1"/>
  <c r="M591" i="1" s="1"/>
  <c r="S591" i="1" s="1"/>
  <c r="B591" i="1" s="1"/>
  <c r="R1762" i="1" l="1"/>
  <c r="D1763" i="1"/>
  <c r="F1763" i="1" s="1"/>
  <c r="G1763" i="1"/>
  <c r="N1763" i="1"/>
  <c r="V1764" i="1"/>
  <c r="H1763" i="1"/>
  <c r="R1763" i="1" s="1"/>
  <c r="I1763" i="1"/>
  <c r="E1764" i="1"/>
  <c r="A1764" i="1"/>
  <c r="T1762" i="1"/>
  <c r="O1762" i="1"/>
  <c r="P1762" i="1" s="1"/>
  <c r="L592" i="1"/>
  <c r="M592" i="1" s="1"/>
  <c r="T1763" i="1" l="1"/>
  <c r="O1763" i="1"/>
  <c r="P1763" i="1" s="1"/>
  <c r="J1763" i="1"/>
  <c r="L1763" i="1" s="1"/>
  <c r="N1764" i="1"/>
  <c r="I1764" i="1"/>
  <c r="H1764" i="1"/>
  <c r="R1764" i="1" s="1"/>
  <c r="E1765" i="1"/>
  <c r="V1765" i="1"/>
  <c r="A1765" i="1"/>
  <c r="D1764" i="1"/>
  <c r="G1764" i="1"/>
  <c r="J1764" i="1"/>
  <c r="L1764" i="1" s="1"/>
  <c r="F1764" i="1"/>
  <c r="L593" i="1"/>
  <c r="M593" i="1" s="1"/>
  <c r="S592" i="1"/>
  <c r="B592" i="1" s="1"/>
  <c r="D1765" i="1" l="1"/>
  <c r="G1765" i="1" s="1"/>
  <c r="T1764" i="1"/>
  <c r="O1764" i="1"/>
  <c r="P1764" i="1" s="1"/>
  <c r="N1765" i="1"/>
  <c r="V1766" i="1"/>
  <c r="E1766" i="1"/>
  <c r="A1766" i="1"/>
  <c r="I1765" i="1"/>
  <c r="H1765" i="1"/>
  <c r="R1765" i="1" s="1"/>
  <c r="L594" i="1"/>
  <c r="M594" i="1" s="1"/>
  <c r="S594" i="1" s="1"/>
  <c r="B594" i="1" s="1"/>
  <c r="S593" i="1"/>
  <c r="J1765" i="1" l="1"/>
  <c r="L1765" i="1" s="1"/>
  <c r="O1765" i="1"/>
  <c r="P1765" i="1" s="1"/>
  <c r="T1765" i="1"/>
  <c r="F1765" i="1"/>
  <c r="N1766" i="1"/>
  <c r="E1767" i="1"/>
  <c r="V1767" i="1"/>
  <c r="A1767" i="1"/>
  <c r="I1766" i="1"/>
  <c r="H1766" i="1"/>
  <c r="AN64" i="1"/>
  <c r="AN65" i="1"/>
  <c r="AN66" i="1"/>
  <c r="AN67" i="1"/>
  <c r="G1766" i="1"/>
  <c r="D1766" i="1"/>
  <c r="J1766" i="1" s="1"/>
  <c r="L1766" i="1" s="1"/>
  <c r="B593" i="1"/>
  <c r="L595" i="1"/>
  <c r="M595" i="1" s="1"/>
  <c r="S595" i="1" s="1"/>
  <c r="B595" i="1" s="1"/>
  <c r="F1766" i="1" l="1"/>
  <c r="T1766" i="1"/>
  <c r="O1766" i="1"/>
  <c r="P1766" i="1" s="1"/>
  <c r="N1767" i="1"/>
  <c r="A1768" i="1"/>
  <c r="V1768" i="1"/>
  <c r="I1767" i="1"/>
  <c r="E1768" i="1"/>
  <c r="H1767" i="1"/>
  <c r="D1767" i="1"/>
  <c r="G1767" i="1"/>
  <c r="F1767" i="1"/>
  <c r="R1766" i="1"/>
  <c r="L596" i="1"/>
  <c r="M596" i="1" s="1"/>
  <c r="S596" i="1" s="1"/>
  <c r="B596" i="1" s="1"/>
  <c r="R1767" i="1" l="1"/>
  <c r="D1768" i="1"/>
  <c r="G1768" i="1"/>
  <c r="F1768" i="1"/>
  <c r="N1768" i="1"/>
  <c r="H1768" i="1"/>
  <c r="A1769" i="1"/>
  <c r="I1768" i="1"/>
  <c r="V1769" i="1"/>
  <c r="E1769" i="1"/>
  <c r="J1767" i="1"/>
  <c r="L1767" i="1" s="1"/>
  <c r="O1767" i="1"/>
  <c r="P1767" i="1" s="1"/>
  <c r="T1767" i="1"/>
  <c r="L597" i="1"/>
  <c r="M597" i="1" s="1"/>
  <c r="S597" i="1" s="1"/>
  <c r="B597" i="1" s="1"/>
  <c r="N1769" i="1" l="1"/>
  <c r="V1770" i="1"/>
  <c r="A1770" i="1"/>
  <c r="I1769" i="1"/>
  <c r="H1769" i="1"/>
  <c r="R1769" i="1" s="1"/>
  <c r="E1770" i="1"/>
  <c r="R1768" i="1"/>
  <c r="O1768" i="1"/>
  <c r="P1768" i="1" s="1"/>
  <c r="T1768" i="1"/>
  <c r="J1768" i="1"/>
  <c r="L1768" i="1" s="1"/>
  <c r="D1769" i="1"/>
  <c r="F1769" i="1" s="1"/>
  <c r="G1769" i="1"/>
  <c r="J1769" i="1"/>
  <c r="L1769" i="1" s="1"/>
  <c r="L598" i="1"/>
  <c r="M598" i="1" s="1"/>
  <c r="S598" i="1" s="1"/>
  <c r="B598" i="1" s="1"/>
  <c r="D1770" i="1" l="1"/>
  <c r="G1770" i="1" s="1"/>
  <c r="N1770" i="1"/>
  <c r="V1771" i="1"/>
  <c r="E1771" i="1"/>
  <c r="H1770" i="1"/>
  <c r="I1770" i="1"/>
  <c r="R1770" i="1" s="1"/>
  <c r="A1771" i="1"/>
  <c r="F1770" i="1"/>
  <c r="T1769" i="1"/>
  <c r="O1769" i="1"/>
  <c r="P1769" i="1" s="1"/>
  <c r="L599" i="1"/>
  <c r="M599" i="1" s="1"/>
  <c r="J1770" i="1" l="1"/>
  <c r="L1770" i="1" s="1"/>
  <c r="D1771" i="1"/>
  <c r="F1771" i="1" s="1"/>
  <c r="G1771" i="1"/>
  <c r="T1770" i="1"/>
  <c r="O1770" i="1"/>
  <c r="P1770" i="1" s="1"/>
  <c r="N1771" i="1"/>
  <c r="H1771" i="1"/>
  <c r="A1772" i="1"/>
  <c r="E1772" i="1"/>
  <c r="I1771" i="1"/>
  <c r="J1771" i="1" s="1"/>
  <c r="L1771" i="1" s="1"/>
  <c r="V1772" i="1"/>
  <c r="S599" i="1"/>
  <c r="B599" i="1" s="1"/>
  <c r="L600" i="1"/>
  <c r="M600" i="1" s="1"/>
  <c r="S600" i="1" s="1"/>
  <c r="B600" i="1" s="1"/>
  <c r="O1771" i="1" l="1"/>
  <c r="P1771" i="1" s="1"/>
  <c r="T1771" i="1"/>
  <c r="R1771" i="1"/>
  <c r="D1772" i="1"/>
  <c r="F1772" i="1" s="1"/>
  <c r="J1772" i="1"/>
  <c r="L1772" i="1" s="1"/>
  <c r="N1772" i="1"/>
  <c r="V1773" i="1"/>
  <c r="I1772" i="1"/>
  <c r="H1772" i="1"/>
  <c r="A1773" i="1"/>
  <c r="E1773" i="1"/>
  <c r="L601" i="1"/>
  <c r="M601" i="1" s="1"/>
  <c r="S601" i="1" s="1"/>
  <c r="B601" i="1" s="1"/>
  <c r="G1772" i="1" l="1"/>
  <c r="R1772" i="1"/>
  <c r="O1772" i="1"/>
  <c r="P1772" i="1" s="1"/>
  <c r="T1772" i="1"/>
  <c r="D1773" i="1"/>
  <c r="F1773" i="1" s="1"/>
  <c r="N1773" i="1"/>
  <c r="A1774" i="1"/>
  <c r="E1774" i="1"/>
  <c r="H1773" i="1"/>
  <c r="V1774" i="1"/>
  <c r="I1773" i="1"/>
  <c r="J1773" i="1" s="1"/>
  <c r="L1773" i="1" s="1"/>
  <c r="L602" i="1"/>
  <c r="M602" i="1" s="1"/>
  <c r="S602" i="1" s="1"/>
  <c r="B602" i="1" s="1"/>
  <c r="N1774" i="1" l="1"/>
  <c r="V1775" i="1"/>
  <c r="E1775" i="1"/>
  <c r="H1774" i="1"/>
  <c r="I1774" i="1"/>
  <c r="A1775" i="1"/>
  <c r="D1774" i="1"/>
  <c r="F1774" i="1" s="1"/>
  <c r="T1773" i="1"/>
  <c r="O1773" i="1"/>
  <c r="P1773" i="1" s="1"/>
  <c r="G1773" i="1"/>
  <c r="R1773" i="1"/>
  <c r="L603" i="1"/>
  <c r="M603" i="1" s="1"/>
  <c r="S603" i="1" s="1"/>
  <c r="B603" i="1" s="1"/>
  <c r="N1775" i="1" l="1"/>
  <c r="O1775" i="1" s="1"/>
  <c r="H1775" i="1"/>
  <c r="A1776" i="1"/>
  <c r="V1776" i="1"/>
  <c r="I1775" i="1"/>
  <c r="E1776" i="1"/>
  <c r="R1774" i="1"/>
  <c r="D1775" i="1"/>
  <c r="F1775" i="1" s="1"/>
  <c r="G1775" i="1"/>
  <c r="J1774" i="1"/>
  <c r="L1774" i="1" s="1"/>
  <c r="T1774" i="1"/>
  <c r="O1774" i="1"/>
  <c r="P1774" i="1" s="1"/>
  <c r="G1774" i="1"/>
  <c r="L604" i="1"/>
  <c r="M604" i="1" s="1"/>
  <c r="S604" i="1" s="1"/>
  <c r="B604" i="1" s="1"/>
  <c r="J1775" i="1" l="1"/>
  <c r="L1775" i="1" s="1"/>
  <c r="D1776" i="1"/>
  <c r="F1776" i="1" s="1"/>
  <c r="R1775" i="1"/>
  <c r="N1776" i="1"/>
  <c r="H1776" i="1"/>
  <c r="A1777" i="1"/>
  <c r="I1776" i="1"/>
  <c r="R1776" i="1" s="1"/>
  <c r="V1777" i="1"/>
  <c r="E1777" i="1"/>
  <c r="L605" i="1"/>
  <c r="M605" i="1" s="1"/>
  <c r="S605" i="1" s="1"/>
  <c r="B605" i="1" s="1"/>
  <c r="T1776" i="1" l="1"/>
  <c r="O1776" i="1"/>
  <c r="P1776" i="1" s="1"/>
  <c r="N1777" i="1"/>
  <c r="A1778" i="1"/>
  <c r="H1777" i="1"/>
  <c r="I1777" i="1"/>
  <c r="E1778" i="1"/>
  <c r="V1778" i="1"/>
  <c r="G1776" i="1"/>
  <c r="D1777" i="1"/>
  <c r="F1777" i="1" s="1"/>
  <c r="G1777" i="1"/>
  <c r="J1776" i="1"/>
  <c r="L1776" i="1" s="1"/>
  <c r="L606" i="1"/>
  <c r="M606" i="1" s="1"/>
  <c r="S606" i="1" s="1"/>
  <c r="B606" i="1" s="1"/>
  <c r="D1778" i="1" l="1"/>
  <c r="F1778" i="1" s="1"/>
  <c r="G1778" i="1"/>
  <c r="R1777" i="1"/>
  <c r="T1777" i="1"/>
  <c r="O1777" i="1"/>
  <c r="P1777" i="1" s="1"/>
  <c r="J1777" i="1"/>
  <c r="L1777" i="1" s="1"/>
  <c r="N1778" i="1"/>
  <c r="V1779" i="1"/>
  <c r="I1778" i="1"/>
  <c r="H1778" i="1"/>
  <c r="R1778" i="1" s="1"/>
  <c r="E1779" i="1"/>
  <c r="A1779" i="1"/>
  <c r="L607" i="1"/>
  <c r="M607" i="1" s="1"/>
  <c r="S607" i="1" s="1"/>
  <c r="B607" i="1" s="1"/>
  <c r="N1779" i="1" l="1"/>
  <c r="V1780" i="1"/>
  <c r="I1779" i="1"/>
  <c r="H1779" i="1"/>
  <c r="E1780" i="1"/>
  <c r="A1780" i="1"/>
  <c r="D1779" i="1"/>
  <c r="F1779" i="1" s="1"/>
  <c r="J1778" i="1"/>
  <c r="L1778" i="1" s="1"/>
  <c r="O1778" i="1"/>
  <c r="P1778" i="1" s="1"/>
  <c r="T1778" i="1"/>
  <c r="L608" i="1"/>
  <c r="M608" i="1" s="1"/>
  <c r="S608" i="1" s="1"/>
  <c r="B608" i="1" s="1"/>
  <c r="N1780" i="1" l="1"/>
  <c r="E1781" i="1"/>
  <c r="V1781" i="1"/>
  <c r="H1780" i="1"/>
  <c r="A1781" i="1"/>
  <c r="I1780" i="1"/>
  <c r="D1780" i="1"/>
  <c r="G1780" i="1" s="1"/>
  <c r="R1779" i="1"/>
  <c r="J1779" i="1"/>
  <c r="L1779" i="1" s="1"/>
  <c r="T1779" i="1"/>
  <c r="O1779" i="1"/>
  <c r="P1779" i="1" s="1"/>
  <c r="G1779" i="1"/>
  <c r="L609" i="1"/>
  <c r="M609" i="1" s="1"/>
  <c r="S609" i="1" s="1"/>
  <c r="B609" i="1" s="1"/>
  <c r="N1781" i="1" l="1"/>
  <c r="I1781" i="1"/>
  <c r="H1781" i="1"/>
  <c r="J1781" i="1" s="1"/>
  <c r="L1781" i="1" s="1"/>
  <c r="V1782" i="1"/>
  <c r="E1782" i="1"/>
  <c r="A1782" i="1"/>
  <c r="D1781" i="1"/>
  <c r="G1781" i="1" s="1"/>
  <c r="R1780" i="1"/>
  <c r="T1780" i="1"/>
  <c r="O1780" i="1"/>
  <c r="P1780" i="1" s="1"/>
  <c r="J1780" i="1"/>
  <c r="L1780" i="1" s="1"/>
  <c r="F1780" i="1"/>
  <c r="F1781" i="1" s="1"/>
  <c r="L610" i="1"/>
  <c r="M610" i="1" s="1"/>
  <c r="S610" i="1" s="1"/>
  <c r="B610" i="1" s="1"/>
  <c r="N1782" i="1" l="1"/>
  <c r="A1783" i="1"/>
  <c r="H1782" i="1"/>
  <c r="V1783" i="1"/>
  <c r="E1783" i="1"/>
  <c r="I1782" i="1"/>
  <c r="R1782" i="1" s="1"/>
  <c r="D1782" i="1"/>
  <c r="F1782" i="1" s="1"/>
  <c r="R1781" i="1"/>
  <c r="O1781" i="1"/>
  <c r="P1781" i="1" s="1"/>
  <c r="T1781" i="1"/>
  <c r="L611" i="1"/>
  <c r="M611" i="1" s="1"/>
  <c r="S611" i="1" s="1"/>
  <c r="B611" i="1" s="1"/>
  <c r="D1783" i="1" l="1"/>
  <c r="F1783" i="1" s="1"/>
  <c r="G1783" i="1"/>
  <c r="N1783" i="1"/>
  <c r="I1783" i="1"/>
  <c r="E1784" i="1"/>
  <c r="V1784" i="1"/>
  <c r="A1784" i="1"/>
  <c r="H1783" i="1"/>
  <c r="J1782" i="1"/>
  <c r="L1782" i="1" s="1"/>
  <c r="T1782" i="1"/>
  <c r="O1782" i="1"/>
  <c r="P1782" i="1" s="1"/>
  <c r="G1782" i="1"/>
  <c r="L612" i="1"/>
  <c r="M612" i="1" s="1"/>
  <c r="S612" i="1" s="1"/>
  <c r="B612" i="1" s="1"/>
  <c r="J1783" i="1" l="1"/>
  <c r="L1783" i="1" s="1"/>
  <c r="D1784" i="1"/>
  <c r="F1784" i="1" s="1"/>
  <c r="G1784" i="1"/>
  <c r="O1783" i="1"/>
  <c r="P1783" i="1" s="1"/>
  <c r="T1783" i="1"/>
  <c r="R1783" i="1"/>
  <c r="N1784" i="1"/>
  <c r="H1784" i="1"/>
  <c r="E1785" i="1"/>
  <c r="A1785" i="1"/>
  <c r="V1785" i="1"/>
  <c r="I1784" i="1"/>
  <c r="J1784" i="1" s="1"/>
  <c r="L1784" i="1" s="1"/>
  <c r="L613" i="1"/>
  <c r="M613" i="1" s="1"/>
  <c r="S613" i="1" s="1"/>
  <c r="B613" i="1" s="1"/>
  <c r="R1784" i="1" l="1"/>
  <c r="N1785" i="1"/>
  <c r="H1785" i="1"/>
  <c r="E1786" i="1"/>
  <c r="I1785" i="1"/>
  <c r="J1785" i="1" s="1"/>
  <c r="L1785" i="1" s="1"/>
  <c r="V1786" i="1"/>
  <c r="A1786" i="1"/>
  <c r="O1784" i="1"/>
  <c r="P1784" i="1" s="1"/>
  <c r="T1784" i="1"/>
  <c r="D1785" i="1"/>
  <c r="F1785" i="1" s="1"/>
  <c r="G1785" i="1"/>
  <c r="L614" i="1"/>
  <c r="M614" i="1" s="1"/>
  <c r="S614" i="1" s="1"/>
  <c r="B614" i="1" s="1"/>
  <c r="R1785" i="1" l="1"/>
  <c r="T1785" i="1"/>
  <c r="O1785" i="1"/>
  <c r="P1785" i="1" s="1"/>
  <c r="N1786" i="1"/>
  <c r="V1787" i="1"/>
  <c r="I1786" i="1"/>
  <c r="A1787" i="1"/>
  <c r="H1786" i="1"/>
  <c r="E1787" i="1"/>
  <c r="D1786" i="1"/>
  <c r="F1786" i="1" s="1"/>
  <c r="G1786" i="1"/>
  <c r="L615" i="1"/>
  <c r="M615" i="1" s="1"/>
  <c r="J1786" i="1" l="1"/>
  <c r="L1786" i="1" s="1"/>
  <c r="R1786" i="1"/>
  <c r="N1787" i="1"/>
  <c r="I1787" i="1"/>
  <c r="A1788" i="1"/>
  <c r="H1787" i="1"/>
  <c r="R1787" i="1" s="1"/>
  <c r="E1788" i="1"/>
  <c r="V1788" i="1"/>
  <c r="T1786" i="1"/>
  <c r="O1786" i="1"/>
  <c r="P1786" i="1" s="1"/>
  <c r="D1787" i="1"/>
  <c r="F1787" i="1" s="1"/>
  <c r="G1787" i="1"/>
  <c r="L616" i="1"/>
  <c r="M616" i="1" s="1"/>
  <c r="S615" i="1"/>
  <c r="B615" i="1" s="1"/>
  <c r="D1788" i="1" l="1"/>
  <c r="F1788" i="1" s="1"/>
  <c r="G1788" i="1"/>
  <c r="J1787" i="1"/>
  <c r="L1787" i="1" s="1"/>
  <c r="N1788" i="1"/>
  <c r="H1788" i="1"/>
  <c r="R1788" i="1" s="1"/>
  <c r="E1789" i="1"/>
  <c r="V1789" i="1"/>
  <c r="A1789" i="1"/>
  <c r="I1788" i="1"/>
  <c r="T1787" i="1"/>
  <c r="O1787" i="1"/>
  <c r="P1787" i="1" s="1"/>
  <c r="S616" i="1"/>
  <c r="B616" i="1" s="1"/>
  <c r="L617" i="1"/>
  <c r="M617" i="1" s="1"/>
  <c r="S617" i="1" s="1"/>
  <c r="B617" i="1" s="1"/>
  <c r="D1789" i="1" l="1"/>
  <c r="F1789" i="1" s="1"/>
  <c r="G1789" i="1"/>
  <c r="O1788" i="1"/>
  <c r="P1788" i="1" s="1"/>
  <c r="T1788" i="1"/>
  <c r="J1788" i="1"/>
  <c r="L1788" i="1" s="1"/>
  <c r="N1789" i="1"/>
  <c r="I1789" i="1"/>
  <c r="E1790" i="1"/>
  <c r="H1789" i="1"/>
  <c r="V1790" i="1"/>
  <c r="A1790" i="1"/>
  <c r="L618" i="1"/>
  <c r="M618" i="1" s="1"/>
  <c r="S618" i="1" s="1"/>
  <c r="B618" i="1" s="1"/>
  <c r="O1789" i="1" l="1"/>
  <c r="P1789" i="1" s="1"/>
  <c r="T1789" i="1"/>
  <c r="N1790" i="1"/>
  <c r="I1790" i="1"/>
  <c r="A1791" i="1"/>
  <c r="V1791" i="1"/>
  <c r="E1791" i="1"/>
  <c r="H1790" i="1"/>
  <c r="J1789" i="1"/>
  <c r="L1789" i="1" s="1"/>
  <c r="D1790" i="1"/>
  <c r="F1790" i="1" s="1"/>
  <c r="R1789" i="1"/>
  <c r="L619" i="1"/>
  <c r="M619" i="1" s="1"/>
  <c r="S619" i="1" s="1"/>
  <c r="B619" i="1" s="1"/>
  <c r="L620" i="1"/>
  <c r="G1790" i="1" l="1"/>
  <c r="R1790" i="1"/>
  <c r="D1791" i="1"/>
  <c r="G1791" i="1" s="1"/>
  <c r="N1791" i="1"/>
  <c r="E1792" i="1"/>
  <c r="V1792" i="1"/>
  <c r="I1791" i="1"/>
  <c r="H1791" i="1"/>
  <c r="J1791" i="1" s="1"/>
  <c r="L1791" i="1" s="1"/>
  <c r="A1792" i="1"/>
  <c r="T1790" i="1"/>
  <c r="O1790" i="1"/>
  <c r="P1790" i="1" s="1"/>
  <c r="F1791" i="1"/>
  <c r="J1790" i="1"/>
  <c r="L1790" i="1" s="1"/>
  <c r="M620" i="1"/>
  <c r="AM30" i="1" s="1"/>
  <c r="D1792" i="1" l="1"/>
  <c r="G1792" i="1"/>
  <c r="F1792" i="1"/>
  <c r="R1791" i="1"/>
  <c r="T1791" i="1"/>
  <c r="O1791" i="1"/>
  <c r="P1791" i="1" s="1"/>
  <c r="N1792" i="1"/>
  <c r="H1792" i="1"/>
  <c r="E1793" i="1"/>
  <c r="A1793" i="1"/>
  <c r="V1793" i="1"/>
  <c r="I1792" i="1"/>
  <c r="S620" i="1"/>
  <c r="C621" i="1"/>
  <c r="C622" i="1" s="1"/>
  <c r="C623" i="1" s="1"/>
  <c r="C624" i="1" s="1"/>
  <c r="C625" i="1" s="1"/>
  <c r="C626" i="1" s="1"/>
  <c r="C627" i="1" s="1"/>
  <c r="C628" i="1" s="1"/>
  <c r="C629" i="1" s="1"/>
  <c r="C630" i="1" s="1"/>
  <c r="C631" i="1" s="1"/>
  <c r="C632" i="1" s="1"/>
  <c r="C633" i="1" s="1"/>
  <c r="C634" i="1" s="1"/>
  <c r="C635" i="1" s="1"/>
  <c r="C636" i="1" s="1"/>
  <c r="C637" i="1" s="1"/>
  <c r="C638" i="1" s="1"/>
  <c r="C639" i="1" s="1"/>
  <c r="C640" i="1" s="1"/>
  <c r="C641" i="1" s="1"/>
  <c r="C642" i="1" s="1"/>
  <c r="C643" i="1" s="1"/>
  <c r="C644" i="1" s="1"/>
  <c r="C645" i="1" s="1"/>
  <c r="C646" i="1" s="1"/>
  <c r="C647" i="1" s="1"/>
  <c r="C648" i="1" s="1"/>
  <c r="C649" i="1" s="1"/>
  <c r="C650" i="1" s="1"/>
  <c r="C651" i="1" s="1"/>
  <c r="AL31" i="1" s="1"/>
  <c r="AO31" i="1" s="1"/>
  <c r="L621" i="1"/>
  <c r="R1792" i="1" l="1"/>
  <c r="T1792" i="1"/>
  <c r="O1792" i="1"/>
  <c r="P1792" i="1" s="1"/>
  <c r="N1793" i="1"/>
  <c r="V1794" i="1"/>
  <c r="E1794" i="1"/>
  <c r="I1793" i="1"/>
  <c r="A1794" i="1"/>
  <c r="H1793" i="1"/>
  <c r="J1792" i="1"/>
  <c r="L1792" i="1" s="1"/>
  <c r="D1793" i="1"/>
  <c r="F1793" i="1" s="1"/>
  <c r="G1793" i="1"/>
  <c r="B620" i="1"/>
  <c r="AQ30" i="1"/>
  <c r="T620" i="1"/>
  <c r="M621" i="1"/>
  <c r="S621" i="1" s="1"/>
  <c r="B621" i="1" s="1"/>
  <c r="L622" i="1"/>
  <c r="M622" i="1" s="1"/>
  <c r="S622" i="1" s="1"/>
  <c r="B622" i="1" s="1"/>
  <c r="R1793" i="1" l="1"/>
  <c r="D1794" i="1"/>
  <c r="F1794" i="1" s="1"/>
  <c r="G1794" i="1"/>
  <c r="N1794" i="1"/>
  <c r="H1794" i="1"/>
  <c r="R1794" i="1" s="1"/>
  <c r="V1795" i="1"/>
  <c r="A1795" i="1"/>
  <c r="E1795" i="1"/>
  <c r="I1794" i="1"/>
  <c r="J1793" i="1"/>
  <c r="L1793" i="1" s="1"/>
  <c r="T1793" i="1"/>
  <c r="O1793" i="1"/>
  <c r="P1793" i="1" s="1"/>
  <c r="L623" i="1"/>
  <c r="M623" i="1" s="1"/>
  <c r="O1794" i="1" l="1"/>
  <c r="P1794" i="1" s="1"/>
  <c r="T1794" i="1"/>
  <c r="J1794" i="1"/>
  <c r="L1794" i="1" s="1"/>
  <c r="N1795" i="1"/>
  <c r="I1795" i="1"/>
  <c r="E1796" i="1"/>
  <c r="H1795" i="1"/>
  <c r="R1795" i="1" s="1"/>
  <c r="V1796" i="1"/>
  <c r="A1796" i="1"/>
  <c r="D1795" i="1"/>
  <c r="G1795" i="1"/>
  <c r="F1795" i="1"/>
  <c r="L624" i="1"/>
  <c r="M624" i="1" s="1"/>
  <c r="S623" i="1"/>
  <c r="B623" i="1" s="1"/>
  <c r="D1796" i="1" l="1"/>
  <c r="G1796" i="1"/>
  <c r="T1795" i="1"/>
  <c r="O1795" i="1"/>
  <c r="P1795" i="1" s="1"/>
  <c r="F1796" i="1"/>
  <c r="J1795" i="1"/>
  <c r="L1795" i="1" s="1"/>
  <c r="N1796" i="1"/>
  <c r="A1797" i="1"/>
  <c r="H1796" i="1"/>
  <c r="E1797" i="1"/>
  <c r="V1797" i="1"/>
  <c r="I1796" i="1"/>
  <c r="R1796" i="1" s="1"/>
  <c r="S624" i="1"/>
  <c r="L625" i="1"/>
  <c r="M625" i="1" s="1"/>
  <c r="S625" i="1" s="1"/>
  <c r="B625" i="1" s="1"/>
  <c r="J1796" i="1" l="1"/>
  <c r="L1796" i="1" s="1"/>
  <c r="O1796" i="1"/>
  <c r="P1796" i="1" s="1"/>
  <c r="T1796" i="1"/>
  <c r="D1797" i="1"/>
  <c r="F1797" i="1" s="1"/>
  <c r="N1797" i="1"/>
  <c r="E1798" i="1"/>
  <c r="I1797" i="1"/>
  <c r="H1797" i="1"/>
  <c r="R1797" i="1" s="1"/>
  <c r="V1798" i="1"/>
  <c r="A1798" i="1"/>
  <c r="B624" i="1"/>
  <c r="L626" i="1"/>
  <c r="M626" i="1" s="1"/>
  <c r="S626" i="1" s="1"/>
  <c r="B626" i="1" s="1"/>
  <c r="G1797" i="1" l="1"/>
  <c r="J1797" i="1"/>
  <c r="L1797" i="1" s="1"/>
  <c r="O1797" i="1"/>
  <c r="P1797" i="1" s="1"/>
  <c r="T1797" i="1"/>
  <c r="N1798" i="1"/>
  <c r="V1799" i="1"/>
  <c r="E1799" i="1"/>
  <c r="I1798" i="1"/>
  <c r="H1798" i="1"/>
  <c r="A1799" i="1"/>
  <c r="D1798" i="1"/>
  <c r="F1798" i="1" s="1"/>
  <c r="L627" i="1"/>
  <c r="M627" i="1" s="1"/>
  <c r="S627" i="1" s="1"/>
  <c r="B627" i="1" s="1"/>
  <c r="R1798" i="1" l="1"/>
  <c r="D1799" i="1"/>
  <c r="G1799" i="1" s="1"/>
  <c r="T1798" i="1"/>
  <c r="O1798" i="1"/>
  <c r="P1798" i="1" s="1"/>
  <c r="G1798" i="1"/>
  <c r="J1798" i="1"/>
  <c r="L1798" i="1" s="1"/>
  <c r="N1799" i="1"/>
  <c r="E1800" i="1"/>
  <c r="V1800" i="1"/>
  <c r="I1799" i="1"/>
  <c r="A1800" i="1"/>
  <c r="H1799" i="1"/>
  <c r="R1799" i="1" s="1"/>
  <c r="L628" i="1"/>
  <c r="M628" i="1" s="1"/>
  <c r="S628" i="1" s="1"/>
  <c r="B628" i="1" s="1"/>
  <c r="T1799" i="1" l="1"/>
  <c r="O1799" i="1"/>
  <c r="P1799" i="1" s="1"/>
  <c r="J1799" i="1"/>
  <c r="L1799" i="1" s="1"/>
  <c r="N1800" i="1"/>
  <c r="I1800" i="1"/>
  <c r="A1801" i="1"/>
  <c r="E1801" i="1"/>
  <c r="H1800" i="1"/>
  <c r="R1800" i="1" s="1"/>
  <c r="V1801" i="1"/>
  <c r="D1800" i="1"/>
  <c r="G1800" i="1"/>
  <c r="F1799" i="1"/>
  <c r="F1800" i="1" s="1"/>
  <c r="L629" i="1"/>
  <c r="M629" i="1" s="1"/>
  <c r="D1801" i="1" l="1"/>
  <c r="G1801" i="1"/>
  <c r="N1801" i="1"/>
  <c r="V1802" i="1"/>
  <c r="A1802" i="1"/>
  <c r="E1802" i="1"/>
  <c r="I1801" i="1"/>
  <c r="H1801" i="1"/>
  <c r="F1801" i="1"/>
  <c r="J1800" i="1"/>
  <c r="L1800" i="1" s="1"/>
  <c r="T1800" i="1"/>
  <c r="O1800" i="1"/>
  <c r="P1800" i="1" s="1"/>
  <c r="S629" i="1"/>
  <c r="T629" i="1" s="1"/>
  <c r="L630" i="1"/>
  <c r="M630" i="1" s="1"/>
  <c r="S630" i="1" s="1"/>
  <c r="B630" i="1" s="1"/>
  <c r="J1801" i="1" l="1"/>
  <c r="L1801" i="1" s="1"/>
  <c r="N1802" i="1"/>
  <c r="A1803" i="1"/>
  <c r="E1803" i="1"/>
  <c r="H1802" i="1"/>
  <c r="V1803" i="1"/>
  <c r="I1802" i="1"/>
  <c r="O1801" i="1"/>
  <c r="P1801" i="1" s="1"/>
  <c r="T1801" i="1"/>
  <c r="D1802" i="1"/>
  <c r="G1802" i="1" s="1"/>
  <c r="R1801" i="1"/>
  <c r="B629" i="1"/>
  <c r="L631" i="1"/>
  <c r="M631" i="1" s="1"/>
  <c r="S631" i="1" s="1"/>
  <c r="B631" i="1" s="1"/>
  <c r="R1802" i="1" l="1"/>
  <c r="J1802" i="1"/>
  <c r="L1802" i="1" s="1"/>
  <c r="D1803" i="1"/>
  <c r="G1803" i="1"/>
  <c r="N1803" i="1"/>
  <c r="I1803" i="1"/>
  <c r="H1803" i="1"/>
  <c r="R1803" i="1" s="1"/>
  <c r="V1804" i="1"/>
  <c r="E1804" i="1"/>
  <c r="A1804" i="1"/>
  <c r="F1802" i="1"/>
  <c r="F1803" i="1" s="1"/>
  <c r="O1802" i="1"/>
  <c r="P1802" i="1" s="1"/>
  <c r="T1802" i="1"/>
  <c r="L632" i="1"/>
  <c r="M632" i="1" s="1"/>
  <c r="S632" i="1" s="1"/>
  <c r="B632" i="1" s="1"/>
  <c r="T1803" i="1" l="1"/>
  <c r="O1803" i="1"/>
  <c r="P1803" i="1" s="1"/>
  <c r="N1804" i="1"/>
  <c r="A1805" i="1"/>
  <c r="H1804" i="1"/>
  <c r="E1805" i="1"/>
  <c r="I1804" i="1"/>
  <c r="V1805" i="1"/>
  <c r="D1804" i="1"/>
  <c r="G1804" i="1" s="1"/>
  <c r="J1803" i="1"/>
  <c r="L1803" i="1" s="1"/>
  <c r="L633" i="1"/>
  <c r="M633" i="1" s="1"/>
  <c r="S633" i="1" s="1"/>
  <c r="B633" i="1" s="1"/>
  <c r="D1805" i="1" l="1"/>
  <c r="G1805" i="1" s="1"/>
  <c r="R1804" i="1"/>
  <c r="N1805" i="1"/>
  <c r="E1806" i="1"/>
  <c r="I1805" i="1"/>
  <c r="H1805" i="1"/>
  <c r="V1806" i="1"/>
  <c r="A1806" i="1"/>
  <c r="J1804" i="1"/>
  <c r="L1804" i="1" s="1"/>
  <c r="O1804" i="1"/>
  <c r="P1804" i="1" s="1"/>
  <c r="T1804" i="1"/>
  <c r="F1804" i="1"/>
  <c r="F1805" i="1" s="1"/>
  <c r="L634" i="1"/>
  <c r="M634" i="1" s="1"/>
  <c r="O1805" i="1" l="1"/>
  <c r="P1805" i="1" s="1"/>
  <c r="T1805" i="1"/>
  <c r="R1805" i="1"/>
  <c r="D1806" i="1"/>
  <c r="F1806" i="1" s="1"/>
  <c r="G1806" i="1"/>
  <c r="J1805" i="1"/>
  <c r="L1805" i="1" s="1"/>
  <c r="N1806" i="1"/>
  <c r="O1806" i="1" s="1"/>
  <c r="V1807" i="1"/>
  <c r="I1806" i="1"/>
  <c r="E1807" i="1"/>
  <c r="H1806" i="1"/>
  <c r="R1806" i="1" s="1"/>
  <c r="A1807" i="1"/>
  <c r="S634" i="1"/>
  <c r="B634" i="1" s="1"/>
  <c r="L635" i="1"/>
  <c r="M635" i="1" s="1"/>
  <c r="J1806" i="1" l="1"/>
  <c r="L1806" i="1" s="1"/>
  <c r="N1807" i="1"/>
  <c r="I1807" i="1"/>
  <c r="A1808" i="1"/>
  <c r="H1807" i="1"/>
  <c r="V1808" i="1"/>
  <c r="E1808" i="1"/>
  <c r="D1807" i="1"/>
  <c r="G1807" i="1" s="1"/>
  <c r="S635" i="1"/>
  <c r="B635" i="1" s="1"/>
  <c r="L636" i="1"/>
  <c r="M636" i="1" s="1"/>
  <c r="S636" i="1" s="1"/>
  <c r="B636" i="1" s="1"/>
  <c r="R1807" i="1" l="1"/>
  <c r="D1808" i="1"/>
  <c r="G1808" i="1"/>
  <c r="T1807" i="1"/>
  <c r="O1807" i="1"/>
  <c r="P1807" i="1" s="1"/>
  <c r="N1808" i="1"/>
  <c r="H1808" i="1"/>
  <c r="J1808" i="1" s="1"/>
  <c r="L1808" i="1" s="1"/>
  <c r="A1809" i="1"/>
  <c r="E1809" i="1"/>
  <c r="I1808" i="1"/>
  <c r="V1809" i="1"/>
  <c r="J1807" i="1"/>
  <c r="L1807" i="1" s="1"/>
  <c r="F1807" i="1"/>
  <c r="F1808" i="1" s="1"/>
  <c r="L637" i="1"/>
  <c r="M637" i="1" s="1"/>
  <c r="S637" i="1" s="1"/>
  <c r="B637" i="1" s="1"/>
  <c r="N1809" i="1" l="1"/>
  <c r="V1810" i="1"/>
  <c r="E1810" i="1"/>
  <c r="I1809" i="1"/>
  <c r="A1810" i="1"/>
  <c r="H1809" i="1"/>
  <c r="R1809" i="1" s="1"/>
  <c r="F1809" i="1"/>
  <c r="O1808" i="1"/>
  <c r="P1808" i="1" s="1"/>
  <c r="T1808" i="1"/>
  <c r="R1808" i="1"/>
  <c r="D1809" i="1"/>
  <c r="G1809" i="1" s="1"/>
  <c r="L638" i="1"/>
  <c r="M638" i="1" s="1"/>
  <c r="S638" i="1" s="1"/>
  <c r="B638" i="1" s="1"/>
  <c r="N1810" i="1" l="1"/>
  <c r="A1811" i="1"/>
  <c r="E1811" i="1"/>
  <c r="I1810" i="1"/>
  <c r="H1810" i="1"/>
  <c r="R1810" i="1" s="1"/>
  <c r="V1811" i="1"/>
  <c r="F1810" i="1"/>
  <c r="J1809" i="1"/>
  <c r="L1809" i="1" s="1"/>
  <c r="D1810" i="1"/>
  <c r="G1810" i="1" s="1"/>
  <c r="O1809" i="1"/>
  <c r="P1809" i="1" s="1"/>
  <c r="T1809" i="1"/>
  <c r="L639" i="1"/>
  <c r="M639" i="1" s="1"/>
  <c r="S639" i="1" s="1"/>
  <c r="B639" i="1" s="1"/>
  <c r="D1811" i="1" l="1"/>
  <c r="F1811" i="1" s="1"/>
  <c r="J1810" i="1"/>
  <c r="L1810" i="1" s="1"/>
  <c r="N1811" i="1"/>
  <c r="I1811" i="1"/>
  <c r="H1811" i="1"/>
  <c r="R1811" i="1" s="1"/>
  <c r="V1812" i="1"/>
  <c r="A1812" i="1"/>
  <c r="E1812" i="1"/>
  <c r="O1810" i="1"/>
  <c r="P1810" i="1" s="1"/>
  <c r="T1810" i="1"/>
  <c r="L640" i="1"/>
  <c r="M640" i="1" s="1"/>
  <c r="S640" i="1" s="1"/>
  <c r="B640" i="1" s="1"/>
  <c r="G1811" i="1" l="1"/>
  <c r="O1811" i="1"/>
  <c r="P1811" i="1" s="1"/>
  <c r="T1811" i="1"/>
  <c r="D1812" i="1"/>
  <c r="F1812" i="1" s="1"/>
  <c r="G1812" i="1"/>
  <c r="J1811" i="1"/>
  <c r="L1811" i="1" s="1"/>
  <c r="N1812" i="1"/>
  <c r="V1813" i="1"/>
  <c r="E1813" i="1"/>
  <c r="A1813" i="1"/>
  <c r="I1812" i="1"/>
  <c r="H1812" i="1"/>
  <c r="J1812" i="1" s="1"/>
  <c r="L1812" i="1" s="1"/>
  <c r="L641" i="1"/>
  <c r="M641" i="1" s="1"/>
  <c r="S641" i="1" s="1"/>
  <c r="B641" i="1" s="1"/>
  <c r="T1812" i="1" l="1"/>
  <c r="O1812" i="1"/>
  <c r="P1812" i="1" s="1"/>
  <c r="N1813" i="1"/>
  <c r="I1813" i="1"/>
  <c r="E1814" i="1"/>
  <c r="H1813" i="1"/>
  <c r="R1813" i="1" s="1"/>
  <c r="A1814" i="1"/>
  <c r="V1814" i="1"/>
  <c r="R1812" i="1"/>
  <c r="D1813" i="1"/>
  <c r="F1813" i="1" s="1"/>
  <c r="G1813" i="1"/>
  <c r="L642" i="1"/>
  <c r="M642" i="1" s="1"/>
  <c r="S642" i="1" s="1"/>
  <c r="B642" i="1" s="1"/>
  <c r="N1814" i="1" l="1"/>
  <c r="E1815" i="1"/>
  <c r="I1814" i="1"/>
  <c r="H1814" i="1"/>
  <c r="R1814" i="1" s="1"/>
  <c r="A1815" i="1"/>
  <c r="V1815" i="1"/>
  <c r="J1813" i="1"/>
  <c r="L1813" i="1" s="1"/>
  <c r="D1814" i="1"/>
  <c r="F1814" i="1" s="1"/>
  <c r="O1813" i="1"/>
  <c r="P1813" i="1" s="1"/>
  <c r="T1813" i="1"/>
  <c r="L643" i="1"/>
  <c r="M643" i="1" s="1"/>
  <c r="S643" i="1" s="1"/>
  <c r="B643" i="1" s="1"/>
  <c r="G1814" i="1" l="1"/>
  <c r="N1815" i="1"/>
  <c r="V1816" i="1"/>
  <c r="E1816" i="1"/>
  <c r="A1816" i="1"/>
  <c r="I1815" i="1"/>
  <c r="H1815" i="1"/>
  <c r="R1815" i="1" s="1"/>
  <c r="G1815" i="1"/>
  <c r="D1815" i="1"/>
  <c r="F1815" i="1" s="1"/>
  <c r="J1814" i="1"/>
  <c r="L1814" i="1" s="1"/>
  <c r="O1814" i="1"/>
  <c r="P1814" i="1" s="1"/>
  <c r="T1814" i="1"/>
  <c r="L644" i="1"/>
  <c r="M644" i="1" s="1"/>
  <c r="S644" i="1" s="1"/>
  <c r="B644" i="1" s="1"/>
  <c r="J1815" i="1" l="1"/>
  <c r="L1815" i="1" s="1"/>
  <c r="N1816" i="1"/>
  <c r="V1817" i="1"/>
  <c r="E1817" i="1"/>
  <c r="I1816" i="1"/>
  <c r="A1817" i="1"/>
  <c r="H1816" i="1"/>
  <c r="R1816" i="1" s="1"/>
  <c r="D1816" i="1"/>
  <c r="F1816" i="1" s="1"/>
  <c r="O1815" i="1"/>
  <c r="P1815" i="1" s="1"/>
  <c r="T1815" i="1"/>
  <c r="L645" i="1"/>
  <c r="M645" i="1" s="1"/>
  <c r="S645" i="1" s="1"/>
  <c r="B645" i="1" s="1"/>
  <c r="G1816" i="1" l="1"/>
  <c r="D1817" i="1"/>
  <c r="F1817" i="1" s="1"/>
  <c r="J1816" i="1"/>
  <c r="L1816" i="1" s="1"/>
  <c r="N1817" i="1"/>
  <c r="H1817" i="1"/>
  <c r="J1817" i="1" s="1"/>
  <c r="L1817" i="1" s="1"/>
  <c r="V1818" i="1"/>
  <c r="A1818" i="1"/>
  <c r="E1818" i="1"/>
  <c r="I1817" i="1"/>
  <c r="T1816" i="1"/>
  <c r="O1816" i="1"/>
  <c r="P1816" i="1" s="1"/>
  <c r="L646" i="1"/>
  <c r="M646" i="1" s="1"/>
  <c r="S646" i="1" s="1"/>
  <c r="B646" i="1" s="1"/>
  <c r="G1817" i="1" l="1"/>
  <c r="T1817" i="1"/>
  <c r="O1817" i="1"/>
  <c r="P1817" i="1" s="1"/>
  <c r="D1818" i="1"/>
  <c r="F1818" i="1" s="1"/>
  <c r="G1818" i="1"/>
  <c r="R1817" i="1"/>
  <c r="N1818" i="1"/>
  <c r="A1819" i="1"/>
  <c r="V1819" i="1"/>
  <c r="I1818" i="1"/>
  <c r="H1818" i="1"/>
  <c r="E1819" i="1"/>
  <c r="L647" i="1"/>
  <c r="M647" i="1" s="1"/>
  <c r="S647" i="1" s="1"/>
  <c r="B647" i="1" s="1"/>
  <c r="R1818" i="1" l="1"/>
  <c r="O1818" i="1"/>
  <c r="P1818" i="1" s="1"/>
  <c r="T1818" i="1"/>
  <c r="D1819" i="1"/>
  <c r="F1819" i="1" s="1"/>
  <c r="G1819" i="1"/>
  <c r="J1818" i="1"/>
  <c r="L1818" i="1" s="1"/>
  <c r="N1819" i="1"/>
  <c r="H1819" i="1"/>
  <c r="V1820" i="1"/>
  <c r="A1820" i="1"/>
  <c r="E1820" i="1"/>
  <c r="I1819" i="1"/>
  <c r="L648" i="1"/>
  <c r="M648" i="1" s="1"/>
  <c r="S648" i="1" s="1"/>
  <c r="B648" i="1" s="1"/>
  <c r="J1819" i="1" l="1"/>
  <c r="L1819" i="1" s="1"/>
  <c r="T1819" i="1"/>
  <c r="O1819" i="1"/>
  <c r="P1819" i="1" s="1"/>
  <c r="N1820" i="1"/>
  <c r="A1821" i="1"/>
  <c r="I1820" i="1"/>
  <c r="H1820" i="1"/>
  <c r="R1820" i="1" s="1"/>
  <c r="V1821" i="1"/>
  <c r="E1821" i="1"/>
  <c r="D1820" i="1"/>
  <c r="F1820" i="1" s="1"/>
  <c r="G1820" i="1"/>
  <c r="R1819" i="1"/>
  <c r="L649" i="1"/>
  <c r="M649" i="1" s="1"/>
  <c r="S649" i="1" s="1"/>
  <c r="B649" i="1" s="1"/>
  <c r="T650" i="1"/>
  <c r="O1820" i="1" l="1"/>
  <c r="P1820" i="1" s="1"/>
  <c r="T1820" i="1"/>
  <c r="N1821" i="1"/>
  <c r="E1822" i="1"/>
  <c r="H1821" i="1"/>
  <c r="A1822" i="1"/>
  <c r="V1822" i="1"/>
  <c r="I1821" i="1"/>
  <c r="J1820" i="1"/>
  <c r="L1820" i="1" s="1"/>
  <c r="D1821" i="1"/>
  <c r="F1821" i="1" s="1"/>
  <c r="G1821" i="1"/>
  <c r="L650" i="1"/>
  <c r="M650" i="1" s="1"/>
  <c r="S650" i="1" s="1"/>
  <c r="B650" i="1" s="1"/>
  <c r="L651" i="1"/>
  <c r="R1821" i="1" l="1"/>
  <c r="N1822" i="1"/>
  <c r="E1823" i="1"/>
  <c r="V1823" i="1"/>
  <c r="H1822" i="1"/>
  <c r="I1822" i="1"/>
  <c r="A1823" i="1"/>
  <c r="D1822" i="1"/>
  <c r="F1822" i="1" s="1"/>
  <c r="J1821" i="1"/>
  <c r="L1821" i="1" s="1"/>
  <c r="T1821" i="1"/>
  <c r="O1821" i="1"/>
  <c r="P1821" i="1" s="1"/>
  <c r="M651" i="1"/>
  <c r="N1823" i="1" l="1"/>
  <c r="V1824" i="1"/>
  <c r="I1823" i="1"/>
  <c r="H1823" i="1"/>
  <c r="R1823" i="1" s="1"/>
  <c r="A1824" i="1"/>
  <c r="E1824" i="1"/>
  <c r="J1822" i="1"/>
  <c r="L1822" i="1" s="1"/>
  <c r="R1822" i="1"/>
  <c r="D1823" i="1"/>
  <c r="F1823" i="1" s="1"/>
  <c r="O1822" i="1"/>
  <c r="P1822" i="1" s="1"/>
  <c r="T1822" i="1"/>
  <c r="G1822" i="1"/>
  <c r="C652" i="1"/>
  <c r="C653" i="1" s="1"/>
  <c r="C654" i="1" s="1"/>
  <c r="C655" i="1" s="1"/>
  <c r="C656" i="1" s="1"/>
  <c r="C657" i="1" s="1"/>
  <c r="C658" i="1" s="1"/>
  <c r="C659" i="1" s="1"/>
  <c r="C660" i="1" s="1"/>
  <c r="C661" i="1" s="1"/>
  <c r="C662" i="1" s="1"/>
  <c r="C663" i="1" s="1"/>
  <c r="C664" i="1" s="1"/>
  <c r="C665" i="1" s="1"/>
  <c r="C666" i="1" s="1"/>
  <c r="C667" i="1" s="1"/>
  <c r="C668" i="1" s="1"/>
  <c r="C669" i="1" s="1"/>
  <c r="C670" i="1" s="1"/>
  <c r="C671" i="1" s="1"/>
  <c r="C672" i="1" s="1"/>
  <c r="C673" i="1" s="1"/>
  <c r="C674" i="1" s="1"/>
  <c r="C675" i="1" s="1"/>
  <c r="C676" i="1" s="1"/>
  <c r="C677" i="1" s="1"/>
  <c r="C678" i="1" s="1"/>
  <c r="C679" i="1" s="1"/>
  <c r="AL32" i="1" s="1"/>
  <c r="AO32" i="1" s="1"/>
  <c r="AM31" i="1"/>
  <c r="L652" i="1"/>
  <c r="S651" i="1"/>
  <c r="G1823" i="1" l="1"/>
  <c r="J1823" i="1"/>
  <c r="L1823" i="1" s="1"/>
  <c r="N1824" i="1"/>
  <c r="A1825" i="1"/>
  <c r="E1825" i="1"/>
  <c r="V1825" i="1"/>
  <c r="H1824" i="1"/>
  <c r="I1824" i="1"/>
  <c r="D1824" i="1"/>
  <c r="F1824" i="1" s="1"/>
  <c r="G1824" i="1"/>
  <c r="T1823" i="1"/>
  <c r="O1823" i="1"/>
  <c r="P1823" i="1" s="1"/>
  <c r="M652" i="1"/>
  <c r="S652" i="1" s="1"/>
  <c r="B652" i="1" s="1"/>
  <c r="T651" i="1"/>
  <c r="AQ31" i="1"/>
  <c r="B651" i="1"/>
  <c r="L653" i="1"/>
  <c r="M653" i="1" s="1"/>
  <c r="D1825" i="1" l="1"/>
  <c r="F1825" i="1" s="1"/>
  <c r="R1824" i="1"/>
  <c r="N1825" i="1"/>
  <c r="H1825" i="1"/>
  <c r="A1826" i="1"/>
  <c r="I1825" i="1"/>
  <c r="V1826" i="1"/>
  <c r="E1826" i="1"/>
  <c r="O1824" i="1"/>
  <c r="P1824" i="1" s="1"/>
  <c r="T1824" i="1"/>
  <c r="J1824" i="1"/>
  <c r="L1824" i="1" s="1"/>
  <c r="S653" i="1"/>
  <c r="L654" i="1"/>
  <c r="M654" i="1" s="1"/>
  <c r="S654" i="1" s="1"/>
  <c r="B654" i="1" s="1"/>
  <c r="J1825" i="1" l="1"/>
  <c r="L1825" i="1" s="1"/>
  <c r="N1826" i="1"/>
  <c r="A1827" i="1"/>
  <c r="E1827" i="1"/>
  <c r="I1826" i="1"/>
  <c r="H1826" i="1"/>
  <c r="V1827" i="1"/>
  <c r="O1825" i="1"/>
  <c r="P1825" i="1" s="1"/>
  <c r="T1825" i="1"/>
  <c r="D1826" i="1"/>
  <c r="F1826" i="1" s="1"/>
  <c r="G1825" i="1"/>
  <c r="R1825" i="1"/>
  <c r="B653" i="1"/>
  <c r="L655" i="1"/>
  <c r="M655" i="1" s="1"/>
  <c r="J1826" i="1" l="1"/>
  <c r="L1826" i="1" s="1"/>
  <c r="R1826" i="1"/>
  <c r="D1827" i="1"/>
  <c r="F1827" i="1" s="1"/>
  <c r="G1827" i="1"/>
  <c r="G1826" i="1"/>
  <c r="N1827" i="1"/>
  <c r="I1827" i="1"/>
  <c r="J1827" i="1" s="1"/>
  <c r="L1827" i="1" s="1"/>
  <c r="H1827" i="1"/>
  <c r="A1828" i="1"/>
  <c r="V1828" i="1"/>
  <c r="E1828" i="1"/>
  <c r="O1826" i="1"/>
  <c r="P1826" i="1" s="1"/>
  <c r="T1826" i="1"/>
  <c r="S655" i="1"/>
  <c r="L656" i="1"/>
  <c r="M656" i="1" s="1"/>
  <c r="S656" i="1" s="1"/>
  <c r="B656" i="1" s="1"/>
  <c r="R1827" i="1" l="1"/>
  <c r="T1827" i="1"/>
  <c r="O1827" i="1"/>
  <c r="P1827" i="1" s="1"/>
  <c r="N1828" i="1"/>
  <c r="A1829" i="1"/>
  <c r="E1829" i="1"/>
  <c r="V1829" i="1"/>
  <c r="H1828" i="1"/>
  <c r="R1828" i="1" s="1"/>
  <c r="I1828" i="1"/>
  <c r="D1828" i="1"/>
  <c r="G1828" i="1" s="1"/>
  <c r="B655" i="1"/>
  <c r="L657" i="1"/>
  <c r="M657" i="1" s="1"/>
  <c r="S657" i="1" s="1"/>
  <c r="B657" i="1" s="1"/>
  <c r="T1828" i="1" l="1"/>
  <c r="O1828" i="1"/>
  <c r="P1828" i="1" s="1"/>
  <c r="D1829" i="1"/>
  <c r="G1829" i="1"/>
  <c r="N1829" i="1"/>
  <c r="H1829" i="1"/>
  <c r="E1830" i="1"/>
  <c r="I1829" i="1"/>
  <c r="A1830" i="1"/>
  <c r="V1830" i="1"/>
  <c r="J1828" i="1"/>
  <c r="L1828" i="1" s="1"/>
  <c r="F1828" i="1"/>
  <c r="F1829" i="1" s="1"/>
  <c r="L658" i="1"/>
  <c r="M658" i="1" s="1"/>
  <c r="S658" i="1" s="1"/>
  <c r="B658" i="1" s="1"/>
  <c r="R1829" i="1" l="1"/>
  <c r="D1830" i="1"/>
  <c r="G1830" i="1" s="1"/>
  <c r="F1830" i="1"/>
  <c r="O1829" i="1"/>
  <c r="P1829" i="1" s="1"/>
  <c r="T1829" i="1"/>
  <c r="J1829" i="1"/>
  <c r="L1829" i="1" s="1"/>
  <c r="N1830" i="1"/>
  <c r="V1831" i="1"/>
  <c r="I1830" i="1"/>
  <c r="H1830" i="1"/>
  <c r="R1830" i="1" s="1"/>
  <c r="E1831" i="1"/>
  <c r="A1831" i="1"/>
  <c r="L659" i="1"/>
  <c r="M659" i="1" s="1"/>
  <c r="S659" i="1" s="1"/>
  <c r="B659" i="1" s="1"/>
  <c r="T1830" i="1" l="1"/>
  <c r="O1830" i="1"/>
  <c r="P1830" i="1" s="1"/>
  <c r="D1831" i="1"/>
  <c r="G1831" i="1"/>
  <c r="J1831" i="1"/>
  <c r="L1831" i="1" s="1"/>
  <c r="F1831" i="1"/>
  <c r="J1830" i="1"/>
  <c r="L1830" i="1" s="1"/>
  <c r="N1831" i="1"/>
  <c r="H1831" i="1"/>
  <c r="V1832" i="1"/>
  <c r="I1831" i="1"/>
  <c r="A1832" i="1"/>
  <c r="E1832" i="1"/>
  <c r="L660" i="1"/>
  <c r="M660" i="1" s="1"/>
  <c r="S660" i="1" s="1"/>
  <c r="B660" i="1" s="1"/>
  <c r="D1832" i="1" l="1"/>
  <c r="F1832" i="1" s="1"/>
  <c r="G1832" i="1"/>
  <c r="O1831" i="1"/>
  <c r="P1831" i="1" s="1"/>
  <c r="T1831" i="1"/>
  <c r="N1832" i="1"/>
  <c r="V1833" i="1"/>
  <c r="E1833" i="1"/>
  <c r="I1832" i="1"/>
  <c r="H1832" i="1"/>
  <c r="A1833" i="1"/>
  <c r="R1831" i="1"/>
  <c r="L661" i="1"/>
  <c r="M661" i="1" s="1"/>
  <c r="S661" i="1" s="1"/>
  <c r="B661" i="1" s="1"/>
  <c r="R1832" i="1" l="1"/>
  <c r="O1832" i="1"/>
  <c r="P1832" i="1" s="1"/>
  <c r="T1832" i="1"/>
  <c r="N1833" i="1"/>
  <c r="I1833" i="1"/>
  <c r="H1833" i="1"/>
  <c r="R1833" i="1" s="1"/>
  <c r="A1834" i="1"/>
  <c r="V1834" i="1"/>
  <c r="E1834" i="1"/>
  <c r="AN68" i="1"/>
  <c r="AN69" i="1"/>
  <c r="J1832" i="1"/>
  <c r="L1832" i="1" s="1"/>
  <c r="D1833" i="1"/>
  <c r="F1833" i="1" s="1"/>
  <c r="G1833" i="1"/>
  <c r="J1833" i="1"/>
  <c r="L1833" i="1" s="1"/>
  <c r="L662" i="1"/>
  <c r="M662" i="1" s="1"/>
  <c r="S662" i="1" s="1"/>
  <c r="B662" i="1" s="1"/>
  <c r="T1833" i="1" l="1"/>
  <c r="O1833" i="1"/>
  <c r="P1833" i="1" s="1"/>
  <c r="N1834" i="1"/>
  <c r="A1835" i="1"/>
  <c r="E1835" i="1"/>
  <c r="V1835" i="1"/>
  <c r="I1834" i="1"/>
  <c r="H1834" i="1"/>
  <c r="D1834" i="1"/>
  <c r="F1834" i="1" s="1"/>
  <c r="G1834" i="1"/>
  <c r="L663" i="1"/>
  <c r="M663" i="1" s="1"/>
  <c r="S663" i="1" s="1"/>
  <c r="B663" i="1" s="1"/>
  <c r="D1835" i="1" l="1"/>
  <c r="F1835" i="1" s="1"/>
  <c r="G1835" i="1"/>
  <c r="N1835" i="1"/>
  <c r="I1835" i="1"/>
  <c r="J1835" i="1" s="1"/>
  <c r="L1835" i="1" s="1"/>
  <c r="V1836" i="1"/>
  <c r="E1836" i="1"/>
  <c r="A1836" i="1"/>
  <c r="H1835" i="1"/>
  <c r="O1834" i="1"/>
  <c r="P1834" i="1" s="1"/>
  <c r="T1834" i="1"/>
  <c r="J1834" i="1"/>
  <c r="L1834" i="1" s="1"/>
  <c r="R1834" i="1"/>
  <c r="L664" i="1"/>
  <c r="M664" i="1" s="1"/>
  <c r="S664" i="1" s="1"/>
  <c r="B664" i="1" s="1"/>
  <c r="D1836" i="1" l="1"/>
  <c r="G1836" i="1"/>
  <c r="T1835" i="1"/>
  <c r="O1835" i="1"/>
  <c r="P1835" i="1" s="1"/>
  <c r="R1835" i="1"/>
  <c r="N1836" i="1"/>
  <c r="O1836" i="1" s="1"/>
  <c r="A1837" i="1"/>
  <c r="V1837" i="1"/>
  <c r="I1836" i="1"/>
  <c r="H1836" i="1"/>
  <c r="R1836" i="1" s="1"/>
  <c r="E1837" i="1"/>
  <c r="F1836" i="1"/>
  <c r="L665" i="1"/>
  <c r="M665" i="1" s="1"/>
  <c r="S665" i="1" s="1"/>
  <c r="B665" i="1" s="1"/>
  <c r="D1837" i="1" l="1"/>
  <c r="G1837" i="1"/>
  <c r="F1837" i="1"/>
  <c r="N1837" i="1"/>
  <c r="V1838" i="1"/>
  <c r="H1837" i="1"/>
  <c r="R1837" i="1" s="1"/>
  <c r="E1838" i="1"/>
  <c r="A1838" i="1"/>
  <c r="I1837" i="1"/>
  <c r="J1836" i="1"/>
  <c r="L1836" i="1" s="1"/>
  <c r="L666" i="1"/>
  <c r="M666" i="1" s="1"/>
  <c r="S666" i="1" s="1"/>
  <c r="B666" i="1" s="1"/>
  <c r="J1837" i="1" l="1"/>
  <c r="L1837" i="1" s="1"/>
  <c r="D1838" i="1"/>
  <c r="G1838" i="1" s="1"/>
  <c r="F1838" i="1"/>
  <c r="O1837" i="1"/>
  <c r="P1837" i="1" s="1"/>
  <c r="T1837" i="1"/>
  <c r="N1838" i="1"/>
  <c r="A1839" i="1"/>
  <c r="V1839" i="1"/>
  <c r="H1838" i="1"/>
  <c r="I1838" i="1"/>
  <c r="J1838" i="1" s="1"/>
  <c r="L1838" i="1" s="1"/>
  <c r="E1839" i="1"/>
  <c r="L667" i="1"/>
  <c r="M667" i="1" s="1"/>
  <c r="S667" i="1" s="1"/>
  <c r="B667" i="1" s="1"/>
  <c r="T1838" i="1" l="1"/>
  <c r="O1838" i="1"/>
  <c r="P1838" i="1" s="1"/>
  <c r="F1839" i="1"/>
  <c r="N1839" i="1"/>
  <c r="H1839" i="1"/>
  <c r="R1839" i="1" s="1"/>
  <c r="V1840" i="1"/>
  <c r="A1840" i="1"/>
  <c r="E1840" i="1"/>
  <c r="I1839" i="1"/>
  <c r="D1839" i="1"/>
  <c r="G1839" i="1"/>
  <c r="R1838" i="1"/>
  <c r="L668" i="1"/>
  <c r="M668" i="1" s="1"/>
  <c r="S668" i="1" s="1"/>
  <c r="B668" i="1" s="1"/>
  <c r="D1840" i="1" l="1"/>
  <c r="G1840" i="1"/>
  <c r="N1840" i="1"/>
  <c r="A1841" i="1"/>
  <c r="V1841" i="1"/>
  <c r="E1841" i="1"/>
  <c r="H1840" i="1"/>
  <c r="I1840" i="1"/>
  <c r="T1839" i="1"/>
  <c r="O1839" i="1"/>
  <c r="P1839" i="1" s="1"/>
  <c r="F1840" i="1"/>
  <c r="J1839" i="1"/>
  <c r="L1839" i="1" s="1"/>
  <c r="L669" i="1"/>
  <c r="M669" i="1" s="1"/>
  <c r="S669" i="1" s="1"/>
  <c r="B669" i="1" s="1"/>
  <c r="J1840" i="1" l="1"/>
  <c r="L1840" i="1" s="1"/>
  <c r="D1841" i="1"/>
  <c r="F1841" i="1" s="1"/>
  <c r="N1841" i="1"/>
  <c r="A1842" i="1"/>
  <c r="V1842" i="1"/>
  <c r="E1842" i="1"/>
  <c r="H1841" i="1"/>
  <c r="J1841" i="1" s="1"/>
  <c r="L1841" i="1" s="1"/>
  <c r="I1841" i="1"/>
  <c r="O1840" i="1"/>
  <c r="P1840" i="1" s="1"/>
  <c r="T1840" i="1"/>
  <c r="R1840" i="1"/>
  <c r="L670" i="1"/>
  <c r="M670" i="1" s="1"/>
  <c r="S670" i="1" s="1"/>
  <c r="B670" i="1" s="1"/>
  <c r="G1841" i="1" l="1"/>
  <c r="D1842" i="1"/>
  <c r="G1842" i="1" s="1"/>
  <c r="N1842" i="1"/>
  <c r="E1843" i="1"/>
  <c r="H1842" i="1"/>
  <c r="V1843" i="1"/>
  <c r="I1842" i="1"/>
  <c r="A1843" i="1"/>
  <c r="O1841" i="1"/>
  <c r="P1841" i="1" s="1"/>
  <c r="T1841" i="1"/>
  <c r="F1842" i="1"/>
  <c r="R1841" i="1"/>
  <c r="L671" i="1"/>
  <c r="M671" i="1" s="1"/>
  <c r="S671" i="1" s="1"/>
  <c r="B671" i="1" s="1"/>
  <c r="R1842" i="1" l="1"/>
  <c r="T1842" i="1"/>
  <c r="O1842" i="1"/>
  <c r="P1842" i="1" s="1"/>
  <c r="N1843" i="1"/>
  <c r="A1844" i="1"/>
  <c r="I1843" i="1"/>
  <c r="E1844" i="1"/>
  <c r="V1844" i="1"/>
  <c r="H1843" i="1"/>
  <c r="D1843" i="1"/>
  <c r="F1843" i="1" s="1"/>
  <c r="G1843" i="1"/>
  <c r="J1842" i="1"/>
  <c r="L1842" i="1" s="1"/>
  <c r="L672" i="1"/>
  <c r="M672" i="1" s="1"/>
  <c r="S672" i="1" s="1"/>
  <c r="B672" i="1" s="1"/>
  <c r="N1844" i="1" l="1"/>
  <c r="H1844" i="1"/>
  <c r="E1845" i="1"/>
  <c r="V1845" i="1"/>
  <c r="A1845" i="1"/>
  <c r="I1844" i="1"/>
  <c r="O1843" i="1"/>
  <c r="P1843" i="1" s="1"/>
  <c r="T1843" i="1"/>
  <c r="J1843" i="1"/>
  <c r="L1843" i="1" s="1"/>
  <c r="R1843" i="1"/>
  <c r="D1844" i="1"/>
  <c r="F1844" i="1" s="1"/>
  <c r="G1844" i="1"/>
  <c r="L673" i="1"/>
  <c r="M673" i="1" s="1"/>
  <c r="S673" i="1" s="1"/>
  <c r="B673" i="1" s="1"/>
  <c r="N1845" i="1" l="1"/>
  <c r="I1845" i="1"/>
  <c r="E1846" i="1"/>
  <c r="V1846" i="1"/>
  <c r="H1845" i="1"/>
  <c r="R1845" i="1" s="1"/>
  <c r="A1846" i="1"/>
  <c r="J1844" i="1"/>
  <c r="L1844" i="1" s="1"/>
  <c r="D1845" i="1"/>
  <c r="G1845" i="1" s="1"/>
  <c r="R1844" i="1"/>
  <c r="T1844" i="1"/>
  <c r="O1844" i="1"/>
  <c r="P1844" i="1" s="1"/>
  <c r="L674" i="1"/>
  <c r="M674" i="1" s="1"/>
  <c r="D1846" i="1" l="1"/>
  <c r="G1846" i="1" s="1"/>
  <c r="J1845" i="1"/>
  <c r="L1845" i="1" s="1"/>
  <c r="O1845" i="1"/>
  <c r="P1845" i="1" s="1"/>
  <c r="T1845" i="1"/>
  <c r="N1846" i="1"/>
  <c r="A1847" i="1"/>
  <c r="H1846" i="1"/>
  <c r="E1847" i="1"/>
  <c r="V1847" i="1"/>
  <c r="I1846" i="1"/>
  <c r="F1845" i="1"/>
  <c r="S674" i="1"/>
  <c r="B674" i="1" s="1"/>
  <c r="L675" i="1"/>
  <c r="M675" i="1" s="1"/>
  <c r="S675" i="1" s="1"/>
  <c r="B675" i="1" s="1"/>
  <c r="F1846" i="1" l="1"/>
  <c r="J1846" i="1"/>
  <c r="L1846" i="1" s="1"/>
  <c r="O1846" i="1"/>
  <c r="P1846" i="1" s="1"/>
  <c r="T1846" i="1"/>
  <c r="N1847" i="1"/>
  <c r="A1848" i="1"/>
  <c r="H1847" i="1"/>
  <c r="V1848" i="1"/>
  <c r="I1847" i="1"/>
  <c r="E1848" i="1"/>
  <c r="D1847" i="1"/>
  <c r="F1847" i="1" s="1"/>
  <c r="R1846" i="1"/>
  <c r="L676" i="1"/>
  <c r="M676" i="1" s="1"/>
  <c r="S676" i="1" s="1"/>
  <c r="B676" i="1" s="1"/>
  <c r="J1847" i="1" l="1"/>
  <c r="L1847" i="1" s="1"/>
  <c r="D1848" i="1"/>
  <c r="F1848" i="1" s="1"/>
  <c r="G1848" i="1"/>
  <c r="G1847" i="1"/>
  <c r="R1847" i="1"/>
  <c r="N1848" i="1"/>
  <c r="V1849" i="1"/>
  <c r="A1849" i="1"/>
  <c r="H1848" i="1"/>
  <c r="E1849" i="1"/>
  <c r="I1848" i="1"/>
  <c r="J1848" i="1" s="1"/>
  <c r="L1848" i="1" s="1"/>
  <c r="T1847" i="1"/>
  <c r="O1847" i="1"/>
  <c r="P1847" i="1" s="1"/>
  <c r="L677" i="1"/>
  <c r="M677" i="1" s="1"/>
  <c r="S677" i="1" s="1"/>
  <c r="B677" i="1" s="1"/>
  <c r="O1848" i="1" l="1"/>
  <c r="P1848" i="1" s="1"/>
  <c r="T1848" i="1"/>
  <c r="D1849" i="1"/>
  <c r="F1849" i="1" s="1"/>
  <c r="J1849" i="1"/>
  <c r="L1849" i="1" s="1"/>
  <c r="G1849" i="1"/>
  <c r="R1848" i="1"/>
  <c r="N1849" i="1"/>
  <c r="E1850" i="1"/>
  <c r="A1850" i="1"/>
  <c r="I1849" i="1"/>
  <c r="H1849" i="1"/>
  <c r="R1849" i="1" s="1"/>
  <c r="V1850" i="1"/>
  <c r="L679" i="1"/>
  <c r="L678" i="1"/>
  <c r="M678" i="1" s="1"/>
  <c r="S678" i="1" s="1"/>
  <c r="B678" i="1" s="1"/>
  <c r="N1850" i="1" l="1"/>
  <c r="A1851" i="1"/>
  <c r="V1851" i="1"/>
  <c r="E1851" i="1"/>
  <c r="I1850" i="1"/>
  <c r="H1850" i="1"/>
  <c r="R1850" i="1" s="1"/>
  <c r="O1849" i="1"/>
  <c r="P1849" i="1" s="1"/>
  <c r="T1849" i="1"/>
  <c r="D1850" i="1"/>
  <c r="G1850" i="1" s="1"/>
  <c r="M679" i="1"/>
  <c r="D1851" i="1" l="1"/>
  <c r="G1851" i="1"/>
  <c r="T1850" i="1"/>
  <c r="O1850" i="1"/>
  <c r="P1850" i="1" s="1"/>
  <c r="J1850" i="1"/>
  <c r="L1850" i="1" s="1"/>
  <c r="N1851" i="1"/>
  <c r="I1851" i="1"/>
  <c r="H1851" i="1"/>
  <c r="A1852" i="1"/>
  <c r="V1852" i="1"/>
  <c r="E1852" i="1"/>
  <c r="F1850" i="1"/>
  <c r="F1851" i="1" s="1"/>
  <c r="C680" i="1"/>
  <c r="C681" i="1" s="1"/>
  <c r="C682" i="1" s="1"/>
  <c r="C683" i="1" s="1"/>
  <c r="C684" i="1" s="1"/>
  <c r="C685" i="1" s="1"/>
  <c r="C686" i="1" s="1"/>
  <c r="C687" i="1" s="1"/>
  <c r="C688" i="1" s="1"/>
  <c r="C689" i="1" s="1"/>
  <c r="C690" i="1" s="1"/>
  <c r="C691" i="1" s="1"/>
  <c r="C692" i="1" s="1"/>
  <c r="C693" i="1" s="1"/>
  <c r="C694" i="1" s="1"/>
  <c r="C695" i="1" s="1"/>
  <c r="C696" i="1" s="1"/>
  <c r="C697" i="1" s="1"/>
  <c r="C698" i="1" s="1"/>
  <c r="C699" i="1" s="1"/>
  <c r="C700" i="1" s="1"/>
  <c r="C701" i="1" s="1"/>
  <c r="C702" i="1" s="1"/>
  <c r="C703" i="1" s="1"/>
  <c r="C704" i="1" s="1"/>
  <c r="C705" i="1" s="1"/>
  <c r="C706" i="1" s="1"/>
  <c r="C707" i="1" s="1"/>
  <c r="C708" i="1" s="1"/>
  <c r="C709" i="1" s="1"/>
  <c r="C710" i="1" s="1"/>
  <c r="AL33" i="1" s="1"/>
  <c r="AO33" i="1" s="1"/>
  <c r="AM32" i="1"/>
  <c r="L680" i="1"/>
  <c r="S679" i="1"/>
  <c r="T681" i="1"/>
  <c r="J1851" i="1" l="1"/>
  <c r="L1851" i="1" s="1"/>
  <c r="O1851" i="1"/>
  <c r="P1851" i="1" s="1"/>
  <c r="T1851" i="1"/>
  <c r="D1852" i="1"/>
  <c r="G1852" i="1"/>
  <c r="N1852" i="1"/>
  <c r="I1852" i="1"/>
  <c r="J1852" i="1" s="1"/>
  <c r="L1852" i="1" s="1"/>
  <c r="V1853" i="1"/>
  <c r="H1852" i="1"/>
  <c r="E1853" i="1"/>
  <c r="A1853" i="1"/>
  <c r="F1852" i="1"/>
  <c r="R1851" i="1"/>
  <c r="M680" i="1"/>
  <c r="S680" i="1" s="1"/>
  <c r="B680" i="1" s="1"/>
  <c r="T679" i="1"/>
  <c r="AQ32" i="1"/>
  <c r="B679" i="1"/>
  <c r="L681" i="1"/>
  <c r="M681" i="1" s="1"/>
  <c r="O1852" i="1" l="1"/>
  <c r="P1852" i="1" s="1"/>
  <c r="T1852" i="1"/>
  <c r="F1853" i="1"/>
  <c r="N1853" i="1"/>
  <c r="V1854" i="1"/>
  <c r="A1854" i="1"/>
  <c r="I1853" i="1"/>
  <c r="H1853" i="1"/>
  <c r="E1854" i="1"/>
  <c r="D1853" i="1"/>
  <c r="G1853" i="1"/>
  <c r="R1852" i="1"/>
  <c r="S681" i="1"/>
  <c r="L682" i="1"/>
  <c r="M682" i="1" s="1"/>
  <c r="S682" i="1" s="1"/>
  <c r="B682" i="1" s="1"/>
  <c r="J1853" i="1" l="1"/>
  <c r="L1853" i="1" s="1"/>
  <c r="R1853" i="1"/>
  <c r="N1854" i="1"/>
  <c r="H1854" i="1"/>
  <c r="A1855" i="1"/>
  <c r="E1855" i="1"/>
  <c r="V1855" i="1"/>
  <c r="I1854" i="1"/>
  <c r="J1854" i="1" s="1"/>
  <c r="L1854" i="1" s="1"/>
  <c r="T1853" i="1"/>
  <c r="O1853" i="1"/>
  <c r="P1853" i="1" s="1"/>
  <c r="D1854" i="1"/>
  <c r="F1854" i="1" s="1"/>
  <c r="G1854" i="1"/>
  <c r="B681" i="1"/>
  <c r="L683" i="1"/>
  <c r="M683" i="1" s="1"/>
  <c r="N1855" i="1" l="1"/>
  <c r="I1855" i="1"/>
  <c r="H1855" i="1"/>
  <c r="A1856" i="1"/>
  <c r="V1856" i="1"/>
  <c r="E1856" i="1"/>
  <c r="D1855" i="1"/>
  <c r="F1855" i="1" s="1"/>
  <c r="R1854" i="1"/>
  <c r="O1854" i="1"/>
  <c r="P1854" i="1" s="1"/>
  <c r="T1854" i="1"/>
  <c r="S683" i="1"/>
  <c r="L684" i="1"/>
  <c r="M684" i="1" s="1"/>
  <c r="N1856" i="1" l="1"/>
  <c r="I1856" i="1"/>
  <c r="H1856" i="1"/>
  <c r="R1856" i="1" s="1"/>
  <c r="V1857" i="1"/>
  <c r="E1857" i="1"/>
  <c r="A1857" i="1"/>
  <c r="R1855" i="1"/>
  <c r="T1855" i="1"/>
  <c r="O1855" i="1"/>
  <c r="P1855" i="1" s="1"/>
  <c r="D1856" i="1"/>
  <c r="F1856" i="1" s="1"/>
  <c r="G1856" i="1"/>
  <c r="J1856" i="1"/>
  <c r="L1856" i="1" s="1"/>
  <c r="J1855" i="1"/>
  <c r="L1855" i="1" s="1"/>
  <c r="G1855" i="1"/>
  <c r="B683" i="1"/>
  <c r="S684" i="1"/>
  <c r="B684" i="1" s="1"/>
  <c r="L685" i="1"/>
  <c r="M685" i="1" s="1"/>
  <c r="S685" i="1" s="1"/>
  <c r="B685" i="1" s="1"/>
  <c r="D1857" i="1" l="1"/>
  <c r="F1857" i="1" s="1"/>
  <c r="G1857" i="1"/>
  <c r="N1857" i="1"/>
  <c r="I1857" i="1"/>
  <c r="V1858" i="1"/>
  <c r="A1858" i="1"/>
  <c r="H1857" i="1"/>
  <c r="E1858" i="1"/>
  <c r="T1856" i="1"/>
  <c r="O1856" i="1"/>
  <c r="P1856" i="1" s="1"/>
  <c r="L686" i="1"/>
  <c r="M686" i="1" s="1"/>
  <c r="S686" i="1" s="1"/>
  <c r="B686" i="1" s="1"/>
  <c r="J1857" i="1" l="1"/>
  <c r="L1857" i="1" s="1"/>
  <c r="O1857" i="1"/>
  <c r="P1857" i="1" s="1"/>
  <c r="T1857" i="1"/>
  <c r="N1858" i="1"/>
  <c r="I1858" i="1"/>
  <c r="H1858" i="1"/>
  <c r="R1858" i="1" s="1"/>
  <c r="A1859" i="1"/>
  <c r="E1859" i="1"/>
  <c r="V1859" i="1"/>
  <c r="D1858" i="1"/>
  <c r="F1858" i="1" s="1"/>
  <c r="G1858" i="1"/>
  <c r="R1857" i="1"/>
  <c r="L687" i="1"/>
  <c r="M687" i="1" s="1"/>
  <c r="S687" i="1" s="1"/>
  <c r="B687" i="1" s="1"/>
  <c r="T1858" i="1" l="1"/>
  <c r="O1858" i="1"/>
  <c r="P1858" i="1" s="1"/>
  <c r="D1859" i="1"/>
  <c r="F1859" i="1" s="1"/>
  <c r="G1859" i="1"/>
  <c r="N1859" i="1"/>
  <c r="E1860" i="1"/>
  <c r="I1859" i="1"/>
  <c r="V1860" i="1"/>
  <c r="A1860" i="1"/>
  <c r="H1859" i="1"/>
  <c r="R1859" i="1" s="1"/>
  <c r="J1858" i="1"/>
  <c r="L1858" i="1" s="1"/>
  <c r="L688" i="1"/>
  <c r="M688" i="1" s="1"/>
  <c r="S688" i="1" s="1"/>
  <c r="B688" i="1" s="1"/>
  <c r="J1859" i="1" l="1"/>
  <c r="L1859" i="1" s="1"/>
  <c r="D1860" i="1"/>
  <c r="F1860" i="1" s="1"/>
  <c r="G1860" i="1"/>
  <c r="J1860" i="1"/>
  <c r="L1860" i="1" s="1"/>
  <c r="N1860" i="1"/>
  <c r="E1861" i="1"/>
  <c r="A1861" i="1"/>
  <c r="V1861" i="1"/>
  <c r="H1860" i="1"/>
  <c r="I1860" i="1"/>
  <c r="O1859" i="1"/>
  <c r="P1859" i="1" s="1"/>
  <c r="T1859" i="1"/>
  <c r="L689" i="1"/>
  <c r="M689" i="1" s="1"/>
  <c r="S689" i="1" s="1"/>
  <c r="B689" i="1" s="1"/>
  <c r="R1860" i="1" l="1"/>
  <c r="N1861" i="1"/>
  <c r="A1862" i="1"/>
  <c r="V1862" i="1"/>
  <c r="I1861" i="1"/>
  <c r="E1862" i="1"/>
  <c r="H1861" i="1"/>
  <c r="D1861" i="1"/>
  <c r="O1860" i="1"/>
  <c r="P1860" i="1" s="1"/>
  <c r="T1860" i="1"/>
  <c r="L690" i="1"/>
  <c r="M690" i="1" s="1"/>
  <c r="S690" i="1" s="1"/>
  <c r="B690" i="1" s="1"/>
  <c r="J1861" i="1" l="1"/>
  <c r="L1861" i="1" s="1"/>
  <c r="R1861" i="1"/>
  <c r="D1862" i="1"/>
  <c r="G1862" i="1" s="1"/>
  <c r="F1861" i="1"/>
  <c r="N1862" i="1"/>
  <c r="H1862" i="1"/>
  <c r="I1862" i="1"/>
  <c r="E1863" i="1"/>
  <c r="V1863" i="1"/>
  <c r="A1863" i="1"/>
  <c r="G1861" i="1"/>
  <c r="T1861" i="1"/>
  <c r="O1861" i="1"/>
  <c r="P1861" i="1" s="1"/>
  <c r="L691" i="1"/>
  <c r="M691" i="1" s="1"/>
  <c r="S691" i="1" s="1"/>
  <c r="B691" i="1" s="1"/>
  <c r="F1862" i="1" l="1"/>
  <c r="D1863" i="1"/>
  <c r="F1863" i="1" s="1"/>
  <c r="G1863" i="1"/>
  <c r="R1862" i="1"/>
  <c r="O1862" i="1"/>
  <c r="P1862" i="1" s="1"/>
  <c r="T1862" i="1"/>
  <c r="N1863" i="1"/>
  <c r="H1863" i="1"/>
  <c r="E1864" i="1"/>
  <c r="V1864" i="1"/>
  <c r="A1864" i="1"/>
  <c r="I1863" i="1"/>
  <c r="J1862" i="1"/>
  <c r="L1862" i="1" s="1"/>
  <c r="L692" i="1"/>
  <c r="M692" i="1" s="1"/>
  <c r="S692" i="1" s="1"/>
  <c r="B692" i="1" s="1"/>
  <c r="N1864" i="1" l="1"/>
  <c r="A1865" i="1"/>
  <c r="E1865" i="1"/>
  <c r="I1864" i="1"/>
  <c r="V1865" i="1"/>
  <c r="H1864" i="1"/>
  <c r="R1864" i="1" s="1"/>
  <c r="T1863" i="1"/>
  <c r="O1863" i="1"/>
  <c r="P1863" i="1" s="1"/>
  <c r="J1863" i="1"/>
  <c r="L1863" i="1" s="1"/>
  <c r="R1863" i="1"/>
  <c r="D1864" i="1"/>
  <c r="F1864" i="1" s="1"/>
  <c r="G1864" i="1"/>
  <c r="L693" i="1"/>
  <c r="M693" i="1" s="1"/>
  <c r="S693" i="1" s="1"/>
  <c r="B693" i="1" s="1"/>
  <c r="J1864" i="1" l="1"/>
  <c r="L1864" i="1" s="1"/>
  <c r="D1865" i="1"/>
  <c r="F1865" i="1" s="1"/>
  <c r="G1865" i="1"/>
  <c r="N1865" i="1"/>
  <c r="H1865" i="1"/>
  <c r="V1866" i="1"/>
  <c r="E1866" i="1"/>
  <c r="I1865" i="1"/>
  <c r="A1866" i="1"/>
  <c r="O1864" i="1"/>
  <c r="P1864" i="1" s="1"/>
  <c r="T1864" i="1"/>
  <c r="L694" i="1"/>
  <c r="M694" i="1" s="1"/>
  <c r="S694" i="1" s="1"/>
  <c r="B694" i="1" s="1"/>
  <c r="R1865" i="1" l="1"/>
  <c r="T1865" i="1"/>
  <c r="O1865" i="1"/>
  <c r="P1865" i="1" s="1"/>
  <c r="J1865" i="1"/>
  <c r="L1865" i="1" s="1"/>
  <c r="N1866" i="1"/>
  <c r="E1867" i="1"/>
  <c r="A1867" i="1"/>
  <c r="V1867" i="1"/>
  <c r="I1866" i="1"/>
  <c r="H1866" i="1"/>
  <c r="R1866" i="1" s="1"/>
  <c r="D1866" i="1"/>
  <c r="F1866" i="1" s="1"/>
  <c r="G1866" i="1"/>
  <c r="J1866" i="1"/>
  <c r="L1866" i="1" s="1"/>
  <c r="L695" i="1"/>
  <c r="M695" i="1" s="1"/>
  <c r="S695" i="1" s="1"/>
  <c r="B695" i="1" s="1"/>
  <c r="D1867" i="1" l="1"/>
  <c r="F1867" i="1" s="1"/>
  <c r="N1867" i="1"/>
  <c r="O1867" i="1" s="1"/>
  <c r="A1868" i="1"/>
  <c r="I1867" i="1"/>
  <c r="H1867" i="1"/>
  <c r="R1867" i="1" s="1"/>
  <c r="T1866" i="1"/>
  <c r="O1866" i="1"/>
  <c r="P1866" i="1" s="1"/>
  <c r="L696" i="1"/>
  <c r="M696" i="1" s="1"/>
  <c r="S696" i="1" s="1"/>
  <c r="B696" i="1" s="1"/>
  <c r="G1867" i="1" l="1"/>
  <c r="J1867" i="1"/>
  <c r="L1867" i="1" s="1"/>
  <c r="L697" i="1"/>
  <c r="M697" i="1" s="1"/>
  <c r="S697" i="1" s="1"/>
  <c r="B697" i="1" s="1"/>
  <c r="L698" i="1" l="1"/>
  <c r="M698" i="1" s="1"/>
  <c r="S698" i="1" s="1"/>
  <c r="B698" i="1" s="1"/>
  <c r="L699" i="1" l="1"/>
  <c r="M699" i="1" s="1"/>
  <c r="S699" i="1" s="1"/>
  <c r="B699" i="1" s="1"/>
  <c r="L700" i="1" l="1"/>
  <c r="M700" i="1" s="1"/>
  <c r="L701" i="1" l="1"/>
  <c r="M701" i="1" s="1"/>
  <c r="S701" i="1" s="1"/>
  <c r="B701" i="1" s="1"/>
  <c r="S700" i="1"/>
  <c r="B700" i="1" s="1"/>
  <c r="L702" i="1" l="1"/>
  <c r="M702" i="1" s="1"/>
  <c r="S702" i="1" s="1"/>
  <c r="B702" i="1" s="1"/>
  <c r="L703" i="1" l="1"/>
  <c r="M703" i="1" s="1"/>
  <c r="S703" i="1" s="1"/>
  <c r="B703" i="1" s="1"/>
  <c r="L704" i="1" l="1"/>
  <c r="M704" i="1" s="1"/>
  <c r="S704" i="1" s="1"/>
  <c r="B704" i="1" s="1"/>
  <c r="L705" i="1" l="1"/>
  <c r="M705" i="1" s="1"/>
  <c r="S705" i="1" s="1"/>
  <c r="B705" i="1" s="1"/>
  <c r="L706" i="1" l="1"/>
  <c r="M706" i="1" s="1"/>
  <c r="S706" i="1" s="1"/>
  <c r="B706" i="1" s="1"/>
  <c r="L707" i="1" l="1"/>
  <c r="M707" i="1" s="1"/>
  <c r="S707" i="1" s="1"/>
  <c r="B707" i="1" s="1"/>
  <c r="L708" i="1" l="1"/>
  <c r="M708" i="1" s="1"/>
  <c r="S708" i="1" l="1"/>
  <c r="B708" i="1" s="1"/>
  <c r="L709" i="1"/>
  <c r="M709" i="1" s="1"/>
  <c r="S709" i="1" s="1"/>
  <c r="B709" i="1" s="1"/>
  <c r="L710" i="1"/>
  <c r="M710" i="1" l="1"/>
  <c r="C711" i="1" l="1"/>
  <c r="C712" i="1" s="1"/>
  <c r="C713" i="1" s="1"/>
  <c r="C714" i="1" s="1"/>
  <c r="C715" i="1" s="1"/>
  <c r="C716" i="1" s="1"/>
  <c r="C717" i="1" s="1"/>
  <c r="C718" i="1" s="1"/>
  <c r="C719" i="1" s="1"/>
  <c r="C720" i="1" s="1"/>
  <c r="C721" i="1" s="1"/>
  <c r="C722" i="1" s="1"/>
  <c r="C723" i="1" s="1"/>
  <c r="C724" i="1" s="1"/>
  <c r="C725" i="1" s="1"/>
  <c r="C726" i="1" s="1"/>
  <c r="C727" i="1" s="1"/>
  <c r="C728" i="1" s="1"/>
  <c r="C729" i="1" s="1"/>
  <c r="C730" i="1" s="1"/>
  <c r="C731" i="1" s="1"/>
  <c r="C732" i="1" s="1"/>
  <c r="C733" i="1" s="1"/>
  <c r="C734" i="1" s="1"/>
  <c r="C735" i="1" s="1"/>
  <c r="C736" i="1" s="1"/>
  <c r="C737" i="1" s="1"/>
  <c r="C738" i="1" s="1"/>
  <c r="C739" i="1" s="1"/>
  <c r="C740" i="1" s="1"/>
  <c r="AL34" i="1" s="1"/>
  <c r="AM33" i="1"/>
  <c r="L711" i="1"/>
  <c r="S710" i="1"/>
  <c r="T712" i="1"/>
  <c r="M711" i="1" l="1"/>
  <c r="S711" i="1" s="1"/>
  <c r="B711" i="1" s="1"/>
  <c r="T710" i="1"/>
  <c r="AQ33" i="1"/>
  <c r="B710" i="1"/>
  <c r="L712" i="1"/>
  <c r="M712" i="1" s="1"/>
  <c r="S712" i="1" s="1"/>
  <c r="B712" i="1" s="1"/>
  <c r="L713" i="1" l="1"/>
  <c r="M713" i="1" s="1"/>
  <c r="S713" i="1" s="1"/>
  <c r="B713" i="1" s="1"/>
  <c r="L714" i="1" l="1"/>
  <c r="M714" i="1" s="1"/>
  <c r="S714" i="1" l="1"/>
  <c r="L715" i="1"/>
  <c r="M715" i="1" s="1"/>
  <c r="S715" i="1" s="1"/>
  <c r="B715" i="1" s="1"/>
  <c r="B714" i="1" l="1"/>
  <c r="L716" i="1"/>
  <c r="M716" i="1" s="1"/>
  <c r="S716" i="1" s="1"/>
  <c r="B716" i="1" s="1"/>
  <c r="L717" i="1" l="1"/>
  <c r="M717" i="1" s="1"/>
  <c r="S717" i="1" s="1"/>
  <c r="B717" i="1" s="1"/>
  <c r="L718" i="1" l="1"/>
  <c r="M718" i="1" s="1"/>
  <c r="S718" i="1" s="1"/>
  <c r="B718" i="1" s="1"/>
  <c r="L719" i="1" l="1"/>
  <c r="M719" i="1" s="1"/>
  <c r="S719" i="1" s="1"/>
  <c r="B719" i="1" s="1"/>
  <c r="L720" i="1" l="1"/>
  <c r="M720" i="1" s="1"/>
  <c r="S720" i="1" s="1"/>
  <c r="B720" i="1" s="1"/>
  <c r="L721" i="1" l="1"/>
  <c r="M721" i="1" s="1"/>
  <c r="S721" i="1" s="1"/>
  <c r="B721" i="1" s="1"/>
  <c r="L722" i="1" l="1"/>
  <c r="M722" i="1" s="1"/>
  <c r="L723" i="1" l="1"/>
  <c r="M723" i="1" s="1"/>
  <c r="S723" i="1" s="1"/>
  <c r="B723" i="1" s="1"/>
  <c r="S722" i="1"/>
  <c r="B722" i="1" s="1"/>
  <c r="L724" i="1" l="1"/>
  <c r="M724" i="1" s="1"/>
  <c r="S724" i="1" s="1"/>
  <c r="B724" i="1" s="1"/>
  <c r="L725" i="1" l="1"/>
  <c r="M725" i="1" s="1"/>
  <c r="S725" i="1" s="1"/>
  <c r="B725" i="1" s="1"/>
  <c r="L726" i="1" l="1"/>
  <c r="M726" i="1" s="1"/>
  <c r="S726" i="1" s="1"/>
  <c r="B726" i="1" s="1"/>
  <c r="L727" i="1" l="1"/>
  <c r="M727" i="1" s="1"/>
  <c r="S727" i="1" s="1"/>
  <c r="B727" i="1" s="1"/>
  <c r="L728" i="1" l="1"/>
  <c r="M728" i="1" s="1"/>
  <c r="S728" i="1" s="1"/>
  <c r="B728" i="1" s="1"/>
  <c r="L729" i="1" l="1"/>
  <c r="M729" i="1" s="1"/>
  <c r="S729" i="1" s="1"/>
  <c r="B729" i="1" s="1"/>
  <c r="L730" i="1" l="1"/>
  <c r="M730" i="1" s="1"/>
  <c r="S730" i="1" s="1"/>
  <c r="B730" i="1" s="1"/>
  <c r="L731" i="1" l="1"/>
  <c r="M731" i="1" s="1"/>
  <c r="S731" i="1" s="1"/>
  <c r="B731" i="1" s="1"/>
  <c r="L732" i="1" l="1"/>
  <c r="M732" i="1" s="1"/>
  <c r="S732" i="1" s="1"/>
  <c r="B732" i="1" s="1"/>
  <c r="L733" i="1" l="1"/>
  <c r="M733" i="1" s="1"/>
  <c r="S733" i="1" s="1"/>
  <c r="B733" i="1" s="1"/>
  <c r="L734" i="1" l="1"/>
  <c r="M734" i="1" s="1"/>
  <c r="S734" i="1" l="1"/>
  <c r="B734" i="1" s="1"/>
  <c r="L735" i="1"/>
  <c r="M735" i="1" s="1"/>
  <c r="S735" i="1" s="1"/>
  <c r="B735" i="1" s="1"/>
  <c r="L736" i="1" l="1"/>
  <c r="M736" i="1" s="1"/>
  <c r="S736" i="1" s="1"/>
  <c r="B736" i="1" s="1"/>
  <c r="L737" i="1" l="1"/>
  <c r="M737" i="1" s="1"/>
  <c r="S737" i="1" s="1"/>
  <c r="B737" i="1" s="1"/>
  <c r="L738" i="1" l="1"/>
  <c r="M738" i="1" s="1"/>
  <c r="S738" i="1" l="1"/>
  <c r="B738" i="1" s="1"/>
  <c r="L740" i="1"/>
  <c r="L739" i="1"/>
  <c r="M739" i="1" s="1"/>
  <c r="S739" i="1" s="1"/>
  <c r="B739" i="1" s="1"/>
  <c r="M740" i="1" l="1"/>
  <c r="O740" i="1" l="1"/>
  <c r="AM34" i="1"/>
  <c r="S740" i="1"/>
  <c r="C741" i="1"/>
  <c r="C742" i="1" s="1"/>
  <c r="C743" i="1" s="1"/>
  <c r="C744" i="1" s="1"/>
  <c r="C745" i="1" s="1"/>
  <c r="C746" i="1" s="1"/>
  <c r="C747" i="1" s="1"/>
  <c r="C748" i="1" s="1"/>
  <c r="C749" i="1" s="1"/>
  <c r="C750" i="1" s="1"/>
  <c r="C751" i="1" s="1"/>
  <c r="C752" i="1" s="1"/>
  <c r="C753" i="1" s="1"/>
  <c r="C754" i="1" s="1"/>
  <c r="C755" i="1" s="1"/>
  <c r="C756" i="1" s="1"/>
  <c r="C757" i="1" s="1"/>
  <c r="C758" i="1" s="1"/>
  <c r="C759" i="1" s="1"/>
  <c r="C760" i="1" s="1"/>
  <c r="C761" i="1" s="1"/>
  <c r="C762" i="1" s="1"/>
  <c r="C763" i="1" s="1"/>
  <c r="C764" i="1" s="1"/>
  <c r="C765" i="1" s="1"/>
  <c r="C766" i="1" s="1"/>
  <c r="C767" i="1" s="1"/>
  <c r="C768" i="1" s="1"/>
  <c r="C769" i="1" s="1"/>
  <c r="C770" i="1" s="1"/>
  <c r="C771" i="1" s="1"/>
  <c r="AL35" i="1" s="1"/>
  <c r="L741" i="1"/>
  <c r="B740" i="1" l="1"/>
  <c r="AQ34" i="1"/>
  <c r="AD34" i="1"/>
  <c r="AC34" i="1" s="1"/>
  <c r="AE34" i="1" s="1"/>
  <c r="AN34" i="1"/>
  <c r="AO34" i="1" s="1"/>
  <c r="M741" i="1"/>
  <c r="S741" i="1" s="1"/>
  <c r="B741" i="1" s="1"/>
  <c r="T740" i="1"/>
  <c r="L742" i="1"/>
  <c r="M742" i="1" s="1"/>
  <c r="AA34" i="1" l="1"/>
  <c r="AB35" i="1" s="1"/>
  <c r="S742" i="1"/>
  <c r="L743" i="1"/>
  <c r="M743" i="1" s="1"/>
  <c r="B742" i="1" l="1"/>
  <c r="L744" i="1"/>
  <c r="M744" i="1" s="1"/>
  <c r="S743" i="1"/>
  <c r="B743" i="1" s="1"/>
  <c r="S744" i="1" l="1"/>
  <c r="L745" i="1"/>
  <c r="M745" i="1" s="1"/>
  <c r="S745" i="1" s="1"/>
  <c r="B745" i="1" s="1"/>
  <c r="B744" i="1" l="1"/>
  <c r="L746" i="1"/>
  <c r="M746" i="1" s="1"/>
  <c r="S746" i="1" s="1"/>
  <c r="B746" i="1" s="1"/>
  <c r="L747" i="1" l="1"/>
  <c r="M747" i="1" s="1"/>
  <c r="S747" i="1" s="1"/>
  <c r="B747" i="1" s="1"/>
  <c r="L748" i="1" l="1"/>
  <c r="M748" i="1" s="1"/>
  <c r="S748" i="1" s="1"/>
  <c r="B748" i="1" s="1"/>
  <c r="L749" i="1" l="1"/>
  <c r="M749" i="1" s="1"/>
  <c r="S749" i="1" s="1"/>
  <c r="B749" i="1" s="1"/>
  <c r="L750" i="1" l="1"/>
  <c r="M750" i="1" s="1"/>
  <c r="S750" i="1" s="1"/>
  <c r="B750" i="1" s="1"/>
  <c r="L751" i="1" l="1"/>
  <c r="M751" i="1" s="1"/>
  <c r="S751" i="1" s="1"/>
  <c r="B751" i="1" s="1"/>
  <c r="L752" i="1" l="1"/>
  <c r="M752" i="1" s="1"/>
  <c r="S752" i="1" s="1"/>
  <c r="B752" i="1" s="1"/>
  <c r="L753" i="1" l="1"/>
  <c r="M753" i="1" s="1"/>
  <c r="S753" i="1" s="1"/>
  <c r="B753" i="1" s="1"/>
  <c r="L754" i="1" l="1"/>
  <c r="M754" i="1" s="1"/>
  <c r="S754" i="1" s="1"/>
  <c r="B754" i="1" s="1"/>
  <c r="L755" i="1" l="1"/>
  <c r="M755" i="1" s="1"/>
  <c r="S755" i="1" l="1"/>
  <c r="B755" i="1" s="1"/>
  <c r="L756" i="1"/>
  <c r="M756" i="1" s="1"/>
  <c r="S756" i="1" s="1"/>
  <c r="B756" i="1" s="1"/>
  <c r="L757" i="1" l="1"/>
  <c r="M757" i="1" s="1"/>
  <c r="S757" i="1" s="1"/>
  <c r="B757" i="1" s="1"/>
  <c r="L758" i="1" l="1"/>
  <c r="M758" i="1" s="1"/>
  <c r="S758" i="1" s="1"/>
  <c r="B758" i="1" s="1"/>
  <c r="L759" i="1" l="1"/>
  <c r="M759" i="1" s="1"/>
  <c r="S759" i="1" s="1"/>
  <c r="B759" i="1" s="1"/>
  <c r="L760" i="1" l="1"/>
  <c r="M760" i="1" s="1"/>
  <c r="S760" i="1" s="1"/>
  <c r="B760" i="1" s="1"/>
  <c r="L761" i="1" l="1"/>
  <c r="M761" i="1" s="1"/>
  <c r="S761" i="1" s="1"/>
  <c r="B761" i="1" s="1"/>
  <c r="L762" i="1" l="1"/>
  <c r="M762" i="1" s="1"/>
  <c r="L763" i="1" l="1"/>
  <c r="M763" i="1" s="1"/>
  <c r="S762" i="1"/>
  <c r="B762" i="1" s="1"/>
  <c r="S763" i="1" l="1"/>
  <c r="B763" i="1" s="1"/>
  <c r="L764" i="1"/>
  <c r="M764" i="1" s="1"/>
  <c r="S764" i="1" s="1"/>
  <c r="B764" i="1" s="1"/>
  <c r="L765" i="1" l="1"/>
  <c r="M765" i="1" s="1"/>
  <c r="S765" i="1" s="1"/>
  <c r="B765" i="1" s="1"/>
  <c r="L766" i="1" l="1"/>
  <c r="M766" i="1" s="1"/>
  <c r="S766" i="1" s="1"/>
  <c r="B766" i="1" s="1"/>
  <c r="L767" i="1" l="1"/>
  <c r="M767" i="1" s="1"/>
  <c r="S767" i="1" s="1"/>
  <c r="B767" i="1" s="1"/>
  <c r="L768" i="1" l="1"/>
  <c r="M768" i="1" s="1"/>
  <c r="S768" i="1" s="1"/>
  <c r="B768" i="1" s="1"/>
  <c r="L769" i="1" l="1"/>
  <c r="M769" i="1" s="1"/>
  <c r="S769" i="1" s="1"/>
  <c r="B769" i="1" s="1"/>
  <c r="L771" i="1" l="1"/>
  <c r="L770" i="1"/>
  <c r="M770" i="1" s="1"/>
  <c r="S770" i="1" s="1"/>
  <c r="B770" i="1" s="1"/>
  <c r="M771" i="1" l="1"/>
  <c r="O771" i="1" l="1"/>
  <c r="AN35" i="1" s="1"/>
  <c r="AO35" i="1" s="1"/>
  <c r="AM35" i="1"/>
  <c r="S771" i="1"/>
  <c r="C772" i="1"/>
  <c r="C773" i="1" s="1"/>
  <c r="C774" i="1" s="1"/>
  <c r="C775" i="1" s="1"/>
  <c r="C776" i="1" s="1"/>
  <c r="C777" i="1" s="1"/>
  <c r="C778" i="1" s="1"/>
  <c r="C779" i="1" s="1"/>
  <c r="C780" i="1" s="1"/>
  <c r="C781" i="1" s="1"/>
  <c r="C782" i="1" s="1"/>
  <c r="C783" i="1" s="1"/>
  <c r="C784" i="1" s="1"/>
  <c r="C785" i="1" s="1"/>
  <c r="C786" i="1" s="1"/>
  <c r="C787" i="1" s="1"/>
  <c r="C788" i="1" s="1"/>
  <c r="C789" i="1" s="1"/>
  <c r="C790" i="1" s="1"/>
  <c r="C791" i="1" s="1"/>
  <c r="C792" i="1" s="1"/>
  <c r="C793" i="1" s="1"/>
  <c r="C794" i="1" s="1"/>
  <c r="C795" i="1" s="1"/>
  <c r="C796" i="1" s="1"/>
  <c r="C797" i="1" s="1"/>
  <c r="C798" i="1" s="1"/>
  <c r="C799" i="1" s="1"/>
  <c r="C800" i="1" s="1"/>
  <c r="C801" i="1" s="1"/>
  <c r="AL36" i="1" s="1"/>
  <c r="AO36" i="1" s="1"/>
  <c r="L772" i="1"/>
  <c r="AD35" i="1" l="1"/>
  <c r="AC35" i="1" s="1"/>
  <c r="AA35" i="1" s="1"/>
  <c r="B771" i="1"/>
  <c r="AQ35" i="1"/>
  <c r="M772" i="1"/>
  <c r="S772" i="1" s="1"/>
  <c r="B772" i="1" s="1"/>
  <c r="T771" i="1"/>
  <c r="L773" i="1"/>
  <c r="M773" i="1" s="1"/>
  <c r="S773" i="1" s="1"/>
  <c r="B773" i="1" s="1"/>
  <c r="AE35" i="1" l="1"/>
  <c r="AC36" i="1"/>
  <c r="AA36" i="1" s="1"/>
  <c r="AB36" i="1"/>
  <c r="L774" i="1"/>
  <c r="M774" i="1" s="1"/>
  <c r="S774" i="1" s="1"/>
  <c r="B774" i="1" s="1"/>
  <c r="AE36" i="1" l="1"/>
  <c r="AB37" i="1"/>
  <c r="L775" i="1"/>
  <c r="M775" i="1" s="1"/>
  <c r="S775" i="1" l="1"/>
  <c r="L776" i="1"/>
  <c r="M776" i="1" s="1"/>
  <c r="S776" i="1" s="1"/>
  <c r="B776" i="1" s="1"/>
  <c r="B775" i="1" l="1"/>
  <c r="L777" i="1"/>
  <c r="M777" i="1" s="1"/>
  <c r="S777" i="1" s="1"/>
  <c r="B777" i="1" s="1"/>
  <c r="L778" i="1" l="1"/>
  <c r="M778" i="1" s="1"/>
  <c r="S778" i="1" s="1"/>
  <c r="B778" i="1" s="1"/>
  <c r="L779" i="1" l="1"/>
  <c r="M779" i="1" s="1"/>
  <c r="S779" i="1" s="1"/>
  <c r="B779" i="1" s="1"/>
  <c r="L780" i="1" l="1"/>
  <c r="M780" i="1" s="1"/>
  <c r="S780" i="1" s="1"/>
  <c r="B780" i="1" s="1"/>
  <c r="L781" i="1" l="1"/>
  <c r="M781" i="1" s="1"/>
  <c r="S781" i="1" s="1"/>
  <c r="B781" i="1" s="1"/>
  <c r="L782" i="1" l="1"/>
  <c r="M782" i="1" s="1"/>
  <c r="S782" i="1" s="1"/>
  <c r="B782" i="1" s="1"/>
  <c r="L783" i="1" l="1"/>
  <c r="M783" i="1" s="1"/>
  <c r="S783" i="1" l="1"/>
  <c r="B783" i="1" s="1"/>
  <c r="L784" i="1"/>
  <c r="M784" i="1" s="1"/>
  <c r="S784" i="1" s="1"/>
  <c r="B784" i="1" s="1"/>
  <c r="L785" i="1" l="1"/>
  <c r="M785" i="1" s="1"/>
  <c r="S785" i="1" s="1"/>
  <c r="B785" i="1" s="1"/>
  <c r="L786" i="1" l="1"/>
  <c r="M786" i="1" s="1"/>
  <c r="S786" i="1" s="1"/>
  <c r="B786" i="1" s="1"/>
  <c r="L787" i="1" l="1"/>
  <c r="M787" i="1" s="1"/>
  <c r="S787" i="1" l="1"/>
  <c r="B787" i="1" s="1"/>
  <c r="L788" i="1"/>
  <c r="M788" i="1" s="1"/>
  <c r="S788" i="1" s="1"/>
  <c r="B788" i="1" s="1"/>
  <c r="L789" i="1" l="1"/>
  <c r="M789" i="1" s="1"/>
  <c r="S789" i="1" s="1"/>
  <c r="B789" i="1" s="1"/>
  <c r="L790" i="1" l="1"/>
  <c r="M790" i="1" s="1"/>
  <c r="S790" i="1" s="1"/>
  <c r="B790" i="1" s="1"/>
  <c r="L791" i="1" l="1"/>
  <c r="M791" i="1" s="1"/>
  <c r="S791" i="1" s="1"/>
  <c r="B791" i="1" s="1"/>
  <c r="L792" i="1" l="1"/>
  <c r="M792" i="1" s="1"/>
  <c r="S792" i="1" s="1"/>
  <c r="B792" i="1" s="1"/>
  <c r="L793" i="1" l="1"/>
  <c r="M793" i="1" s="1"/>
  <c r="S793" i="1" s="1"/>
  <c r="B793" i="1" s="1"/>
  <c r="L794" i="1" l="1"/>
  <c r="M794" i="1" s="1"/>
  <c r="S794" i="1" s="1"/>
  <c r="B794" i="1" s="1"/>
  <c r="L795" i="1" l="1"/>
  <c r="M795" i="1" s="1"/>
  <c r="S795" i="1" s="1"/>
  <c r="B795" i="1" s="1"/>
  <c r="L796" i="1" l="1"/>
  <c r="M796" i="1" s="1"/>
  <c r="S796" i="1" s="1"/>
  <c r="B796" i="1" s="1"/>
  <c r="L797" i="1" l="1"/>
  <c r="M797" i="1" s="1"/>
  <c r="S797" i="1" s="1"/>
  <c r="B797" i="1" s="1"/>
  <c r="L798" i="1" l="1"/>
  <c r="M798" i="1" s="1"/>
  <c r="S798" i="1" s="1"/>
  <c r="B798" i="1" s="1"/>
  <c r="L799" i="1" l="1"/>
  <c r="M799" i="1" s="1"/>
  <c r="S799" i="1" s="1"/>
  <c r="B799" i="1" s="1"/>
  <c r="L800" i="1" l="1"/>
  <c r="M800" i="1" s="1"/>
  <c r="S800" i="1" s="1"/>
  <c r="B800" i="1" s="1"/>
  <c r="L801" i="1"/>
  <c r="M801" i="1" l="1"/>
  <c r="AM36" i="1" s="1"/>
  <c r="S801" i="1" l="1"/>
  <c r="C802" i="1"/>
  <c r="C803" i="1" s="1"/>
  <c r="C804" i="1" s="1"/>
  <c r="C805" i="1" s="1"/>
  <c r="C806" i="1" s="1"/>
  <c r="C807" i="1" s="1"/>
  <c r="C808" i="1" s="1"/>
  <c r="C809" i="1" s="1"/>
  <c r="C810" i="1" s="1"/>
  <c r="C811" i="1" s="1"/>
  <c r="C812" i="1" s="1"/>
  <c r="C813" i="1" s="1"/>
  <c r="C814" i="1" s="1"/>
  <c r="C815" i="1" s="1"/>
  <c r="C816" i="1" s="1"/>
  <c r="C817" i="1" s="1"/>
  <c r="C818" i="1" s="1"/>
  <c r="C819" i="1" s="1"/>
  <c r="C820" i="1" s="1"/>
  <c r="C821" i="1" s="1"/>
  <c r="C822" i="1" s="1"/>
  <c r="C823" i="1" s="1"/>
  <c r="C824" i="1" s="1"/>
  <c r="C825" i="1" s="1"/>
  <c r="C826" i="1" s="1"/>
  <c r="C827" i="1" s="1"/>
  <c r="C828" i="1" s="1"/>
  <c r="C829" i="1" s="1"/>
  <c r="C830" i="1" s="1"/>
  <c r="C831" i="1" s="1"/>
  <c r="C832" i="1" s="1"/>
  <c r="AL37" i="1" s="1"/>
  <c r="L802" i="1"/>
  <c r="B801" i="1" l="1"/>
  <c r="AQ36" i="1"/>
  <c r="M802" i="1"/>
  <c r="S802" i="1" s="1"/>
  <c r="B802" i="1" s="1"/>
  <c r="T801" i="1"/>
  <c r="L803" i="1"/>
  <c r="M803" i="1" s="1"/>
  <c r="S803" i="1" s="1"/>
  <c r="B803" i="1" s="1"/>
  <c r="L804" i="1" l="1"/>
  <c r="M804" i="1" s="1"/>
  <c r="S804" i="1" s="1"/>
  <c r="B804" i="1" s="1"/>
  <c r="L805" i="1" l="1"/>
  <c r="M805" i="1" s="1"/>
  <c r="S805" i="1" l="1"/>
  <c r="L806" i="1"/>
  <c r="M806" i="1" s="1"/>
  <c r="S806" i="1" s="1"/>
  <c r="B806" i="1" s="1"/>
  <c r="B805" i="1" l="1"/>
  <c r="L807" i="1"/>
  <c r="M807" i="1" s="1"/>
  <c r="S807" i="1" s="1"/>
  <c r="B807" i="1" s="1"/>
  <c r="L808" i="1" l="1"/>
  <c r="M808" i="1" s="1"/>
  <c r="S808" i="1" s="1"/>
  <c r="B808" i="1" s="1"/>
  <c r="L809" i="1" l="1"/>
  <c r="M809" i="1" s="1"/>
  <c r="S809" i="1" s="1"/>
  <c r="B809" i="1" s="1"/>
  <c r="L810" i="1" l="1"/>
  <c r="M810" i="1" s="1"/>
  <c r="S810" i="1" s="1"/>
  <c r="B810" i="1" s="1"/>
  <c r="L811" i="1" l="1"/>
  <c r="M811" i="1" s="1"/>
  <c r="S811" i="1" l="1"/>
  <c r="B811" i="1" s="1"/>
  <c r="L812" i="1"/>
  <c r="M812" i="1" s="1"/>
  <c r="S812" i="1" s="1"/>
  <c r="B812" i="1" s="1"/>
  <c r="L813" i="1" l="1"/>
  <c r="M813" i="1" s="1"/>
  <c r="S813" i="1" s="1"/>
  <c r="B813" i="1" s="1"/>
  <c r="L814" i="1" l="1"/>
  <c r="M814" i="1" s="1"/>
  <c r="S814" i="1" s="1"/>
  <c r="B814" i="1" s="1"/>
  <c r="L815" i="1" l="1"/>
  <c r="M815" i="1" s="1"/>
  <c r="S815" i="1" l="1"/>
  <c r="B815" i="1" s="1"/>
  <c r="L816" i="1"/>
  <c r="M816" i="1" s="1"/>
  <c r="S816" i="1" s="1"/>
  <c r="B816" i="1" s="1"/>
  <c r="L817" i="1" l="1"/>
  <c r="M817" i="1" s="1"/>
  <c r="S817" i="1" s="1"/>
  <c r="B817" i="1" s="1"/>
  <c r="L818" i="1" l="1"/>
  <c r="M818" i="1" s="1"/>
  <c r="L819" i="1" l="1"/>
  <c r="M819" i="1" s="1"/>
  <c r="S819" i="1" s="1"/>
  <c r="B819" i="1" s="1"/>
  <c r="S818" i="1"/>
  <c r="B818" i="1" s="1"/>
  <c r="L820" i="1" l="1"/>
  <c r="M820" i="1" s="1"/>
  <c r="S820" i="1" s="1"/>
  <c r="B820" i="1" s="1"/>
  <c r="L821" i="1" l="1"/>
  <c r="M821" i="1" s="1"/>
  <c r="S821" i="1" s="1"/>
  <c r="B821" i="1" s="1"/>
  <c r="L822" i="1" l="1"/>
  <c r="M822" i="1" s="1"/>
  <c r="L823" i="1" l="1"/>
  <c r="M823" i="1" s="1"/>
  <c r="S823" i="1" s="1"/>
  <c r="B823" i="1" s="1"/>
  <c r="S822" i="1"/>
  <c r="B822" i="1" s="1"/>
  <c r="L824" i="1" l="1"/>
  <c r="M824" i="1" s="1"/>
  <c r="S824" i="1" s="1"/>
  <c r="B824" i="1" s="1"/>
  <c r="L825" i="1" l="1"/>
  <c r="M825" i="1" s="1"/>
  <c r="S825" i="1" s="1"/>
  <c r="B825" i="1" s="1"/>
  <c r="L826" i="1" l="1"/>
  <c r="M826" i="1" s="1"/>
  <c r="S826" i="1" s="1"/>
  <c r="B826" i="1" s="1"/>
  <c r="L827" i="1" l="1"/>
  <c r="M827" i="1" s="1"/>
  <c r="S827" i="1" s="1"/>
  <c r="B827" i="1" s="1"/>
  <c r="L828" i="1" l="1"/>
  <c r="M828" i="1" s="1"/>
  <c r="S828" i="1" s="1"/>
  <c r="B828" i="1" s="1"/>
  <c r="L829" i="1" l="1"/>
  <c r="M829" i="1" s="1"/>
  <c r="S829" i="1" s="1"/>
  <c r="B829" i="1" s="1"/>
  <c r="L830" i="1" l="1"/>
  <c r="M830" i="1" s="1"/>
  <c r="S830" i="1" s="1"/>
  <c r="B830" i="1" s="1"/>
  <c r="L831" i="1" l="1"/>
  <c r="M831" i="1" s="1"/>
  <c r="S831" i="1" s="1"/>
  <c r="B831" i="1" s="1"/>
  <c r="L832" i="1"/>
  <c r="M832" i="1" l="1"/>
  <c r="O832" i="1" l="1"/>
  <c r="AN37" i="1" s="1"/>
  <c r="AO37" i="1" s="1"/>
  <c r="AM37" i="1"/>
  <c r="S832" i="1"/>
  <c r="C833" i="1"/>
  <c r="C834" i="1" s="1"/>
  <c r="C835" i="1" s="1"/>
  <c r="C836" i="1" s="1"/>
  <c r="C837" i="1" s="1"/>
  <c r="C838" i="1" s="1"/>
  <c r="C839" i="1" s="1"/>
  <c r="C840" i="1" s="1"/>
  <c r="C841" i="1" s="1"/>
  <c r="C842" i="1" s="1"/>
  <c r="C843" i="1" s="1"/>
  <c r="C844" i="1" s="1"/>
  <c r="C845" i="1" s="1"/>
  <c r="C846" i="1" s="1"/>
  <c r="C847" i="1" s="1"/>
  <c r="C848" i="1" s="1"/>
  <c r="C849" i="1" s="1"/>
  <c r="C850" i="1" s="1"/>
  <c r="C851" i="1" s="1"/>
  <c r="C852" i="1" s="1"/>
  <c r="C853" i="1" s="1"/>
  <c r="C854" i="1" s="1"/>
  <c r="C855" i="1" s="1"/>
  <c r="C856" i="1" s="1"/>
  <c r="C857" i="1" s="1"/>
  <c r="C858" i="1" s="1"/>
  <c r="C859" i="1" s="1"/>
  <c r="C860" i="1" s="1"/>
  <c r="C861" i="1" s="1"/>
  <c r="C862" i="1" s="1"/>
  <c r="C863" i="1" s="1"/>
  <c r="AL38" i="1" s="1"/>
  <c r="L833" i="1"/>
  <c r="AD37" i="1" l="1"/>
  <c r="AC37" i="1" s="1"/>
  <c r="AA37" i="1" s="1"/>
  <c r="B832" i="1"/>
  <c r="AQ37" i="1"/>
  <c r="M833" i="1"/>
  <c r="S833" i="1" s="1"/>
  <c r="B833" i="1" s="1"/>
  <c r="T832" i="1"/>
  <c r="L834" i="1"/>
  <c r="M834" i="1" s="1"/>
  <c r="AE37" i="1" l="1"/>
  <c r="AB38" i="1"/>
  <c r="S834" i="1"/>
  <c r="L835" i="1"/>
  <c r="M835" i="1" s="1"/>
  <c r="S835" i="1" s="1"/>
  <c r="B835" i="1" s="1"/>
  <c r="B834" i="1" l="1"/>
  <c r="L836" i="1"/>
  <c r="M836" i="1" s="1"/>
  <c r="S836" i="1" l="1"/>
  <c r="L837" i="1"/>
  <c r="M837" i="1" s="1"/>
  <c r="S837" i="1" s="1"/>
  <c r="B837" i="1" s="1"/>
  <c r="B836" i="1" l="1"/>
  <c r="L838" i="1"/>
  <c r="M838" i="1" s="1"/>
  <c r="S838" i="1" s="1"/>
  <c r="B838" i="1" s="1"/>
  <c r="L839" i="1" l="1"/>
  <c r="M839" i="1" s="1"/>
  <c r="S839" i="1" l="1"/>
  <c r="B839" i="1" s="1"/>
  <c r="L840" i="1"/>
  <c r="M840" i="1" s="1"/>
  <c r="S840" i="1" s="1"/>
  <c r="B840" i="1" s="1"/>
  <c r="L841" i="1" l="1"/>
  <c r="M841" i="1" s="1"/>
  <c r="S841" i="1" s="1"/>
  <c r="B841" i="1" s="1"/>
  <c r="L842" i="1" l="1"/>
  <c r="M842" i="1" s="1"/>
  <c r="S842" i="1" s="1"/>
  <c r="B842" i="1" s="1"/>
  <c r="L843" i="1" l="1"/>
  <c r="M843" i="1" s="1"/>
  <c r="S843" i="1" s="1"/>
  <c r="B843" i="1" s="1"/>
  <c r="L844" i="1" l="1"/>
  <c r="M844" i="1" s="1"/>
  <c r="S844" i="1" s="1"/>
  <c r="B844" i="1" s="1"/>
  <c r="L845" i="1" l="1"/>
  <c r="M845" i="1" s="1"/>
  <c r="S845" i="1" s="1"/>
  <c r="B845" i="1" s="1"/>
  <c r="L846" i="1" l="1"/>
  <c r="M846" i="1" s="1"/>
  <c r="L847" i="1" l="1"/>
  <c r="M847" i="1" s="1"/>
  <c r="S847" i="1" s="1"/>
  <c r="B847" i="1" s="1"/>
  <c r="S846" i="1"/>
  <c r="B846" i="1" s="1"/>
  <c r="L848" i="1" l="1"/>
  <c r="M848" i="1" s="1"/>
  <c r="S848" i="1" s="1"/>
  <c r="B848" i="1" s="1"/>
  <c r="L849" i="1" l="1"/>
  <c r="M849" i="1" s="1"/>
  <c r="S849" i="1" s="1"/>
  <c r="B849" i="1" s="1"/>
  <c r="L850" i="1" l="1"/>
  <c r="M850" i="1" s="1"/>
  <c r="S850" i="1" s="1"/>
  <c r="B850" i="1" s="1"/>
  <c r="L851" i="1" l="1"/>
  <c r="M851" i="1" s="1"/>
  <c r="S851" i="1" s="1"/>
  <c r="B851" i="1" s="1"/>
  <c r="L852" i="1" l="1"/>
  <c r="M852" i="1" s="1"/>
  <c r="S852" i="1" s="1"/>
  <c r="B852" i="1" s="1"/>
  <c r="L853" i="1" l="1"/>
  <c r="M853" i="1" s="1"/>
  <c r="S853" i="1" s="1"/>
  <c r="B853" i="1" s="1"/>
  <c r="L854" i="1" l="1"/>
  <c r="M854" i="1" s="1"/>
  <c r="L855" i="1" l="1"/>
  <c r="M855" i="1" s="1"/>
  <c r="S855" i="1" s="1"/>
  <c r="B855" i="1" s="1"/>
  <c r="S854" i="1"/>
  <c r="B854" i="1" s="1"/>
  <c r="L856" i="1" l="1"/>
  <c r="M856" i="1" s="1"/>
  <c r="S856" i="1" s="1"/>
  <c r="B856" i="1" s="1"/>
  <c r="L857" i="1" l="1"/>
  <c r="M857" i="1" s="1"/>
  <c r="S857" i="1" s="1"/>
  <c r="B857" i="1" s="1"/>
  <c r="L858" i="1" l="1"/>
  <c r="M858" i="1" s="1"/>
  <c r="S858" i="1" s="1"/>
  <c r="B858" i="1" s="1"/>
  <c r="L859" i="1" l="1"/>
  <c r="M859" i="1" s="1"/>
  <c r="S859" i="1" s="1"/>
  <c r="B859" i="1" s="1"/>
  <c r="L860" i="1" l="1"/>
  <c r="M860" i="1" s="1"/>
  <c r="S860" i="1" s="1"/>
  <c r="B860" i="1" s="1"/>
  <c r="L861" i="1" l="1"/>
  <c r="M861" i="1" s="1"/>
  <c r="S861" i="1" s="1"/>
  <c r="B861" i="1" s="1"/>
  <c r="T862" i="1"/>
  <c r="L862" i="1" l="1"/>
  <c r="M862" i="1" s="1"/>
  <c r="S862" i="1" s="1"/>
  <c r="B862" i="1" s="1"/>
  <c r="L863" i="1"/>
  <c r="M863" i="1" l="1"/>
  <c r="AM38" i="1" s="1"/>
  <c r="C864" i="1" l="1"/>
  <c r="C865" i="1" s="1"/>
  <c r="C866" i="1" s="1"/>
  <c r="C867" i="1" s="1"/>
  <c r="C868" i="1" s="1"/>
  <c r="C869" i="1" s="1"/>
  <c r="C870" i="1" s="1"/>
  <c r="C871" i="1" s="1"/>
  <c r="C872" i="1" s="1"/>
  <c r="C873" i="1" s="1"/>
  <c r="C874" i="1" s="1"/>
  <c r="C875" i="1" s="1"/>
  <c r="C876" i="1" s="1"/>
  <c r="C877" i="1" s="1"/>
  <c r="C878" i="1" s="1"/>
  <c r="C879" i="1" s="1"/>
  <c r="C880" i="1" s="1"/>
  <c r="C881" i="1" s="1"/>
  <c r="C882" i="1" s="1"/>
  <c r="C883" i="1" s="1"/>
  <c r="C884" i="1" s="1"/>
  <c r="C885" i="1" s="1"/>
  <c r="C886" i="1" s="1"/>
  <c r="C887" i="1" s="1"/>
  <c r="C888" i="1" s="1"/>
  <c r="C889" i="1" s="1"/>
  <c r="C890" i="1" s="1"/>
  <c r="C891" i="1" s="1"/>
  <c r="C892" i="1" s="1"/>
  <c r="C893" i="1" s="1"/>
  <c r="AL39" i="1" s="1"/>
  <c r="O863" i="1"/>
  <c r="AN38" i="1" s="1"/>
  <c r="AO38" i="1" s="1"/>
  <c r="L864" i="1"/>
  <c r="S863" i="1"/>
  <c r="M864" i="1" l="1"/>
  <c r="S864" i="1" s="1"/>
  <c r="B864" i="1" s="1"/>
  <c r="T863" i="1"/>
  <c r="AQ38" i="1"/>
  <c r="AD38" i="1"/>
  <c r="AC38" i="1" s="1"/>
  <c r="AA38" i="1" s="1"/>
  <c r="L865" i="1"/>
  <c r="M865" i="1" s="1"/>
  <c r="S865" i="1" s="1"/>
  <c r="B865" i="1" s="1"/>
  <c r="B863" i="1"/>
  <c r="AE38" i="1" l="1"/>
  <c r="AB39" i="1"/>
  <c r="L866" i="1"/>
  <c r="M866" i="1" s="1"/>
  <c r="L867" i="1" l="1"/>
  <c r="M867" i="1" s="1"/>
  <c r="S866" i="1"/>
  <c r="B866" i="1" s="1"/>
  <c r="S867" i="1" l="1"/>
  <c r="L868" i="1"/>
  <c r="M868" i="1" s="1"/>
  <c r="S868" i="1" s="1"/>
  <c r="B868" i="1" s="1"/>
  <c r="B867" i="1" l="1"/>
  <c r="L869" i="1"/>
  <c r="M869" i="1" s="1"/>
  <c r="L870" i="1" l="1"/>
  <c r="M870" i="1" s="1"/>
  <c r="S870" i="1" s="1"/>
  <c r="B870" i="1" s="1"/>
  <c r="S869" i="1"/>
  <c r="B869" i="1" s="1"/>
  <c r="L871" i="1" l="1"/>
  <c r="M871" i="1" s="1"/>
  <c r="S871" i="1" s="1"/>
  <c r="B871" i="1" s="1"/>
  <c r="L872" i="1" l="1"/>
  <c r="M872" i="1" s="1"/>
  <c r="L873" i="1" l="1"/>
  <c r="M873" i="1" s="1"/>
  <c r="S872" i="1"/>
  <c r="B872" i="1" s="1"/>
  <c r="S873" i="1" l="1"/>
  <c r="B873" i="1" s="1"/>
  <c r="L874" i="1"/>
  <c r="M874" i="1" s="1"/>
  <c r="S874" i="1" l="1"/>
  <c r="B874" i="1" s="1"/>
  <c r="L875" i="1"/>
  <c r="M875" i="1" s="1"/>
  <c r="S875" i="1" s="1"/>
  <c r="B875" i="1" s="1"/>
  <c r="L876" i="1" l="1"/>
  <c r="M876" i="1" s="1"/>
  <c r="S876" i="1" s="1"/>
  <c r="B876" i="1" s="1"/>
  <c r="L877" i="1" l="1"/>
  <c r="M877" i="1" s="1"/>
  <c r="S877" i="1" s="1"/>
  <c r="B877" i="1" s="1"/>
  <c r="L878" i="1" l="1"/>
  <c r="M878" i="1" s="1"/>
  <c r="S878" i="1" s="1"/>
  <c r="B878" i="1" s="1"/>
  <c r="L879" i="1" l="1"/>
  <c r="M879" i="1" s="1"/>
  <c r="S879" i="1" s="1"/>
  <c r="B879" i="1" s="1"/>
  <c r="L880" i="1" l="1"/>
  <c r="M880" i="1" s="1"/>
  <c r="S880" i="1" s="1"/>
  <c r="B880" i="1" s="1"/>
  <c r="L881" i="1" l="1"/>
  <c r="M881" i="1" s="1"/>
  <c r="L882" i="1" l="1"/>
  <c r="M882" i="1" s="1"/>
  <c r="S882" i="1" s="1"/>
  <c r="B882" i="1" s="1"/>
  <c r="S881" i="1"/>
  <c r="B881" i="1" s="1"/>
  <c r="L883" i="1" l="1"/>
  <c r="M883" i="1" s="1"/>
  <c r="S883" i="1" s="1"/>
  <c r="B883" i="1" s="1"/>
  <c r="L884" i="1" l="1"/>
  <c r="M884" i="1" s="1"/>
  <c r="S884" i="1" s="1"/>
  <c r="B884" i="1" s="1"/>
  <c r="L885" i="1" l="1"/>
  <c r="M885" i="1" s="1"/>
  <c r="S885" i="1" s="1"/>
  <c r="B885" i="1" s="1"/>
  <c r="L886" i="1" l="1"/>
  <c r="M886" i="1" s="1"/>
  <c r="L887" i="1" l="1"/>
  <c r="M887" i="1" s="1"/>
  <c r="S887" i="1" s="1"/>
  <c r="B887" i="1" s="1"/>
  <c r="S886" i="1"/>
  <c r="B886" i="1" s="1"/>
  <c r="L888" i="1" l="1"/>
  <c r="M888" i="1" s="1"/>
  <c r="S888" i="1" s="1"/>
  <c r="B888" i="1" s="1"/>
  <c r="L889" i="1" l="1"/>
  <c r="M889" i="1" s="1"/>
  <c r="S889" i="1" s="1"/>
  <c r="B889" i="1" s="1"/>
  <c r="L890" i="1" l="1"/>
  <c r="M890" i="1" s="1"/>
  <c r="S890" i="1" s="1"/>
  <c r="B890" i="1" s="1"/>
  <c r="L891" i="1" l="1"/>
  <c r="M891" i="1" s="1"/>
  <c r="S891" i="1" s="1"/>
  <c r="B891" i="1" s="1"/>
  <c r="L892" i="1" l="1"/>
  <c r="M892" i="1" s="1"/>
  <c r="S892" i="1" s="1"/>
  <c r="B892" i="1" s="1"/>
  <c r="L893" i="1"/>
  <c r="M893" i="1" l="1"/>
  <c r="O893" i="1" l="1"/>
  <c r="AN39" i="1" s="1"/>
  <c r="AO39" i="1" s="1"/>
  <c r="AM39" i="1"/>
  <c r="S893" i="1"/>
  <c r="C894" i="1"/>
  <c r="C895" i="1" s="1"/>
  <c r="C896" i="1" s="1"/>
  <c r="C897" i="1" s="1"/>
  <c r="C898" i="1" s="1"/>
  <c r="C899" i="1" s="1"/>
  <c r="C900" i="1" s="1"/>
  <c r="C901" i="1" s="1"/>
  <c r="C902" i="1" s="1"/>
  <c r="C903" i="1" s="1"/>
  <c r="C904" i="1" s="1"/>
  <c r="C905" i="1" s="1"/>
  <c r="C906" i="1" s="1"/>
  <c r="C907" i="1" s="1"/>
  <c r="C908" i="1" s="1"/>
  <c r="C909" i="1" s="1"/>
  <c r="C910" i="1" s="1"/>
  <c r="C911" i="1" s="1"/>
  <c r="C912" i="1" s="1"/>
  <c r="C913" i="1" s="1"/>
  <c r="C914" i="1" s="1"/>
  <c r="C915" i="1" s="1"/>
  <c r="C916" i="1" s="1"/>
  <c r="C917" i="1" s="1"/>
  <c r="C918" i="1" s="1"/>
  <c r="C919" i="1" s="1"/>
  <c r="C920" i="1" s="1"/>
  <c r="C921" i="1" s="1"/>
  <c r="C922" i="1" s="1"/>
  <c r="C923" i="1" s="1"/>
  <c r="C924" i="1" s="1"/>
  <c r="AL40" i="1" s="1"/>
  <c r="L894" i="1"/>
  <c r="AD39" i="1" l="1"/>
  <c r="AC39" i="1" s="1"/>
  <c r="AA39" i="1" s="1"/>
  <c r="B893" i="1"/>
  <c r="AQ39" i="1"/>
  <c r="T893" i="1"/>
  <c r="M894" i="1"/>
  <c r="S894" i="1" s="1"/>
  <c r="B894" i="1" s="1"/>
  <c r="L895" i="1"/>
  <c r="M895" i="1" s="1"/>
  <c r="S895" i="1" s="1"/>
  <c r="B895" i="1" s="1"/>
  <c r="AE39" i="1" l="1"/>
  <c r="AB40" i="1"/>
  <c r="L896" i="1"/>
  <c r="M896" i="1" s="1"/>
  <c r="L897" i="1" l="1"/>
  <c r="M897" i="1" s="1"/>
  <c r="S896" i="1"/>
  <c r="B896" i="1" l="1"/>
  <c r="S897" i="1"/>
  <c r="L898" i="1"/>
  <c r="M898" i="1" s="1"/>
  <c r="S898" i="1" s="1"/>
  <c r="B898" i="1" s="1"/>
  <c r="B897" i="1" l="1"/>
  <c r="L899" i="1"/>
  <c r="M899" i="1" s="1"/>
  <c r="S899" i="1" s="1"/>
  <c r="B899" i="1" s="1"/>
  <c r="L900" i="1" l="1"/>
  <c r="M900" i="1" s="1"/>
  <c r="S900" i="1" l="1"/>
  <c r="B900" i="1" s="1"/>
  <c r="L901" i="1"/>
  <c r="M901" i="1" s="1"/>
  <c r="S901" i="1" s="1"/>
  <c r="B901" i="1" s="1"/>
  <c r="L902" i="1" l="1"/>
  <c r="M902" i="1" s="1"/>
  <c r="S902" i="1" s="1"/>
  <c r="B902" i="1" s="1"/>
  <c r="L903" i="1" l="1"/>
  <c r="M903" i="1" s="1"/>
  <c r="S903" i="1" s="1"/>
  <c r="B903" i="1" s="1"/>
  <c r="L904" i="1" l="1"/>
  <c r="M904" i="1" s="1"/>
  <c r="S904" i="1" s="1"/>
  <c r="B904" i="1" s="1"/>
  <c r="L905" i="1" l="1"/>
  <c r="M905" i="1" s="1"/>
  <c r="S905" i="1" s="1"/>
  <c r="B905" i="1" s="1"/>
  <c r="L906" i="1" l="1"/>
  <c r="M906" i="1" s="1"/>
  <c r="L907" i="1" l="1"/>
  <c r="M907" i="1" s="1"/>
  <c r="S907" i="1" s="1"/>
  <c r="B907" i="1" s="1"/>
  <c r="S906" i="1"/>
  <c r="B906" i="1" s="1"/>
  <c r="L908" i="1" l="1"/>
  <c r="M908" i="1" s="1"/>
  <c r="S908" i="1" s="1"/>
  <c r="B908" i="1" s="1"/>
  <c r="L909" i="1" l="1"/>
  <c r="M909" i="1" s="1"/>
  <c r="S909" i="1" s="1"/>
  <c r="B909" i="1" s="1"/>
  <c r="L910" i="1" l="1"/>
  <c r="M910" i="1" s="1"/>
  <c r="S910" i="1" s="1"/>
  <c r="B910" i="1" s="1"/>
  <c r="L911" i="1" l="1"/>
  <c r="M911" i="1" s="1"/>
  <c r="S911" i="1" s="1"/>
  <c r="B911" i="1" s="1"/>
  <c r="L912" i="1" l="1"/>
  <c r="M912" i="1" s="1"/>
  <c r="S912" i="1" s="1"/>
  <c r="B912" i="1" s="1"/>
  <c r="L913" i="1" l="1"/>
  <c r="M913" i="1" s="1"/>
  <c r="S913" i="1" s="1"/>
  <c r="B913" i="1" s="1"/>
  <c r="L914" i="1" l="1"/>
  <c r="M914" i="1" s="1"/>
  <c r="S914" i="1" s="1"/>
  <c r="B914" i="1" s="1"/>
  <c r="L915" i="1" l="1"/>
  <c r="M915" i="1" s="1"/>
  <c r="S915" i="1" s="1"/>
  <c r="B915" i="1" s="1"/>
  <c r="L916" i="1" l="1"/>
  <c r="M916" i="1" s="1"/>
  <c r="S916" i="1" s="1"/>
  <c r="B916" i="1" s="1"/>
  <c r="L917" i="1" l="1"/>
  <c r="M917" i="1" s="1"/>
  <c r="S917" i="1" s="1"/>
  <c r="B917" i="1" s="1"/>
  <c r="L918" i="1" l="1"/>
  <c r="M918" i="1" s="1"/>
  <c r="S918" i="1" l="1"/>
  <c r="B918" i="1" s="1"/>
  <c r="L919" i="1"/>
  <c r="M919" i="1" s="1"/>
  <c r="S919" i="1" s="1"/>
  <c r="B919" i="1" s="1"/>
  <c r="L920" i="1" l="1"/>
  <c r="M920" i="1" s="1"/>
  <c r="S920" i="1" s="1"/>
  <c r="B920" i="1" s="1"/>
  <c r="L921" i="1" l="1"/>
  <c r="M921" i="1" s="1"/>
  <c r="S921" i="1" s="1"/>
  <c r="B921" i="1" s="1"/>
  <c r="L922" i="1" l="1"/>
  <c r="M922" i="1" s="1"/>
  <c r="L924" i="1" l="1"/>
  <c r="L923" i="1"/>
  <c r="M923" i="1" s="1"/>
  <c r="S923" i="1" s="1"/>
  <c r="B923" i="1" s="1"/>
  <c r="S922" i="1"/>
  <c r="B922" i="1" s="1"/>
  <c r="M924" i="1" l="1"/>
  <c r="O924" i="1" l="1"/>
  <c r="AN40" i="1" s="1"/>
  <c r="AO40" i="1" s="1"/>
  <c r="AM40" i="1"/>
  <c r="S924" i="1"/>
  <c r="C925" i="1"/>
  <c r="C926" i="1" s="1"/>
  <c r="C927" i="1" s="1"/>
  <c r="C928" i="1" s="1"/>
  <c r="C929" i="1" s="1"/>
  <c r="C930" i="1" s="1"/>
  <c r="C931" i="1" s="1"/>
  <c r="C932" i="1" s="1"/>
  <c r="C933" i="1" s="1"/>
  <c r="C934" i="1" s="1"/>
  <c r="C935" i="1" s="1"/>
  <c r="C936" i="1" s="1"/>
  <c r="C937" i="1" s="1"/>
  <c r="C938" i="1" s="1"/>
  <c r="C939" i="1" s="1"/>
  <c r="C940" i="1" s="1"/>
  <c r="C941" i="1" s="1"/>
  <c r="C942" i="1" s="1"/>
  <c r="C943" i="1" s="1"/>
  <c r="C944" i="1" s="1"/>
  <c r="C945" i="1" s="1"/>
  <c r="C946" i="1" s="1"/>
  <c r="C947" i="1" s="1"/>
  <c r="C948" i="1" s="1"/>
  <c r="C949" i="1" s="1"/>
  <c r="C950" i="1" s="1"/>
  <c r="C951" i="1" s="1"/>
  <c r="C952" i="1" s="1"/>
  <c r="C953" i="1" s="1"/>
  <c r="C954" i="1" s="1"/>
  <c r="AL41" i="1" s="1"/>
  <c r="L925" i="1"/>
  <c r="AD40" i="1" l="1"/>
  <c r="AC40" i="1" s="1"/>
  <c r="AA40" i="1" s="1"/>
  <c r="AB41" i="1" s="1"/>
  <c r="B924" i="1"/>
  <c r="AQ40" i="1"/>
  <c r="T924" i="1"/>
  <c r="M925" i="1"/>
  <c r="S925" i="1" s="1"/>
  <c r="B925" i="1" s="1"/>
  <c r="L926" i="1"/>
  <c r="M926" i="1" s="1"/>
  <c r="AE40" i="1" l="1"/>
  <c r="S926" i="1"/>
  <c r="L927" i="1"/>
  <c r="M927" i="1" s="1"/>
  <c r="S927" i="1" s="1"/>
  <c r="B927" i="1" s="1"/>
  <c r="B926" i="1" l="1"/>
  <c r="L928" i="1"/>
  <c r="M928" i="1" s="1"/>
  <c r="S928" i="1" l="1"/>
  <c r="L929" i="1"/>
  <c r="M929" i="1" s="1"/>
  <c r="S929" i="1" s="1"/>
  <c r="B929" i="1" s="1"/>
  <c r="B928" i="1" l="1"/>
  <c r="L930" i="1"/>
  <c r="M930" i="1" s="1"/>
  <c r="S930" i="1" s="1"/>
  <c r="B930" i="1" s="1"/>
  <c r="L931" i="1" l="1"/>
  <c r="M931" i="1" s="1"/>
  <c r="S931" i="1" s="1"/>
  <c r="B931" i="1" s="1"/>
  <c r="L932" i="1" l="1"/>
  <c r="M932" i="1" s="1"/>
  <c r="S932" i="1" s="1"/>
  <c r="B932" i="1" s="1"/>
  <c r="L933" i="1" l="1"/>
  <c r="M933" i="1" s="1"/>
  <c r="S933" i="1" s="1"/>
  <c r="B933" i="1" s="1"/>
  <c r="L934" i="1" l="1"/>
  <c r="M934" i="1" s="1"/>
  <c r="L935" i="1" l="1"/>
  <c r="M935" i="1" s="1"/>
  <c r="S935" i="1" s="1"/>
  <c r="B935" i="1" s="1"/>
  <c r="S934" i="1"/>
  <c r="B934" i="1" s="1"/>
  <c r="L936" i="1" l="1"/>
  <c r="M936" i="1" s="1"/>
  <c r="S936" i="1" s="1"/>
  <c r="B936" i="1" s="1"/>
  <c r="L937" i="1" l="1"/>
  <c r="M937" i="1" s="1"/>
  <c r="S937" i="1" s="1"/>
  <c r="B937" i="1" s="1"/>
  <c r="L938" i="1" l="1"/>
  <c r="M938" i="1" s="1"/>
  <c r="L939" i="1" l="1"/>
  <c r="M939" i="1" s="1"/>
  <c r="S939" i="1" s="1"/>
  <c r="B939" i="1" s="1"/>
  <c r="S938" i="1"/>
  <c r="B938" i="1" s="1"/>
  <c r="L940" i="1" l="1"/>
  <c r="M940" i="1" s="1"/>
  <c r="L941" i="1" l="1"/>
  <c r="M941" i="1" s="1"/>
  <c r="S941" i="1" s="1"/>
  <c r="B941" i="1" s="1"/>
  <c r="S940" i="1"/>
  <c r="B940" i="1" s="1"/>
  <c r="L942" i="1" l="1"/>
  <c r="M942" i="1" s="1"/>
  <c r="S942" i="1" l="1"/>
  <c r="B942" i="1" s="1"/>
  <c r="L943" i="1"/>
  <c r="M943" i="1" s="1"/>
  <c r="S943" i="1" l="1"/>
  <c r="B943" i="1" s="1"/>
  <c r="L944" i="1"/>
  <c r="M944" i="1" s="1"/>
  <c r="S944" i="1" s="1"/>
  <c r="B944" i="1" s="1"/>
  <c r="L945" i="1" l="1"/>
  <c r="M945" i="1" s="1"/>
  <c r="S945" i="1" s="1"/>
  <c r="B945" i="1" s="1"/>
  <c r="L946" i="1" l="1"/>
  <c r="M946" i="1" s="1"/>
  <c r="S946" i="1" s="1"/>
  <c r="B946" i="1" s="1"/>
  <c r="L947" i="1" l="1"/>
  <c r="M947" i="1" s="1"/>
  <c r="S947" i="1" s="1"/>
  <c r="B947" i="1" s="1"/>
  <c r="L948" i="1" l="1"/>
  <c r="M948" i="1" s="1"/>
  <c r="S948" i="1" s="1"/>
  <c r="B948" i="1" s="1"/>
  <c r="L949" i="1" l="1"/>
  <c r="M949" i="1" s="1"/>
  <c r="S949" i="1" s="1"/>
  <c r="B949" i="1" s="1"/>
  <c r="L950" i="1" l="1"/>
  <c r="M950" i="1" s="1"/>
  <c r="S950" i="1" s="1"/>
  <c r="B950" i="1" s="1"/>
  <c r="L951" i="1" l="1"/>
  <c r="M951" i="1" s="1"/>
  <c r="S951" i="1" s="1"/>
  <c r="B951" i="1" s="1"/>
  <c r="L952" i="1" l="1"/>
  <c r="M952" i="1" s="1"/>
  <c r="S952" i="1" s="1"/>
  <c r="B952" i="1" s="1"/>
  <c r="L953" i="1" l="1"/>
  <c r="M953" i="1" s="1"/>
  <c r="S953" i="1" s="1"/>
  <c r="B953" i="1" s="1"/>
  <c r="L954" i="1"/>
  <c r="M954" i="1" l="1"/>
  <c r="O954" i="1" l="1"/>
  <c r="AN41" i="1" s="1"/>
  <c r="AO41" i="1" s="1"/>
  <c r="AM41" i="1"/>
  <c r="S954" i="1"/>
  <c r="C955" i="1"/>
  <c r="C956" i="1" s="1"/>
  <c r="C957" i="1" s="1"/>
  <c r="C958" i="1" s="1"/>
  <c r="C959" i="1" s="1"/>
  <c r="C960" i="1" s="1"/>
  <c r="C961" i="1" s="1"/>
  <c r="C962" i="1" s="1"/>
  <c r="C963" i="1" s="1"/>
  <c r="C964" i="1" s="1"/>
  <c r="C965" i="1" s="1"/>
  <c r="C966" i="1" s="1"/>
  <c r="C967" i="1" s="1"/>
  <c r="C968" i="1" s="1"/>
  <c r="C969" i="1" s="1"/>
  <c r="C970" i="1" s="1"/>
  <c r="C971" i="1" s="1"/>
  <c r="C972" i="1" s="1"/>
  <c r="C973" i="1" s="1"/>
  <c r="C974" i="1" s="1"/>
  <c r="C975" i="1" s="1"/>
  <c r="C976" i="1" s="1"/>
  <c r="C977" i="1" s="1"/>
  <c r="C978" i="1" s="1"/>
  <c r="C979" i="1" s="1"/>
  <c r="C980" i="1" s="1"/>
  <c r="C981" i="1" s="1"/>
  <c r="C982" i="1" s="1"/>
  <c r="C983" i="1" s="1"/>
  <c r="C984" i="1" s="1"/>
  <c r="C985" i="1" s="1"/>
  <c r="AL42" i="1" s="1"/>
  <c r="L955" i="1"/>
  <c r="AD41" i="1" l="1"/>
  <c r="AC41" i="1" s="1"/>
  <c r="AA41" i="1" s="1"/>
  <c r="B954" i="1"/>
  <c r="AQ41" i="1"/>
  <c r="M955" i="1"/>
  <c r="S955" i="1" s="1"/>
  <c r="B955" i="1" s="1"/>
  <c r="T954" i="1"/>
  <c r="L956" i="1"/>
  <c r="M956" i="1" s="1"/>
  <c r="S956" i="1" s="1"/>
  <c r="B956" i="1" s="1"/>
  <c r="AE41" i="1" l="1"/>
  <c r="AB42" i="1"/>
  <c r="L957" i="1"/>
  <c r="M957" i="1" s="1"/>
  <c r="S957" i="1" s="1"/>
  <c r="B957" i="1" s="1"/>
  <c r="L958" i="1" l="1"/>
  <c r="M958" i="1" s="1"/>
  <c r="S958" i="1" l="1"/>
  <c r="L959" i="1"/>
  <c r="M959" i="1" s="1"/>
  <c r="B958" i="1" l="1"/>
  <c r="S959" i="1"/>
  <c r="B959" i="1" s="1"/>
  <c r="L960" i="1"/>
  <c r="M960" i="1" s="1"/>
  <c r="S960" i="1" s="1"/>
  <c r="B960" i="1" s="1"/>
  <c r="L961" i="1" l="1"/>
  <c r="M961" i="1" s="1"/>
  <c r="S961" i="1" s="1"/>
  <c r="B961" i="1" s="1"/>
  <c r="L962" i="1" l="1"/>
  <c r="M962" i="1" s="1"/>
  <c r="S962" i="1" s="1"/>
  <c r="B962" i="1" s="1"/>
  <c r="L963" i="1" l="1"/>
  <c r="M963" i="1" s="1"/>
  <c r="S963" i="1" l="1"/>
  <c r="B963" i="1" s="1"/>
  <c r="L964" i="1"/>
  <c r="M964" i="1" s="1"/>
  <c r="S964" i="1" s="1"/>
  <c r="B964" i="1" s="1"/>
  <c r="L965" i="1" l="1"/>
  <c r="M965" i="1" s="1"/>
  <c r="S965" i="1" s="1"/>
  <c r="B965" i="1" s="1"/>
  <c r="L966" i="1" l="1"/>
  <c r="M966" i="1" s="1"/>
  <c r="S966" i="1" s="1"/>
  <c r="B966" i="1" s="1"/>
  <c r="L967" i="1" l="1"/>
  <c r="M967" i="1" s="1"/>
  <c r="S967" i="1" l="1"/>
  <c r="B967" i="1" s="1"/>
  <c r="L968" i="1"/>
  <c r="M968" i="1" s="1"/>
  <c r="L969" i="1" l="1"/>
  <c r="M969" i="1" s="1"/>
  <c r="S969" i="1" s="1"/>
  <c r="B969" i="1" s="1"/>
  <c r="S968" i="1"/>
  <c r="B968" i="1" s="1"/>
  <c r="L970" i="1" l="1"/>
  <c r="M970" i="1" s="1"/>
  <c r="S970" i="1" s="1"/>
  <c r="B970" i="1" s="1"/>
  <c r="L971" i="1" l="1"/>
  <c r="M971" i="1" s="1"/>
  <c r="S971" i="1" s="1"/>
  <c r="B971" i="1" s="1"/>
  <c r="L972" i="1" l="1"/>
  <c r="M972" i="1" s="1"/>
  <c r="S972" i="1" s="1"/>
  <c r="B972" i="1" s="1"/>
  <c r="L973" i="1" l="1"/>
  <c r="M973" i="1" s="1"/>
  <c r="S973" i="1" s="1"/>
  <c r="B973" i="1" s="1"/>
  <c r="L974" i="1" l="1"/>
  <c r="M974" i="1" s="1"/>
  <c r="S974" i="1" s="1"/>
  <c r="B974" i="1" s="1"/>
  <c r="L975" i="1" l="1"/>
  <c r="M975" i="1" s="1"/>
  <c r="S975" i="1" s="1"/>
  <c r="B975" i="1" s="1"/>
  <c r="L976" i="1" l="1"/>
  <c r="M976" i="1" s="1"/>
  <c r="S976" i="1" s="1"/>
  <c r="B976" i="1" s="1"/>
  <c r="L977" i="1" l="1"/>
  <c r="M977" i="1" s="1"/>
  <c r="L978" i="1" l="1"/>
  <c r="M978" i="1" s="1"/>
  <c r="S978" i="1" s="1"/>
  <c r="B978" i="1" s="1"/>
  <c r="S977" i="1"/>
  <c r="B977" i="1" s="1"/>
  <c r="L979" i="1" l="1"/>
  <c r="M979" i="1" s="1"/>
  <c r="S979" i="1" s="1"/>
  <c r="B979" i="1" s="1"/>
  <c r="L980" i="1" l="1"/>
  <c r="M980" i="1" s="1"/>
  <c r="S980" i="1" s="1"/>
  <c r="B980" i="1" s="1"/>
  <c r="L981" i="1" l="1"/>
  <c r="M981" i="1" s="1"/>
  <c r="S981" i="1" l="1"/>
  <c r="B981" i="1" s="1"/>
  <c r="L982" i="1"/>
  <c r="M982" i="1" s="1"/>
  <c r="S982" i="1" s="1"/>
  <c r="B982" i="1" s="1"/>
  <c r="L983" i="1" l="1"/>
  <c r="M983" i="1" s="1"/>
  <c r="S983" i="1" s="1"/>
  <c r="B983" i="1" s="1"/>
  <c r="L984" i="1" l="1"/>
  <c r="M984" i="1" s="1"/>
  <c r="S984" i="1" s="1"/>
  <c r="B984" i="1" s="1"/>
  <c r="L985" i="1"/>
  <c r="M985" i="1" l="1"/>
  <c r="O985" i="1" l="1"/>
  <c r="AD42" i="1" s="1"/>
  <c r="AC42" i="1" s="1"/>
  <c r="AM42" i="1"/>
  <c r="S985" i="1"/>
  <c r="C986" i="1"/>
  <c r="C987" i="1" s="1"/>
  <c r="C988" i="1" s="1"/>
  <c r="C989" i="1" s="1"/>
  <c r="C990" i="1" s="1"/>
  <c r="C991" i="1" s="1"/>
  <c r="C992" i="1" s="1"/>
  <c r="C993" i="1" s="1"/>
  <c r="C994" i="1" s="1"/>
  <c r="C995" i="1" s="1"/>
  <c r="C996" i="1" s="1"/>
  <c r="C997" i="1" s="1"/>
  <c r="C998" i="1" s="1"/>
  <c r="C999" i="1" s="1"/>
  <c r="C1000" i="1" s="1"/>
  <c r="C1001" i="1" s="1"/>
  <c r="C1002" i="1" s="1"/>
  <c r="C1003" i="1" s="1"/>
  <c r="C1004" i="1" s="1"/>
  <c r="C1005" i="1" s="1"/>
  <c r="C1006" i="1" s="1"/>
  <c r="C1007" i="1" s="1"/>
  <c r="C1008" i="1" s="1"/>
  <c r="C1009" i="1" s="1"/>
  <c r="C1010" i="1" s="1"/>
  <c r="C1011" i="1" s="1"/>
  <c r="C1012" i="1" s="1"/>
  <c r="C1013" i="1" s="1"/>
  <c r="C1014" i="1" s="1"/>
  <c r="C1015" i="1" s="1"/>
  <c r="C1016" i="1" s="1"/>
  <c r="AL43" i="1" s="1"/>
  <c r="L986" i="1"/>
  <c r="AA42" i="1" l="1"/>
  <c r="AB43" i="1" s="1"/>
  <c r="AE42" i="1"/>
  <c r="B985" i="1"/>
  <c r="AQ42" i="1"/>
  <c r="AN42" i="1"/>
  <c r="AO42" i="1" s="1"/>
  <c r="M986" i="1"/>
  <c r="S986" i="1" s="1"/>
  <c r="B986" i="1" s="1"/>
  <c r="T985" i="1"/>
  <c r="L987" i="1"/>
  <c r="M987" i="1" s="1"/>
  <c r="S987" i="1" l="1"/>
  <c r="L988" i="1"/>
  <c r="M988" i="1" s="1"/>
  <c r="S988" i="1" s="1"/>
  <c r="B988" i="1" s="1"/>
  <c r="B987" i="1" l="1"/>
  <c r="L989" i="1"/>
  <c r="M989" i="1" s="1"/>
  <c r="S989" i="1" l="1"/>
  <c r="L990" i="1"/>
  <c r="M990" i="1" s="1"/>
  <c r="S990" i="1" s="1"/>
  <c r="B990" i="1" s="1"/>
  <c r="B989" i="1" l="1"/>
  <c r="L991" i="1"/>
  <c r="M991" i="1" s="1"/>
  <c r="S991" i="1" s="1"/>
  <c r="B991" i="1" s="1"/>
  <c r="L992" i="1" l="1"/>
  <c r="M992" i="1" s="1"/>
  <c r="S992" i="1" s="1"/>
  <c r="B992" i="1" s="1"/>
  <c r="L993" i="1" l="1"/>
  <c r="M993" i="1" s="1"/>
  <c r="S993" i="1" s="1"/>
  <c r="B993" i="1" s="1"/>
  <c r="L994" i="1" l="1"/>
  <c r="M994" i="1" s="1"/>
  <c r="L995" i="1" l="1"/>
  <c r="M995" i="1" s="1"/>
  <c r="S995" i="1" s="1"/>
  <c r="B995" i="1" s="1"/>
  <c r="S994" i="1"/>
  <c r="B994" i="1" s="1"/>
  <c r="L996" i="1" l="1"/>
  <c r="M996" i="1" s="1"/>
  <c r="S996" i="1" s="1"/>
  <c r="B996" i="1" s="1"/>
  <c r="L997" i="1" l="1"/>
  <c r="M997" i="1" s="1"/>
  <c r="S997" i="1" s="1"/>
  <c r="B997" i="1" s="1"/>
  <c r="L998" i="1" l="1"/>
  <c r="M998" i="1" s="1"/>
  <c r="S998" i="1" l="1"/>
  <c r="B998" i="1" s="1"/>
  <c r="L999" i="1"/>
  <c r="M999" i="1" s="1"/>
  <c r="S999" i="1" s="1"/>
  <c r="B999" i="1" s="1"/>
  <c r="L1000" i="1" l="1"/>
  <c r="M1000" i="1" s="1"/>
  <c r="S1000" i="1" s="1"/>
  <c r="B1000" i="1" s="1"/>
  <c r="L1001" i="1" l="1"/>
  <c r="M1001" i="1" s="1"/>
  <c r="S1001" i="1" s="1"/>
  <c r="B1001" i="1" s="1"/>
  <c r="L1002" i="1" l="1"/>
  <c r="M1002" i="1" s="1"/>
  <c r="S1002" i="1" l="1"/>
  <c r="B1002" i="1" s="1"/>
  <c r="L1003" i="1"/>
  <c r="M1003" i="1" s="1"/>
  <c r="L1004" i="1" l="1"/>
  <c r="M1004" i="1" s="1"/>
  <c r="S1004" i="1" s="1"/>
  <c r="B1004" i="1" s="1"/>
  <c r="S1003" i="1"/>
  <c r="B1003" i="1" s="1"/>
  <c r="L1005" i="1" l="1"/>
  <c r="M1005" i="1" s="1"/>
  <c r="S1005" i="1" s="1"/>
  <c r="B1005" i="1" s="1"/>
  <c r="L1006" i="1" l="1"/>
  <c r="M1006" i="1" s="1"/>
  <c r="S1006" i="1" s="1"/>
  <c r="B1006" i="1" s="1"/>
  <c r="L1007" i="1" l="1"/>
  <c r="M1007" i="1" s="1"/>
  <c r="S1007" i="1" s="1"/>
  <c r="B1007" i="1" s="1"/>
  <c r="L1008" i="1" l="1"/>
  <c r="M1008" i="1" s="1"/>
  <c r="S1008" i="1" s="1"/>
  <c r="B1008" i="1" s="1"/>
  <c r="L1009" i="1" l="1"/>
  <c r="M1009" i="1" s="1"/>
  <c r="S1009" i="1" s="1"/>
  <c r="B1009" i="1" s="1"/>
  <c r="L1010" i="1" l="1"/>
  <c r="M1010" i="1" s="1"/>
  <c r="S1010" i="1" s="1"/>
  <c r="B1010" i="1" s="1"/>
  <c r="L1011" i="1" l="1"/>
  <c r="M1011" i="1" s="1"/>
  <c r="L1012" i="1" l="1"/>
  <c r="M1012" i="1" s="1"/>
  <c r="S1012" i="1" s="1"/>
  <c r="B1012" i="1" s="1"/>
  <c r="S1011" i="1"/>
  <c r="B1011" i="1" s="1"/>
  <c r="L1013" i="1" l="1"/>
  <c r="M1013" i="1" s="1"/>
  <c r="S1013" i="1" s="1"/>
  <c r="B1013" i="1" s="1"/>
  <c r="L1014" i="1" l="1"/>
  <c r="M1014" i="1" s="1"/>
  <c r="S1014" i="1" s="1"/>
  <c r="B1014" i="1" s="1"/>
  <c r="T1015" i="1"/>
  <c r="L1015" i="1" l="1"/>
  <c r="M1015" i="1" s="1"/>
  <c r="S1015" i="1" s="1"/>
  <c r="B1015" i="1" s="1"/>
  <c r="L1016" i="1"/>
  <c r="M1016" i="1" l="1"/>
  <c r="AM43" i="1" s="1"/>
  <c r="C1017" i="1" l="1"/>
  <c r="C1018" i="1" s="1"/>
  <c r="C1019" i="1" s="1"/>
  <c r="C1020" i="1" s="1"/>
  <c r="C1021" i="1" s="1"/>
  <c r="C1022" i="1" s="1"/>
  <c r="C1023" i="1" s="1"/>
  <c r="C1024" i="1" s="1"/>
  <c r="C1025" i="1" s="1"/>
  <c r="C1026" i="1" s="1"/>
  <c r="C1027" i="1" s="1"/>
  <c r="C1028" i="1" s="1"/>
  <c r="C1029" i="1" s="1"/>
  <c r="C1030" i="1" s="1"/>
  <c r="C1031" i="1" s="1"/>
  <c r="C1032" i="1" s="1"/>
  <c r="C1033" i="1" s="1"/>
  <c r="C1034" i="1" s="1"/>
  <c r="C1035" i="1" s="1"/>
  <c r="C1036" i="1" s="1"/>
  <c r="C1037" i="1" s="1"/>
  <c r="C1038" i="1" s="1"/>
  <c r="C1039" i="1" s="1"/>
  <c r="C1040" i="1" s="1"/>
  <c r="C1041" i="1" s="1"/>
  <c r="C1042" i="1" s="1"/>
  <c r="C1043" i="1" s="1"/>
  <c r="C1044" i="1" s="1"/>
  <c r="AL44" i="1" s="1"/>
  <c r="O1016" i="1"/>
  <c r="AN43" i="1" s="1"/>
  <c r="AO43" i="1" s="1"/>
  <c r="L1017" i="1"/>
  <c r="S1016" i="1"/>
  <c r="M1017" i="1" l="1"/>
  <c r="S1017" i="1" s="1"/>
  <c r="B1017" i="1" s="1"/>
  <c r="T1016" i="1"/>
  <c r="AQ43" i="1"/>
  <c r="AD43" i="1"/>
  <c r="AC43" i="1" s="1"/>
  <c r="L1018" i="1"/>
  <c r="M1018" i="1" s="1"/>
  <c r="S1018" i="1" s="1"/>
  <c r="B1018" i="1" s="1"/>
  <c r="B1016" i="1"/>
  <c r="AA43" i="1" l="1"/>
  <c r="AE43" i="1"/>
  <c r="L1019" i="1"/>
  <c r="M1019" i="1" s="1"/>
  <c r="S1019" i="1" s="1"/>
  <c r="B1019" i="1" s="1"/>
  <c r="AB44" i="1" l="1"/>
  <c r="L1020" i="1"/>
  <c r="M1020" i="1" s="1"/>
  <c r="S1020" i="1" l="1"/>
  <c r="B1020" i="1" s="1"/>
  <c r="L1021" i="1"/>
  <c r="M1021" i="1" s="1"/>
  <c r="S1021" i="1" l="1"/>
  <c r="B1021" i="1" s="1"/>
  <c r="L1022" i="1"/>
  <c r="M1022" i="1" s="1"/>
  <c r="S1022" i="1" s="1"/>
  <c r="B1022" i="1" s="1"/>
  <c r="L1023" i="1" l="1"/>
  <c r="M1023" i="1" s="1"/>
  <c r="S1023" i="1" s="1"/>
  <c r="B1023" i="1" s="1"/>
  <c r="L1024" i="1" l="1"/>
  <c r="M1024" i="1" s="1"/>
  <c r="S1024" i="1" s="1"/>
  <c r="B1024" i="1" s="1"/>
  <c r="L1025" i="1" l="1"/>
  <c r="M1025" i="1" s="1"/>
  <c r="S1025" i="1" s="1"/>
  <c r="B1025" i="1" s="1"/>
  <c r="L1026" i="1" l="1"/>
  <c r="M1026" i="1" s="1"/>
  <c r="S1026" i="1" s="1"/>
  <c r="B1026" i="1" s="1"/>
  <c r="L1027" i="1" l="1"/>
  <c r="M1027" i="1" s="1"/>
  <c r="S1027" i="1" s="1"/>
  <c r="B1027" i="1" s="1"/>
  <c r="L1028" i="1" l="1"/>
  <c r="M1028" i="1" s="1"/>
  <c r="S1028" i="1" s="1"/>
  <c r="B1028" i="1" s="1"/>
  <c r="L1029" i="1" l="1"/>
  <c r="M1029" i="1" s="1"/>
  <c r="S1029" i="1" s="1"/>
  <c r="B1029" i="1" s="1"/>
  <c r="L1030" i="1" l="1"/>
  <c r="M1030" i="1" s="1"/>
  <c r="L1031" i="1" l="1"/>
  <c r="M1031" i="1" s="1"/>
  <c r="S1030" i="1"/>
  <c r="B1030" i="1" s="1"/>
  <c r="S1031" i="1" l="1"/>
  <c r="B1031" i="1" s="1"/>
  <c r="L1032" i="1"/>
  <c r="M1032" i="1" s="1"/>
  <c r="S1032" i="1" s="1"/>
  <c r="B1032" i="1" s="1"/>
  <c r="L1033" i="1" l="1"/>
  <c r="M1033" i="1" s="1"/>
  <c r="S1033" i="1" s="1"/>
  <c r="B1033" i="1" s="1"/>
  <c r="L1034" i="1" l="1"/>
  <c r="M1034" i="1" s="1"/>
  <c r="S1034" i="1" s="1"/>
  <c r="B1034" i="1" s="1"/>
  <c r="L1035" i="1" l="1"/>
  <c r="M1035" i="1" s="1"/>
  <c r="S1035" i="1" s="1"/>
  <c r="B1035" i="1" s="1"/>
  <c r="L1036" i="1" l="1"/>
  <c r="M1036" i="1" s="1"/>
  <c r="L1037" i="1" l="1"/>
  <c r="M1037" i="1" s="1"/>
  <c r="S1037" i="1" s="1"/>
  <c r="B1037" i="1" s="1"/>
  <c r="S1036" i="1"/>
  <c r="B1036" i="1" s="1"/>
  <c r="L1038" i="1" l="1"/>
  <c r="M1038" i="1" s="1"/>
  <c r="L1039" i="1" l="1"/>
  <c r="M1039" i="1" s="1"/>
  <c r="S1038" i="1"/>
  <c r="B1038" i="1" s="1"/>
  <c r="L1040" i="1" l="1"/>
  <c r="M1040" i="1" s="1"/>
  <c r="S1040" i="1" s="1"/>
  <c r="B1040" i="1" s="1"/>
  <c r="S1039" i="1"/>
  <c r="B1039" i="1" s="1"/>
  <c r="L1041" i="1" l="1"/>
  <c r="M1041" i="1" s="1"/>
  <c r="S1041" i="1" s="1"/>
  <c r="B1041" i="1" s="1"/>
  <c r="L1042" i="1" l="1"/>
  <c r="M1042" i="1" s="1"/>
  <c r="S1042" i="1" s="1"/>
  <c r="B1042" i="1" s="1"/>
  <c r="L1043" i="1" l="1"/>
  <c r="M1043" i="1" s="1"/>
  <c r="S1043" i="1" s="1"/>
  <c r="B1043" i="1" s="1"/>
  <c r="L1044" i="1"/>
  <c r="M1044" i="1" l="1"/>
  <c r="AM44" i="1" s="1"/>
  <c r="C1045" i="1" l="1"/>
  <c r="C1046" i="1" s="1"/>
  <c r="C1047" i="1" s="1"/>
  <c r="C1048" i="1" s="1"/>
  <c r="C1049" i="1" s="1"/>
  <c r="C1050" i="1" s="1"/>
  <c r="C1051" i="1" s="1"/>
  <c r="C1052" i="1" s="1"/>
  <c r="C1053" i="1" s="1"/>
  <c r="C1054" i="1" s="1"/>
  <c r="C1055" i="1" s="1"/>
  <c r="C1056" i="1" s="1"/>
  <c r="C1057" i="1" s="1"/>
  <c r="C1058" i="1" s="1"/>
  <c r="C1059" i="1" s="1"/>
  <c r="C1060" i="1" s="1"/>
  <c r="C1061" i="1" s="1"/>
  <c r="C1062" i="1" s="1"/>
  <c r="C1063" i="1" s="1"/>
  <c r="C1064" i="1" s="1"/>
  <c r="C1065" i="1" s="1"/>
  <c r="C1066" i="1" s="1"/>
  <c r="C1067" i="1" s="1"/>
  <c r="C1068" i="1" s="1"/>
  <c r="C1069" i="1" s="1"/>
  <c r="C1070" i="1" s="1"/>
  <c r="C1071" i="1" s="1"/>
  <c r="C1072" i="1" s="1"/>
  <c r="C1073" i="1" s="1"/>
  <c r="C1074" i="1" s="1"/>
  <c r="C1075" i="1" s="1"/>
  <c r="AL45" i="1" s="1"/>
  <c r="O1044" i="1"/>
  <c r="AN44" i="1" s="1"/>
  <c r="AO44" i="1" s="1"/>
  <c r="L1045" i="1"/>
  <c r="S1044" i="1"/>
  <c r="T1046" i="1"/>
  <c r="M1045" i="1" l="1"/>
  <c r="S1045" i="1" s="1"/>
  <c r="B1045" i="1" s="1"/>
  <c r="T1044" i="1"/>
  <c r="AQ44" i="1"/>
  <c r="AD44" i="1"/>
  <c r="AC44" i="1" s="1"/>
  <c r="L1046" i="1"/>
  <c r="M1046" i="1" s="1"/>
  <c r="S1046" i="1" s="1"/>
  <c r="B1046" i="1" s="1"/>
  <c r="B1044" i="1"/>
  <c r="AA44" i="1" l="1"/>
  <c r="AE44" i="1"/>
  <c r="L1047" i="1"/>
  <c r="M1047" i="1" s="1"/>
  <c r="S1047" i="1" s="1"/>
  <c r="B1047" i="1" s="1"/>
  <c r="AB45" i="1" l="1"/>
  <c r="L1048" i="1"/>
  <c r="M1048" i="1" s="1"/>
  <c r="S1048" i="1" l="1"/>
  <c r="L1049" i="1"/>
  <c r="M1049" i="1" s="1"/>
  <c r="S1049" i="1" s="1"/>
  <c r="B1049" i="1" s="1"/>
  <c r="B1048" i="1" l="1"/>
  <c r="L1050" i="1"/>
  <c r="M1050" i="1" s="1"/>
  <c r="S1050" i="1" s="1"/>
  <c r="B1050" i="1" s="1"/>
  <c r="L1051" i="1" l="1"/>
  <c r="M1051" i="1" s="1"/>
  <c r="S1051" i="1" s="1"/>
  <c r="B1051" i="1" s="1"/>
  <c r="L1052" i="1" l="1"/>
  <c r="M1052" i="1" s="1"/>
  <c r="S1052" i="1" s="1"/>
  <c r="B1052" i="1" s="1"/>
  <c r="L1053" i="1" l="1"/>
  <c r="M1053" i="1" s="1"/>
  <c r="S1053" i="1" s="1"/>
  <c r="B1053" i="1" s="1"/>
  <c r="L1054" i="1" l="1"/>
  <c r="M1054" i="1" s="1"/>
  <c r="S1054" i="1" s="1"/>
  <c r="B1054" i="1" s="1"/>
  <c r="L1055" i="1" l="1"/>
  <c r="M1055" i="1" s="1"/>
  <c r="S1055" i="1" s="1"/>
  <c r="B1055" i="1" s="1"/>
  <c r="L1056" i="1" l="1"/>
  <c r="M1056" i="1" s="1"/>
  <c r="S1056" i="1" s="1"/>
  <c r="B1056" i="1" s="1"/>
  <c r="L1057" i="1" l="1"/>
  <c r="M1057" i="1" s="1"/>
  <c r="S1057" i="1" s="1"/>
  <c r="B1057" i="1" s="1"/>
  <c r="L1058" i="1" l="1"/>
  <c r="M1058" i="1" s="1"/>
  <c r="S1058" i="1" s="1"/>
  <c r="B1058" i="1" s="1"/>
  <c r="L1059" i="1" l="1"/>
  <c r="M1059" i="1" s="1"/>
  <c r="S1059" i="1" s="1"/>
  <c r="B1059" i="1" s="1"/>
  <c r="L1060" i="1" l="1"/>
  <c r="M1060" i="1" s="1"/>
  <c r="L1061" i="1" l="1"/>
  <c r="M1061" i="1" s="1"/>
  <c r="S1061" i="1" s="1"/>
  <c r="B1061" i="1" s="1"/>
  <c r="S1060" i="1"/>
  <c r="B1060" i="1" s="1"/>
  <c r="L1062" i="1" l="1"/>
  <c r="M1062" i="1" s="1"/>
  <c r="S1062" i="1" s="1"/>
  <c r="B1062" i="1" s="1"/>
  <c r="L1063" i="1" l="1"/>
  <c r="M1063" i="1" s="1"/>
  <c r="S1063" i="1" s="1"/>
  <c r="B1063" i="1" s="1"/>
  <c r="L1064" i="1" l="1"/>
  <c r="M1064" i="1" s="1"/>
  <c r="S1064" i="1" s="1"/>
  <c r="B1064" i="1" s="1"/>
  <c r="L1065" i="1" l="1"/>
  <c r="M1065" i="1" s="1"/>
  <c r="S1065" i="1" s="1"/>
  <c r="B1065" i="1" s="1"/>
  <c r="L1066" i="1" l="1"/>
  <c r="M1066" i="1" s="1"/>
  <c r="S1066" i="1" s="1"/>
  <c r="B1066" i="1" s="1"/>
  <c r="L1067" i="1" l="1"/>
  <c r="M1067" i="1" s="1"/>
  <c r="S1067" i="1" s="1"/>
  <c r="B1067" i="1" s="1"/>
  <c r="L1068" i="1" l="1"/>
  <c r="M1068" i="1" s="1"/>
  <c r="S1068" i="1" s="1"/>
  <c r="B1068" i="1" s="1"/>
  <c r="L1069" i="1" l="1"/>
  <c r="M1069" i="1" s="1"/>
  <c r="S1069" i="1" s="1"/>
  <c r="B1069" i="1" s="1"/>
  <c r="L1070" i="1" l="1"/>
  <c r="M1070" i="1" s="1"/>
  <c r="S1070" i="1" s="1"/>
  <c r="B1070" i="1" s="1"/>
  <c r="L1071" i="1" l="1"/>
  <c r="M1071" i="1" s="1"/>
  <c r="S1071" i="1" s="1"/>
  <c r="B1071" i="1" s="1"/>
  <c r="L1072" i="1" l="1"/>
  <c r="M1072" i="1" s="1"/>
  <c r="S1072" i="1" s="1"/>
  <c r="B1072" i="1" s="1"/>
  <c r="L1073" i="1" l="1"/>
  <c r="M1073" i="1" s="1"/>
  <c r="S1073" i="1" s="1"/>
  <c r="B1073" i="1" s="1"/>
  <c r="L1074" i="1" l="1"/>
  <c r="M1074" i="1" s="1"/>
  <c r="S1074" i="1" s="1"/>
  <c r="B1074" i="1" s="1"/>
  <c r="L1075" i="1"/>
  <c r="M1075" i="1" l="1"/>
  <c r="AM45" i="1" s="1"/>
  <c r="C1076" i="1" l="1"/>
  <c r="C1077" i="1" s="1"/>
  <c r="C1078" i="1" s="1"/>
  <c r="C1079" i="1" s="1"/>
  <c r="C1080" i="1" s="1"/>
  <c r="C1081" i="1" s="1"/>
  <c r="C1082" i="1" s="1"/>
  <c r="C1083" i="1" s="1"/>
  <c r="C1084" i="1" s="1"/>
  <c r="C1085" i="1" s="1"/>
  <c r="C1086" i="1" s="1"/>
  <c r="C1087" i="1" s="1"/>
  <c r="C1088" i="1" s="1"/>
  <c r="C1089" i="1" s="1"/>
  <c r="C1090" i="1" s="1"/>
  <c r="C1091" i="1" s="1"/>
  <c r="C1092" i="1" s="1"/>
  <c r="C1093" i="1" s="1"/>
  <c r="C1094" i="1" s="1"/>
  <c r="C1095" i="1" s="1"/>
  <c r="C1096" i="1" s="1"/>
  <c r="C1097" i="1" s="1"/>
  <c r="C1098" i="1" s="1"/>
  <c r="C1099" i="1" s="1"/>
  <c r="C1100" i="1" s="1"/>
  <c r="C1101" i="1" s="1"/>
  <c r="C1102" i="1" s="1"/>
  <c r="C1103" i="1" s="1"/>
  <c r="C1104" i="1" s="1"/>
  <c r="C1105" i="1" s="1"/>
  <c r="AL46" i="1" s="1"/>
  <c r="O1075" i="1"/>
  <c r="AN45" i="1" s="1"/>
  <c r="AO45" i="1" s="1"/>
  <c r="L1076" i="1"/>
  <c r="S1075" i="1"/>
  <c r="T1077" i="1"/>
  <c r="M1076" i="1" l="1"/>
  <c r="S1076" i="1" s="1"/>
  <c r="B1076" i="1" s="1"/>
  <c r="T1075" i="1"/>
  <c r="AQ45" i="1"/>
  <c r="AD45" i="1"/>
  <c r="AC45" i="1" s="1"/>
  <c r="L1077" i="1"/>
  <c r="M1077" i="1" s="1"/>
  <c r="S1077" i="1" s="1"/>
  <c r="B1077" i="1" s="1"/>
  <c r="B1075" i="1"/>
  <c r="AA45" i="1" l="1"/>
  <c r="AE45" i="1"/>
  <c r="L1078" i="1"/>
  <c r="M1078" i="1" s="1"/>
  <c r="AB46" i="1" l="1"/>
  <c r="S1078" i="1"/>
  <c r="L1079" i="1"/>
  <c r="M1079" i="1" s="1"/>
  <c r="B1078" i="1" l="1"/>
  <c r="S1079" i="1"/>
  <c r="L1080" i="1"/>
  <c r="M1080" i="1" s="1"/>
  <c r="S1080" i="1" s="1"/>
  <c r="B1080" i="1" s="1"/>
  <c r="B1079" i="1" l="1"/>
  <c r="L1081" i="1"/>
  <c r="M1081" i="1" s="1"/>
  <c r="S1081" i="1" s="1"/>
  <c r="B1081" i="1" s="1"/>
  <c r="L1082" i="1" l="1"/>
  <c r="M1082" i="1" s="1"/>
  <c r="S1082" i="1" s="1"/>
  <c r="B1082" i="1" s="1"/>
  <c r="L1083" i="1" l="1"/>
  <c r="M1083" i="1" s="1"/>
  <c r="S1083" i="1" s="1"/>
  <c r="B1083" i="1" s="1"/>
  <c r="L1084" i="1" l="1"/>
  <c r="M1084" i="1" s="1"/>
  <c r="S1084" i="1" s="1"/>
  <c r="B1084" i="1" s="1"/>
  <c r="L1085" i="1" l="1"/>
  <c r="M1085" i="1" s="1"/>
  <c r="S1085" i="1" s="1"/>
  <c r="B1085" i="1" s="1"/>
  <c r="L1086" i="1" l="1"/>
  <c r="M1086" i="1" s="1"/>
  <c r="S1086" i="1" s="1"/>
  <c r="B1086" i="1" s="1"/>
  <c r="L1087" i="1" l="1"/>
  <c r="M1087" i="1" s="1"/>
  <c r="S1087" i="1" s="1"/>
  <c r="B1087" i="1" s="1"/>
  <c r="L1088" i="1" l="1"/>
  <c r="M1088" i="1" s="1"/>
  <c r="S1088" i="1" s="1"/>
  <c r="B1088" i="1" s="1"/>
  <c r="L1089" i="1" l="1"/>
  <c r="M1089" i="1" s="1"/>
  <c r="S1089" i="1" s="1"/>
  <c r="B1089" i="1" s="1"/>
  <c r="L1090" i="1" l="1"/>
  <c r="M1090" i="1" s="1"/>
  <c r="S1090" i="1" s="1"/>
  <c r="B1090" i="1" s="1"/>
  <c r="L1091" i="1" l="1"/>
  <c r="M1091" i="1" s="1"/>
  <c r="S1091" i="1" s="1"/>
  <c r="B1091" i="1" s="1"/>
  <c r="L1092" i="1" l="1"/>
  <c r="M1092" i="1" s="1"/>
  <c r="S1092" i="1" s="1"/>
  <c r="B1092" i="1" s="1"/>
  <c r="L1093" i="1" l="1"/>
  <c r="M1093" i="1" s="1"/>
  <c r="S1093" i="1" s="1"/>
  <c r="B1093" i="1" s="1"/>
  <c r="L1094" i="1" l="1"/>
  <c r="M1094" i="1" s="1"/>
  <c r="S1094" i="1" s="1"/>
  <c r="B1094" i="1" s="1"/>
  <c r="L1095" i="1" l="1"/>
  <c r="M1095" i="1" s="1"/>
  <c r="S1095" i="1" s="1"/>
  <c r="B1095" i="1" s="1"/>
  <c r="L1096" i="1" l="1"/>
  <c r="M1096" i="1" s="1"/>
  <c r="S1096" i="1" s="1"/>
  <c r="B1096" i="1" s="1"/>
  <c r="L1097" i="1" l="1"/>
  <c r="M1097" i="1" s="1"/>
  <c r="S1097" i="1" s="1"/>
  <c r="B1097" i="1" s="1"/>
  <c r="L1098" i="1" l="1"/>
  <c r="M1098" i="1" s="1"/>
  <c r="S1098" i="1" s="1"/>
  <c r="B1098" i="1" s="1"/>
  <c r="L1099" i="1" l="1"/>
  <c r="M1099" i="1" s="1"/>
  <c r="S1099" i="1" s="1"/>
  <c r="B1099" i="1" s="1"/>
  <c r="L1100" i="1" l="1"/>
  <c r="M1100" i="1" s="1"/>
  <c r="S1100" i="1" s="1"/>
  <c r="B1100" i="1" s="1"/>
  <c r="L1101" i="1" l="1"/>
  <c r="M1101" i="1" s="1"/>
  <c r="S1101" i="1" s="1"/>
  <c r="B1101" i="1" s="1"/>
  <c r="L1102" i="1" l="1"/>
  <c r="M1102" i="1" s="1"/>
  <c r="S1102" i="1" s="1"/>
  <c r="B1102" i="1" s="1"/>
  <c r="L1103" i="1" l="1"/>
  <c r="M1103" i="1" s="1"/>
  <c r="L1104" i="1" l="1"/>
  <c r="M1104" i="1" s="1"/>
  <c r="S1104" i="1" s="1"/>
  <c r="B1104" i="1" s="1"/>
  <c r="L1105" i="1"/>
  <c r="S1103" i="1"/>
  <c r="B1103" i="1" s="1"/>
  <c r="M1105" i="1" l="1"/>
  <c r="O1105" i="1" l="1"/>
  <c r="AN46" i="1" s="1"/>
  <c r="AO46" i="1" s="1"/>
  <c r="AM46" i="1"/>
  <c r="S1105" i="1"/>
  <c r="C1106" i="1"/>
  <c r="C1107" i="1" s="1"/>
  <c r="C1108" i="1" s="1"/>
  <c r="C1109" i="1" s="1"/>
  <c r="C1110" i="1" s="1"/>
  <c r="C1111" i="1" s="1"/>
  <c r="C1112" i="1" s="1"/>
  <c r="C1113" i="1" s="1"/>
  <c r="C1114" i="1" s="1"/>
  <c r="C1115" i="1" s="1"/>
  <c r="C1116" i="1" s="1"/>
  <c r="C1117" i="1" s="1"/>
  <c r="C1118" i="1" s="1"/>
  <c r="C1119" i="1" s="1"/>
  <c r="C1120" i="1" s="1"/>
  <c r="C1121" i="1" s="1"/>
  <c r="C1122" i="1" s="1"/>
  <c r="C1123" i="1" s="1"/>
  <c r="C1124" i="1" s="1"/>
  <c r="C1125" i="1" s="1"/>
  <c r="C1126" i="1" s="1"/>
  <c r="C1127" i="1" s="1"/>
  <c r="C1128" i="1" s="1"/>
  <c r="C1129" i="1" s="1"/>
  <c r="C1130" i="1" s="1"/>
  <c r="C1131" i="1" s="1"/>
  <c r="C1132" i="1" s="1"/>
  <c r="C1133" i="1" s="1"/>
  <c r="C1134" i="1" s="1"/>
  <c r="C1135" i="1" s="1"/>
  <c r="C1136" i="1" s="1"/>
  <c r="AL47" i="1" s="1"/>
  <c r="AO47" i="1" s="1"/>
  <c r="L1106" i="1"/>
  <c r="AD46" i="1" l="1"/>
  <c r="AC46" i="1" s="1"/>
  <c r="AE46" i="1" s="1"/>
  <c r="B1105" i="1"/>
  <c r="AQ46" i="1"/>
  <c r="T1105" i="1"/>
  <c r="M1106" i="1"/>
  <c r="S1106" i="1" s="1"/>
  <c r="B1106" i="1" s="1"/>
  <c r="L1107" i="1"/>
  <c r="M1107" i="1" s="1"/>
  <c r="AA46" i="1" l="1"/>
  <c r="S1107" i="1"/>
  <c r="L1108" i="1"/>
  <c r="M1108" i="1" s="1"/>
  <c r="S1108" i="1" s="1"/>
  <c r="B1108" i="1" s="1"/>
  <c r="AB47" i="1" l="1"/>
  <c r="AC47" i="1"/>
  <c r="AA47" i="1" s="1"/>
  <c r="B1107" i="1"/>
  <c r="L1109" i="1"/>
  <c r="M1109" i="1" s="1"/>
  <c r="AC48" i="1" l="1"/>
  <c r="AA48" i="1" s="1"/>
  <c r="AB48" i="1"/>
  <c r="AE47" i="1"/>
  <c r="S1109" i="1"/>
  <c r="L1110" i="1"/>
  <c r="M1110" i="1" s="1"/>
  <c r="S1110" i="1" s="1"/>
  <c r="B1110" i="1" s="1"/>
  <c r="AE48" i="1" l="1"/>
  <c r="AB49" i="1"/>
  <c r="B1109" i="1"/>
  <c r="L1111" i="1"/>
  <c r="M1111" i="1" s="1"/>
  <c r="S1111" i="1" s="1"/>
  <c r="B1111" i="1" s="1"/>
  <c r="L1112" i="1" l="1"/>
  <c r="M1112" i="1" s="1"/>
  <c r="S1112" i="1" s="1"/>
  <c r="B1112" i="1" s="1"/>
  <c r="L1113" i="1" l="1"/>
  <c r="M1113" i="1" s="1"/>
  <c r="L1114" i="1" l="1"/>
  <c r="M1114" i="1" s="1"/>
  <c r="S1114" i="1" s="1"/>
  <c r="B1114" i="1" s="1"/>
  <c r="S1113" i="1"/>
  <c r="B1113" i="1" s="1"/>
  <c r="L1115" i="1" l="1"/>
  <c r="M1115" i="1" s="1"/>
  <c r="S1115" i="1" s="1"/>
  <c r="B1115" i="1" s="1"/>
  <c r="L1116" i="1" l="1"/>
  <c r="M1116" i="1" s="1"/>
  <c r="S1116" i="1" s="1"/>
  <c r="B1116" i="1" s="1"/>
  <c r="L1117" i="1" l="1"/>
  <c r="M1117" i="1" s="1"/>
  <c r="S1117" i="1" s="1"/>
  <c r="B1117" i="1" s="1"/>
  <c r="L1118" i="1" l="1"/>
  <c r="M1118" i="1" s="1"/>
  <c r="S1118" i="1" s="1"/>
  <c r="B1118" i="1" s="1"/>
  <c r="L1119" i="1" l="1"/>
  <c r="M1119" i="1" s="1"/>
  <c r="S1119" i="1" s="1"/>
  <c r="B1119" i="1" s="1"/>
  <c r="L1120" i="1" l="1"/>
  <c r="M1120" i="1" s="1"/>
  <c r="S1120" i="1" s="1"/>
  <c r="B1120" i="1" s="1"/>
  <c r="L1121" i="1" l="1"/>
  <c r="M1121" i="1" s="1"/>
  <c r="S1121" i="1" s="1"/>
  <c r="B1121" i="1" s="1"/>
  <c r="L1122" i="1" l="1"/>
  <c r="M1122" i="1" s="1"/>
  <c r="L1123" i="1" l="1"/>
  <c r="M1123" i="1" s="1"/>
  <c r="S1123" i="1" s="1"/>
  <c r="B1123" i="1" s="1"/>
  <c r="S1122" i="1"/>
  <c r="B1122" i="1" s="1"/>
  <c r="L1124" i="1" l="1"/>
  <c r="M1124" i="1" s="1"/>
  <c r="S1124" i="1" s="1"/>
  <c r="B1124" i="1" s="1"/>
  <c r="L1125" i="1" l="1"/>
  <c r="M1125" i="1" s="1"/>
  <c r="S1125" i="1" s="1"/>
  <c r="B1125" i="1" s="1"/>
  <c r="L1126" i="1" l="1"/>
  <c r="M1126" i="1" s="1"/>
  <c r="S1126" i="1" s="1"/>
  <c r="B1126" i="1" s="1"/>
  <c r="L1127" i="1" l="1"/>
  <c r="M1127" i="1" s="1"/>
  <c r="S1127" i="1" s="1"/>
  <c r="B1127" i="1" s="1"/>
  <c r="L1128" i="1" l="1"/>
  <c r="M1128" i="1" s="1"/>
  <c r="S1128" i="1" s="1"/>
  <c r="B1128" i="1" s="1"/>
  <c r="L1129" i="1" l="1"/>
  <c r="M1129" i="1" s="1"/>
  <c r="S1129" i="1" s="1"/>
  <c r="B1129" i="1" s="1"/>
  <c r="L1130" i="1" l="1"/>
  <c r="M1130" i="1" s="1"/>
  <c r="S1130" i="1" s="1"/>
  <c r="B1130" i="1" s="1"/>
  <c r="L1131" i="1" l="1"/>
  <c r="M1131" i="1" s="1"/>
  <c r="S1131" i="1" s="1"/>
  <c r="B1131" i="1" s="1"/>
  <c r="L1132" i="1" l="1"/>
  <c r="M1132" i="1" s="1"/>
  <c r="S1132" i="1" s="1"/>
  <c r="B1132" i="1" s="1"/>
  <c r="L1133" i="1" l="1"/>
  <c r="M1133" i="1" s="1"/>
  <c r="L1134" i="1" l="1"/>
  <c r="M1134" i="1" s="1"/>
  <c r="S1133" i="1"/>
  <c r="B1133" i="1" s="1"/>
  <c r="L1136" i="1" l="1"/>
  <c r="L1135" i="1"/>
  <c r="M1135" i="1" s="1"/>
  <c r="S1135" i="1" s="1"/>
  <c r="B1135" i="1" s="1"/>
  <c r="S1134" i="1"/>
  <c r="B1134" i="1" s="1"/>
  <c r="M1136" i="1" l="1"/>
  <c r="P1136" i="1" l="1"/>
  <c r="AP47" i="1" s="1"/>
  <c r="AM47" i="1"/>
  <c r="S1136" i="1"/>
  <c r="C1137" i="1" l="1"/>
  <c r="B1136" i="1"/>
  <c r="AQ47" i="1"/>
  <c r="T1136" i="1"/>
  <c r="M1137" i="1" l="1"/>
  <c r="S1137" i="1" s="1"/>
  <c r="B1137" i="1" s="1"/>
  <c r="C1138" i="1"/>
  <c r="C1139" i="1" l="1"/>
  <c r="M1138" i="1"/>
  <c r="S1138" i="1" l="1"/>
  <c r="B1138" i="1" s="1"/>
  <c r="C1140" i="1"/>
  <c r="M1139" i="1"/>
  <c r="S1139" i="1" s="1"/>
  <c r="B1139" i="1" s="1"/>
  <c r="C1141" i="1" l="1"/>
  <c r="M1140" i="1"/>
  <c r="S1140" i="1" s="1"/>
  <c r="B1140" i="1" s="1"/>
  <c r="C1142" i="1" l="1"/>
  <c r="M1141" i="1"/>
  <c r="S1141" i="1" s="1"/>
  <c r="B1141" i="1" s="1"/>
  <c r="C1143" i="1" l="1"/>
  <c r="M1142" i="1"/>
  <c r="S1142" i="1" s="1"/>
  <c r="B1142" i="1" s="1"/>
  <c r="M1143" i="1" l="1"/>
  <c r="S1143" i="1" s="1"/>
  <c r="B1143" i="1" s="1"/>
  <c r="C1144" i="1"/>
  <c r="C1145" i="1" l="1"/>
  <c r="M1144" i="1"/>
  <c r="S1144" i="1" l="1"/>
  <c r="B1144" i="1" s="1"/>
  <c r="C1146" i="1"/>
  <c r="M1145" i="1"/>
  <c r="S1145" i="1" l="1"/>
  <c r="B1145" i="1" s="1"/>
  <c r="C1147" i="1"/>
  <c r="M1146" i="1"/>
  <c r="S1146" i="1" s="1"/>
  <c r="B1146" i="1" s="1"/>
  <c r="C1148" i="1" l="1"/>
  <c r="M1147" i="1"/>
  <c r="S1147" i="1" s="1"/>
  <c r="B1147" i="1" s="1"/>
  <c r="C1149" i="1" l="1"/>
  <c r="M1148" i="1"/>
  <c r="S1148" i="1" l="1"/>
  <c r="B1148" i="1" s="1"/>
  <c r="C1150" i="1"/>
  <c r="M1149" i="1"/>
  <c r="S1149" i="1" l="1"/>
  <c r="B1149" i="1" s="1"/>
  <c r="C1151" i="1"/>
  <c r="M1150" i="1"/>
  <c r="S1150" i="1" s="1"/>
  <c r="B1150" i="1" s="1"/>
  <c r="M1151" i="1" l="1"/>
  <c r="S1151" i="1" s="1"/>
  <c r="B1151" i="1" s="1"/>
  <c r="C1152" i="1"/>
  <c r="M1152" i="1" l="1"/>
  <c r="S1152" i="1" s="1"/>
  <c r="B1152" i="1" s="1"/>
  <c r="C1153" i="1"/>
  <c r="C1154" i="1" l="1"/>
  <c r="M1153" i="1"/>
  <c r="S1153" i="1" l="1"/>
  <c r="B1153" i="1" s="1"/>
  <c r="M1154" i="1"/>
  <c r="C1155" i="1"/>
  <c r="C1156" i="1" l="1"/>
  <c r="M1155" i="1"/>
  <c r="S1154" i="1"/>
  <c r="B1154" i="1" s="1"/>
  <c r="S1155" i="1" l="1"/>
  <c r="B1155" i="1" s="1"/>
  <c r="C1157" i="1"/>
  <c r="M1156" i="1"/>
  <c r="S1156" i="1" s="1"/>
  <c r="B1156" i="1" s="1"/>
  <c r="C1158" i="1" l="1"/>
  <c r="M1157" i="1"/>
  <c r="S1157" i="1" s="1"/>
  <c r="B1157" i="1" s="1"/>
  <c r="M1158" i="1" l="1"/>
  <c r="S1158" i="1" s="1"/>
  <c r="B1158" i="1" s="1"/>
  <c r="C1159" i="1"/>
  <c r="M1159" i="1" l="1"/>
  <c r="S1159" i="1" s="1"/>
  <c r="B1159" i="1" s="1"/>
  <c r="C1160" i="1"/>
  <c r="M1160" i="1" l="1"/>
  <c r="S1160" i="1" s="1"/>
  <c r="B1160" i="1" s="1"/>
  <c r="C1161" i="1"/>
  <c r="M1161" i="1" l="1"/>
  <c r="C1162" i="1"/>
  <c r="C1163" i="1" l="1"/>
  <c r="M1162" i="1"/>
  <c r="S1162" i="1" s="1"/>
  <c r="B1162" i="1" s="1"/>
  <c r="S1161" i="1"/>
  <c r="B1161" i="1" s="1"/>
  <c r="C1164" i="1" l="1"/>
  <c r="M1163" i="1"/>
  <c r="S1163" i="1" s="1"/>
  <c r="B1163" i="1" s="1"/>
  <c r="M1164" i="1" l="1"/>
  <c r="S1164" i="1" s="1"/>
  <c r="B1164" i="1" s="1"/>
  <c r="C1165" i="1"/>
  <c r="M1165" i="1" l="1"/>
  <c r="C1166" i="1"/>
  <c r="M1166" i="1" l="1"/>
  <c r="AM48" i="1" s="1"/>
  <c r="AL48" i="1"/>
  <c r="AO48" i="1" s="1"/>
  <c r="S1165" i="1"/>
  <c r="B1165" i="1" s="1"/>
  <c r="S1166" i="1" l="1"/>
  <c r="AQ48" i="1" s="1"/>
  <c r="P1166" i="1"/>
  <c r="AP48" i="1" s="1"/>
  <c r="B1166" i="1"/>
  <c r="C1167" i="1" l="1"/>
  <c r="C1168" i="1" s="1"/>
  <c r="M1168" i="1" s="1"/>
  <c r="S1168" i="1" s="1"/>
  <c r="B1168" i="1" s="1"/>
  <c r="T1166" i="1"/>
  <c r="C1169" i="1"/>
  <c r="M1167" i="1" l="1"/>
  <c r="S1167" i="1" s="1"/>
  <c r="B1167" i="1" s="1"/>
  <c r="C1170" i="1"/>
  <c r="M1169" i="1"/>
  <c r="S1169" i="1" l="1"/>
  <c r="B1169" i="1" s="1"/>
  <c r="M1170" i="1"/>
  <c r="C1171" i="1"/>
  <c r="S1170" i="1" l="1"/>
  <c r="B1170" i="1" s="1"/>
  <c r="C1172" i="1"/>
  <c r="M1171" i="1"/>
  <c r="S1171" i="1" s="1"/>
  <c r="B1171" i="1" s="1"/>
  <c r="C1173" i="1" l="1"/>
  <c r="M1172" i="1"/>
  <c r="S1172" i="1" s="1"/>
  <c r="B1172" i="1" s="1"/>
  <c r="C1174" i="1" l="1"/>
  <c r="M1173" i="1"/>
  <c r="S1173" i="1" l="1"/>
  <c r="B1173" i="1" s="1"/>
  <c r="C1175" i="1"/>
  <c r="M1174" i="1"/>
  <c r="S1174" i="1" s="1"/>
  <c r="B1174" i="1" s="1"/>
  <c r="C1176" i="1" l="1"/>
  <c r="M1175" i="1"/>
  <c r="S1175" i="1" s="1"/>
  <c r="B1175" i="1" s="1"/>
  <c r="C1177" i="1" l="1"/>
  <c r="M1176" i="1"/>
  <c r="S1176" i="1" l="1"/>
  <c r="B1176" i="1" s="1"/>
  <c r="C1178" i="1"/>
  <c r="M1177" i="1"/>
  <c r="S1177" i="1" s="1"/>
  <c r="B1177" i="1" s="1"/>
  <c r="C1179" i="1" l="1"/>
  <c r="M1178" i="1"/>
  <c r="S1178" i="1" s="1"/>
  <c r="B1178" i="1" s="1"/>
  <c r="C1180" i="1" l="1"/>
  <c r="M1179" i="1"/>
  <c r="S1179" i="1" s="1"/>
  <c r="B1179" i="1" s="1"/>
  <c r="C1181" i="1" l="1"/>
  <c r="M1180" i="1"/>
  <c r="S1180" i="1" l="1"/>
  <c r="B1180" i="1" s="1"/>
  <c r="M1181" i="1"/>
  <c r="C1182" i="1"/>
  <c r="C1183" i="1" l="1"/>
  <c r="M1182" i="1"/>
  <c r="S1182" i="1" s="1"/>
  <c r="B1182" i="1" s="1"/>
  <c r="S1181" i="1"/>
  <c r="B1181" i="1" s="1"/>
  <c r="M1183" i="1" l="1"/>
  <c r="S1183" i="1" s="1"/>
  <c r="B1183" i="1" s="1"/>
  <c r="C1184" i="1"/>
  <c r="C1185" i="1" l="1"/>
  <c r="M1184" i="1"/>
  <c r="S1184" i="1" l="1"/>
  <c r="B1184" i="1" s="1"/>
  <c r="C1186" i="1"/>
  <c r="M1185" i="1"/>
  <c r="S1185" i="1" l="1"/>
  <c r="B1185" i="1" s="1"/>
  <c r="C1187" i="1"/>
  <c r="M1186" i="1"/>
  <c r="S1186" i="1" s="1"/>
  <c r="B1186" i="1" s="1"/>
  <c r="C1188" i="1" l="1"/>
  <c r="M1187" i="1"/>
  <c r="S1187" i="1" s="1"/>
  <c r="B1187" i="1" s="1"/>
  <c r="M1188" i="1" l="1"/>
  <c r="C1189" i="1"/>
  <c r="M1189" i="1" l="1"/>
  <c r="S1189" i="1" s="1"/>
  <c r="B1189" i="1" s="1"/>
  <c r="C1190" i="1"/>
  <c r="S1188" i="1"/>
  <c r="B1188" i="1" s="1"/>
  <c r="C1191" i="1" l="1"/>
  <c r="M1190" i="1"/>
  <c r="S1190" i="1" l="1"/>
  <c r="B1190" i="1" s="1"/>
  <c r="C1192" i="1"/>
  <c r="M1191" i="1"/>
  <c r="S1191" i="1" s="1"/>
  <c r="B1191" i="1" s="1"/>
  <c r="C1193" i="1" l="1"/>
  <c r="M1192" i="1"/>
  <c r="S1192" i="1" s="1"/>
  <c r="B1192" i="1" s="1"/>
  <c r="M1193" i="1" l="1"/>
  <c r="S1193" i="1" s="1"/>
  <c r="B1193" i="1" s="1"/>
  <c r="C1194" i="1"/>
  <c r="C1195" i="1" l="1"/>
  <c r="M1194" i="1"/>
  <c r="S1194" i="1" s="1"/>
  <c r="B1194" i="1" s="1"/>
  <c r="M1195" i="1" l="1"/>
  <c r="S1195" i="1" s="1"/>
  <c r="B1195" i="1" s="1"/>
  <c r="C1196" i="1"/>
  <c r="M1196" i="1" l="1"/>
  <c r="C1197" i="1"/>
  <c r="M1197" i="1" l="1"/>
  <c r="S1197" i="1" s="1"/>
  <c r="AQ49" i="1" s="1"/>
  <c r="AL49" i="1"/>
  <c r="S1196" i="1"/>
  <c r="B1196" i="1" s="1"/>
  <c r="O1197" i="1" l="1"/>
  <c r="AM49" i="1"/>
  <c r="B1197" i="1"/>
  <c r="C1198" i="1"/>
  <c r="M1198" i="1" s="1"/>
  <c r="S1198" i="1" s="1"/>
  <c r="B1198" i="1" s="1"/>
  <c r="T1197" i="1"/>
  <c r="AN49" i="1" l="1"/>
  <c r="AO49" i="1" s="1"/>
  <c r="AD49" i="1"/>
  <c r="AC49" i="1" s="1"/>
  <c r="C1199" i="1"/>
  <c r="M1199" i="1" s="1"/>
  <c r="S1199" i="1" s="1"/>
  <c r="B1199" i="1" s="1"/>
  <c r="AA49" i="1" l="1"/>
  <c r="AB50" i="1" s="1"/>
  <c r="AE49" i="1"/>
  <c r="C1200" i="1"/>
  <c r="C1201" i="1" s="1"/>
  <c r="M1200" i="1" l="1"/>
  <c r="S1200" i="1" s="1"/>
  <c r="B1200" i="1" s="1"/>
  <c r="C1202" i="1"/>
  <c r="M1201" i="1"/>
  <c r="S1201" i="1" l="1"/>
  <c r="B1201" i="1" s="1"/>
  <c r="C1203" i="1"/>
  <c r="M1202" i="1"/>
  <c r="S1202" i="1" s="1"/>
  <c r="B1202" i="1" s="1"/>
  <c r="M1203" i="1" l="1"/>
  <c r="S1203" i="1" s="1"/>
  <c r="B1203" i="1" s="1"/>
  <c r="C1204" i="1"/>
  <c r="C1205" i="1" l="1"/>
  <c r="M1204" i="1"/>
  <c r="S1204" i="1" s="1"/>
  <c r="B1204" i="1" s="1"/>
  <c r="C1206" i="1" l="1"/>
  <c r="M1205" i="1"/>
  <c r="S1205" i="1" s="1"/>
  <c r="B1205" i="1" s="1"/>
  <c r="M1206" i="1" l="1"/>
  <c r="S1206" i="1" s="1"/>
  <c r="B1206" i="1" s="1"/>
  <c r="C1207" i="1"/>
  <c r="C1208" i="1" l="1"/>
  <c r="M1207" i="1"/>
  <c r="S1207" i="1" s="1"/>
  <c r="B1207" i="1" s="1"/>
  <c r="C1209" i="1" l="1"/>
  <c r="M1208" i="1"/>
  <c r="S1208" i="1" l="1"/>
  <c r="B1208" i="1" s="1"/>
  <c r="C1210" i="1"/>
  <c r="M1209" i="1"/>
  <c r="S1209" i="1" l="1"/>
  <c r="B1209" i="1" s="1"/>
  <c r="M1210" i="1"/>
  <c r="S1210" i="1" s="1"/>
  <c r="B1210" i="1" s="1"/>
  <c r="C1211" i="1"/>
  <c r="C1212" i="1" l="1"/>
  <c r="M1211" i="1"/>
  <c r="S1211" i="1" s="1"/>
  <c r="B1211" i="1" s="1"/>
  <c r="C1213" i="1" l="1"/>
  <c r="M1212" i="1"/>
  <c r="S1212" i="1" s="1"/>
  <c r="B1212" i="1" s="1"/>
  <c r="C1214" i="1" l="1"/>
  <c r="M1213" i="1"/>
  <c r="S1213" i="1" l="1"/>
  <c r="B1213" i="1" s="1"/>
  <c r="M1214" i="1"/>
  <c r="S1214" i="1" s="1"/>
  <c r="B1214" i="1" s="1"/>
  <c r="C1215" i="1"/>
  <c r="M1215" i="1" l="1"/>
  <c r="S1215" i="1" s="1"/>
  <c r="B1215" i="1" s="1"/>
  <c r="C1216" i="1"/>
  <c r="C1217" i="1" l="1"/>
  <c r="M1216" i="1"/>
  <c r="S1216" i="1" l="1"/>
  <c r="B1216" i="1" s="1"/>
  <c r="C1218" i="1"/>
  <c r="M1217" i="1"/>
  <c r="M1218" i="1" l="1"/>
  <c r="S1218" i="1" s="1"/>
  <c r="B1218" i="1" s="1"/>
  <c r="C1219" i="1"/>
  <c r="S1217" i="1"/>
  <c r="B1217" i="1" s="1"/>
  <c r="M1219" i="1" l="1"/>
  <c r="C1220" i="1"/>
  <c r="M1220" i="1" l="1"/>
  <c r="S1220" i="1" s="1"/>
  <c r="B1220" i="1" s="1"/>
  <c r="C1221" i="1"/>
  <c r="S1219" i="1"/>
  <c r="B1219" i="1" s="1"/>
  <c r="C1222" i="1" l="1"/>
  <c r="M1221" i="1"/>
  <c r="S1221" i="1" s="1"/>
  <c r="B1221" i="1" s="1"/>
  <c r="C1223" i="1" l="1"/>
  <c r="M1222" i="1"/>
  <c r="S1222" i="1" l="1"/>
  <c r="B1222" i="1" s="1"/>
  <c r="C1224" i="1"/>
  <c r="M1223" i="1"/>
  <c r="S1223" i="1" l="1"/>
  <c r="B1223" i="1" s="1"/>
  <c r="M1224" i="1"/>
  <c r="S1224" i="1" s="1"/>
  <c r="B1224" i="1" s="1"/>
  <c r="C1225" i="1"/>
  <c r="M1225" i="1" l="1"/>
  <c r="S1225" i="1" s="1"/>
  <c r="B1225" i="1" s="1"/>
  <c r="C1226" i="1"/>
  <c r="C1227" i="1" l="1"/>
  <c r="M1226" i="1"/>
  <c r="S1226" i="1" s="1"/>
  <c r="B1226" i="1" s="1"/>
  <c r="C1228" i="1" l="1"/>
  <c r="M1227" i="1"/>
  <c r="M1228" i="1" l="1"/>
  <c r="S1228" i="1" s="1"/>
  <c r="AQ50" i="1" s="1"/>
  <c r="AL50" i="1"/>
  <c r="S1227" i="1"/>
  <c r="B1227" i="1" s="1"/>
  <c r="O1228" i="1" l="1"/>
  <c r="AM50" i="1"/>
  <c r="C1229" i="1"/>
  <c r="C1230" i="1" s="1"/>
  <c r="T1228" i="1"/>
  <c r="B1228" i="1"/>
  <c r="AN50" i="1" l="1"/>
  <c r="AO50" i="1" s="1"/>
  <c r="AD50" i="1"/>
  <c r="AC50" i="1" s="1"/>
  <c r="M1229" i="1"/>
  <c r="S1229" i="1" s="1"/>
  <c r="B1229" i="1" s="1"/>
  <c r="M1230" i="1"/>
  <c r="S1230" i="1" s="1"/>
  <c r="B1230" i="1" s="1"/>
  <c r="C1231" i="1"/>
  <c r="AA50" i="1" l="1"/>
  <c r="AB51" i="1" s="1"/>
  <c r="AE50" i="1"/>
  <c r="C1232" i="1"/>
  <c r="M1231" i="1"/>
  <c r="S1231" i="1" s="1"/>
  <c r="B1231" i="1" s="1"/>
  <c r="C1233" i="1" l="1"/>
  <c r="M1232" i="1"/>
  <c r="S1232" i="1" l="1"/>
  <c r="B1232" i="1" s="1"/>
  <c r="M1233" i="1"/>
  <c r="C1234" i="1"/>
  <c r="M1234" i="1" l="1"/>
  <c r="S1234" i="1" s="1"/>
  <c r="B1234" i="1" s="1"/>
  <c r="C1235" i="1"/>
  <c r="S1233" i="1"/>
  <c r="B1233" i="1" s="1"/>
  <c r="C1236" i="1" l="1"/>
  <c r="M1235" i="1"/>
  <c r="S1235" i="1" l="1"/>
  <c r="B1235" i="1" s="1"/>
  <c r="M1236" i="1"/>
  <c r="C1237" i="1"/>
  <c r="S1236" i="1" l="1"/>
  <c r="B1236" i="1" s="1"/>
  <c r="C1238" i="1"/>
  <c r="M1237" i="1"/>
  <c r="S1237" i="1" s="1"/>
  <c r="B1237" i="1" s="1"/>
  <c r="M1238" i="1" l="1"/>
  <c r="S1238" i="1" s="1"/>
  <c r="B1238" i="1" s="1"/>
  <c r="C1239" i="1"/>
  <c r="C1240" i="1" l="1"/>
  <c r="M1239" i="1"/>
  <c r="S1239" i="1" l="1"/>
  <c r="B1239" i="1" s="1"/>
  <c r="C1241" i="1"/>
  <c r="M1240" i="1"/>
  <c r="S1240" i="1" l="1"/>
  <c r="B1240" i="1" s="1"/>
  <c r="M1241" i="1"/>
  <c r="C1242" i="1"/>
  <c r="C1243" i="1" l="1"/>
  <c r="M1242" i="1"/>
  <c r="S1241" i="1"/>
  <c r="B1241" i="1" s="1"/>
  <c r="S1242" i="1" l="1"/>
  <c r="B1242" i="1" s="1"/>
  <c r="C1244" i="1"/>
  <c r="M1243" i="1"/>
  <c r="S1243" i="1" l="1"/>
  <c r="B1243" i="1" s="1"/>
  <c r="M1244" i="1"/>
  <c r="S1244" i="1" s="1"/>
  <c r="B1244" i="1" s="1"/>
  <c r="C1245" i="1"/>
  <c r="M1245" i="1" l="1"/>
  <c r="S1245" i="1" s="1"/>
  <c r="B1245" i="1" s="1"/>
  <c r="C1246" i="1"/>
  <c r="C1247" i="1" l="1"/>
  <c r="M1246" i="1"/>
  <c r="S1246" i="1" l="1"/>
  <c r="B1246" i="1" s="1"/>
  <c r="C1248" i="1"/>
  <c r="M1247" i="1"/>
  <c r="S1247" i="1" l="1"/>
  <c r="B1247" i="1" s="1"/>
  <c r="C1249" i="1"/>
  <c r="M1248" i="1"/>
  <c r="S1248" i="1" s="1"/>
  <c r="B1248" i="1" s="1"/>
  <c r="M1249" i="1" l="1"/>
  <c r="S1249" i="1" s="1"/>
  <c r="B1249" i="1" s="1"/>
  <c r="C1250" i="1"/>
  <c r="C1251" i="1" l="1"/>
  <c r="M1250" i="1"/>
  <c r="S1250" i="1" s="1"/>
  <c r="B1250" i="1" s="1"/>
  <c r="C1252" i="1" l="1"/>
  <c r="M1251" i="1"/>
  <c r="S1251" i="1" l="1"/>
  <c r="B1251" i="1" s="1"/>
  <c r="C1253" i="1"/>
  <c r="M1252" i="1"/>
  <c r="S1252" i="1" s="1"/>
  <c r="B1252" i="1" s="1"/>
  <c r="C1254" i="1" l="1"/>
  <c r="M1253" i="1"/>
  <c r="S1253" i="1" s="1"/>
  <c r="B1253" i="1" s="1"/>
  <c r="M1254" i="1" l="1"/>
  <c r="S1254" i="1" s="1"/>
  <c r="B1254" i="1" s="1"/>
  <c r="C1255" i="1"/>
  <c r="C1256" i="1" l="1"/>
  <c r="M1255" i="1"/>
  <c r="S1255" i="1" l="1"/>
  <c r="B1255" i="1" s="1"/>
  <c r="C1257" i="1"/>
  <c r="M1256" i="1"/>
  <c r="S1256" i="1" l="1"/>
  <c r="B1256" i="1" s="1"/>
  <c r="C1258" i="1"/>
  <c r="M1257" i="1"/>
  <c r="S1257" i="1" s="1"/>
  <c r="B1257" i="1" s="1"/>
  <c r="M1258" i="1" l="1"/>
  <c r="S1258" i="1" s="1"/>
  <c r="AQ51" i="1" s="1"/>
  <c r="AL51" i="1"/>
  <c r="O1258" i="1" l="1"/>
  <c r="AM51" i="1"/>
  <c r="C1259" i="1"/>
  <c r="C1260" i="1" s="1"/>
  <c r="T1258" i="1"/>
  <c r="B1258" i="1"/>
  <c r="AD51" i="1" l="1"/>
  <c r="AC51" i="1" s="1"/>
  <c r="AN51" i="1"/>
  <c r="AO51" i="1" s="1"/>
  <c r="M1259" i="1"/>
  <c r="S1259" i="1" s="1"/>
  <c r="B1259" i="1" s="1"/>
  <c r="M1260" i="1"/>
  <c r="S1260" i="1" s="1"/>
  <c r="B1260" i="1" s="1"/>
  <c r="C1261" i="1"/>
  <c r="AA51" i="1" l="1"/>
  <c r="AB52" i="1" s="1"/>
  <c r="AE51" i="1"/>
  <c r="C1262" i="1"/>
  <c r="M1261" i="1"/>
  <c r="S1261" i="1" l="1"/>
  <c r="B1261" i="1" s="1"/>
  <c r="C1263" i="1"/>
  <c r="M1262" i="1"/>
  <c r="S1262" i="1" l="1"/>
  <c r="B1262" i="1" s="1"/>
  <c r="M1263" i="1"/>
  <c r="S1263" i="1" s="1"/>
  <c r="B1263" i="1" s="1"/>
  <c r="C1264" i="1"/>
  <c r="C1265" i="1" l="1"/>
  <c r="M1264" i="1"/>
  <c r="S1264" i="1" s="1"/>
  <c r="B1264" i="1" s="1"/>
  <c r="C1266" i="1" l="1"/>
  <c r="M1265" i="1"/>
  <c r="S1265" i="1" l="1"/>
  <c r="B1265" i="1" s="1"/>
  <c r="M1266" i="1"/>
  <c r="S1266" i="1" s="1"/>
  <c r="B1266" i="1" s="1"/>
  <c r="C1267" i="1"/>
  <c r="C1268" i="1" l="1"/>
  <c r="M1267" i="1"/>
  <c r="S1267" i="1" l="1"/>
  <c r="B1267" i="1" s="1"/>
  <c r="M1268" i="1"/>
  <c r="C1269" i="1"/>
  <c r="C1270" i="1" l="1"/>
  <c r="M1269" i="1"/>
  <c r="S1269" i="1" s="1"/>
  <c r="B1269" i="1" s="1"/>
  <c r="S1268" i="1"/>
  <c r="B1268" i="1" s="1"/>
  <c r="M1270" i="1" l="1"/>
  <c r="S1270" i="1" s="1"/>
  <c r="B1270" i="1" s="1"/>
  <c r="C1271" i="1"/>
  <c r="C1272" i="1" l="1"/>
  <c r="M1271" i="1"/>
  <c r="S1271" i="1" l="1"/>
  <c r="B1271" i="1" s="1"/>
  <c r="C1273" i="1"/>
  <c r="M1272" i="1"/>
  <c r="S1272" i="1" l="1"/>
  <c r="B1272" i="1" s="1"/>
  <c r="M1273" i="1"/>
  <c r="S1273" i="1" s="1"/>
  <c r="B1273" i="1" s="1"/>
  <c r="C1274" i="1"/>
  <c r="C1275" i="1" l="1"/>
  <c r="M1274" i="1"/>
  <c r="S1274" i="1" s="1"/>
  <c r="B1274" i="1" s="1"/>
  <c r="C1276" i="1" l="1"/>
  <c r="M1275" i="1"/>
  <c r="S1275" i="1" l="1"/>
  <c r="B1275" i="1" s="1"/>
  <c r="C1277" i="1"/>
  <c r="M1276" i="1"/>
  <c r="S1276" i="1" l="1"/>
  <c r="B1276" i="1" s="1"/>
  <c r="C1278" i="1"/>
  <c r="M1277" i="1"/>
  <c r="M1278" i="1" l="1"/>
  <c r="C1279" i="1"/>
  <c r="S1277" i="1"/>
  <c r="B1277" i="1" s="1"/>
  <c r="C1280" i="1" l="1"/>
  <c r="M1279" i="1"/>
  <c r="S1279" i="1" s="1"/>
  <c r="B1279" i="1" s="1"/>
  <c r="S1278" i="1"/>
  <c r="B1278" i="1" s="1"/>
  <c r="M1280" i="1" l="1"/>
  <c r="S1280" i="1" s="1"/>
  <c r="B1280" i="1" s="1"/>
  <c r="C1281" i="1"/>
  <c r="M1281" i="1" l="1"/>
  <c r="S1281" i="1" s="1"/>
  <c r="B1281" i="1" s="1"/>
  <c r="C1282" i="1"/>
  <c r="C1283" i="1" l="1"/>
  <c r="M1282" i="1"/>
  <c r="S1282" i="1" l="1"/>
  <c r="B1282" i="1" s="1"/>
  <c r="C1284" i="1"/>
  <c r="M1283" i="1"/>
  <c r="S1283" i="1" s="1"/>
  <c r="B1283" i="1" s="1"/>
  <c r="C1285" i="1" l="1"/>
  <c r="M1284" i="1"/>
  <c r="S1284" i="1" l="1"/>
  <c r="B1284" i="1" s="1"/>
  <c r="C1286" i="1"/>
  <c r="M1285" i="1"/>
  <c r="M1286" i="1" l="1"/>
  <c r="C1287" i="1"/>
  <c r="S1285" i="1"/>
  <c r="B1285" i="1" s="1"/>
  <c r="M1287" i="1" l="1"/>
  <c r="S1287" i="1" s="1"/>
  <c r="B1287" i="1" s="1"/>
  <c r="C1288" i="1"/>
  <c r="S1286" i="1"/>
  <c r="B1286" i="1" s="1"/>
  <c r="C1289" i="1" l="1"/>
  <c r="M1288" i="1"/>
  <c r="M1289" i="1" l="1"/>
  <c r="S1289" i="1" s="1"/>
  <c r="AQ52" i="1" s="1"/>
  <c r="AL52" i="1"/>
  <c r="S1288" i="1"/>
  <c r="B1288" i="1" s="1"/>
  <c r="O1289" i="1" l="1"/>
  <c r="AM52" i="1"/>
  <c r="B1289" i="1"/>
  <c r="T1289" i="1"/>
  <c r="C1290" i="1"/>
  <c r="AD52" i="1" l="1"/>
  <c r="AC52" i="1" s="1"/>
  <c r="AN52" i="1"/>
  <c r="AO52" i="1" s="1"/>
  <c r="M1290" i="1"/>
  <c r="S1290" i="1" s="1"/>
  <c r="B1290" i="1" s="1"/>
  <c r="C1291" i="1"/>
  <c r="AA52" i="1" l="1"/>
  <c r="AB53" i="1" s="1"/>
  <c r="AE52" i="1"/>
  <c r="M1291" i="1"/>
  <c r="S1291" i="1" s="1"/>
  <c r="B1291" i="1" s="1"/>
  <c r="C1292" i="1"/>
  <c r="M1292" i="1" l="1"/>
  <c r="C1293" i="1"/>
  <c r="M1293" i="1" l="1"/>
  <c r="C1294" i="1"/>
  <c r="S1292" i="1"/>
  <c r="B1292" i="1" s="1"/>
  <c r="M1294" i="1" l="1"/>
  <c r="S1294" i="1" s="1"/>
  <c r="B1294" i="1" s="1"/>
  <c r="C1295" i="1"/>
  <c r="S1293" i="1"/>
  <c r="B1293" i="1" s="1"/>
  <c r="C1296" i="1" l="1"/>
  <c r="M1295" i="1"/>
  <c r="S1295" i="1" s="1"/>
  <c r="B1295" i="1" s="1"/>
  <c r="M1296" i="1" l="1"/>
  <c r="S1296" i="1" s="1"/>
  <c r="B1296" i="1" s="1"/>
  <c r="C1297" i="1"/>
  <c r="M1297" i="1" l="1"/>
  <c r="S1297" i="1" s="1"/>
  <c r="B1297" i="1" s="1"/>
  <c r="C1298" i="1"/>
  <c r="M1298" i="1" l="1"/>
  <c r="C1299" i="1"/>
  <c r="M1299" i="1" l="1"/>
  <c r="S1299" i="1" s="1"/>
  <c r="B1299" i="1" s="1"/>
  <c r="C1300" i="1"/>
  <c r="S1298" i="1"/>
  <c r="B1298" i="1" s="1"/>
  <c r="M1300" i="1" l="1"/>
  <c r="S1300" i="1" s="1"/>
  <c r="B1300" i="1" s="1"/>
  <c r="C1301" i="1"/>
  <c r="M1301" i="1" l="1"/>
  <c r="S1301" i="1" s="1"/>
  <c r="B1301" i="1" s="1"/>
  <c r="C1302" i="1"/>
  <c r="M1302" i="1" l="1"/>
  <c r="C1303" i="1"/>
  <c r="C1304" i="1" l="1"/>
  <c r="M1303" i="1"/>
  <c r="S1303" i="1" s="1"/>
  <c r="B1303" i="1" s="1"/>
  <c r="S1302" i="1"/>
  <c r="B1302" i="1" s="1"/>
  <c r="M1304" i="1" l="1"/>
  <c r="S1304" i="1" s="1"/>
  <c r="B1304" i="1" s="1"/>
  <c r="C1305" i="1"/>
  <c r="C1306" i="1" l="1"/>
  <c r="M1305" i="1"/>
  <c r="S1305" i="1" s="1"/>
  <c r="B1305" i="1" s="1"/>
  <c r="C1307" i="1" l="1"/>
  <c r="M1306" i="1"/>
  <c r="S1306" i="1" s="1"/>
  <c r="B1306" i="1" s="1"/>
  <c r="M1307" i="1" l="1"/>
  <c r="C1308" i="1"/>
  <c r="M1308" i="1" l="1"/>
  <c r="C1309" i="1"/>
  <c r="S1307" i="1"/>
  <c r="B1307" i="1" s="1"/>
  <c r="M1309" i="1" l="1"/>
  <c r="S1309" i="1" s="1"/>
  <c r="B1309" i="1" s="1"/>
  <c r="C1310" i="1"/>
  <c r="S1308" i="1"/>
  <c r="B1308" i="1" s="1"/>
  <c r="C1311" i="1" l="1"/>
  <c r="M1310" i="1"/>
  <c r="S1310" i="1" s="1"/>
  <c r="B1310" i="1" s="1"/>
  <c r="M1311" i="1" l="1"/>
  <c r="S1311" i="1" s="1"/>
  <c r="B1311" i="1" s="1"/>
  <c r="C1312" i="1"/>
  <c r="C1313" i="1" l="1"/>
  <c r="M1312" i="1"/>
  <c r="S1312" i="1" l="1"/>
  <c r="B1312" i="1" s="1"/>
  <c r="C1314" i="1"/>
  <c r="M1313" i="1"/>
  <c r="S1313" i="1" l="1"/>
  <c r="B1313" i="1" s="1"/>
  <c r="C1315" i="1"/>
  <c r="M1314" i="1"/>
  <c r="S1314" i="1" s="1"/>
  <c r="B1314" i="1" s="1"/>
  <c r="C1316" i="1" l="1"/>
  <c r="M1315" i="1"/>
  <c r="S1315" i="1" s="1"/>
  <c r="B1315" i="1" s="1"/>
  <c r="M1316" i="1" l="1"/>
  <c r="S1316" i="1" s="1"/>
  <c r="B1316" i="1" s="1"/>
  <c r="C1317" i="1"/>
  <c r="M1317" i="1" l="1"/>
  <c r="S1317" i="1" s="1"/>
  <c r="B1317" i="1" s="1"/>
  <c r="C1318" i="1"/>
  <c r="M1318" i="1" l="1"/>
  <c r="S1318" i="1" s="1"/>
  <c r="B1318" i="1" s="1"/>
  <c r="C1319" i="1"/>
  <c r="M1319" i="1" l="1"/>
  <c r="S1319" i="1" s="1"/>
  <c r="AQ53" i="1" s="1"/>
  <c r="AL53" i="1"/>
  <c r="O1319" i="1" l="1"/>
  <c r="AM53" i="1"/>
  <c r="B1319" i="1"/>
  <c r="C1320" i="1"/>
  <c r="C1321" i="1" s="1"/>
  <c r="T1319" i="1"/>
  <c r="AD53" i="1" l="1"/>
  <c r="AC53" i="1" s="1"/>
  <c r="AN53" i="1"/>
  <c r="AO53" i="1" s="1"/>
  <c r="M1321" i="1"/>
  <c r="C1322" i="1"/>
  <c r="M1320" i="1"/>
  <c r="AA53" i="1" l="1"/>
  <c r="AB54" i="1" s="1"/>
  <c r="AE53" i="1"/>
  <c r="S1320" i="1"/>
  <c r="B1320" i="1" s="1"/>
  <c r="M1322" i="1"/>
  <c r="C1323" i="1"/>
  <c r="S1321" i="1"/>
  <c r="B1321" i="1" s="1"/>
  <c r="M1323" i="1" l="1"/>
  <c r="C1324" i="1"/>
  <c r="S1322" i="1"/>
  <c r="B1322" i="1" s="1"/>
  <c r="M1324" i="1" l="1"/>
  <c r="C1325" i="1"/>
  <c r="S1323" i="1"/>
  <c r="B1323" i="1" s="1"/>
  <c r="M1325" i="1" l="1"/>
  <c r="C1326" i="1"/>
  <c r="S1324" i="1"/>
  <c r="B1324" i="1" s="1"/>
  <c r="M1326" i="1" l="1"/>
  <c r="C1327" i="1"/>
  <c r="S1325" i="1"/>
  <c r="B1325" i="1" s="1"/>
  <c r="M1327" i="1" l="1"/>
  <c r="C1328" i="1"/>
  <c r="S1326" i="1"/>
  <c r="B1326" i="1" s="1"/>
  <c r="M1328" i="1" l="1"/>
  <c r="C1329" i="1"/>
  <c r="S1327" i="1"/>
  <c r="B1327" i="1" s="1"/>
  <c r="M1329" i="1" l="1"/>
  <c r="C1330" i="1"/>
  <c r="S1328" i="1"/>
  <c r="B1328" i="1" s="1"/>
  <c r="M1330" i="1" l="1"/>
  <c r="C1331" i="1"/>
  <c r="S1329" i="1"/>
  <c r="B1329" i="1" s="1"/>
  <c r="M1331" i="1" l="1"/>
  <c r="C1332" i="1"/>
  <c r="S1330" i="1"/>
  <c r="B1330" i="1" s="1"/>
  <c r="M1332" i="1" l="1"/>
  <c r="C1333" i="1"/>
  <c r="S1331" i="1"/>
  <c r="B1331" i="1" s="1"/>
  <c r="M1333" i="1" l="1"/>
  <c r="C1334" i="1"/>
  <c r="S1332" i="1"/>
  <c r="B1332" i="1" s="1"/>
  <c r="M1334" i="1" l="1"/>
  <c r="C1335" i="1"/>
  <c r="S1333" i="1"/>
  <c r="B1333" i="1" s="1"/>
  <c r="C1336" i="1" l="1"/>
  <c r="M1335" i="1"/>
  <c r="S1334" i="1"/>
  <c r="B1334" i="1" s="1"/>
  <c r="S1335" i="1" l="1"/>
  <c r="B1335" i="1" s="1"/>
  <c r="C1337" i="1"/>
  <c r="M1336" i="1"/>
  <c r="S1336" i="1" l="1"/>
  <c r="B1336" i="1" s="1"/>
  <c r="M1337" i="1"/>
  <c r="C1338" i="1"/>
  <c r="M1338" i="1" l="1"/>
  <c r="C1339" i="1"/>
  <c r="S1337" i="1"/>
  <c r="B1337" i="1" s="1"/>
  <c r="C1340" i="1" l="1"/>
  <c r="M1339" i="1"/>
  <c r="S1338" i="1"/>
  <c r="B1338" i="1" s="1"/>
  <c r="S1339" i="1" l="1"/>
  <c r="B1339" i="1" s="1"/>
  <c r="C1341" i="1"/>
  <c r="M1340" i="1"/>
  <c r="S1340" i="1" l="1"/>
  <c r="B1340" i="1" s="1"/>
  <c r="M1341" i="1"/>
  <c r="C1342" i="1"/>
  <c r="C1343" i="1" l="1"/>
  <c r="M1342" i="1"/>
  <c r="S1341" i="1"/>
  <c r="B1341" i="1" s="1"/>
  <c r="S1342" i="1" l="1"/>
  <c r="B1342" i="1" s="1"/>
  <c r="M1343" i="1"/>
  <c r="C1344" i="1"/>
  <c r="C1345" i="1" l="1"/>
  <c r="M1344" i="1"/>
  <c r="S1343" i="1"/>
  <c r="B1343" i="1" s="1"/>
  <c r="S1344" i="1" l="1"/>
  <c r="B1344" i="1" s="1"/>
  <c r="M1345" i="1"/>
  <c r="C1346" i="1"/>
  <c r="S1345" i="1" l="1"/>
  <c r="B1345" i="1" s="1"/>
  <c r="M1346" i="1"/>
  <c r="C1347" i="1"/>
  <c r="S1346" i="1" l="1"/>
  <c r="B1346" i="1" s="1"/>
  <c r="C1348" i="1"/>
  <c r="M1347" i="1"/>
  <c r="S1347" i="1" l="1"/>
  <c r="B1347" i="1" s="1"/>
  <c r="C1349" i="1"/>
  <c r="M1348" i="1"/>
  <c r="S1348" i="1" l="1"/>
  <c r="B1348" i="1" s="1"/>
  <c r="C1350" i="1"/>
  <c r="M1349" i="1"/>
  <c r="M1350" i="1" l="1"/>
  <c r="AM54" i="1" s="1"/>
  <c r="AL54" i="1"/>
  <c r="S1349" i="1"/>
  <c r="B1349" i="1" s="1"/>
  <c r="S1350" i="1" l="1"/>
  <c r="AQ54" i="1" s="1"/>
  <c r="O1350" i="1"/>
  <c r="AN54" i="1" s="1"/>
  <c r="AO54" i="1" s="1"/>
  <c r="C1351" i="1"/>
  <c r="AD54" i="1" l="1"/>
  <c r="AC54" i="1" s="1"/>
  <c r="AE54" i="1" s="1"/>
  <c r="T1350" i="1"/>
  <c r="B1350" i="1"/>
  <c r="M1351" i="1"/>
  <c r="C1352" i="1"/>
  <c r="AA54" i="1" l="1"/>
  <c r="AB55" i="1"/>
  <c r="C1353" i="1"/>
  <c r="M1352" i="1"/>
  <c r="S1351" i="1"/>
  <c r="B1351" i="1" s="1"/>
  <c r="S1352" i="1" l="1"/>
  <c r="B1352" i="1" s="1"/>
  <c r="M1353" i="1"/>
  <c r="C1354" i="1"/>
  <c r="C1355" i="1" l="1"/>
  <c r="M1354" i="1"/>
  <c r="S1353" i="1"/>
  <c r="B1353" i="1" s="1"/>
  <c r="S1354" i="1" l="1"/>
  <c r="B1354" i="1" s="1"/>
  <c r="M1355" i="1"/>
  <c r="C1356" i="1"/>
  <c r="C1357" i="1" l="1"/>
  <c r="M1356" i="1"/>
  <c r="S1355" i="1"/>
  <c r="B1355" i="1" s="1"/>
  <c r="S1356" i="1" l="1"/>
  <c r="B1356" i="1" s="1"/>
  <c r="M1357" i="1"/>
  <c r="C1358" i="1"/>
  <c r="C1359" i="1" l="1"/>
  <c r="M1358" i="1"/>
  <c r="S1357" i="1"/>
  <c r="B1357" i="1" s="1"/>
  <c r="S1358" i="1" l="1"/>
  <c r="B1358" i="1" s="1"/>
  <c r="M1359" i="1"/>
  <c r="C1360" i="1"/>
  <c r="S1359" i="1" l="1"/>
  <c r="B1359" i="1" s="1"/>
  <c r="M1360" i="1"/>
  <c r="C1361" i="1"/>
  <c r="S1360" i="1" l="1"/>
  <c r="B1360" i="1" s="1"/>
  <c r="C1362" i="1"/>
  <c r="M1361" i="1"/>
  <c r="S1361" i="1" l="1"/>
  <c r="B1361" i="1" s="1"/>
  <c r="C1363" i="1"/>
  <c r="M1362" i="1"/>
  <c r="S1362" i="1" l="1"/>
  <c r="B1362" i="1" s="1"/>
  <c r="M1363" i="1"/>
  <c r="C1364" i="1"/>
  <c r="C1365" i="1" l="1"/>
  <c r="M1364" i="1"/>
  <c r="S1363" i="1"/>
  <c r="B1363" i="1" s="1"/>
  <c r="S1364" i="1" l="1"/>
  <c r="B1364" i="1" s="1"/>
  <c r="M1365" i="1"/>
  <c r="C1366" i="1"/>
  <c r="S1365" i="1" l="1"/>
  <c r="B1365" i="1" s="1"/>
  <c r="M1366" i="1"/>
  <c r="C1367" i="1"/>
  <c r="S1366" i="1" l="1"/>
  <c r="B1366" i="1" s="1"/>
  <c r="C1368" i="1"/>
  <c r="M1367" i="1"/>
  <c r="S1367" i="1" l="1"/>
  <c r="B1367" i="1" s="1"/>
  <c r="M1368" i="1"/>
  <c r="C1369" i="1"/>
  <c r="C1370" i="1" l="1"/>
  <c r="M1369" i="1"/>
  <c r="S1368" i="1"/>
  <c r="B1368" i="1" s="1"/>
  <c r="S1369" i="1" l="1"/>
  <c r="B1369" i="1" s="1"/>
  <c r="C1371" i="1"/>
  <c r="M1370" i="1"/>
  <c r="S1370" i="1" l="1"/>
  <c r="B1370" i="1" s="1"/>
  <c r="M1371" i="1"/>
  <c r="C1372" i="1"/>
  <c r="C1373" i="1" l="1"/>
  <c r="M1372" i="1"/>
  <c r="S1371" i="1"/>
  <c r="B1371" i="1" s="1"/>
  <c r="S1372" i="1" l="1"/>
  <c r="B1372" i="1" s="1"/>
  <c r="M1373" i="1"/>
  <c r="C1374" i="1"/>
  <c r="C1375" i="1" l="1"/>
  <c r="M1374" i="1"/>
  <c r="S1373" i="1"/>
  <c r="B1373" i="1" s="1"/>
  <c r="S1374" i="1" l="1"/>
  <c r="B1374" i="1" s="1"/>
  <c r="M1375" i="1"/>
  <c r="C1376" i="1"/>
  <c r="M1376" i="1" l="1"/>
  <c r="C1377" i="1"/>
  <c r="S1375" i="1"/>
  <c r="B1375" i="1" s="1"/>
  <c r="C1378" i="1" l="1"/>
  <c r="M1377" i="1"/>
  <c r="S1376" i="1"/>
  <c r="B1376" i="1" s="1"/>
  <c r="S1377" i="1" l="1"/>
  <c r="B1377" i="1" s="1"/>
  <c r="M1378" i="1"/>
  <c r="C1379" i="1"/>
  <c r="C1380" i="1" l="1"/>
  <c r="M1379" i="1"/>
  <c r="S1378" i="1"/>
  <c r="B1378" i="1" s="1"/>
  <c r="S1379" i="1" l="1"/>
  <c r="B1379" i="1" s="1"/>
  <c r="C1381" i="1"/>
  <c r="M1380" i="1"/>
  <c r="M1381" i="1" l="1"/>
  <c r="S1381" i="1" s="1"/>
  <c r="AQ55" i="1" s="1"/>
  <c r="AL55" i="1"/>
  <c r="S1380" i="1"/>
  <c r="B1380" i="1" s="1"/>
  <c r="O1381" i="1" l="1"/>
  <c r="AM55" i="1"/>
  <c r="B1381" i="1"/>
  <c r="T1381" i="1"/>
  <c r="C1382" i="1"/>
  <c r="AN55" i="1" l="1"/>
  <c r="AO55" i="1" s="1"/>
  <c r="AU19" i="1"/>
  <c r="AD55" i="1"/>
  <c r="AC55" i="1" s="1"/>
  <c r="C1383" i="1"/>
  <c r="M1382" i="1"/>
  <c r="AA55" i="1" l="1"/>
  <c r="AE55" i="1"/>
  <c r="S1382" i="1"/>
  <c r="B1382" i="1" s="1"/>
  <c r="C1384" i="1"/>
  <c r="M1383" i="1"/>
  <c r="AB56" i="1" l="1"/>
  <c r="AC56" i="1"/>
  <c r="AA56" i="1" s="1"/>
  <c r="S1383" i="1"/>
  <c r="B1383" i="1" s="1"/>
  <c r="M1384" i="1"/>
  <c r="C1385" i="1"/>
  <c r="AB57" i="1" l="1"/>
  <c r="AC57" i="1"/>
  <c r="AA57" i="1" s="1"/>
  <c r="AE56" i="1"/>
  <c r="C1386" i="1"/>
  <c r="M1385" i="1"/>
  <c r="S1384" i="1"/>
  <c r="B1384" i="1" s="1"/>
  <c r="AC58" i="1" l="1"/>
  <c r="AA58" i="1" s="1"/>
  <c r="AB58" i="1"/>
  <c r="AE57" i="1"/>
  <c r="S1385" i="1"/>
  <c r="B1385" i="1" s="1"/>
  <c r="M1386" i="1"/>
  <c r="C1387" i="1"/>
  <c r="AE58" i="1" l="1"/>
  <c r="AC59" i="1"/>
  <c r="AA59" i="1" s="1"/>
  <c r="AB59" i="1"/>
  <c r="S1386" i="1"/>
  <c r="B1386" i="1" s="1"/>
  <c r="C1388" i="1"/>
  <c r="M1387" i="1"/>
  <c r="AE59" i="1" l="1"/>
  <c r="AC60" i="1"/>
  <c r="AA60" i="1" s="1"/>
  <c r="AB60" i="1"/>
  <c r="S1387" i="1"/>
  <c r="B1387" i="1" s="1"/>
  <c r="M1388" i="1"/>
  <c r="C1389" i="1"/>
  <c r="AE60" i="1" l="1"/>
  <c r="AC61" i="1"/>
  <c r="AA61" i="1" s="1"/>
  <c r="AB61" i="1"/>
  <c r="V1476" i="1"/>
  <c r="V1472" i="1"/>
  <c r="C1390" i="1"/>
  <c r="M1389" i="1"/>
  <c r="S1388" i="1"/>
  <c r="B1388" i="1" s="1"/>
  <c r="AE61" i="1" l="1"/>
  <c r="AB62" i="1"/>
  <c r="AC62" i="1"/>
  <c r="AA62" i="1" s="1"/>
  <c r="S1389" i="1"/>
  <c r="B1389" i="1" s="1"/>
  <c r="M1390" i="1"/>
  <c r="C1391" i="1"/>
  <c r="AC63" i="1" l="1"/>
  <c r="AA63" i="1" s="1"/>
  <c r="AB63" i="1"/>
  <c r="AE62" i="1"/>
  <c r="C1392" i="1"/>
  <c r="M1391" i="1"/>
  <c r="S1390" i="1"/>
  <c r="B1390" i="1" s="1"/>
  <c r="AE63" i="1" l="1"/>
  <c r="AC64" i="1"/>
  <c r="AA64" i="1" s="1"/>
  <c r="AB64" i="1"/>
  <c r="S1391" i="1"/>
  <c r="B1391" i="1" s="1"/>
  <c r="M1392" i="1"/>
  <c r="C1393" i="1"/>
  <c r="AE64" i="1" l="1"/>
  <c r="AB65" i="1"/>
  <c r="AC65" i="1"/>
  <c r="AA65" i="1" s="1"/>
  <c r="C1394" i="1"/>
  <c r="M1393" i="1"/>
  <c r="S1392" i="1"/>
  <c r="B1392" i="1" s="1"/>
  <c r="AC66" i="1" l="1"/>
  <c r="AA66" i="1" s="1"/>
  <c r="AB66" i="1"/>
  <c r="AE65" i="1"/>
  <c r="S1393" i="1"/>
  <c r="B1393" i="1" s="1"/>
  <c r="C1395" i="1"/>
  <c r="M1394" i="1"/>
  <c r="AE66" i="1" l="1"/>
  <c r="AC67" i="1"/>
  <c r="AA67" i="1" s="1"/>
  <c r="AB67" i="1"/>
  <c r="S1394" i="1"/>
  <c r="B1394" i="1" s="1"/>
  <c r="C1396" i="1"/>
  <c r="M1395" i="1"/>
  <c r="AE67" i="1" l="1"/>
  <c r="AC68" i="1"/>
  <c r="AA68" i="1" s="1"/>
  <c r="AB68" i="1"/>
  <c r="S1395" i="1"/>
  <c r="B1395" i="1" s="1"/>
  <c r="M1396" i="1"/>
  <c r="C1397" i="1"/>
  <c r="AE68" i="1" l="1"/>
  <c r="AC69" i="1"/>
  <c r="AA69" i="1" s="1"/>
  <c r="AB69" i="1"/>
  <c r="C1398" i="1"/>
  <c r="M1397" i="1"/>
  <c r="S1396" i="1"/>
  <c r="B1396" i="1" s="1"/>
  <c r="AE69" i="1" l="1"/>
  <c r="AB70" i="1"/>
  <c r="AC70" i="1"/>
  <c r="AA70" i="1" s="1"/>
  <c r="S1397" i="1"/>
  <c r="B1397" i="1" s="1"/>
  <c r="M1398" i="1"/>
  <c r="C1399" i="1"/>
  <c r="AC71" i="1" l="1"/>
  <c r="AA71" i="1" s="1"/>
  <c r="AB71" i="1"/>
  <c r="AE70" i="1"/>
  <c r="M1399" i="1"/>
  <c r="C1400" i="1"/>
  <c r="S1398" i="1"/>
  <c r="B1398" i="1" s="1"/>
  <c r="AE71" i="1" l="1"/>
  <c r="M1400" i="1"/>
  <c r="C1401" i="1"/>
  <c r="S1399" i="1"/>
  <c r="B1399" i="1" s="1"/>
  <c r="C1402" i="1" l="1"/>
  <c r="M1401" i="1"/>
  <c r="S1400" i="1"/>
  <c r="B1400" i="1" s="1"/>
  <c r="S1401" i="1" l="1"/>
  <c r="B1401" i="1" s="1"/>
  <c r="M1402" i="1"/>
  <c r="C1403" i="1"/>
  <c r="C1404" i="1" l="1"/>
  <c r="M1403" i="1"/>
  <c r="S1402" i="1"/>
  <c r="B1402" i="1" s="1"/>
  <c r="S1403" i="1" l="1"/>
  <c r="B1403" i="1" s="1"/>
  <c r="M1404" i="1"/>
  <c r="C1405" i="1"/>
  <c r="M1405" i="1" l="1"/>
  <c r="C1406" i="1"/>
  <c r="S1404" i="1"/>
  <c r="B1404" i="1" s="1"/>
  <c r="C1407" i="1" l="1"/>
  <c r="M1406" i="1"/>
  <c r="S1405" i="1"/>
  <c r="B1405" i="1" s="1"/>
  <c r="S1406" i="1" l="1"/>
  <c r="B1406" i="1" s="1"/>
  <c r="C1408" i="1"/>
  <c r="M1407" i="1"/>
  <c r="S1407" i="1" l="1"/>
  <c r="B1407" i="1" s="1"/>
  <c r="M1408" i="1"/>
  <c r="C1409" i="1"/>
  <c r="C1410" i="1" l="1"/>
  <c r="M1409" i="1"/>
  <c r="S1408" i="1"/>
  <c r="B1408" i="1" s="1"/>
  <c r="M1410" i="1" l="1"/>
  <c r="S1410" i="1" s="1"/>
  <c r="AL56" i="1"/>
  <c r="S1409" i="1"/>
  <c r="B1409" i="1" s="1"/>
  <c r="AM56" i="1" l="1"/>
  <c r="O1410" i="1"/>
  <c r="AN56" i="1" s="1"/>
  <c r="AO56" i="1" s="1"/>
  <c r="B1410" i="1"/>
  <c r="AQ56" i="1"/>
  <c r="C1411" i="1"/>
  <c r="M1411" i="1" s="1"/>
  <c r="AP56" i="1"/>
  <c r="T1410" i="1"/>
  <c r="C1412" i="1" l="1"/>
  <c r="M1412" i="1" s="1"/>
  <c r="S1411" i="1"/>
  <c r="B1411" i="1" s="1"/>
  <c r="C1413" i="1" l="1"/>
  <c r="C1414" i="1" s="1"/>
  <c r="S1412" i="1"/>
  <c r="B1412" i="1" s="1"/>
  <c r="M1413" i="1" l="1"/>
  <c r="S1413" i="1" s="1"/>
  <c r="B1413" i="1" s="1"/>
  <c r="C1415" i="1"/>
  <c r="M1414" i="1"/>
  <c r="S1414" i="1" l="1"/>
  <c r="B1414" i="1" s="1"/>
  <c r="M1415" i="1"/>
  <c r="C1416" i="1"/>
  <c r="C1417" i="1" l="1"/>
  <c r="M1416" i="1"/>
  <c r="S1415" i="1"/>
  <c r="B1415" i="1" s="1"/>
  <c r="S1416" i="1" l="1"/>
  <c r="B1416" i="1" s="1"/>
  <c r="M1417" i="1"/>
  <c r="C1418" i="1"/>
  <c r="C1419" i="1" l="1"/>
  <c r="M1418" i="1"/>
  <c r="S1417" i="1"/>
  <c r="B1417" i="1" s="1"/>
  <c r="S1418" i="1" l="1"/>
  <c r="B1418" i="1" s="1"/>
  <c r="C1420" i="1"/>
  <c r="M1419" i="1"/>
  <c r="S1419" i="1" l="1"/>
  <c r="B1419" i="1" s="1"/>
  <c r="M1420" i="1"/>
  <c r="C1421" i="1"/>
  <c r="C1422" i="1" l="1"/>
  <c r="M1421" i="1"/>
  <c r="S1420" i="1"/>
  <c r="B1420" i="1" s="1"/>
  <c r="S1421" i="1" l="1"/>
  <c r="B1421" i="1" s="1"/>
  <c r="M1422" i="1"/>
  <c r="C1423" i="1"/>
  <c r="C1424" i="1" l="1"/>
  <c r="M1423" i="1"/>
  <c r="S1422" i="1"/>
  <c r="B1422" i="1" s="1"/>
  <c r="S1423" i="1" l="1"/>
  <c r="B1423" i="1" s="1"/>
  <c r="M1424" i="1"/>
  <c r="C1425" i="1"/>
  <c r="M1425" i="1" l="1"/>
  <c r="C1426" i="1"/>
  <c r="S1424" i="1"/>
  <c r="B1424" i="1" s="1"/>
  <c r="C1427" i="1" l="1"/>
  <c r="M1426" i="1"/>
  <c r="S1425" i="1"/>
  <c r="B1425" i="1" s="1"/>
  <c r="S1426" i="1" l="1"/>
  <c r="B1426" i="1" s="1"/>
  <c r="M1427" i="1"/>
  <c r="C1428" i="1"/>
  <c r="C1429" i="1" l="1"/>
  <c r="M1428" i="1"/>
  <c r="S1427" i="1"/>
  <c r="B1427" i="1" s="1"/>
  <c r="S1428" i="1" l="1"/>
  <c r="B1428" i="1" s="1"/>
  <c r="C1430" i="1"/>
  <c r="M1429" i="1"/>
  <c r="S1429" i="1" l="1"/>
  <c r="B1429" i="1" s="1"/>
  <c r="M1430" i="1"/>
  <c r="C1431" i="1"/>
  <c r="C1432" i="1" l="1"/>
  <c r="M1431" i="1"/>
  <c r="S1430" i="1"/>
  <c r="B1430" i="1" s="1"/>
  <c r="S1431" i="1" l="1"/>
  <c r="B1431" i="1" s="1"/>
  <c r="M1432" i="1"/>
  <c r="C1433" i="1"/>
  <c r="S1432" i="1" l="1"/>
  <c r="B1432" i="1" s="1"/>
  <c r="M1433" i="1"/>
  <c r="C1434" i="1"/>
  <c r="S1433" i="1" l="1"/>
  <c r="B1433" i="1" s="1"/>
  <c r="C1435" i="1"/>
  <c r="M1434" i="1"/>
  <c r="S1434" i="1" l="1"/>
  <c r="B1434" i="1" s="1"/>
  <c r="M1435" i="1"/>
  <c r="C1436" i="1"/>
  <c r="C1437" i="1" l="1"/>
  <c r="M1436" i="1"/>
  <c r="S1435" i="1"/>
  <c r="B1435" i="1" s="1"/>
  <c r="S1436" i="1" l="1"/>
  <c r="B1436" i="1" s="1"/>
  <c r="M1437" i="1"/>
  <c r="C1438" i="1"/>
  <c r="C1439" i="1" l="1"/>
  <c r="M1438" i="1"/>
  <c r="S1437" i="1"/>
  <c r="B1437" i="1" s="1"/>
  <c r="S1438" i="1" l="1"/>
  <c r="B1438" i="1" s="1"/>
  <c r="C1440" i="1"/>
  <c r="M1439" i="1"/>
  <c r="S1439" i="1" l="1"/>
  <c r="B1439" i="1" s="1"/>
  <c r="M1440" i="1"/>
  <c r="C1441" i="1"/>
  <c r="M1441" i="1" l="1"/>
  <c r="S1441" i="1" s="1"/>
  <c r="AL57" i="1"/>
  <c r="S1440" i="1"/>
  <c r="B1440" i="1" s="1"/>
  <c r="AM57" i="1" l="1"/>
  <c r="O1441" i="1"/>
  <c r="AN57" i="1" s="1"/>
  <c r="AO57" i="1" s="1"/>
  <c r="C1442" i="1"/>
  <c r="M1442" i="1" s="1"/>
  <c r="AP57" i="1"/>
  <c r="B1441" i="1"/>
  <c r="AQ57" i="1"/>
  <c r="T1441" i="1"/>
  <c r="C1443" i="1" l="1"/>
  <c r="M1443" i="1" s="1"/>
  <c r="S1442" i="1"/>
  <c r="B1442" i="1" s="1"/>
  <c r="C1444" i="1" l="1"/>
  <c r="C1445" i="1" s="1"/>
  <c r="S1443" i="1"/>
  <c r="B1443" i="1" s="1"/>
  <c r="M1444" i="1" l="1"/>
  <c r="S1444" i="1" s="1"/>
  <c r="B1444" i="1" s="1"/>
  <c r="C1446" i="1"/>
  <c r="M1445" i="1"/>
  <c r="S1445" i="1" l="1"/>
  <c r="B1445" i="1" s="1"/>
  <c r="C1447" i="1"/>
  <c r="M1446" i="1"/>
  <c r="S1446" i="1" l="1"/>
  <c r="B1446" i="1" s="1"/>
  <c r="M1447" i="1"/>
  <c r="C1448" i="1"/>
  <c r="C1449" i="1" l="1"/>
  <c r="M1448" i="1"/>
  <c r="S1447" i="1"/>
  <c r="B1447" i="1" s="1"/>
  <c r="S1448" i="1" l="1"/>
  <c r="B1448" i="1" s="1"/>
  <c r="M1449" i="1"/>
  <c r="C1450" i="1"/>
  <c r="C1451" i="1" l="1"/>
  <c r="M1450" i="1"/>
  <c r="S1449" i="1"/>
  <c r="B1449" i="1" s="1"/>
  <c r="S1450" i="1" l="1"/>
  <c r="B1450" i="1" s="1"/>
  <c r="M1451" i="1"/>
  <c r="C1452" i="1"/>
  <c r="C1453" i="1" l="1"/>
  <c r="M1452" i="1"/>
  <c r="S1451" i="1"/>
  <c r="B1451" i="1" s="1"/>
  <c r="S1452" i="1" l="1"/>
  <c r="B1452" i="1" s="1"/>
  <c r="M1453" i="1"/>
  <c r="C1454" i="1"/>
  <c r="C1455" i="1" l="1"/>
  <c r="M1454" i="1"/>
  <c r="S1453" i="1"/>
  <c r="B1453" i="1" s="1"/>
  <c r="S1454" i="1" l="1"/>
  <c r="B1454" i="1" s="1"/>
  <c r="M1455" i="1"/>
  <c r="C1456" i="1"/>
  <c r="C1457" i="1" l="1"/>
  <c r="M1456" i="1"/>
  <c r="S1455" i="1"/>
  <c r="B1455" i="1" s="1"/>
  <c r="S1456" i="1" l="1"/>
  <c r="B1456" i="1" s="1"/>
  <c r="M1457" i="1"/>
  <c r="C1458" i="1"/>
  <c r="C1459" i="1" l="1"/>
  <c r="M1458" i="1"/>
  <c r="S1457" i="1"/>
  <c r="B1457" i="1" s="1"/>
  <c r="S1458" i="1" l="1"/>
  <c r="B1458" i="1" s="1"/>
  <c r="M1459" i="1"/>
  <c r="C1460" i="1"/>
  <c r="C1461" i="1" l="1"/>
  <c r="M1460" i="1"/>
  <c r="S1459" i="1"/>
  <c r="B1459" i="1" s="1"/>
  <c r="S1460" i="1" l="1"/>
  <c r="B1460" i="1" s="1"/>
  <c r="M1461" i="1"/>
  <c r="C1462" i="1"/>
  <c r="C1463" i="1" l="1"/>
  <c r="M1462" i="1"/>
  <c r="S1461" i="1"/>
  <c r="B1461" i="1" s="1"/>
  <c r="S1462" i="1" l="1"/>
  <c r="B1462" i="1" s="1"/>
  <c r="M1463" i="1"/>
  <c r="C1464" i="1"/>
  <c r="C1465" i="1" l="1"/>
  <c r="M1464" i="1"/>
  <c r="S1463" i="1"/>
  <c r="B1463" i="1" s="1"/>
  <c r="S1464" i="1" l="1"/>
  <c r="B1464" i="1" s="1"/>
  <c r="M1465" i="1"/>
  <c r="C1466" i="1"/>
  <c r="C1467" i="1" l="1"/>
  <c r="M1466" i="1"/>
  <c r="S1465" i="1"/>
  <c r="B1465" i="1" s="1"/>
  <c r="S1466" i="1" l="1"/>
  <c r="B1466" i="1" s="1"/>
  <c r="M1467" i="1"/>
  <c r="C1468" i="1"/>
  <c r="C1469" i="1" l="1"/>
  <c r="M1468" i="1"/>
  <c r="S1467" i="1"/>
  <c r="B1467" i="1" s="1"/>
  <c r="S1468" i="1" l="1"/>
  <c r="B1468" i="1" s="1"/>
  <c r="M1469" i="1"/>
  <c r="C1470" i="1"/>
  <c r="C1471" i="1" l="1"/>
  <c r="M1470" i="1"/>
  <c r="S1469" i="1"/>
  <c r="B1469" i="1" s="1"/>
  <c r="M1471" i="1" l="1"/>
  <c r="AM58" i="1" s="1"/>
  <c r="AL58" i="1"/>
  <c r="AO58" i="1" s="1"/>
  <c r="S1470" i="1"/>
  <c r="B1470" i="1" s="1"/>
  <c r="S1471" i="1" l="1"/>
  <c r="P1471" i="1"/>
  <c r="AP58" i="1" s="1"/>
  <c r="B1471" i="1"/>
  <c r="AQ58" i="1"/>
  <c r="C1472" i="1"/>
  <c r="C1473" i="1" s="1"/>
  <c r="T1471" i="1" l="1"/>
  <c r="M1472" i="1"/>
  <c r="S1472" i="1" s="1"/>
  <c r="B1472" i="1" s="1"/>
  <c r="M1473" i="1"/>
  <c r="C1474" i="1"/>
  <c r="C1475" i="1" l="1"/>
  <c r="M1474" i="1"/>
  <c r="S1473" i="1"/>
  <c r="B1473" i="1" s="1"/>
  <c r="S1474" i="1" l="1"/>
  <c r="B1474" i="1" s="1"/>
  <c r="M1475" i="1"/>
  <c r="C1476" i="1"/>
  <c r="C1477" i="1" l="1"/>
  <c r="M1476" i="1"/>
  <c r="S1475" i="1"/>
  <c r="B1475" i="1" s="1"/>
  <c r="S1476" i="1" l="1"/>
  <c r="B1476" i="1" s="1"/>
  <c r="M1477" i="1"/>
  <c r="C1478" i="1"/>
  <c r="C1479" i="1" l="1"/>
  <c r="M1478" i="1"/>
  <c r="S1477" i="1"/>
  <c r="B1477" i="1" s="1"/>
  <c r="S1478" i="1" l="1"/>
  <c r="B1478" i="1" s="1"/>
  <c r="M1479" i="1"/>
  <c r="C1480" i="1"/>
  <c r="C1481" i="1" l="1"/>
  <c r="M1480" i="1"/>
  <c r="S1479" i="1"/>
  <c r="B1479" i="1" s="1"/>
  <c r="S1480" i="1" l="1"/>
  <c r="B1480" i="1" s="1"/>
  <c r="M1481" i="1"/>
  <c r="C1482" i="1"/>
  <c r="C1483" i="1" l="1"/>
  <c r="M1482" i="1"/>
  <c r="S1481" i="1"/>
  <c r="B1481" i="1" s="1"/>
  <c r="S1482" i="1" l="1"/>
  <c r="B1482" i="1" s="1"/>
  <c r="M1483" i="1"/>
  <c r="C1484" i="1"/>
  <c r="C1485" i="1" l="1"/>
  <c r="M1484" i="1"/>
  <c r="S1483" i="1"/>
  <c r="B1483" i="1" s="1"/>
  <c r="S1484" i="1" l="1"/>
  <c r="B1484" i="1" s="1"/>
  <c r="M1485" i="1"/>
  <c r="C1486" i="1"/>
  <c r="S1485" i="1" l="1"/>
  <c r="B1485" i="1" s="1"/>
  <c r="C1487" i="1"/>
  <c r="M1486" i="1"/>
  <c r="S1486" i="1" l="1"/>
  <c r="B1486" i="1" s="1"/>
  <c r="M1487" i="1"/>
  <c r="C1488" i="1"/>
  <c r="C1489" i="1" l="1"/>
  <c r="M1488" i="1"/>
  <c r="S1487" i="1"/>
  <c r="B1487" i="1" s="1"/>
  <c r="S1488" i="1" l="1"/>
  <c r="B1488" i="1" s="1"/>
  <c r="M1489" i="1"/>
  <c r="C1490" i="1"/>
  <c r="C1491" i="1" l="1"/>
  <c r="M1490" i="1"/>
  <c r="S1489" i="1"/>
  <c r="B1489" i="1" s="1"/>
  <c r="S1490" i="1" l="1"/>
  <c r="B1490" i="1" s="1"/>
  <c r="M1491" i="1"/>
  <c r="C1492" i="1"/>
  <c r="C1493" i="1" l="1"/>
  <c r="M1492" i="1"/>
  <c r="S1491" i="1"/>
  <c r="B1491" i="1" s="1"/>
  <c r="S1492" i="1" l="1"/>
  <c r="B1492" i="1" s="1"/>
  <c r="M1493" i="1"/>
  <c r="C1494" i="1"/>
  <c r="C1495" i="1" l="1"/>
  <c r="M1494" i="1"/>
  <c r="S1493" i="1"/>
  <c r="B1493" i="1" s="1"/>
  <c r="S1494" i="1" l="1"/>
  <c r="B1494" i="1" s="1"/>
  <c r="M1495" i="1"/>
  <c r="C1496" i="1"/>
  <c r="C1497" i="1" l="1"/>
  <c r="M1496" i="1"/>
  <c r="S1495" i="1"/>
  <c r="B1495" i="1" s="1"/>
  <c r="S1496" i="1" l="1"/>
  <c r="B1496" i="1" s="1"/>
  <c r="M1497" i="1"/>
  <c r="C1498" i="1"/>
  <c r="C1499" i="1" l="1"/>
  <c r="M1498" i="1"/>
  <c r="S1497" i="1"/>
  <c r="B1497" i="1" s="1"/>
  <c r="S1498" i="1" l="1"/>
  <c r="B1498" i="1" s="1"/>
  <c r="M1499" i="1"/>
  <c r="C1500" i="1"/>
  <c r="C1501" i="1" l="1"/>
  <c r="M1500" i="1"/>
  <c r="S1499" i="1"/>
  <c r="B1499" i="1" s="1"/>
  <c r="S1500" i="1" l="1"/>
  <c r="B1500" i="1" s="1"/>
  <c r="M1501" i="1"/>
  <c r="C1502" i="1"/>
  <c r="M1502" i="1" l="1"/>
  <c r="X1497" i="1" s="1"/>
  <c r="AL59" i="1"/>
  <c r="AO59" i="1" s="1"/>
  <c r="P1502" i="1"/>
  <c r="AP59" i="1" s="1"/>
  <c r="S1501" i="1"/>
  <c r="B1501" i="1" s="1"/>
  <c r="S1502" i="1" l="1"/>
  <c r="X1498" i="1" s="1"/>
  <c r="X1500" i="1" s="1"/>
  <c r="AM59" i="1"/>
  <c r="T1502" i="1" l="1"/>
  <c r="AQ59" i="1"/>
  <c r="B1502" i="1"/>
  <c r="X1501" i="1"/>
  <c r="X1502" i="1" s="1"/>
  <c r="M1503" i="1"/>
  <c r="C1504" i="1"/>
  <c r="M1504" i="1" l="1"/>
  <c r="C1505" i="1"/>
  <c r="S1503" i="1"/>
  <c r="B1503" i="1" s="1"/>
  <c r="M1505" i="1" l="1"/>
  <c r="C1506" i="1"/>
  <c r="S1504" i="1"/>
  <c r="B1504" i="1" s="1"/>
  <c r="M1506" i="1" l="1"/>
  <c r="C1507" i="1"/>
  <c r="S1505" i="1"/>
  <c r="B1505" i="1" s="1"/>
  <c r="M1507" i="1" l="1"/>
  <c r="C1508" i="1"/>
  <c r="S1506" i="1"/>
  <c r="B1506" i="1" s="1"/>
  <c r="M1508" i="1" l="1"/>
  <c r="C1509" i="1"/>
  <c r="S1507" i="1"/>
  <c r="B1507" i="1" s="1"/>
  <c r="M1509" i="1" l="1"/>
  <c r="C1510" i="1"/>
  <c r="S1508" i="1"/>
  <c r="B1508" i="1" s="1"/>
  <c r="M1510" i="1" l="1"/>
  <c r="C1511" i="1"/>
  <c r="S1509" i="1"/>
  <c r="B1509" i="1" s="1"/>
  <c r="M1511" i="1" l="1"/>
  <c r="C1512" i="1"/>
  <c r="S1510" i="1"/>
  <c r="B1510" i="1" s="1"/>
  <c r="M1512" i="1" l="1"/>
  <c r="C1513" i="1"/>
  <c r="S1511" i="1"/>
  <c r="B1511" i="1" s="1"/>
  <c r="M1513" i="1" l="1"/>
  <c r="C1514" i="1"/>
  <c r="S1512" i="1"/>
  <c r="B1512" i="1" s="1"/>
  <c r="M1514" i="1" l="1"/>
  <c r="C1515" i="1"/>
  <c r="S1513" i="1"/>
  <c r="B1513" i="1" s="1"/>
  <c r="M1515" i="1" l="1"/>
  <c r="C1516" i="1"/>
  <c r="S1514" i="1"/>
  <c r="B1514" i="1" s="1"/>
  <c r="M1516" i="1" l="1"/>
  <c r="C1517" i="1"/>
  <c r="S1515" i="1"/>
  <c r="B1515" i="1" s="1"/>
  <c r="M1517" i="1" l="1"/>
  <c r="C1518" i="1"/>
  <c r="S1516" i="1"/>
  <c r="B1516" i="1" s="1"/>
  <c r="M1518" i="1" l="1"/>
  <c r="C1519" i="1"/>
  <c r="S1517" i="1"/>
  <c r="B1517" i="1" s="1"/>
  <c r="M1519" i="1" l="1"/>
  <c r="C1520" i="1"/>
  <c r="S1518" i="1"/>
  <c r="B1518" i="1" s="1"/>
  <c r="M1520" i="1" l="1"/>
  <c r="C1521" i="1"/>
  <c r="S1519" i="1"/>
  <c r="B1519" i="1" s="1"/>
  <c r="M1521" i="1" l="1"/>
  <c r="C1522" i="1"/>
  <c r="S1520" i="1"/>
  <c r="B1520" i="1" s="1"/>
  <c r="M1522" i="1" l="1"/>
  <c r="C1523" i="1"/>
  <c r="S1521" i="1"/>
  <c r="B1521" i="1" s="1"/>
  <c r="M1523" i="1" l="1"/>
  <c r="C1524" i="1"/>
  <c r="S1522" i="1"/>
  <c r="B1522" i="1"/>
  <c r="M1524" i="1" l="1"/>
  <c r="C1525" i="1"/>
  <c r="S1523" i="1"/>
  <c r="B1523" i="1" s="1"/>
  <c r="M1525" i="1" l="1"/>
  <c r="C1526" i="1"/>
  <c r="S1524" i="1"/>
  <c r="B1524" i="1" s="1"/>
  <c r="M1526" i="1" l="1"/>
  <c r="C1527" i="1"/>
  <c r="S1525" i="1"/>
  <c r="B1525" i="1" s="1"/>
  <c r="M1527" i="1" l="1"/>
  <c r="P1527" i="1" s="1"/>
  <c r="C1528" i="1"/>
  <c r="S1526" i="1"/>
  <c r="B1526" i="1" s="1"/>
  <c r="M1528" i="1" l="1"/>
  <c r="C1529" i="1"/>
  <c r="S1527" i="1"/>
  <c r="B1527" i="1" s="1"/>
  <c r="W1527" i="1" s="1"/>
  <c r="M1529" i="1" l="1"/>
  <c r="C1530" i="1"/>
  <c r="S1528" i="1"/>
  <c r="B1528" i="1" s="1"/>
  <c r="M1530" i="1" l="1"/>
  <c r="C1531" i="1"/>
  <c r="S1529" i="1"/>
  <c r="B1529" i="1" s="1"/>
  <c r="M1531" i="1" l="1"/>
  <c r="C1532" i="1"/>
  <c r="S1530" i="1"/>
  <c r="B1530" i="1" s="1"/>
  <c r="M1532" i="1" l="1"/>
  <c r="AM60" i="1" s="1"/>
  <c r="AL60" i="1"/>
  <c r="AO60" i="1" s="1"/>
  <c r="S1531" i="1"/>
  <c r="B1531" i="1" s="1"/>
  <c r="S1532" i="1" l="1"/>
  <c r="B1532" i="1" s="1"/>
  <c r="W1532" i="1" s="1"/>
  <c r="AU24" i="1" s="1"/>
  <c r="P1532" i="1"/>
  <c r="AP60" i="1" s="1"/>
  <c r="AU22" i="1"/>
  <c r="AQ60" i="1"/>
  <c r="AU20" i="1"/>
  <c r="C1533" i="1" l="1"/>
  <c r="M1533" i="1" s="1"/>
  <c r="T1532" i="1"/>
  <c r="AU28" i="1"/>
  <c r="AU29" i="1"/>
  <c r="C1534" i="1" l="1"/>
  <c r="M1534" i="1"/>
  <c r="C1535" i="1"/>
  <c r="S1533" i="1"/>
  <c r="B1533" i="1" s="1"/>
  <c r="M1535" i="1" l="1"/>
  <c r="C1536" i="1"/>
  <c r="S1534" i="1"/>
  <c r="B1534" i="1" s="1"/>
  <c r="M1536" i="1" l="1"/>
  <c r="C1537" i="1"/>
  <c r="S1535" i="1"/>
  <c r="B1535" i="1" s="1"/>
  <c r="M1537" i="1" l="1"/>
  <c r="C1538" i="1"/>
  <c r="S1536" i="1"/>
  <c r="B1536" i="1" s="1"/>
  <c r="M1538" i="1" l="1"/>
  <c r="C1539" i="1"/>
  <c r="S1537" i="1"/>
  <c r="B1537" i="1" s="1"/>
  <c r="M1539" i="1" l="1"/>
  <c r="C1540" i="1"/>
  <c r="S1538" i="1"/>
  <c r="B1538" i="1" s="1"/>
  <c r="M1540" i="1" l="1"/>
  <c r="C1541" i="1"/>
  <c r="S1539" i="1"/>
  <c r="B1539" i="1" s="1"/>
  <c r="M1541" i="1" l="1"/>
  <c r="C1542" i="1"/>
  <c r="S1540" i="1"/>
  <c r="B1540" i="1" s="1"/>
  <c r="M1542" i="1" l="1"/>
  <c r="C1543" i="1"/>
  <c r="S1541" i="1"/>
  <c r="B1541" i="1" s="1"/>
  <c r="M1543" i="1" l="1"/>
  <c r="C1544" i="1"/>
  <c r="S1542" i="1"/>
  <c r="B1542" i="1" s="1"/>
  <c r="M1544" i="1" l="1"/>
  <c r="C1545" i="1"/>
  <c r="S1543" i="1"/>
  <c r="B1543" i="1" s="1"/>
  <c r="M1545" i="1" l="1"/>
  <c r="C1546" i="1"/>
  <c r="S1544" i="1"/>
  <c r="B1544" i="1" s="1"/>
  <c r="M1546" i="1" l="1"/>
  <c r="C1547" i="1"/>
  <c r="S1545" i="1"/>
  <c r="B1545" i="1" s="1"/>
  <c r="M1547" i="1" l="1"/>
  <c r="C1548" i="1"/>
  <c r="S1546" i="1"/>
  <c r="B1546" i="1" s="1"/>
  <c r="M1548" i="1" l="1"/>
  <c r="C1549" i="1"/>
  <c r="S1547" i="1"/>
  <c r="B1547" i="1" s="1"/>
  <c r="M1549" i="1" l="1"/>
  <c r="C1550" i="1"/>
  <c r="S1548" i="1"/>
  <c r="B1548" i="1" s="1"/>
  <c r="M1550" i="1" l="1"/>
  <c r="C1551" i="1"/>
  <c r="S1549" i="1"/>
  <c r="B1549" i="1" s="1"/>
  <c r="M1551" i="1" l="1"/>
  <c r="C1552" i="1"/>
  <c r="S1550" i="1"/>
  <c r="B1550" i="1" s="1"/>
  <c r="M1552" i="1" l="1"/>
  <c r="C1553" i="1"/>
  <c r="S1551" i="1"/>
  <c r="B1551" i="1" s="1"/>
  <c r="M1553" i="1" l="1"/>
  <c r="C1554" i="1"/>
  <c r="S1552" i="1"/>
  <c r="B1552" i="1" s="1"/>
  <c r="M1554" i="1" l="1"/>
  <c r="C1555" i="1"/>
  <c r="S1553" i="1"/>
  <c r="B1553" i="1" s="1"/>
  <c r="M1555" i="1" l="1"/>
  <c r="C1556" i="1"/>
  <c r="S1554" i="1"/>
  <c r="B1554" i="1" s="1"/>
  <c r="M1556" i="1" l="1"/>
  <c r="C1557" i="1"/>
  <c r="S1555" i="1"/>
  <c r="B1555" i="1" s="1"/>
  <c r="M1557" i="1" l="1"/>
  <c r="C1558" i="1"/>
  <c r="S1556" i="1"/>
  <c r="B1556" i="1" s="1"/>
  <c r="M1558" i="1" l="1"/>
  <c r="C1559" i="1"/>
  <c r="S1557" i="1"/>
  <c r="B1557" i="1" s="1"/>
  <c r="M1559" i="1" l="1"/>
  <c r="C1560" i="1"/>
  <c r="S1558" i="1"/>
  <c r="B1558" i="1" s="1"/>
  <c r="M1560" i="1" l="1"/>
  <c r="C1561" i="1"/>
  <c r="S1559" i="1"/>
  <c r="B1559" i="1" s="1"/>
  <c r="M1561" i="1" l="1"/>
  <c r="C1562" i="1"/>
  <c r="S1560" i="1"/>
  <c r="B1560" i="1" s="1"/>
  <c r="M1562" i="1" l="1"/>
  <c r="C1563" i="1"/>
  <c r="S1561" i="1"/>
  <c r="B1561" i="1" s="1"/>
  <c r="M1563" i="1" l="1"/>
  <c r="AM61" i="1" s="1"/>
  <c r="AL61" i="1"/>
  <c r="AO61" i="1" s="1"/>
  <c r="S1562" i="1"/>
  <c r="B1562" i="1" s="1"/>
  <c r="P1563" i="1" l="1"/>
  <c r="S1563" i="1"/>
  <c r="AQ61" i="1" s="1"/>
  <c r="AP61" i="1"/>
  <c r="B1563" i="1"/>
  <c r="W1563" i="1" s="1"/>
  <c r="C1564" i="1"/>
  <c r="T1563" i="1" l="1"/>
  <c r="M1564" i="1"/>
  <c r="C1565" i="1"/>
  <c r="M1565" i="1" l="1"/>
  <c r="C1566" i="1"/>
  <c r="S1564" i="1"/>
  <c r="B1564" i="1" s="1"/>
  <c r="M1566" i="1" l="1"/>
  <c r="C1567" i="1"/>
  <c r="S1565" i="1"/>
  <c r="B1565" i="1" s="1"/>
  <c r="M1567" i="1" l="1"/>
  <c r="C1568" i="1"/>
  <c r="S1566" i="1"/>
  <c r="B1566" i="1" s="1"/>
  <c r="M1568" i="1" l="1"/>
  <c r="C1569" i="1"/>
  <c r="S1567" i="1"/>
  <c r="B1567" i="1" s="1"/>
  <c r="M1569" i="1" l="1"/>
  <c r="C1570" i="1"/>
  <c r="S1568" i="1"/>
  <c r="B1568" i="1" s="1"/>
  <c r="M1570" i="1" l="1"/>
  <c r="C1571" i="1"/>
  <c r="S1569" i="1"/>
  <c r="B1569" i="1" s="1"/>
  <c r="M1571" i="1" l="1"/>
  <c r="C1572" i="1"/>
  <c r="S1570" i="1"/>
  <c r="B1570" i="1" s="1"/>
  <c r="M1572" i="1" l="1"/>
  <c r="C1573" i="1"/>
  <c r="S1571" i="1"/>
  <c r="B1571" i="1" s="1"/>
  <c r="M1573" i="1" l="1"/>
  <c r="C1574" i="1"/>
  <c r="S1572" i="1"/>
  <c r="B1572" i="1" s="1"/>
  <c r="M1574" i="1" l="1"/>
  <c r="C1575" i="1"/>
  <c r="S1573" i="1"/>
  <c r="B1573" i="1" s="1"/>
  <c r="M1575" i="1" l="1"/>
  <c r="C1576" i="1"/>
  <c r="S1574" i="1"/>
  <c r="B1574" i="1" s="1"/>
  <c r="M1576" i="1" l="1"/>
  <c r="C1577" i="1"/>
  <c r="S1575" i="1"/>
  <c r="B1575" i="1" s="1"/>
  <c r="M1577" i="1" l="1"/>
  <c r="C1578" i="1"/>
  <c r="S1576" i="1"/>
  <c r="B1576" i="1" s="1"/>
  <c r="M1578" i="1" l="1"/>
  <c r="C1579" i="1"/>
  <c r="S1577" i="1"/>
  <c r="B1577" i="1" s="1"/>
  <c r="M1579" i="1" l="1"/>
  <c r="C1580" i="1"/>
  <c r="S1578" i="1"/>
  <c r="B1578" i="1" s="1"/>
  <c r="M1580" i="1" l="1"/>
  <c r="C1581" i="1"/>
  <c r="S1579" i="1"/>
  <c r="B1579" i="1" s="1"/>
  <c r="M1581" i="1" l="1"/>
  <c r="C1582" i="1"/>
  <c r="S1580" i="1"/>
  <c r="B1580" i="1" s="1"/>
  <c r="M1582" i="1" l="1"/>
  <c r="C1583" i="1"/>
  <c r="S1581" i="1"/>
  <c r="B1581" i="1" s="1"/>
  <c r="M1583" i="1" l="1"/>
  <c r="C1584" i="1"/>
  <c r="S1582" i="1"/>
  <c r="B1582" i="1" s="1"/>
  <c r="M1584" i="1" l="1"/>
  <c r="C1585" i="1"/>
  <c r="S1583" i="1"/>
  <c r="B1583" i="1" s="1"/>
  <c r="M1585" i="1" l="1"/>
  <c r="C1586" i="1"/>
  <c r="S1584" i="1"/>
  <c r="B1584" i="1" s="1"/>
  <c r="M1586" i="1" l="1"/>
  <c r="C1587" i="1"/>
  <c r="S1585" i="1"/>
  <c r="B1585" i="1" s="1"/>
  <c r="M1587" i="1" l="1"/>
  <c r="C1588" i="1"/>
  <c r="S1586" i="1"/>
  <c r="B1586" i="1" s="1"/>
  <c r="M1588" i="1" l="1"/>
  <c r="C1589" i="1"/>
  <c r="S1587" i="1"/>
  <c r="B1587" i="1" s="1"/>
  <c r="M1589" i="1" l="1"/>
  <c r="C1590" i="1"/>
  <c r="S1588" i="1"/>
  <c r="B1588" i="1" s="1"/>
  <c r="M1590" i="1" l="1"/>
  <c r="C1591" i="1"/>
  <c r="S1589" i="1"/>
  <c r="B1589" i="1" s="1"/>
  <c r="M1591" i="1" l="1"/>
  <c r="C1592" i="1"/>
  <c r="S1590" i="1"/>
  <c r="B1590" i="1" s="1"/>
  <c r="M1592" i="1" l="1"/>
  <c r="C1593" i="1"/>
  <c r="S1591" i="1"/>
  <c r="B1591" i="1" s="1"/>
  <c r="M1593" i="1" l="1"/>
  <c r="C1594" i="1"/>
  <c r="S1592" i="1"/>
  <c r="B1592" i="1" s="1"/>
  <c r="M1594" i="1" l="1"/>
  <c r="AM62" i="1" s="1"/>
  <c r="AL62" i="1"/>
  <c r="AO62" i="1" s="1"/>
  <c r="S1593" i="1"/>
  <c r="B1593" i="1" s="1"/>
  <c r="P1594" i="1" l="1"/>
  <c r="C1595" i="1" s="1"/>
  <c r="S1594" i="1"/>
  <c r="B1594" i="1" l="1"/>
  <c r="W1594" i="1" s="1"/>
  <c r="AQ62" i="1"/>
  <c r="T1594" i="1"/>
  <c r="AP62" i="1"/>
  <c r="M1595" i="1"/>
  <c r="C1596" i="1"/>
  <c r="M1596" i="1" l="1"/>
  <c r="C1597" i="1"/>
  <c r="S1595" i="1"/>
  <c r="B1595" i="1" s="1"/>
  <c r="M1597" i="1" l="1"/>
  <c r="C1598" i="1"/>
  <c r="S1596" i="1"/>
  <c r="B1596" i="1" s="1"/>
  <c r="M1598" i="1" l="1"/>
  <c r="C1599" i="1"/>
  <c r="S1597" i="1"/>
  <c r="B1597" i="1" s="1"/>
  <c r="M1599" i="1" l="1"/>
  <c r="C1600" i="1"/>
  <c r="S1598" i="1"/>
  <c r="B1598" i="1" s="1"/>
  <c r="M1600" i="1" l="1"/>
  <c r="C1601" i="1"/>
  <c r="S1599" i="1"/>
  <c r="B1599" i="1" s="1"/>
  <c r="M1601" i="1" l="1"/>
  <c r="C1602" i="1"/>
  <c r="S1600" i="1"/>
  <c r="B1600" i="1" s="1"/>
  <c r="M1602" i="1" l="1"/>
  <c r="C1603" i="1"/>
  <c r="S1601" i="1"/>
  <c r="B1601" i="1" s="1"/>
  <c r="M1603" i="1" l="1"/>
  <c r="C1604" i="1"/>
  <c r="S1602" i="1"/>
  <c r="B1602" i="1" s="1"/>
  <c r="M1604" i="1" l="1"/>
  <c r="C1605" i="1"/>
  <c r="S1603" i="1"/>
  <c r="B1603" i="1" s="1"/>
  <c r="M1605" i="1" l="1"/>
  <c r="C1606" i="1"/>
  <c r="S1604" i="1"/>
  <c r="B1604" i="1" s="1"/>
  <c r="M1606" i="1" l="1"/>
  <c r="C1607" i="1"/>
  <c r="S1605" i="1"/>
  <c r="B1605" i="1" s="1"/>
  <c r="M1607" i="1" l="1"/>
  <c r="C1608" i="1"/>
  <c r="S1606" i="1"/>
  <c r="B1606" i="1" s="1"/>
  <c r="M1608" i="1" l="1"/>
  <c r="C1609" i="1"/>
  <c r="S1607" i="1"/>
  <c r="B1607" i="1" s="1"/>
  <c r="M1609" i="1" l="1"/>
  <c r="C1610" i="1"/>
  <c r="S1608" i="1"/>
  <c r="B1608" i="1" s="1"/>
  <c r="M1610" i="1" l="1"/>
  <c r="C1611" i="1"/>
  <c r="S1609" i="1"/>
  <c r="B1609" i="1" s="1"/>
  <c r="M1611" i="1" l="1"/>
  <c r="C1612" i="1"/>
  <c r="S1610" i="1"/>
  <c r="B1610" i="1" s="1"/>
  <c r="M1612" i="1" l="1"/>
  <c r="C1613" i="1"/>
  <c r="S1611" i="1"/>
  <c r="B1611" i="1" s="1"/>
  <c r="M1613" i="1" l="1"/>
  <c r="C1614" i="1"/>
  <c r="S1612" i="1"/>
  <c r="B1612" i="1" s="1"/>
  <c r="M1614" i="1" l="1"/>
  <c r="C1615" i="1"/>
  <c r="S1613" i="1"/>
  <c r="B1613" i="1" s="1"/>
  <c r="M1615" i="1" l="1"/>
  <c r="C1616" i="1"/>
  <c r="S1614" i="1"/>
  <c r="B1614" i="1" s="1"/>
  <c r="M1616" i="1" l="1"/>
  <c r="C1617" i="1"/>
  <c r="S1615" i="1"/>
  <c r="B1615" i="1" s="1"/>
  <c r="M1617" i="1" l="1"/>
  <c r="C1618" i="1"/>
  <c r="S1616" i="1"/>
  <c r="B1616" i="1" s="1"/>
  <c r="M1618" i="1" l="1"/>
  <c r="C1619" i="1"/>
  <c r="S1617" i="1"/>
  <c r="B1617" i="1" s="1"/>
  <c r="M1619" i="1" l="1"/>
  <c r="C1620" i="1"/>
  <c r="S1618" i="1"/>
  <c r="B1618" i="1" s="1"/>
  <c r="M1620" i="1" l="1"/>
  <c r="C1621" i="1"/>
  <c r="S1619" i="1"/>
  <c r="B1619" i="1" s="1"/>
  <c r="M1621" i="1" l="1"/>
  <c r="C1622" i="1"/>
  <c r="S1620" i="1"/>
  <c r="B1620" i="1" s="1"/>
  <c r="M1622" i="1" l="1"/>
  <c r="C1623" i="1"/>
  <c r="S1621" i="1"/>
  <c r="B1621" i="1" s="1"/>
  <c r="M1623" i="1" l="1"/>
  <c r="C1624" i="1"/>
  <c r="S1622" i="1"/>
  <c r="B1622" i="1" s="1"/>
  <c r="M1624" i="1" l="1"/>
  <c r="AM63" i="1" s="1"/>
  <c r="AL63" i="1"/>
  <c r="AO63" i="1" s="1"/>
  <c r="S1624" i="1"/>
  <c r="P1624" i="1"/>
  <c r="AP63" i="1" s="1"/>
  <c r="S1623" i="1"/>
  <c r="B1623" i="1" s="1"/>
  <c r="B1624" i="1" l="1"/>
  <c r="W1624" i="1" s="1"/>
  <c r="AQ63" i="1"/>
  <c r="T1624" i="1"/>
  <c r="C1625" i="1"/>
  <c r="M1625" i="1" l="1"/>
  <c r="C1626" i="1"/>
  <c r="M1626" i="1" l="1"/>
  <c r="C1627" i="1"/>
  <c r="S1625" i="1"/>
  <c r="B1625" i="1" s="1"/>
  <c r="M1627" i="1" l="1"/>
  <c r="C1628" i="1"/>
  <c r="S1626" i="1"/>
  <c r="B1626" i="1" s="1"/>
  <c r="M1628" i="1" l="1"/>
  <c r="C1629" i="1"/>
  <c r="S1627" i="1"/>
  <c r="B1627" i="1" s="1"/>
  <c r="M1629" i="1" l="1"/>
  <c r="C1630" i="1"/>
  <c r="S1628" i="1"/>
  <c r="B1628" i="1" s="1"/>
  <c r="M1630" i="1" l="1"/>
  <c r="C1631" i="1"/>
  <c r="S1629" i="1"/>
  <c r="B1629" i="1" s="1"/>
  <c r="M1631" i="1" l="1"/>
  <c r="C1632" i="1"/>
  <c r="S1630" i="1"/>
  <c r="B1630" i="1" s="1"/>
  <c r="M1632" i="1" l="1"/>
  <c r="C1633" i="1"/>
  <c r="S1631" i="1"/>
  <c r="B1631" i="1" s="1"/>
  <c r="M1633" i="1" l="1"/>
  <c r="C1634" i="1"/>
  <c r="S1632" i="1"/>
  <c r="B1632" i="1" s="1"/>
  <c r="M1634" i="1" l="1"/>
  <c r="C1635" i="1"/>
  <c r="S1633" i="1"/>
  <c r="B1633" i="1" s="1"/>
  <c r="M1635" i="1" l="1"/>
  <c r="C1636" i="1"/>
  <c r="S1634" i="1"/>
  <c r="B1634" i="1" s="1"/>
  <c r="M1636" i="1" l="1"/>
  <c r="C1637" i="1"/>
  <c r="S1635" i="1"/>
  <c r="B1635" i="1" s="1"/>
  <c r="M1637" i="1" l="1"/>
  <c r="C1638" i="1"/>
  <c r="S1636" i="1"/>
  <c r="B1636" i="1" s="1"/>
  <c r="M1638" i="1" l="1"/>
  <c r="C1639" i="1"/>
  <c r="S1637" i="1"/>
  <c r="B1637" i="1" s="1"/>
  <c r="M1639" i="1" l="1"/>
  <c r="C1640" i="1"/>
  <c r="S1638" i="1"/>
  <c r="B1638" i="1" s="1"/>
  <c r="M1640" i="1" l="1"/>
  <c r="C1641" i="1"/>
  <c r="S1639" i="1"/>
  <c r="B1639" i="1" s="1"/>
  <c r="M1641" i="1" l="1"/>
  <c r="C1642" i="1"/>
  <c r="S1640" i="1"/>
  <c r="B1640" i="1" s="1"/>
  <c r="M1642" i="1" l="1"/>
  <c r="C1643" i="1"/>
  <c r="S1641" i="1"/>
  <c r="B1641" i="1" s="1"/>
  <c r="M1643" i="1" l="1"/>
  <c r="C1644" i="1"/>
  <c r="S1642" i="1"/>
  <c r="B1642" i="1" s="1"/>
  <c r="M1644" i="1" l="1"/>
  <c r="C1645" i="1"/>
  <c r="S1643" i="1"/>
  <c r="B1643" i="1" s="1"/>
  <c r="M1645" i="1" l="1"/>
  <c r="C1646" i="1"/>
  <c r="S1644" i="1"/>
  <c r="B1644" i="1" s="1"/>
  <c r="M1646" i="1" l="1"/>
  <c r="C1647" i="1"/>
  <c r="S1645" i="1"/>
  <c r="B1645" i="1" s="1"/>
  <c r="M1647" i="1" l="1"/>
  <c r="C1648" i="1"/>
  <c r="S1646" i="1"/>
  <c r="B1646" i="1" s="1"/>
  <c r="M1648" i="1" l="1"/>
  <c r="C1649" i="1"/>
  <c r="S1647" i="1"/>
  <c r="B1647" i="1" s="1"/>
  <c r="M1649" i="1" l="1"/>
  <c r="C1650" i="1"/>
  <c r="S1648" i="1"/>
  <c r="B1648" i="1" s="1"/>
  <c r="M1650" i="1" l="1"/>
  <c r="C1651" i="1"/>
  <c r="S1649" i="1"/>
  <c r="B1649" i="1" s="1"/>
  <c r="M1651" i="1" l="1"/>
  <c r="C1652" i="1"/>
  <c r="S1650" i="1"/>
  <c r="B1650" i="1" s="1"/>
  <c r="M1652" i="1" l="1"/>
  <c r="C1653" i="1"/>
  <c r="S1651" i="1"/>
  <c r="B1651" i="1" s="1"/>
  <c r="M1653" i="1" l="1"/>
  <c r="C1654" i="1"/>
  <c r="S1652" i="1"/>
  <c r="B1652" i="1" s="1"/>
  <c r="M1654" i="1" l="1"/>
  <c r="C1655" i="1"/>
  <c r="S1653" i="1"/>
  <c r="B1653" i="1" s="1"/>
  <c r="M1655" i="1" l="1"/>
  <c r="AM64" i="1" s="1"/>
  <c r="AL64" i="1"/>
  <c r="AO64" i="1" s="1"/>
  <c r="S1655" i="1"/>
  <c r="P1655" i="1"/>
  <c r="S1654" i="1"/>
  <c r="B1654" i="1" s="1"/>
  <c r="T1655" i="1" l="1"/>
  <c r="AP64" i="1"/>
  <c r="B1655" i="1"/>
  <c r="W1655" i="1" s="1"/>
  <c r="AQ64" i="1"/>
  <c r="C1656" i="1"/>
  <c r="M1656" i="1" l="1"/>
  <c r="C1657" i="1"/>
  <c r="M1657" i="1" l="1"/>
  <c r="C1658" i="1"/>
  <c r="S1656" i="1"/>
  <c r="B1656" i="1" s="1"/>
  <c r="M1658" i="1" l="1"/>
  <c r="C1659" i="1"/>
  <c r="S1657" i="1"/>
  <c r="B1657" i="1" s="1"/>
  <c r="M1659" i="1" l="1"/>
  <c r="C1660" i="1"/>
  <c r="S1658" i="1"/>
  <c r="B1658" i="1" s="1"/>
  <c r="M1660" i="1" l="1"/>
  <c r="C1661" i="1"/>
  <c r="S1659" i="1"/>
  <c r="B1659" i="1" s="1"/>
  <c r="M1661" i="1" l="1"/>
  <c r="C1662" i="1"/>
  <c r="S1660" i="1"/>
  <c r="B1660" i="1" s="1"/>
  <c r="M1662" i="1" l="1"/>
  <c r="C1663" i="1"/>
  <c r="S1661" i="1"/>
  <c r="B1661" i="1" s="1"/>
  <c r="M1663" i="1" l="1"/>
  <c r="C1664" i="1"/>
  <c r="S1662" i="1"/>
  <c r="B1662" i="1" s="1"/>
  <c r="M1664" i="1" l="1"/>
  <c r="C1665" i="1"/>
  <c r="S1663" i="1"/>
  <c r="B1663" i="1" s="1"/>
  <c r="M1665" i="1" l="1"/>
  <c r="C1666" i="1"/>
  <c r="S1664" i="1"/>
  <c r="B1664" i="1" s="1"/>
  <c r="M1666" i="1" l="1"/>
  <c r="C1667" i="1"/>
  <c r="S1665" i="1"/>
  <c r="B1665" i="1" s="1"/>
  <c r="M1667" i="1" l="1"/>
  <c r="C1668" i="1"/>
  <c r="S1666" i="1"/>
  <c r="B1666" i="1" s="1"/>
  <c r="M1668" i="1" l="1"/>
  <c r="C1669" i="1"/>
  <c r="S1667" i="1"/>
  <c r="B1667" i="1" s="1"/>
  <c r="M1669" i="1" l="1"/>
  <c r="C1670" i="1"/>
  <c r="S1668" i="1"/>
  <c r="B1668" i="1" s="1"/>
  <c r="M1670" i="1" l="1"/>
  <c r="C1671" i="1"/>
  <c r="S1669" i="1"/>
  <c r="B1669" i="1" s="1"/>
  <c r="M1671" i="1" l="1"/>
  <c r="C1672" i="1"/>
  <c r="S1670" i="1"/>
  <c r="B1670" i="1" s="1"/>
  <c r="M1672" i="1" l="1"/>
  <c r="C1673" i="1"/>
  <c r="S1671" i="1"/>
  <c r="B1671" i="1" s="1"/>
  <c r="M1673" i="1" l="1"/>
  <c r="C1674" i="1"/>
  <c r="S1672" i="1"/>
  <c r="B1672" i="1" s="1"/>
  <c r="M1674" i="1" l="1"/>
  <c r="C1675" i="1"/>
  <c r="S1673" i="1"/>
  <c r="B1673" i="1" s="1"/>
  <c r="M1675" i="1" l="1"/>
  <c r="C1676" i="1"/>
  <c r="S1674" i="1"/>
  <c r="B1674" i="1" s="1"/>
  <c r="M1676" i="1" l="1"/>
  <c r="C1677" i="1"/>
  <c r="S1675" i="1"/>
  <c r="B1675" i="1" s="1"/>
  <c r="M1677" i="1" l="1"/>
  <c r="C1678" i="1"/>
  <c r="S1676" i="1"/>
  <c r="B1676" i="1" s="1"/>
  <c r="M1678" i="1" l="1"/>
  <c r="C1679" i="1"/>
  <c r="S1677" i="1"/>
  <c r="B1677" i="1" s="1"/>
  <c r="M1679" i="1" l="1"/>
  <c r="C1680" i="1"/>
  <c r="S1678" i="1"/>
  <c r="B1678" i="1" s="1"/>
  <c r="M1680" i="1" l="1"/>
  <c r="C1681" i="1"/>
  <c r="S1679" i="1"/>
  <c r="B1679" i="1" s="1"/>
  <c r="M1681" i="1" l="1"/>
  <c r="C1682" i="1"/>
  <c r="S1680" i="1"/>
  <c r="B1680" i="1" s="1"/>
  <c r="M1682" i="1" l="1"/>
  <c r="C1683" i="1"/>
  <c r="S1681" i="1"/>
  <c r="B1681" i="1" s="1"/>
  <c r="M1683" i="1" l="1"/>
  <c r="C1684" i="1"/>
  <c r="S1682" i="1"/>
  <c r="B1682" i="1" s="1"/>
  <c r="M1684" i="1" l="1"/>
  <c r="C1685" i="1"/>
  <c r="S1683" i="1"/>
  <c r="B1683" i="1" s="1"/>
  <c r="M1685" i="1" l="1"/>
  <c r="AM65" i="1" s="1"/>
  <c r="AL65" i="1"/>
  <c r="AO65" i="1" s="1"/>
  <c r="S1684" i="1"/>
  <c r="B1684" i="1" s="1"/>
  <c r="P1685" i="1" l="1"/>
  <c r="S1685" i="1"/>
  <c r="B1685" i="1" s="1"/>
  <c r="W1685" i="1" s="1"/>
  <c r="AQ65" i="1"/>
  <c r="T1685" i="1" l="1"/>
  <c r="C1686" i="1"/>
  <c r="AP65" i="1"/>
  <c r="M1686" i="1"/>
  <c r="C1687" i="1"/>
  <c r="M1687" i="1" l="1"/>
  <c r="C1688" i="1"/>
  <c r="S1686" i="1"/>
  <c r="B1686" i="1" s="1"/>
  <c r="M1688" i="1" l="1"/>
  <c r="C1689" i="1"/>
  <c r="S1687" i="1"/>
  <c r="B1687" i="1" s="1"/>
  <c r="M1689" i="1" l="1"/>
  <c r="C1690" i="1"/>
  <c r="S1688" i="1"/>
  <c r="B1688" i="1" s="1"/>
  <c r="M1690" i="1" l="1"/>
  <c r="C1691" i="1"/>
  <c r="S1689" i="1"/>
  <c r="B1689" i="1" s="1"/>
  <c r="M1691" i="1" l="1"/>
  <c r="C1692" i="1"/>
  <c r="S1690" i="1"/>
  <c r="B1690" i="1" s="1"/>
  <c r="M1692" i="1" l="1"/>
  <c r="C1693" i="1"/>
  <c r="S1691" i="1"/>
  <c r="B1691" i="1" s="1"/>
  <c r="M1693" i="1" l="1"/>
  <c r="C1694" i="1"/>
  <c r="S1692" i="1"/>
  <c r="B1692" i="1" s="1"/>
  <c r="M1694" i="1" l="1"/>
  <c r="C1695" i="1"/>
  <c r="S1693" i="1"/>
  <c r="B1693" i="1" s="1"/>
  <c r="M1695" i="1" l="1"/>
  <c r="C1696" i="1"/>
  <c r="S1694" i="1"/>
  <c r="B1694" i="1" s="1"/>
  <c r="M1696" i="1" l="1"/>
  <c r="C1697" i="1"/>
  <c r="S1695" i="1"/>
  <c r="B1695" i="1" s="1"/>
  <c r="M1697" i="1" l="1"/>
  <c r="C1698" i="1"/>
  <c r="S1696" i="1"/>
  <c r="B1696" i="1" s="1"/>
  <c r="M1698" i="1" l="1"/>
  <c r="C1699" i="1"/>
  <c r="S1697" i="1"/>
  <c r="B1697" i="1" s="1"/>
  <c r="M1699" i="1" l="1"/>
  <c r="C1700" i="1"/>
  <c r="S1698" i="1"/>
  <c r="B1698" i="1" s="1"/>
  <c r="M1700" i="1" l="1"/>
  <c r="C1701" i="1"/>
  <c r="S1699" i="1"/>
  <c r="B1699" i="1" s="1"/>
  <c r="M1701" i="1" l="1"/>
  <c r="C1702" i="1"/>
  <c r="S1700" i="1"/>
  <c r="B1700" i="1" s="1"/>
  <c r="M1702" i="1" l="1"/>
  <c r="C1703" i="1"/>
  <c r="S1701" i="1"/>
  <c r="B1701" i="1" s="1"/>
  <c r="M1703" i="1" l="1"/>
  <c r="C1704" i="1"/>
  <c r="S1702" i="1"/>
  <c r="B1702" i="1" s="1"/>
  <c r="M1704" i="1" l="1"/>
  <c r="C1705" i="1"/>
  <c r="S1703" i="1"/>
  <c r="B1703" i="1" s="1"/>
  <c r="M1705" i="1" l="1"/>
  <c r="C1706" i="1"/>
  <c r="S1704" i="1"/>
  <c r="B1704" i="1" s="1"/>
  <c r="M1706" i="1" l="1"/>
  <c r="C1707" i="1"/>
  <c r="S1705" i="1"/>
  <c r="B1705" i="1" s="1"/>
  <c r="M1707" i="1" l="1"/>
  <c r="C1708" i="1"/>
  <c r="S1706" i="1"/>
  <c r="B1706" i="1" s="1"/>
  <c r="M1708" i="1" l="1"/>
  <c r="C1709" i="1"/>
  <c r="S1707" i="1"/>
  <c r="B1707" i="1" s="1"/>
  <c r="M1709" i="1" l="1"/>
  <c r="C1710" i="1"/>
  <c r="S1708" i="1"/>
  <c r="B1708" i="1" s="1"/>
  <c r="M1710" i="1" l="1"/>
  <c r="C1711" i="1"/>
  <c r="S1709" i="1"/>
  <c r="B1709" i="1" s="1"/>
  <c r="M1711" i="1" l="1"/>
  <c r="C1712" i="1"/>
  <c r="S1710" i="1"/>
  <c r="B1710" i="1" s="1"/>
  <c r="M1712" i="1" l="1"/>
  <c r="C1713" i="1"/>
  <c r="S1711" i="1"/>
  <c r="B1711" i="1" s="1"/>
  <c r="M1713" i="1" l="1"/>
  <c r="C1714" i="1"/>
  <c r="S1712" i="1"/>
  <c r="B1712" i="1" s="1"/>
  <c r="M1714" i="1" l="1"/>
  <c r="C1715" i="1"/>
  <c r="S1713" i="1"/>
  <c r="B1713" i="1" s="1"/>
  <c r="M1715" i="1" l="1"/>
  <c r="C1716" i="1"/>
  <c r="S1714" i="1"/>
  <c r="B1714" i="1" s="1"/>
  <c r="M1716" i="1" l="1"/>
  <c r="AM66" i="1" s="1"/>
  <c r="AL66" i="1"/>
  <c r="AO66" i="1" s="1"/>
  <c r="S1715" i="1"/>
  <c r="B1715" i="1" s="1"/>
  <c r="P1716" i="1" l="1"/>
  <c r="AP66" i="1" s="1"/>
  <c r="S1716" i="1"/>
  <c r="B1716" i="1" s="1"/>
  <c r="W1716" i="1" s="1"/>
  <c r="AQ66" i="1"/>
  <c r="C1717" i="1"/>
  <c r="T1716" i="1" l="1"/>
  <c r="M1717" i="1"/>
  <c r="C1718" i="1"/>
  <c r="M1718" i="1" l="1"/>
  <c r="C1719" i="1"/>
  <c r="S1717" i="1"/>
  <c r="B1717" i="1" s="1"/>
  <c r="M1719" i="1" l="1"/>
  <c r="C1720" i="1"/>
  <c r="S1718" i="1"/>
  <c r="B1718" i="1" s="1"/>
  <c r="M1720" i="1" l="1"/>
  <c r="C1721" i="1"/>
  <c r="S1719" i="1"/>
  <c r="B1719" i="1" s="1"/>
  <c r="M1721" i="1" l="1"/>
  <c r="C1722" i="1"/>
  <c r="S1720" i="1"/>
  <c r="B1720" i="1" s="1"/>
  <c r="M1722" i="1" l="1"/>
  <c r="C1723" i="1"/>
  <c r="S1721" i="1"/>
  <c r="B1721" i="1" s="1"/>
  <c r="M1723" i="1" l="1"/>
  <c r="C1724" i="1"/>
  <c r="S1722" i="1"/>
  <c r="B1722" i="1" s="1"/>
  <c r="M1724" i="1" l="1"/>
  <c r="C1725" i="1"/>
  <c r="S1723" i="1"/>
  <c r="B1723" i="1" s="1"/>
  <c r="M1725" i="1" l="1"/>
  <c r="C1726" i="1"/>
  <c r="S1724" i="1"/>
  <c r="B1724" i="1" s="1"/>
  <c r="M1726" i="1" l="1"/>
  <c r="C1727" i="1"/>
  <c r="S1725" i="1"/>
  <c r="B1725" i="1" s="1"/>
  <c r="M1727" i="1" l="1"/>
  <c r="C1728" i="1"/>
  <c r="S1726" i="1"/>
  <c r="B1726" i="1" s="1"/>
  <c r="M1728" i="1" l="1"/>
  <c r="C1729" i="1"/>
  <c r="S1727" i="1"/>
  <c r="B1727" i="1" s="1"/>
  <c r="M1729" i="1" l="1"/>
  <c r="C1730" i="1"/>
  <c r="S1728" i="1"/>
  <c r="B1728" i="1" s="1"/>
  <c r="M1730" i="1" l="1"/>
  <c r="C1731" i="1"/>
  <c r="S1729" i="1"/>
  <c r="B1729" i="1" s="1"/>
  <c r="M1731" i="1" l="1"/>
  <c r="C1732" i="1"/>
  <c r="S1730" i="1"/>
  <c r="B1730" i="1" s="1"/>
  <c r="M1732" i="1" l="1"/>
  <c r="C1733" i="1"/>
  <c r="S1731" i="1"/>
  <c r="B1731" i="1" s="1"/>
  <c r="M1733" i="1" l="1"/>
  <c r="C1734" i="1"/>
  <c r="S1732" i="1"/>
  <c r="B1732" i="1" s="1"/>
  <c r="M1734" i="1" l="1"/>
  <c r="C1735" i="1"/>
  <c r="S1733" i="1"/>
  <c r="B1733" i="1" s="1"/>
  <c r="M1735" i="1" l="1"/>
  <c r="C1736" i="1"/>
  <c r="S1734" i="1"/>
  <c r="B1734" i="1" s="1"/>
  <c r="M1736" i="1" l="1"/>
  <c r="C1737" i="1"/>
  <c r="S1735" i="1"/>
  <c r="B1735" i="1" s="1"/>
  <c r="M1737" i="1" l="1"/>
  <c r="C1738" i="1"/>
  <c r="S1736" i="1"/>
  <c r="B1736" i="1" s="1"/>
  <c r="M1738" i="1" l="1"/>
  <c r="C1739" i="1"/>
  <c r="S1737" i="1"/>
  <c r="B1737" i="1" s="1"/>
  <c r="M1739" i="1" l="1"/>
  <c r="C1740" i="1"/>
  <c r="S1738" i="1"/>
  <c r="B1738" i="1" s="1"/>
  <c r="M1740" i="1" l="1"/>
  <c r="C1741" i="1"/>
  <c r="S1739" i="1"/>
  <c r="B1739" i="1" s="1"/>
  <c r="M1741" i="1" l="1"/>
  <c r="C1742" i="1"/>
  <c r="S1740" i="1"/>
  <c r="B1740" i="1" s="1"/>
  <c r="M1742" i="1" l="1"/>
  <c r="C1743" i="1"/>
  <c r="S1741" i="1"/>
  <c r="B1741" i="1" s="1"/>
  <c r="M1743" i="1" l="1"/>
  <c r="C1744" i="1"/>
  <c r="S1742" i="1"/>
  <c r="B1742" i="1" s="1"/>
  <c r="M1744" i="1" l="1"/>
  <c r="C1745" i="1"/>
  <c r="S1743" i="1"/>
  <c r="B1743" i="1" s="1"/>
  <c r="M1745" i="1" l="1"/>
  <c r="C1746" i="1"/>
  <c r="S1744" i="1"/>
  <c r="B1744" i="1" s="1"/>
  <c r="M1746" i="1" l="1"/>
  <c r="C1747" i="1"/>
  <c r="S1745" i="1"/>
  <c r="B1745" i="1" s="1"/>
  <c r="M1747" i="1" l="1"/>
  <c r="AM67" i="1" s="1"/>
  <c r="AL67" i="1"/>
  <c r="AO67" i="1" s="1"/>
  <c r="P1747" i="1"/>
  <c r="S1746" i="1"/>
  <c r="B1746" i="1" s="1"/>
  <c r="S1747" i="1" l="1"/>
  <c r="T1747" i="1" s="1"/>
  <c r="AP67" i="1"/>
  <c r="AQ67" i="1"/>
  <c r="C1748" i="1"/>
  <c r="B1747" i="1" l="1"/>
  <c r="W1747" i="1" s="1"/>
  <c r="M1748" i="1"/>
  <c r="C1749" i="1"/>
  <c r="M1749" i="1" l="1"/>
  <c r="C1750" i="1"/>
  <c r="S1748" i="1"/>
  <c r="B1748" i="1" s="1"/>
  <c r="M1750" i="1" l="1"/>
  <c r="C1751" i="1"/>
  <c r="S1749" i="1"/>
  <c r="B1749" i="1" s="1"/>
  <c r="M1751" i="1" l="1"/>
  <c r="C1752" i="1"/>
  <c r="S1750" i="1"/>
  <c r="B1750" i="1" s="1"/>
  <c r="M1752" i="1" l="1"/>
  <c r="C1753" i="1"/>
  <c r="S1751" i="1"/>
  <c r="B1751" i="1" s="1"/>
  <c r="M1753" i="1" l="1"/>
  <c r="C1754" i="1"/>
  <c r="S1752" i="1"/>
  <c r="B1752" i="1" s="1"/>
  <c r="M1754" i="1" l="1"/>
  <c r="C1755" i="1"/>
  <c r="S1753" i="1"/>
  <c r="B1753" i="1" s="1"/>
  <c r="M1755" i="1" l="1"/>
  <c r="C1756" i="1"/>
  <c r="S1754" i="1"/>
  <c r="B1754" i="1" s="1"/>
  <c r="M1756" i="1" l="1"/>
  <c r="C1757" i="1"/>
  <c r="S1755" i="1"/>
  <c r="B1755" i="1" s="1"/>
  <c r="M1757" i="1" l="1"/>
  <c r="C1758" i="1"/>
  <c r="S1756" i="1"/>
  <c r="B1756" i="1" s="1"/>
  <c r="M1758" i="1" l="1"/>
  <c r="C1759" i="1"/>
  <c r="S1757" i="1"/>
  <c r="B1757" i="1" s="1"/>
  <c r="M1759" i="1" l="1"/>
  <c r="C1760" i="1"/>
  <c r="S1758" i="1"/>
  <c r="B1758" i="1" s="1"/>
  <c r="M1760" i="1" l="1"/>
  <c r="C1761" i="1"/>
  <c r="S1759" i="1"/>
  <c r="B1759" i="1" s="1"/>
  <c r="M1761" i="1" l="1"/>
  <c r="C1762" i="1"/>
  <c r="S1760" i="1"/>
  <c r="B1760" i="1" s="1"/>
  <c r="M1762" i="1" l="1"/>
  <c r="C1763" i="1"/>
  <c r="S1761" i="1"/>
  <c r="B1761" i="1" s="1"/>
  <c r="M1763" i="1" l="1"/>
  <c r="C1764" i="1"/>
  <c r="S1762" i="1"/>
  <c r="B1762" i="1" s="1"/>
  <c r="M1764" i="1" l="1"/>
  <c r="C1765" i="1"/>
  <c r="S1763" i="1"/>
  <c r="B1763" i="1" s="1"/>
  <c r="M1765" i="1" l="1"/>
  <c r="C1766" i="1"/>
  <c r="S1764" i="1"/>
  <c r="B1764" i="1" s="1"/>
  <c r="M1766" i="1" l="1"/>
  <c r="C1767" i="1"/>
  <c r="S1765" i="1"/>
  <c r="B1765" i="1" s="1"/>
  <c r="M1767" i="1" l="1"/>
  <c r="C1768" i="1"/>
  <c r="S1766" i="1"/>
  <c r="B1766" i="1" s="1"/>
  <c r="M1768" i="1" l="1"/>
  <c r="C1769" i="1"/>
  <c r="S1767" i="1"/>
  <c r="B1767" i="1" s="1"/>
  <c r="M1769" i="1" l="1"/>
  <c r="C1770" i="1"/>
  <c r="S1768" i="1"/>
  <c r="B1768" i="1" s="1"/>
  <c r="M1770" i="1" l="1"/>
  <c r="C1771" i="1"/>
  <c r="S1769" i="1"/>
  <c r="B1769" i="1" s="1"/>
  <c r="M1771" i="1" l="1"/>
  <c r="C1772" i="1"/>
  <c r="S1770" i="1"/>
  <c r="B1770" i="1" s="1"/>
  <c r="M1772" i="1" l="1"/>
  <c r="C1773" i="1"/>
  <c r="S1771" i="1"/>
  <c r="B1771" i="1" s="1"/>
  <c r="M1773" i="1" l="1"/>
  <c r="C1774" i="1"/>
  <c r="S1772" i="1"/>
  <c r="B1772" i="1" s="1"/>
  <c r="M1774" i="1" l="1"/>
  <c r="C1775" i="1"/>
  <c r="S1773" i="1"/>
  <c r="B1773" i="1" s="1"/>
  <c r="M1775" i="1" l="1"/>
  <c r="AM68" i="1" s="1"/>
  <c r="AL68" i="1"/>
  <c r="AO68" i="1" s="1"/>
  <c r="S1774" i="1"/>
  <c r="B1774" i="1" s="1"/>
  <c r="P1775" i="1" l="1"/>
  <c r="C1776" i="1" s="1"/>
  <c r="S1775" i="1"/>
  <c r="B1775" i="1"/>
  <c r="W1775" i="1" s="1"/>
  <c r="AQ68" i="1"/>
  <c r="T1775" i="1"/>
  <c r="AP68" i="1"/>
  <c r="M1776" i="1" l="1"/>
  <c r="C1777" i="1"/>
  <c r="M1777" i="1" l="1"/>
  <c r="C1778" i="1"/>
  <c r="S1776" i="1"/>
  <c r="B1776" i="1" s="1"/>
  <c r="M1778" i="1" l="1"/>
  <c r="C1779" i="1"/>
  <c r="S1777" i="1"/>
  <c r="B1777" i="1" s="1"/>
  <c r="M1779" i="1" l="1"/>
  <c r="C1780" i="1"/>
  <c r="S1778" i="1"/>
  <c r="B1778" i="1" s="1"/>
  <c r="M1780" i="1" l="1"/>
  <c r="C1781" i="1"/>
  <c r="S1779" i="1"/>
  <c r="B1779" i="1" s="1"/>
  <c r="M1781" i="1" l="1"/>
  <c r="C1782" i="1"/>
  <c r="S1780" i="1"/>
  <c r="B1780" i="1" s="1"/>
  <c r="M1782" i="1" l="1"/>
  <c r="C1783" i="1"/>
  <c r="S1781" i="1"/>
  <c r="B1781" i="1" s="1"/>
  <c r="M1783" i="1" l="1"/>
  <c r="C1784" i="1"/>
  <c r="S1782" i="1"/>
  <c r="B1782" i="1" s="1"/>
  <c r="M1784" i="1" l="1"/>
  <c r="C1785" i="1"/>
  <c r="S1783" i="1"/>
  <c r="B1783" i="1" s="1"/>
  <c r="M1785" i="1" l="1"/>
  <c r="C1786" i="1"/>
  <c r="S1784" i="1"/>
  <c r="B1784" i="1" s="1"/>
  <c r="M1786" i="1" l="1"/>
  <c r="C1787" i="1"/>
  <c r="S1785" i="1"/>
  <c r="B1785" i="1" s="1"/>
  <c r="M1787" i="1" l="1"/>
  <c r="C1788" i="1"/>
  <c r="S1786" i="1"/>
  <c r="B1786" i="1" s="1"/>
  <c r="M1788" i="1" l="1"/>
  <c r="C1789" i="1"/>
  <c r="S1787" i="1"/>
  <c r="B1787" i="1" s="1"/>
  <c r="M1789" i="1" l="1"/>
  <c r="C1790" i="1"/>
  <c r="S1788" i="1"/>
  <c r="B1788" i="1" s="1"/>
  <c r="M1790" i="1" l="1"/>
  <c r="C1791" i="1"/>
  <c r="S1789" i="1"/>
  <c r="B1789" i="1" s="1"/>
  <c r="M1791" i="1" l="1"/>
  <c r="C1792" i="1"/>
  <c r="S1790" i="1"/>
  <c r="B1790" i="1" s="1"/>
  <c r="M1792" i="1" l="1"/>
  <c r="C1793" i="1"/>
  <c r="S1791" i="1"/>
  <c r="B1791" i="1" s="1"/>
  <c r="M1793" i="1" l="1"/>
  <c r="C1794" i="1"/>
  <c r="S1792" i="1"/>
  <c r="B1792" i="1" s="1"/>
  <c r="M1794" i="1" l="1"/>
  <c r="C1795" i="1"/>
  <c r="S1793" i="1"/>
  <c r="B1793" i="1" s="1"/>
  <c r="M1795" i="1" l="1"/>
  <c r="C1796" i="1"/>
  <c r="S1794" i="1"/>
  <c r="B1794" i="1" s="1"/>
  <c r="M1796" i="1" l="1"/>
  <c r="C1797" i="1"/>
  <c r="S1795" i="1"/>
  <c r="B1795" i="1" s="1"/>
  <c r="M1797" i="1" l="1"/>
  <c r="C1798" i="1"/>
  <c r="S1796" i="1"/>
  <c r="B1796" i="1" s="1"/>
  <c r="M1798" i="1" l="1"/>
  <c r="C1799" i="1"/>
  <c r="S1797" i="1"/>
  <c r="B1797" i="1" s="1"/>
  <c r="M1799" i="1" l="1"/>
  <c r="C1800" i="1"/>
  <c r="S1798" i="1"/>
  <c r="B1798" i="1" s="1"/>
  <c r="M1800" i="1" l="1"/>
  <c r="C1801" i="1"/>
  <c r="S1799" i="1"/>
  <c r="B1799" i="1" s="1"/>
  <c r="M1801" i="1" l="1"/>
  <c r="C1802" i="1"/>
  <c r="S1800" i="1"/>
  <c r="B1800" i="1" s="1"/>
  <c r="M1802" i="1" l="1"/>
  <c r="C1803" i="1"/>
  <c r="S1801" i="1"/>
  <c r="B1801" i="1" s="1"/>
  <c r="M1803" i="1" l="1"/>
  <c r="C1804" i="1"/>
  <c r="S1802" i="1"/>
  <c r="B1802" i="1" s="1"/>
  <c r="M1804" i="1" l="1"/>
  <c r="C1805" i="1"/>
  <c r="S1803" i="1"/>
  <c r="B1803" i="1" s="1"/>
  <c r="M1805" i="1" l="1"/>
  <c r="C1806" i="1"/>
  <c r="S1804" i="1"/>
  <c r="B1804" i="1" s="1"/>
  <c r="M1806" i="1" l="1"/>
  <c r="AM69" i="1" s="1"/>
  <c r="AL69" i="1"/>
  <c r="AO69" i="1" s="1"/>
  <c r="S1806" i="1"/>
  <c r="P1806" i="1"/>
  <c r="AP69" i="1" s="1"/>
  <c r="S1805" i="1"/>
  <c r="B1805" i="1" s="1"/>
  <c r="B1806" i="1" l="1"/>
  <c r="W1806" i="1" s="1"/>
  <c r="AQ69" i="1"/>
  <c r="T1806" i="1"/>
  <c r="C1807" i="1"/>
  <c r="M1807" i="1" l="1"/>
  <c r="C1808" i="1"/>
  <c r="M1808" i="1" l="1"/>
  <c r="C1809" i="1"/>
  <c r="S1807" i="1"/>
  <c r="B1807" i="1" s="1"/>
  <c r="M1809" i="1" l="1"/>
  <c r="C1810" i="1"/>
  <c r="S1808" i="1"/>
  <c r="B1808" i="1" s="1"/>
  <c r="M1810" i="1" l="1"/>
  <c r="C1811" i="1"/>
  <c r="S1809" i="1"/>
  <c r="B1809" i="1" s="1"/>
  <c r="M1811" i="1" l="1"/>
  <c r="C1812" i="1"/>
  <c r="S1810" i="1"/>
  <c r="B1810" i="1" s="1"/>
  <c r="M1812" i="1" l="1"/>
  <c r="C1813" i="1"/>
  <c r="S1811" i="1"/>
  <c r="B1811" i="1" s="1"/>
  <c r="M1813" i="1" l="1"/>
  <c r="C1814" i="1"/>
  <c r="S1812" i="1"/>
  <c r="B1812" i="1" s="1"/>
  <c r="M1814" i="1" l="1"/>
  <c r="C1815" i="1"/>
  <c r="S1813" i="1"/>
  <c r="B1813" i="1" s="1"/>
  <c r="M1815" i="1" l="1"/>
  <c r="C1816" i="1"/>
  <c r="S1814" i="1"/>
  <c r="B1814" i="1" s="1"/>
  <c r="M1816" i="1" l="1"/>
  <c r="C1817" i="1"/>
  <c r="S1815" i="1"/>
  <c r="B1815" i="1" s="1"/>
  <c r="M1817" i="1" l="1"/>
  <c r="C1818" i="1"/>
  <c r="S1816" i="1"/>
  <c r="B1816" i="1" s="1"/>
  <c r="M1818" i="1" l="1"/>
  <c r="C1819" i="1"/>
  <c r="S1817" i="1"/>
  <c r="B1817" i="1" s="1"/>
  <c r="M1819" i="1" l="1"/>
  <c r="C1820" i="1"/>
  <c r="S1818" i="1"/>
  <c r="B1818" i="1" s="1"/>
  <c r="M1820" i="1" l="1"/>
  <c r="C1821" i="1"/>
  <c r="S1819" i="1"/>
  <c r="B1819" i="1" s="1"/>
  <c r="M1821" i="1" l="1"/>
  <c r="C1822" i="1"/>
  <c r="S1820" i="1"/>
  <c r="B1820" i="1" s="1"/>
  <c r="M1822" i="1" l="1"/>
  <c r="C1823" i="1"/>
  <c r="S1821" i="1"/>
  <c r="B1821" i="1" s="1"/>
  <c r="M1823" i="1" l="1"/>
  <c r="C1824" i="1"/>
  <c r="S1822" i="1"/>
  <c r="B1822" i="1" s="1"/>
  <c r="M1824" i="1" l="1"/>
  <c r="C1825" i="1"/>
  <c r="S1823" i="1"/>
  <c r="B1823" i="1" s="1"/>
  <c r="M1825" i="1" l="1"/>
  <c r="C1826" i="1"/>
  <c r="S1824" i="1"/>
  <c r="B1824" i="1" s="1"/>
  <c r="M1826" i="1" l="1"/>
  <c r="C1827" i="1"/>
  <c r="S1825" i="1"/>
  <c r="B1825" i="1" s="1"/>
  <c r="M1827" i="1" l="1"/>
  <c r="C1828" i="1"/>
  <c r="S1826" i="1"/>
  <c r="B1826" i="1" s="1"/>
  <c r="M1828" i="1" l="1"/>
  <c r="C1829" i="1"/>
  <c r="S1827" i="1"/>
  <c r="B1827" i="1" s="1"/>
  <c r="M1829" i="1" l="1"/>
  <c r="C1830" i="1"/>
  <c r="S1828" i="1"/>
  <c r="B1828" i="1" s="1"/>
  <c r="M1830" i="1" l="1"/>
  <c r="C1831" i="1"/>
  <c r="S1829" i="1"/>
  <c r="B1829" i="1" s="1"/>
  <c r="M1831" i="1" l="1"/>
  <c r="C1832" i="1"/>
  <c r="S1830" i="1"/>
  <c r="B1830" i="1" s="1"/>
  <c r="M1832" i="1" l="1"/>
  <c r="C1833" i="1"/>
  <c r="S1831" i="1"/>
  <c r="B1831" i="1" s="1"/>
  <c r="M1833" i="1" l="1"/>
  <c r="C1834" i="1"/>
  <c r="S1832" i="1"/>
  <c r="B1832" i="1" s="1"/>
  <c r="M1834" i="1" l="1"/>
  <c r="C1835" i="1"/>
  <c r="S1833" i="1"/>
  <c r="B1833" i="1" s="1"/>
  <c r="M1835" i="1" l="1"/>
  <c r="C1836" i="1"/>
  <c r="M1836" i="1" s="1"/>
  <c r="S1834" i="1"/>
  <c r="B1834" i="1" s="1"/>
  <c r="S1836" i="1" l="1"/>
  <c r="B1836" i="1" s="1"/>
  <c r="W1836" i="1" s="1"/>
  <c r="P1836" i="1"/>
  <c r="S1835" i="1"/>
  <c r="B1835" i="1" s="1"/>
  <c r="T1836" i="1" l="1"/>
  <c r="C1837" i="1"/>
  <c r="M1837" i="1" l="1"/>
  <c r="C1838" i="1"/>
  <c r="M1838" i="1" l="1"/>
  <c r="C1839" i="1"/>
  <c r="S1837" i="1"/>
  <c r="B1837" i="1" s="1"/>
  <c r="M1839" i="1" l="1"/>
  <c r="C1840" i="1"/>
  <c r="S1838" i="1"/>
  <c r="B1838" i="1" s="1"/>
  <c r="M1840" i="1" l="1"/>
  <c r="C1841" i="1"/>
  <c r="S1839" i="1"/>
  <c r="B1839" i="1" s="1"/>
  <c r="M1841" i="1" l="1"/>
  <c r="C1842" i="1"/>
  <c r="S1840" i="1"/>
  <c r="B1840" i="1" s="1"/>
  <c r="M1842" i="1" l="1"/>
  <c r="C1843" i="1"/>
  <c r="S1841" i="1"/>
  <c r="B1841" i="1" s="1"/>
  <c r="M1843" i="1" l="1"/>
  <c r="C1844" i="1"/>
  <c r="S1842" i="1"/>
  <c r="B1842" i="1" s="1"/>
  <c r="M1844" i="1" l="1"/>
  <c r="C1845" i="1"/>
  <c r="S1843" i="1"/>
  <c r="B1843" i="1" s="1"/>
  <c r="M1845" i="1" l="1"/>
  <c r="C1846" i="1"/>
  <c r="S1844" i="1"/>
  <c r="B1844" i="1" s="1"/>
  <c r="M1846" i="1" l="1"/>
  <c r="C1847" i="1"/>
  <c r="S1845" i="1"/>
  <c r="B1845" i="1" s="1"/>
  <c r="M1847" i="1" l="1"/>
  <c r="C1848" i="1"/>
  <c r="S1846" i="1"/>
  <c r="B1846" i="1" s="1"/>
  <c r="M1848" i="1" l="1"/>
  <c r="C1849" i="1"/>
  <c r="S1847" i="1"/>
  <c r="B1847" i="1" s="1"/>
  <c r="M1849" i="1" l="1"/>
  <c r="C1850" i="1"/>
  <c r="S1848" i="1"/>
  <c r="B1848" i="1" s="1"/>
  <c r="M1850" i="1" l="1"/>
  <c r="C1851" i="1"/>
  <c r="S1849" i="1"/>
  <c r="B1849" i="1" s="1"/>
  <c r="M1851" i="1" l="1"/>
  <c r="C1852" i="1"/>
  <c r="S1850" i="1"/>
  <c r="B1850" i="1" s="1"/>
  <c r="M1852" i="1" l="1"/>
  <c r="C1853" i="1"/>
  <c r="S1851" i="1"/>
  <c r="B1851" i="1" s="1"/>
  <c r="M1853" i="1" l="1"/>
  <c r="C1854" i="1"/>
  <c r="S1852" i="1"/>
  <c r="B1852" i="1" s="1"/>
  <c r="M1854" i="1" l="1"/>
  <c r="C1855" i="1"/>
  <c r="S1853" i="1"/>
  <c r="B1853" i="1" s="1"/>
  <c r="M1855" i="1" l="1"/>
  <c r="C1856" i="1"/>
  <c r="S1854" i="1"/>
  <c r="B1854" i="1" s="1"/>
  <c r="M1856" i="1" l="1"/>
  <c r="C1857" i="1"/>
  <c r="S1855" i="1"/>
  <c r="B1855" i="1" s="1"/>
  <c r="M1857" i="1" l="1"/>
  <c r="C1858" i="1"/>
  <c r="S1856" i="1"/>
  <c r="B1856" i="1" s="1"/>
  <c r="M1858" i="1" l="1"/>
  <c r="C1859" i="1"/>
  <c r="S1857" i="1"/>
  <c r="B1857" i="1" s="1"/>
  <c r="M1859" i="1" l="1"/>
  <c r="C1860" i="1"/>
  <c r="S1858" i="1"/>
  <c r="B1858" i="1" s="1"/>
  <c r="M1860" i="1" l="1"/>
  <c r="C1861" i="1"/>
  <c r="S1859" i="1"/>
  <c r="B1859" i="1" s="1"/>
  <c r="M1861" i="1" l="1"/>
  <c r="C1862" i="1"/>
  <c r="S1860" i="1"/>
  <c r="B1860" i="1" s="1"/>
  <c r="M1862" i="1" l="1"/>
  <c r="C1863" i="1"/>
  <c r="S1861" i="1"/>
  <c r="B1861" i="1" s="1"/>
  <c r="M1863" i="1" l="1"/>
  <c r="C1864" i="1"/>
  <c r="S1862" i="1"/>
  <c r="B1862" i="1" s="1"/>
  <c r="M1864" i="1" l="1"/>
  <c r="C1865" i="1"/>
  <c r="S1863" i="1"/>
  <c r="B1863" i="1" s="1"/>
  <c r="M1865" i="1" l="1"/>
  <c r="C1866" i="1"/>
  <c r="S1864" i="1"/>
  <c r="B1864" i="1" s="1"/>
  <c r="M1866" i="1" l="1"/>
  <c r="C1867" i="1"/>
  <c r="M1867" i="1" s="1"/>
  <c r="S1865" i="1"/>
  <c r="B1865" i="1" s="1"/>
  <c r="S1867" i="1" l="1"/>
  <c r="B1867" i="1" s="1"/>
  <c r="W1867" i="1" s="1"/>
  <c r="P1867" i="1"/>
  <c r="S1866" i="1"/>
  <c r="B1866" i="1" s="1"/>
  <c r="T1867" i="1" l="1"/>
  <c r="C1868" i="1"/>
</calcChain>
</file>

<file path=xl/sharedStrings.xml><?xml version="1.0" encoding="utf-8"?>
<sst xmlns="http://schemas.openxmlformats.org/spreadsheetml/2006/main" count="209" uniqueCount="101">
  <si>
    <t>DATA</t>
  </si>
  <si>
    <t>PU</t>
  </si>
  <si>
    <t>VALOR</t>
  </si>
  <si>
    <t>PARCELA</t>
  </si>
  <si>
    <t>JUROS</t>
  </si>
  <si>
    <t>AMORT</t>
  </si>
  <si>
    <t>PRÓXIMO</t>
  </si>
  <si>
    <t>NOMINAL</t>
  </si>
  <si>
    <t>Número</t>
  </si>
  <si>
    <t>Mês</t>
  </si>
  <si>
    <t>Variação</t>
  </si>
  <si>
    <t xml:space="preserve">Dias </t>
  </si>
  <si>
    <t>Dias</t>
  </si>
  <si>
    <t xml:space="preserve">Fator </t>
  </si>
  <si>
    <t>TAXA</t>
  </si>
  <si>
    <t>+JUROS</t>
  </si>
  <si>
    <t>EVENTO</t>
  </si>
  <si>
    <t>Índice</t>
  </si>
  <si>
    <t>Ref</t>
  </si>
  <si>
    <t>Percentual</t>
  </si>
  <si>
    <t>corridos</t>
  </si>
  <si>
    <t xml:space="preserve">contidos </t>
  </si>
  <si>
    <t>Acumulado</t>
  </si>
  <si>
    <t>ATUALIZ</t>
  </si>
  <si>
    <t>ANUAL</t>
  </si>
  <si>
    <t>A=AMORT</t>
  </si>
  <si>
    <t>(dcp)</t>
  </si>
  <si>
    <t>(dct)</t>
  </si>
  <si>
    <t>Auxiliar</t>
  </si>
  <si>
    <t>J=JUROS</t>
  </si>
  <si>
    <t>Nº</t>
  </si>
  <si>
    <t>Data</t>
  </si>
  <si>
    <t>Saldo</t>
  </si>
  <si>
    <t>Juros</t>
  </si>
  <si>
    <t>Amortização</t>
  </si>
  <si>
    <t>Total PG</t>
  </si>
  <si>
    <t>Próximo</t>
  </si>
  <si>
    <t>R$</t>
  </si>
  <si>
    <t>%</t>
  </si>
  <si>
    <t>Evento</t>
  </si>
  <si>
    <t>Parcela</t>
  </si>
  <si>
    <t>Status</t>
  </si>
  <si>
    <t>Confirmação de Eventos</t>
  </si>
  <si>
    <t>Sem At Mon</t>
  </si>
  <si>
    <t>Com At Mon</t>
  </si>
  <si>
    <t>Emissora</t>
  </si>
  <si>
    <t>Título</t>
  </si>
  <si>
    <t>Emissão</t>
  </si>
  <si>
    <t>Série</t>
  </si>
  <si>
    <t>Valor por CRI</t>
  </si>
  <si>
    <t>JUROS PAGOS</t>
  </si>
  <si>
    <t>JUROS A INCORPORAR</t>
  </si>
  <si>
    <t>CASA DE PEDRA</t>
  </si>
  <si>
    <t>R$/CRI</t>
  </si>
  <si>
    <t>[CRONOGRAMA]</t>
  </si>
  <si>
    <t>Código B3</t>
  </si>
  <si>
    <t>Data Apuração</t>
  </si>
  <si>
    <t>Data Pagamento</t>
  </si>
  <si>
    <t>[EVENTOS DE PAGAMENTO]</t>
  </si>
  <si>
    <t>D</t>
  </si>
  <si>
    <t>D+2DU</t>
  </si>
  <si>
    <t>[FERIADOS]</t>
  </si>
  <si>
    <t>Ta %</t>
  </si>
  <si>
    <t>Valor Nominal</t>
  </si>
  <si>
    <t>Atualizado</t>
  </si>
  <si>
    <t>CASA DE PEDRA SECURITIZADORA</t>
  </si>
  <si>
    <t>1ª</t>
  </si>
  <si>
    <t>AMORTIZAÇÃO</t>
  </si>
  <si>
    <t>Quantidade</t>
  </si>
  <si>
    <t>Valor Total</t>
  </si>
  <si>
    <t>Data de Apuração</t>
  </si>
  <si>
    <t>Data de Pagamento</t>
  </si>
  <si>
    <t>Valor Nominal Atualizado Após Eventos</t>
  </si>
  <si>
    <t>CASA DE PEDRA SECURITIZADORA DE CRÉDITO S.A. - 1ª EMISSÃO - 5ª SÉRIE - R$ 44.600.000,00 - 44.600 CRIS</t>
  </si>
  <si>
    <t>5ªSER/1ªEMI</t>
  </si>
  <si>
    <t>(NIm-3)</t>
  </si>
  <si>
    <t>(NIm-2)</t>
  </si>
  <si>
    <t>20E0870068</t>
  </si>
  <si>
    <t>DU Ant</t>
  </si>
  <si>
    <t>Prox Aniv</t>
  </si>
  <si>
    <t>Prox Data</t>
  </si>
  <si>
    <t>Prox 2DU</t>
  </si>
  <si>
    <t>Pagamento</t>
  </si>
  <si>
    <t>J=</t>
  </si>
  <si>
    <t>INCC-DI</t>
  </si>
  <si>
    <t>[DATAS BASE]</t>
  </si>
  <si>
    <t>CRI</t>
  </si>
  <si>
    <t>5ª</t>
  </si>
  <si>
    <t>INTEGR</t>
  </si>
  <si>
    <t>DATA ANIV</t>
  </si>
  <si>
    <t>VNA</t>
  </si>
  <si>
    <t>PRÊMIO LTV</t>
  </si>
  <si>
    <t>SALDO DEVEDOR</t>
  </si>
  <si>
    <t>MULTA 2%</t>
  </si>
  <si>
    <t>A+J=</t>
  </si>
  <si>
    <t>AGT</t>
  </si>
  <si>
    <t>VNA + MULTA 2% (CASA DE PEDRA)</t>
  </si>
  <si>
    <t>VNA + MULTA 2%</t>
  </si>
  <si>
    <t>PRÊMIO 1%</t>
  </si>
  <si>
    <t>NOK</t>
  </si>
  <si>
    <t>AGT 08/07/2024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</si>
</sst>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#,##0.00000000"/>
    <numFmt numFmtId="165" formatCode="0.0000%"/>
    <numFmt numFmtId="166" formatCode="d\-mmm\-yy"/>
    <numFmt numFmtId="167" formatCode="#,##0.000"/>
    <numFmt numFmtId="168" formatCode="#,##0.000000000"/>
    <numFmt numFmtId="169" formatCode="0.000000000%"/>
    <numFmt numFmtId="170" formatCode="#,##0.000000"/>
    <numFmt numFmtId="171" formatCode="#,##0.0000000"/>
    <numFmt numFmtId="172" formatCode="#,##0.00000"/>
    <numFmt numFmtId="173" formatCode="0.00000000%"/>
    <numFmt numFmtId="174" formatCode="0.00000000"/>
    <numFmt numFmtId="175" formatCode="[$-416]mmm\-yy;@"/>
    <numFmt numFmtId="176" formatCode="0.0000000000%"/>
    <numFmt numFmtId="177" formatCode="&quot;R$&quot;\ #,##0.00000000"/>
    <numFmt numFmtId="178" formatCode="[$R$-416]#,##0.00"/>
  </numFmts>
  <fonts count="28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10"/>
      <color indexed="10"/>
      <name val="Verdana"/>
      <family val="2"/>
    </font>
    <font>
      <b/>
      <sz val="10"/>
      <color indexed="8"/>
      <name val="Verdana"/>
      <family val="2"/>
    </font>
    <font>
      <b/>
      <sz val="10"/>
      <name val="Verdana"/>
      <family val="2"/>
    </font>
    <font>
      <sz val="10"/>
      <color indexed="8"/>
      <name val="Verdana"/>
      <family val="2"/>
    </font>
    <font>
      <sz val="10"/>
      <color theme="1"/>
      <name val="Verdana"/>
      <family val="2"/>
    </font>
    <font>
      <b/>
      <sz val="10"/>
      <color indexed="12"/>
      <name val="Verdana"/>
      <family val="2"/>
    </font>
    <font>
      <b/>
      <sz val="10"/>
      <color rgb="FFFF0000"/>
      <name val="Verdana"/>
      <family val="2"/>
    </font>
    <font>
      <b/>
      <sz val="10"/>
      <color rgb="FF0000FF"/>
      <name val="Verdana"/>
      <family val="2"/>
    </font>
    <font>
      <b/>
      <sz val="10"/>
      <color theme="0"/>
      <name val="Verdana"/>
      <family val="2"/>
    </font>
    <font>
      <b/>
      <sz val="10"/>
      <color rgb="FF0070C0"/>
      <name val="Verdana"/>
      <family val="2"/>
    </font>
    <font>
      <sz val="10"/>
      <color rgb="FF000000"/>
      <name val="Verdana"/>
      <family val="2"/>
    </font>
    <font>
      <sz val="7.5"/>
      <color rgb="FFFF0000"/>
      <name val="Verdana"/>
      <family val="2"/>
    </font>
    <font>
      <b/>
      <sz val="7.5"/>
      <color rgb="FFFF0000"/>
      <name val="Verdana"/>
      <family val="2"/>
    </font>
    <font>
      <sz val="10"/>
      <color rgb="FFFF0000"/>
      <name val="Verdana"/>
      <family val="2"/>
    </font>
    <font>
      <b/>
      <sz val="12"/>
      <color rgb="FF0070C0"/>
      <name val="Verdana"/>
      <family val="2"/>
    </font>
    <font>
      <b/>
      <sz val="11"/>
      <color rgb="FF0070C0"/>
      <name val="Verdana"/>
      <family val="2"/>
    </font>
    <font>
      <sz val="11"/>
      <color rgb="FF006100"/>
      <name val="Calibri"/>
      <family val="2"/>
      <scheme val="minor"/>
    </font>
    <font>
      <sz val="12"/>
      <color rgb="FF006100"/>
      <name val="Calibri"/>
      <family val="2"/>
      <scheme val="minor"/>
    </font>
    <font>
      <b/>
      <sz val="10"/>
      <color indexed="10"/>
      <name val="Verdana"/>
      <family val="2"/>
    </font>
    <font>
      <sz val="11"/>
      <color rgb="FF9C5700"/>
      <name val="Calibri"/>
      <family val="2"/>
      <scheme val="minor"/>
    </font>
    <font>
      <sz val="14"/>
      <color rgb="FF9C5700"/>
      <name val="Calibri"/>
      <family val="2"/>
      <scheme val="minor"/>
    </font>
    <font>
      <sz val="11"/>
      <color indexed="8"/>
      <name val="Verdana"/>
      <family val="2"/>
    </font>
    <font>
      <sz val="11"/>
      <color rgb="FF000000"/>
      <name val="Verdana"/>
      <family val="2"/>
    </font>
    <font>
      <b/>
      <sz val="11"/>
      <color indexed="8"/>
      <name val="Verdana"/>
      <family val="2"/>
    </font>
    <font>
      <sz val="11"/>
      <name val="Verdana"/>
      <family val="2"/>
    </font>
    <font>
      <sz val="12"/>
      <color rgb="FF9C57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B9C"/>
      </patternFill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/>
      </left>
      <right/>
      <top style="thin">
        <color theme="0"/>
      </top>
      <bottom style="thin">
        <color theme="0" tint="-0.24994659260841701"/>
      </bottom>
      <diagonal/>
    </border>
    <border>
      <left/>
      <right/>
      <top style="thin">
        <color theme="0"/>
      </top>
      <bottom style="thin">
        <color theme="0" tint="-0.24994659260841701"/>
      </bottom>
      <diagonal/>
    </border>
    <border>
      <left/>
      <right style="thin">
        <color theme="0"/>
      </right>
      <top style="thin">
        <color theme="0"/>
      </top>
      <bottom style="thin">
        <color theme="0" tint="-0.24994659260841701"/>
      </bottom>
      <diagonal/>
    </border>
  </borders>
  <cellStyleXfs count="3">
    <xf numFmtId="0" fontId="0" fillId="0" borderId="0"/>
    <xf numFmtId="0" fontId="18" fillId="6" borderId="0" applyNumberFormat="0" applyBorder="0" applyAlignment="0" applyProtection="0"/>
    <xf numFmtId="0" fontId="21" fillId="9" borderId="0" applyNumberFormat="0" applyBorder="0" applyAlignment="0" applyProtection="0"/>
  </cellStyleXfs>
  <cellXfs count="212">
    <xf numFmtId="0" fontId="0" fillId="0" borderId="0" xfId="0"/>
    <xf numFmtId="0" fontId="1" fillId="0" borderId="0" xfId="0" applyFont="1" applyAlignment="1">
      <alignment horizontal="center" vertical="center"/>
    </xf>
    <xf numFmtId="10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6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168" fontId="1" fillId="0" borderId="0" xfId="0" applyNumberFormat="1" applyFont="1" applyAlignment="1">
      <alignment horizontal="center" vertical="center"/>
    </xf>
    <xf numFmtId="166" fontId="1" fillId="0" borderId="0" xfId="0" applyNumberFormat="1" applyFont="1" applyAlignment="1">
      <alignment horizontal="center" vertical="center"/>
    </xf>
    <xf numFmtId="167" fontId="1" fillId="0" borderId="0" xfId="0" applyNumberFormat="1" applyFont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1" fillId="0" borderId="1" xfId="0" applyFont="1" applyBorder="1"/>
    <xf numFmtId="166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166" fontId="1" fillId="3" borderId="0" xfId="0" applyNumberFormat="1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171" fontId="1" fillId="3" borderId="0" xfId="0" applyNumberFormat="1" applyFont="1" applyFill="1" applyAlignment="1">
      <alignment horizontal="center" vertical="center"/>
    </xf>
    <xf numFmtId="172" fontId="1" fillId="3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167" fontId="5" fillId="0" borderId="0" xfId="0" applyNumberFormat="1" applyFont="1" applyAlignment="1">
      <alignment horizontal="center"/>
    </xf>
    <xf numFmtId="170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4" fontId="1" fillId="0" borderId="0" xfId="0" applyNumberFormat="1" applyFont="1"/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/>
    <xf numFmtId="4" fontId="1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66" fontId="2" fillId="0" borderId="3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168" fontId="1" fillId="0" borderId="3" xfId="0" applyNumberFormat="1" applyFont="1" applyBorder="1" applyAlignment="1">
      <alignment horizontal="center" vertical="center"/>
    </xf>
    <xf numFmtId="166" fontId="1" fillId="0" borderId="3" xfId="0" applyNumberFormat="1" applyFont="1" applyBorder="1" applyAlignment="1">
      <alignment horizontal="center" vertical="center"/>
    </xf>
    <xf numFmtId="165" fontId="1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/>
    <xf numFmtId="3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10" fontId="4" fillId="0" borderId="3" xfId="0" applyNumberFormat="1" applyFont="1" applyBorder="1" applyAlignment="1">
      <alignment horizontal="center" vertical="center"/>
    </xf>
    <xf numFmtId="165" fontId="4" fillId="0" borderId="3" xfId="0" applyNumberFormat="1" applyFont="1" applyBorder="1" applyAlignment="1">
      <alignment horizontal="center" vertical="center"/>
    </xf>
    <xf numFmtId="166" fontId="3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6" fontId="4" fillId="0" borderId="3" xfId="0" applyNumberFormat="1" applyFont="1" applyBorder="1" applyAlignment="1">
      <alignment horizontal="center" vertical="center"/>
    </xf>
    <xf numFmtId="167" fontId="3" fillId="0" borderId="3" xfId="0" applyNumberFormat="1" applyFont="1" applyBorder="1" applyAlignment="1">
      <alignment horizontal="center" vertical="center"/>
    </xf>
    <xf numFmtId="166" fontId="3" fillId="0" borderId="3" xfId="0" applyNumberFormat="1" applyFont="1" applyBorder="1" applyAlignment="1">
      <alignment horizontal="centerContinuous" vertical="center"/>
    </xf>
    <xf numFmtId="4" fontId="4" fillId="0" borderId="5" xfId="0" applyNumberFormat="1" applyFont="1" applyBorder="1" applyAlignment="1">
      <alignment horizontal="center" vertical="center"/>
    </xf>
    <xf numFmtId="167" fontId="3" fillId="0" borderId="5" xfId="0" applyNumberFormat="1" applyFont="1" applyBorder="1" applyAlignment="1">
      <alignment horizontal="center" vertical="center"/>
    </xf>
    <xf numFmtId="166" fontId="3" fillId="0" borderId="5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169" fontId="4" fillId="0" borderId="5" xfId="0" applyNumberFormat="1" applyFont="1" applyBorder="1" applyAlignment="1">
      <alignment horizontal="center" vertical="center"/>
    </xf>
    <xf numFmtId="166" fontId="4" fillId="0" borderId="5" xfId="0" applyNumberFormat="1" applyFont="1" applyBorder="1" applyAlignment="1">
      <alignment horizontal="center" vertical="center"/>
    </xf>
    <xf numFmtId="165" fontId="4" fillId="0" borderId="5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/>
    <xf numFmtId="0" fontId="3" fillId="2" borderId="0" xfId="0" applyFont="1" applyFill="1" applyAlignment="1">
      <alignment horizontal="center"/>
    </xf>
    <xf numFmtId="166" fontId="3" fillId="2" borderId="0" xfId="0" applyNumberFormat="1" applyFont="1" applyFill="1" applyAlignment="1">
      <alignment horizontal="center"/>
    </xf>
    <xf numFmtId="165" fontId="3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165" fontId="5" fillId="2" borderId="0" xfId="0" applyNumberFormat="1" applyFont="1" applyFill="1" applyAlignment="1">
      <alignment horizontal="center"/>
    </xf>
    <xf numFmtId="14" fontId="4" fillId="0" borderId="6" xfId="0" applyNumberFormat="1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14" fontId="4" fillId="0" borderId="7" xfId="0" applyNumberFormat="1" applyFont="1" applyBorder="1" applyAlignment="1">
      <alignment horizontal="center" vertical="center"/>
    </xf>
    <xf numFmtId="166" fontId="4" fillId="0" borderId="4" xfId="0" applyNumberFormat="1" applyFont="1" applyBorder="1" applyAlignment="1">
      <alignment horizontal="center" vertical="center"/>
    </xf>
    <xf numFmtId="14" fontId="5" fillId="3" borderId="8" xfId="0" applyNumberFormat="1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5" fontId="5" fillId="0" borderId="8" xfId="0" applyNumberFormat="1" applyFont="1" applyBorder="1" applyAlignment="1">
      <alignment horizontal="center" vertical="center"/>
    </xf>
    <xf numFmtId="4" fontId="5" fillId="0" borderId="8" xfId="0" applyNumberFormat="1" applyFont="1" applyBorder="1" applyAlignment="1">
      <alignment horizontal="center" vertical="center"/>
    </xf>
    <xf numFmtId="14" fontId="4" fillId="0" borderId="7" xfId="0" applyNumberFormat="1" applyFont="1" applyBorder="1" applyAlignment="1">
      <alignment horizontal="center" vertical="top"/>
    </xf>
    <xf numFmtId="4" fontId="9" fillId="0" borderId="0" xfId="0" applyNumberFormat="1" applyFont="1" applyAlignment="1">
      <alignment horizontal="center" vertical="center"/>
    </xf>
    <xf numFmtId="166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166" fontId="9" fillId="3" borderId="0" xfId="0" applyNumberFormat="1" applyFont="1" applyFill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/>
    <xf numFmtId="0" fontId="10" fillId="4" borderId="5" xfId="0" applyFont="1" applyFill="1" applyBorder="1" applyAlignment="1">
      <alignment horizontal="left" vertical="center"/>
    </xf>
    <xf numFmtId="4" fontId="11" fillId="0" borderId="0" xfId="0" applyNumberFormat="1" applyFont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166" fontId="11" fillId="3" borderId="0" xfId="0" applyNumberFormat="1" applyFont="1" applyFill="1" applyAlignment="1">
      <alignment horizontal="center" vertical="center"/>
    </xf>
    <xf numFmtId="0" fontId="11" fillId="0" borderId="0" xfId="0" applyFont="1"/>
    <xf numFmtId="0" fontId="14" fillId="5" borderId="0" xfId="0" applyFont="1" applyFill="1" applyAlignment="1">
      <alignment horizontal="center" vertical="center" wrapText="1"/>
    </xf>
    <xf numFmtId="174" fontId="1" fillId="3" borderId="0" xfId="0" applyNumberFormat="1" applyFont="1" applyFill="1" applyAlignment="1">
      <alignment horizontal="center" vertical="center"/>
    </xf>
    <xf numFmtId="174" fontId="13" fillId="5" borderId="0" xfId="0" applyNumberFormat="1" applyFont="1" applyFill="1" applyAlignment="1">
      <alignment horizontal="center" vertical="center" wrapText="1"/>
    </xf>
    <xf numFmtId="0" fontId="8" fillId="5" borderId="0" xfId="0" applyFont="1" applyFill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4" fontId="15" fillId="5" borderId="0" xfId="0" applyNumberFormat="1" applyFont="1" applyFill="1" applyAlignment="1">
      <alignment horizontal="center" vertical="center" wrapText="1"/>
    </xf>
    <xf numFmtId="164" fontId="15" fillId="5" borderId="0" xfId="0" applyNumberFormat="1" applyFont="1" applyFill="1" applyAlignment="1">
      <alignment horizontal="center" vertical="center" wrapText="1"/>
    </xf>
    <xf numFmtId="2" fontId="1" fillId="3" borderId="0" xfId="0" applyNumberFormat="1" applyFont="1" applyFill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175" fontId="5" fillId="0" borderId="0" xfId="0" applyNumberFormat="1" applyFont="1" applyAlignment="1">
      <alignment horizontal="center" vertical="center"/>
    </xf>
    <xf numFmtId="171" fontId="3" fillId="0" borderId="3" xfId="0" applyNumberFormat="1" applyFont="1" applyBorder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165" fontId="16" fillId="2" borderId="0" xfId="0" applyNumberFormat="1" applyFont="1" applyFill="1" applyAlignment="1">
      <alignment horizontal="center"/>
    </xf>
    <xf numFmtId="165" fontId="6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4" fontId="6" fillId="0" borderId="7" xfId="0" applyNumberFormat="1" applyFont="1" applyBorder="1" applyAlignment="1">
      <alignment horizontal="center" vertical="center"/>
    </xf>
    <xf numFmtId="167" fontId="6" fillId="0" borderId="0" xfId="0" applyNumberFormat="1" applyFont="1" applyAlignment="1">
      <alignment horizontal="center"/>
    </xf>
    <xf numFmtId="175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8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66" fontId="16" fillId="0" borderId="3" xfId="0" applyNumberFormat="1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/>
    </xf>
    <xf numFmtId="166" fontId="16" fillId="0" borderId="2" xfId="0" applyNumberFormat="1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164" fontId="5" fillId="0" borderId="0" xfId="0" applyNumberFormat="1" applyFont="1" applyAlignment="1">
      <alignment horizontal="center" vertical="center"/>
    </xf>
    <xf numFmtId="14" fontId="17" fillId="0" borderId="7" xfId="0" applyNumberFormat="1" applyFont="1" applyBorder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1" fontId="17" fillId="0" borderId="3" xfId="0" applyNumberFormat="1" applyFont="1" applyBorder="1" applyAlignment="1">
      <alignment horizontal="center" vertical="center"/>
    </xf>
    <xf numFmtId="14" fontId="19" fillId="6" borderId="7" xfId="1" applyNumberFormat="1" applyFont="1" applyBorder="1" applyAlignment="1">
      <alignment horizontal="center" vertical="center"/>
    </xf>
    <xf numFmtId="164" fontId="19" fillId="6" borderId="0" xfId="1" applyNumberFormat="1" applyFont="1" applyAlignment="1">
      <alignment horizontal="center" vertical="center"/>
    </xf>
    <xf numFmtId="167" fontId="19" fillId="6" borderId="0" xfId="1" applyNumberFormat="1" applyFont="1" applyAlignment="1">
      <alignment horizontal="center"/>
    </xf>
    <xf numFmtId="175" fontId="19" fillId="6" borderId="0" xfId="1" applyNumberFormat="1" applyFont="1" applyAlignment="1">
      <alignment horizontal="center" vertical="center"/>
    </xf>
    <xf numFmtId="165" fontId="19" fillId="6" borderId="0" xfId="1" applyNumberFormat="1" applyFont="1" applyAlignment="1">
      <alignment horizontal="center" vertical="center"/>
    </xf>
    <xf numFmtId="0" fontId="19" fillId="6" borderId="0" xfId="1" applyFont="1" applyAlignment="1">
      <alignment horizontal="center" vertical="center"/>
    </xf>
    <xf numFmtId="168" fontId="19" fillId="6" borderId="0" xfId="1" applyNumberFormat="1" applyFont="1" applyAlignment="1">
      <alignment horizontal="center" vertical="center"/>
    </xf>
    <xf numFmtId="0" fontId="19" fillId="6" borderId="0" xfId="1" applyFont="1" applyAlignment="1">
      <alignment horizontal="right" vertical="center"/>
    </xf>
    <xf numFmtId="166" fontId="19" fillId="6" borderId="0" xfId="1" applyNumberFormat="1" applyFont="1" applyAlignment="1">
      <alignment horizontal="center" vertical="center"/>
    </xf>
    <xf numFmtId="4" fontId="3" fillId="7" borderId="0" xfId="0" applyNumberFormat="1" applyFont="1" applyFill="1" applyAlignment="1">
      <alignment horizontal="center" vertical="center"/>
    </xf>
    <xf numFmtId="165" fontId="3" fillId="7" borderId="0" xfId="0" applyNumberFormat="1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3" fontId="3" fillId="7" borderId="0" xfId="0" applyNumberFormat="1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166" fontId="20" fillId="8" borderId="0" xfId="0" applyNumberFormat="1" applyFont="1" applyFill="1" applyAlignment="1">
      <alignment horizontal="center" vertical="center"/>
    </xf>
    <xf numFmtId="166" fontId="5" fillId="8" borderId="0" xfId="0" applyNumberFormat="1" applyFont="1" applyFill="1" applyAlignment="1">
      <alignment horizontal="center" vertical="center"/>
    </xf>
    <xf numFmtId="3" fontId="1" fillId="8" borderId="0" xfId="0" applyNumberFormat="1" applyFont="1" applyFill="1" applyAlignment="1">
      <alignment horizontal="center" vertical="center"/>
    </xf>
    <xf numFmtId="14" fontId="1" fillId="8" borderId="0" xfId="0" applyNumberFormat="1" applyFont="1" applyFill="1" applyAlignment="1">
      <alignment horizontal="center" vertical="center"/>
    </xf>
    <xf numFmtId="164" fontId="16" fillId="8" borderId="0" xfId="0" applyNumberFormat="1" applyFont="1" applyFill="1" applyAlignment="1">
      <alignment horizontal="center" vertical="center" wrapText="1"/>
    </xf>
    <xf numFmtId="164" fontId="12" fillId="8" borderId="0" xfId="0" applyNumberFormat="1" applyFont="1" applyFill="1" applyAlignment="1">
      <alignment horizontal="center" vertical="center" wrapText="1"/>
    </xf>
    <xf numFmtId="164" fontId="1" fillId="8" borderId="0" xfId="0" applyNumberFormat="1" applyFont="1" applyFill="1" applyAlignment="1">
      <alignment horizontal="center" vertical="center"/>
    </xf>
    <xf numFmtId="176" fontId="12" fillId="8" borderId="0" xfId="0" applyNumberFormat="1" applyFont="1" applyFill="1" applyAlignment="1">
      <alignment horizontal="center" vertical="center" wrapText="1"/>
    </xf>
    <xf numFmtId="164" fontId="1" fillId="8" borderId="0" xfId="0" applyNumberFormat="1" applyFont="1" applyFill="1" applyAlignment="1">
      <alignment horizontal="right" vertical="center"/>
    </xf>
    <xf numFmtId="0" fontId="1" fillId="8" borderId="0" xfId="0" applyFont="1" applyFill="1" applyAlignment="1">
      <alignment horizontal="left" vertical="center"/>
    </xf>
    <xf numFmtId="0" fontId="17" fillId="0" borderId="0" xfId="0" applyFont="1" applyAlignment="1">
      <alignment horizontal="center"/>
    </xf>
    <xf numFmtId="0" fontId="3" fillId="7" borderId="8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4" fillId="7" borderId="8" xfId="0" applyFont="1" applyFill="1" applyBorder="1" applyAlignment="1">
      <alignment horizontal="center" vertical="center"/>
    </xf>
    <xf numFmtId="0" fontId="6" fillId="8" borderId="8" xfId="0" applyFont="1" applyFill="1" applyBorder="1" applyAlignment="1">
      <alignment horizontal="center" vertical="center"/>
    </xf>
    <xf numFmtId="14" fontId="6" fillId="8" borderId="8" xfId="0" applyNumberFormat="1" applyFont="1" applyFill="1" applyBorder="1" applyAlignment="1">
      <alignment horizontal="center" vertical="center"/>
    </xf>
    <xf numFmtId="14" fontId="6" fillId="8" borderId="0" xfId="0" applyNumberFormat="1" applyFont="1" applyFill="1" applyAlignment="1">
      <alignment horizontal="center" vertical="center"/>
    </xf>
    <xf numFmtId="164" fontId="6" fillId="8" borderId="8" xfId="0" applyNumberFormat="1" applyFont="1" applyFill="1" applyBorder="1" applyAlignment="1">
      <alignment horizontal="center" vertical="center"/>
    </xf>
    <xf numFmtId="173" fontId="6" fillId="8" borderId="8" xfId="0" applyNumberFormat="1" applyFont="1" applyFill="1" applyBorder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165" fontId="21" fillId="9" borderId="0" xfId="2" applyNumberFormat="1" applyAlignment="1">
      <alignment horizontal="center" vertical="center"/>
    </xf>
    <xf numFmtId="164" fontId="21" fillId="9" borderId="0" xfId="2" applyNumberFormat="1" applyAlignment="1">
      <alignment horizontal="center" vertical="center"/>
    </xf>
    <xf numFmtId="176" fontId="21" fillId="9" borderId="0" xfId="2" applyNumberFormat="1" applyAlignment="1">
      <alignment horizontal="center" vertical="center" wrapText="1"/>
    </xf>
    <xf numFmtId="165" fontId="22" fillId="9" borderId="0" xfId="2" applyNumberFormat="1" applyFont="1" applyAlignment="1">
      <alignment horizontal="center" vertical="center"/>
    </xf>
    <xf numFmtId="0" fontId="17" fillId="0" borderId="3" xfId="0" applyFont="1" applyBorder="1"/>
    <xf numFmtId="0" fontId="23" fillId="8" borderId="0" xfId="0" applyFont="1" applyFill="1" applyAlignment="1">
      <alignment horizontal="left" vertical="center"/>
    </xf>
    <xf numFmtId="0" fontId="24" fillId="8" borderId="0" xfId="0" applyFont="1" applyFill="1"/>
    <xf numFmtId="0" fontId="25" fillId="8" borderId="0" xfId="0" applyFont="1" applyFill="1" applyAlignment="1">
      <alignment horizontal="left" vertical="center"/>
    </xf>
    <xf numFmtId="14" fontId="25" fillId="8" borderId="0" xfId="0" applyNumberFormat="1" applyFont="1" applyFill="1" applyAlignment="1">
      <alignment horizontal="left" vertical="center"/>
    </xf>
    <xf numFmtId="0" fontId="26" fillId="8" borderId="0" xfId="0" applyFont="1" applyFill="1" applyAlignment="1">
      <alignment horizontal="left" vertical="center"/>
    </xf>
    <xf numFmtId="173" fontId="26" fillId="8" borderId="0" xfId="0" applyNumberFormat="1" applyFont="1" applyFill="1" applyAlignment="1">
      <alignment horizontal="left" vertical="center"/>
    </xf>
    <xf numFmtId="177" fontId="26" fillId="8" borderId="0" xfId="0" applyNumberFormat="1" applyFont="1" applyFill="1" applyAlignment="1">
      <alignment horizontal="left" vertical="center"/>
    </xf>
    <xf numFmtId="3" fontId="23" fillId="8" borderId="0" xfId="0" applyNumberFormat="1" applyFont="1" applyFill="1" applyAlignment="1">
      <alignment horizontal="left" vertical="center"/>
    </xf>
    <xf numFmtId="178" fontId="26" fillId="8" borderId="0" xfId="0" applyNumberFormat="1" applyFont="1" applyFill="1" applyAlignment="1">
      <alignment horizontal="left" vertical="center"/>
    </xf>
    <xf numFmtId="166" fontId="26" fillId="8" borderId="0" xfId="0" applyNumberFormat="1" applyFont="1" applyFill="1" applyAlignment="1">
      <alignment horizontal="left" vertical="center"/>
    </xf>
    <xf numFmtId="165" fontId="27" fillId="9" borderId="0" xfId="2" applyNumberFormat="1" applyFont="1" applyAlignment="1">
      <alignment horizontal="center" vertical="center"/>
    </xf>
    <xf numFmtId="164" fontId="27" fillId="9" borderId="0" xfId="2" applyNumberFormat="1" applyFont="1" applyAlignment="1">
      <alignment horizontal="center" vertical="center"/>
    </xf>
    <xf numFmtId="167" fontId="18" fillId="6" borderId="0" xfId="1" applyNumberFormat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Continuous" vertical="center"/>
    </xf>
    <xf numFmtId="3" fontId="21" fillId="9" borderId="0" xfId="2" applyNumberFormat="1" applyBorder="1" applyAlignment="1">
      <alignment horizontal="center" vertical="center"/>
    </xf>
    <xf numFmtId="164" fontId="22" fillId="9" borderId="0" xfId="2" applyNumberFormat="1" applyFont="1" applyAlignment="1">
      <alignment horizontal="center" vertical="center"/>
    </xf>
    <xf numFmtId="4" fontId="21" fillId="9" borderId="0" xfId="2" applyNumberFormat="1" applyAlignment="1">
      <alignment horizontal="right" vertical="center"/>
    </xf>
    <xf numFmtId="4" fontId="21" fillId="9" borderId="0" xfId="2" applyNumberFormat="1" applyAlignment="1">
      <alignment horizontal="center" vertical="center"/>
    </xf>
    <xf numFmtId="3" fontId="18" fillId="6" borderId="0" xfId="1" applyNumberFormat="1" applyAlignment="1">
      <alignment horizontal="center" vertical="center"/>
    </xf>
    <xf numFmtId="0" fontId="21" fillId="9" borderId="0" xfId="2" applyAlignment="1">
      <alignment horizontal="center"/>
    </xf>
    <xf numFmtId="14" fontId="21" fillId="9" borderId="0" xfId="2" applyNumberFormat="1" applyAlignment="1">
      <alignment horizontal="center" vertical="center"/>
    </xf>
    <xf numFmtId="167" fontId="19" fillId="6" borderId="0" xfId="1" applyNumberFormat="1" applyFont="1" applyAlignment="1">
      <alignment horizontal="center" vertical="center"/>
    </xf>
    <xf numFmtId="3" fontId="19" fillId="6" borderId="0" xfId="1" applyNumberFormat="1" applyFont="1" applyAlignment="1">
      <alignment horizontal="center" vertical="center"/>
    </xf>
    <xf numFmtId="166" fontId="4" fillId="7" borderId="9" xfId="0" applyNumberFormat="1" applyFont="1" applyFill="1" applyBorder="1" applyAlignment="1">
      <alignment horizontal="left" vertical="center"/>
    </xf>
    <xf numFmtId="0" fontId="0" fillId="7" borderId="10" xfId="0" applyFill="1" applyBorder="1" applyAlignment="1">
      <alignment horizontal="left" vertical="center"/>
    </xf>
    <xf numFmtId="0" fontId="0" fillId="7" borderId="11" xfId="0" applyFill="1" applyBorder="1" applyAlignment="1">
      <alignment horizontal="left" vertical="center"/>
    </xf>
  </cellXfs>
  <cellStyles count="3">
    <cellStyle name="Bom" xfId="1" builtinId="26"/>
    <cellStyle name="Neutro" xfId="2" builtinId="28"/>
    <cellStyle name="Normal" xfId="0" builtinId="0"/>
  </cellStyles>
  <dxfs count="2">
    <dxf>
      <font>
        <b/>
        <i val="0"/>
        <strike val="0"/>
      </font>
      <fill>
        <patternFill>
          <bgColor theme="2"/>
        </patternFill>
      </fill>
    </dxf>
    <dxf>
      <font>
        <b/>
        <i val="0"/>
        <strike val="0"/>
      </font>
      <fill>
        <patternFill>
          <bgColor theme="2"/>
        </patternFill>
      </fill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133350</xdr:rowOff>
    </xdr:from>
    <xdr:to>
      <xdr:col>0</xdr:col>
      <xdr:colOff>1085851</xdr:colOff>
      <xdr:row>3</xdr:row>
      <xdr:rowOff>37722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EC63B8D-6235-4769-B803-8A6AA549B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133350"/>
          <a:ext cx="1028700" cy="67589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INCCDISCRIPT.xls" TargetMode="External"/><Relationship Id="rId1" Type="http://schemas.openxmlformats.org/officeDocument/2006/relationships/externalLinkPath" Target="file:///O:\Deb\INCCDISCRIPT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Planilhas-Excel\FERIADOS.xls" TargetMode="External"/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"/>
    </sheetNames>
    <sheetDataSet>
      <sheetData sheetId="0">
        <row r="15">
          <cell r="A15">
            <v>43488</v>
          </cell>
        </row>
        <row r="16">
          <cell r="A16">
            <v>43519</v>
          </cell>
          <cell r="B16">
            <v>43488</v>
          </cell>
          <cell r="C16">
            <v>749.51700000000005</v>
          </cell>
        </row>
        <row r="17">
          <cell r="A17">
            <v>43547</v>
          </cell>
          <cell r="B17">
            <v>43519</v>
          </cell>
          <cell r="C17">
            <v>750.18</v>
          </cell>
        </row>
        <row r="18">
          <cell r="A18">
            <v>43578</v>
          </cell>
          <cell r="B18">
            <v>43547</v>
          </cell>
          <cell r="C18">
            <v>752.524</v>
          </cell>
        </row>
        <row r="19">
          <cell r="A19">
            <v>43608</v>
          </cell>
          <cell r="B19">
            <v>43578</v>
          </cell>
          <cell r="C19">
            <v>755.37300000000005</v>
          </cell>
        </row>
        <row r="20">
          <cell r="A20">
            <v>43639</v>
          </cell>
          <cell r="B20">
            <v>43608</v>
          </cell>
          <cell r="C20">
            <v>755.625</v>
          </cell>
        </row>
        <row r="21">
          <cell r="A21">
            <v>43669</v>
          </cell>
          <cell r="B21">
            <v>43639</v>
          </cell>
          <cell r="C21">
            <v>762.30399999999997</v>
          </cell>
        </row>
        <row r="22">
          <cell r="A22">
            <v>43700</v>
          </cell>
          <cell r="B22">
            <v>43669</v>
          </cell>
          <cell r="C22">
            <v>766.69899999999996</v>
          </cell>
        </row>
        <row r="23">
          <cell r="A23">
            <v>43731</v>
          </cell>
          <cell r="B23">
            <v>43700</v>
          </cell>
          <cell r="C23">
            <v>769.95100000000002</v>
          </cell>
        </row>
        <row r="24">
          <cell r="A24">
            <v>43761</v>
          </cell>
          <cell r="B24">
            <v>43731</v>
          </cell>
          <cell r="C24">
            <v>773.52</v>
          </cell>
        </row>
        <row r="25">
          <cell r="A25">
            <v>43792</v>
          </cell>
          <cell r="B25">
            <v>43761</v>
          </cell>
          <cell r="C25">
            <v>774.93899999999996</v>
          </cell>
        </row>
        <row r="26">
          <cell r="A26">
            <v>43822</v>
          </cell>
          <cell r="B26">
            <v>43792</v>
          </cell>
          <cell r="C26">
            <v>775.22500000000002</v>
          </cell>
        </row>
        <row r="27">
          <cell r="A27">
            <v>43853</v>
          </cell>
          <cell r="B27">
            <v>43822</v>
          </cell>
          <cell r="C27">
            <v>776.83900000000006</v>
          </cell>
        </row>
        <row r="28">
          <cell r="A28">
            <v>43884</v>
          </cell>
          <cell r="B28">
            <v>43853</v>
          </cell>
          <cell r="C28">
            <v>779.76599999999996</v>
          </cell>
        </row>
        <row r="29">
          <cell r="A29">
            <v>43913</v>
          </cell>
          <cell r="B29">
            <v>43884</v>
          </cell>
          <cell r="C29">
            <v>782.33600000000001</v>
          </cell>
        </row>
        <row r="30">
          <cell r="A30">
            <v>43944</v>
          </cell>
          <cell r="B30">
            <v>43913</v>
          </cell>
          <cell r="C30">
            <v>784.33799999999997</v>
          </cell>
        </row>
        <row r="31">
          <cell r="A31">
            <v>43974</v>
          </cell>
          <cell r="B31">
            <v>43944</v>
          </cell>
          <cell r="C31">
            <v>786.07</v>
          </cell>
        </row>
        <row r="32">
          <cell r="A32">
            <v>44005</v>
          </cell>
          <cell r="B32">
            <v>43974</v>
          </cell>
          <cell r="C32">
            <v>787.66600000000005</v>
          </cell>
        </row>
        <row r="33">
          <cell r="A33">
            <v>44035</v>
          </cell>
          <cell r="B33">
            <v>44005</v>
          </cell>
          <cell r="C33">
            <v>790.33100000000002</v>
          </cell>
        </row>
        <row r="34">
          <cell r="A34">
            <v>44066</v>
          </cell>
          <cell r="B34">
            <v>44035</v>
          </cell>
          <cell r="C34">
            <v>799.58900000000006</v>
          </cell>
        </row>
        <row r="35">
          <cell r="A35">
            <v>44097</v>
          </cell>
          <cell r="B35">
            <v>44066</v>
          </cell>
          <cell r="C35">
            <v>805.35599999999999</v>
          </cell>
        </row>
        <row r="36">
          <cell r="A36">
            <v>44127</v>
          </cell>
          <cell r="B36">
            <v>44097</v>
          </cell>
          <cell r="C36">
            <v>814.70100000000002</v>
          </cell>
        </row>
        <row r="37">
          <cell r="A37">
            <v>44158</v>
          </cell>
          <cell r="B37">
            <v>44127</v>
          </cell>
          <cell r="C37">
            <v>828.77800000000002</v>
          </cell>
        </row>
        <row r="38">
          <cell r="A38">
            <v>44188</v>
          </cell>
          <cell r="B38">
            <v>44158</v>
          </cell>
          <cell r="C38">
            <v>839.38199999999995</v>
          </cell>
        </row>
        <row r="39">
          <cell r="A39">
            <v>44219</v>
          </cell>
          <cell r="B39">
            <v>44188</v>
          </cell>
          <cell r="C39">
            <v>845.26800000000003</v>
          </cell>
        </row>
        <row r="40">
          <cell r="A40">
            <v>44250</v>
          </cell>
          <cell r="B40">
            <v>44219</v>
          </cell>
          <cell r="C40">
            <v>852.80899999999997</v>
          </cell>
        </row>
        <row r="41">
          <cell r="A41">
            <v>44278</v>
          </cell>
          <cell r="B41">
            <v>44250</v>
          </cell>
          <cell r="C41">
            <v>868.92899999999997</v>
          </cell>
        </row>
        <row r="42">
          <cell r="A42">
            <v>44309</v>
          </cell>
          <cell r="B42">
            <v>44278</v>
          </cell>
          <cell r="C42">
            <v>880.26499999999999</v>
          </cell>
        </row>
        <row r="43">
          <cell r="A43">
            <v>44339</v>
          </cell>
          <cell r="B43">
            <v>44309</v>
          </cell>
          <cell r="C43">
            <v>888.19100000000003</v>
          </cell>
        </row>
        <row r="44">
          <cell r="A44">
            <v>44370</v>
          </cell>
          <cell r="B44">
            <v>44339</v>
          </cell>
          <cell r="C44">
            <v>907.899</v>
          </cell>
        </row>
        <row r="45">
          <cell r="A45">
            <v>44400</v>
          </cell>
          <cell r="B45">
            <v>44370</v>
          </cell>
          <cell r="C45">
            <v>927.51199999999994</v>
          </cell>
        </row>
        <row r="46">
          <cell r="A46">
            <v>44431</v>
          </cell>
          <cell r="B46">
            <v>44400</v>
          </cell>
          <cell r="C46">
            <v>935.35900000000004</v>
          </cell>
        </row>
        <row r="47">
          <cell r="A47">
            <v>44462</v>
          </cell>
          <cell r="B47">
            <v>44431</v>
          </cell>
          <cell r="C47">
            <v>939.69899999999996</v>
          </cell>
        </row>
        <row r="48">
          <cell r="A48">
            <v>44492</v>
          </cell>
          <cell r="B48">
            <v>44462</v>
          </cell>
          <cell r="C48">
            <v>944.52</v>
          </cell>
        </row>
        <row r="49">
          <cell r="A49">
            <v>44523</v>
          </cell>
          <cell r="B49">
            <v>44492</v>
          </cell>
          <cell r="C49">
            <v>952.596</v>
          </cell>
        </row>
        <row r="50">
          <cell r="A50">
            <v>44553</v>
          </cell>
          <cell r="B50">
            <v>44523</v>
          </cell>
          <cell r="C50">
            <v>959.00099999999998</v>
          </cell>
        </row>
        <row r="51">
          <cell r="A51">
            <v>44584</v>
          </cell>
          <cell r="B51">
            <v>44553</v>
          </cell>
          <cell r="C51">
            <v>962.32100000000003</v>
          </cell>
        </row>
        <row r="52">
          <cell r="A52">
            <v>44615</v>
          </cell>
          <cell r="B52">
            <v>44584</v>
          </cell>
          <cell r="C52">
            <v>969.18399999999997</v>
          </cell>
        </row>
        <row r="53">
          <cell r="A53">
            <v>44643</v>
          </cell>
          <cell r="B53">
            <v>44615</v>
          </cell>
          <cell r="C53">
            <v>972.904</v>
          </cell>
        </row>
        <row r="54">
          <cell r="A54">
            <v>44674</v>
          </cell>
          <cell r="B54">
            <v>44643</v>
          </cell>
          <cell r="C54">
            <v>981.24400000000003</v>
          </cell>
        </row>
        <row r="55">
          <cell r="A55">
            <v>44704</v>
          </cell>
          <cell r="B55">
            <v>44674</v>
          </cell>
          <cell r="C55">
            <v>990.54300000000001</v>
          </cell>
        </row>
        <row r="56">
          <cell r="A56">
            <v>44735</v>
          </cell>
          <cell r="B56">
            <v>44704</v>
          </cell>
          <cell r="C56">
            <v>1013.164</v>
          </cell>
        </row>
        <row r="57">
          <cell r="A57">
            <v>44765</v>
          </cell>
          <cell r="B57">
            <v>44735</v>
          </cell>
          <cell r="C57">
            <v>1034.8240000000001</v>
          </cell>
        </row>
        <row r="58">
          <cell r="A58">
            <v>44796</v>
          </cell>
          <cell r="B58">
            <v>44765</v>
          </cell>
          <cell r="C58">
            <v>1043.76</v>
          </cell>
        </row>
        <row r="59">
          <cell r="A59">
            <v>44827</v>
          </cell>
          <cell r="B59">
            <v>44796</v>
          </cell>
          <cell r="C59">
            <v>1044.6790000000001</v>
          </cell>
        </row>
        <row r="60">
          <cell r="A60">
            <v>44857</v>
          </cell>
          <cell r="B60">
            <v>44827</v>
          </cell>
          <cell r="C60">
            <v>1045.616</v>
          </cell>
        </row>
        <row r="61">
          <cell r="A61">
            <v>44888</v>
          </cell>
          <cell r="B61">
            <v>44857</v>
          </cell>
          <cell r="C61">
            <v>1046.896</v>
          </cell>
        </row>
        <row r="62">
          <cell r="A62">
            <v>44918</v>
          </cell>
          <cell r="B62">
            <v>44888</v>
          </cell>
          <cell r="C62">
            <v>1050.701</v>
          </cell>
        </row>
        <row r="63">
          <cell r="A63">
            <v>44949</v>
          </cell>
          <cell r="B63">
            <v>44918</v>
          </cell>
          <cell r="C63">
            <v>1051.6320000000001</v>
          </cell>
        </row>
        <row r="64">
          <cell r="A64">
            <v>44980</v>
          </cell>
          <cell r="B64">
            <v>44949</v>
          </cell>
          <cell r="C64">
            <v>1056.4179999999999</v>
          </cell>
        </row>
        <row r="65">
          <cell r="A65">
            <v>45008</v>
          </cell>
          <cell r="B65">
            <v>44980</v>
          </cell>
          <cell r="C65">
            <v>1056.896</v>
          </cell>
        </row>
        <row r="66">
          <cell r="A66">
            <v>45039</v>
          </cell>
          <cell r="B66">
            <v>45008</v>
          </cell>
          <cell r="C66">
            <v>1060.116</v>
          </cell>
        </row>
        <row r="67">
          <cell r="A67">
            <v>45069</v>
          </cell>
          <cell r="B67">
            <v>45039</v>
          </cell>
          <cell r="C67">
            <v>1061.635</v>
          </cell>
        </row>
        <row r="68">
          <cell r="A68">
            <v>45100</v>
          </cell>
          <cell r="B68">
            <v>45069</v>
          </cell>
          <cell r="C68">
            <v>1067.9190000000001</v>
          </cell>
        </row>
        <row r="69">
          <cell r="A69">
            <v>45130</v>
          </cell>
          <cell r="B69">
            <v>45100</v>
          </cell>
          <cell r="C69">
            <v>1075.54</v>
          </cell>
        </row>
        <row r="70">
          <cell r="A70">
            <v>45161</v>
          </cell>
          <cell r="B70">
            <v>45130</v>
          </cell>
          <cell r="C70">
            <v>1076.626</v>
          </cell>
        </row>
        <row r="71">
          <cell r="A71">
            <v>45192</v>
          </cell>
          <cell r="B71">
            <v>45161</v>
          </cell>
          <cell r="C71">
            <v>1078.412</v>
          </cell>
        </row>
        <row r="72">
          <cell r="A72">
            <v>45222</v>
          </cell>
          <cell r="B72">
            <v>45192</v>
          </cell>
          <cell r="C72">
            <v>1082.104</v>
          </cell>
        </row>
        <row r="73">
          <cell r="A73">
            <v>45253</v>
          </cell>
          <cell r="B73">
            <v>45222</v>
          </cell>
          <cell r="C73">
            <v>1084.242</v>
          </cell>
        </row>
        <row r="74">
          <cell r="A74">
            <v>45283</v>
          </cell>
          <cell r="B74">
            <v>45253</v>
          </cell>
          <cell r="C74">
            <v>1084.9860000000001</v>
          </cell>
        </row>
        <row r="75">
          <cell r="A75">
            <v>45314</v>
          </cell>
          <cell r="B75">
            <v>45283</v>
          </cell>
          <cell r="C75">
            <v>1088.3119999999999</v>
          </cell>
        </row>
        <row r="76">
          <cell r="A76">
            <v>45345</v>
          </cell>
          <cell r="B76">
            <v>45314</v>
          </cell>
          <cell r="C76">
            <v>1091.25</v>
          </cell>
        </row>
        <row r="77">
          <cell r="A77">
            <v>45374</v>
          </cell>
          <cell r="B77">
            <v>45345</v>
          </cell>
          <cell r="C77">
            <v>1092.6849999999999</v>
          </cell>
        </row>
        <row r="78">
          <cell r="A78">
            <v>45405</v>
          </cell>
          <cell r="B78">
            <v>45374</v>
          </cell>
          <cell r="C78">
            <v>1095.7380000000001</v>
          </cell>
        </row>
        <row r="79">
          <cell r="A79">
            <v>45435</v>
          </cell>
          <cell r="B79">
            <v>45405</v>
          </cell>
          <cell r="C79">
            <v>1101.3889999999999</v>
          </cell>
        </row>
        <row r="80">
          <cell r="A80">
            <v>45466</v>
          </cell>
          <cell r="B80">
            <v>45435</v>
          </cell>
          <cell r="C80">
            <v>1110.8869999999999</v>
          </cell>
        </row>
        <row r="81">
          <cell r="A81">
            <v>45496</v>
          </cell>
          <cell r="B81">
            <v>45466</v>
          </cell>
          <cell r="C81">
            <v>1110.8869999999999</v>
          </cell>
        </row>
        <row r="82">
          <cell r="A82">
            <v>45527</v>
          </cell>
          <cell r="B82">
            <v>45496</v>
          </cell>
          <cell r="C82">
            <v>1110.8869999999999</v>
          </cell>
        </row>
        <row r="83">
          <cell r="A83">
            <v>45558</v>
          </cell>
          <cell r="B83">
            <v>45527</v>
          </cell>
          <cell r="C83">
            <v>1110.8869999999999</v>
          </cell>
        </row>
        <row r="84">
          <cell r="A84">
            <v>45588</v>
          </cell>
          <cell r="B84">
            <v>45558</v>
          </cell>
          <cell r="C84">
            <v>1110.8869999999999</v>
          </cell>
        </row>
        <row r="85">
          <cell r="A85">
            <v>45619</v>
          </cell>
          <cell r="B85">
            <v>45588</v>
          </cell>
          <cell r="C85">
            <v>1110.8869999999999</v>
          </cell>
        </row>
        <row r="86">
          <cell r="A86">
            <v>45649</v>
          </cell>
          <cell r="B86">
            <v>45619</v>
          </cell>
          <cell r="C86">
            <v>1110.8869999999999</v>
          </cell>
        </row>
        <row r="87">
          <cell r="A87">
            <v>45680</v>
          </cell>
          <cell r="B87">
            <v>45649</v>
          </cell>
          <cell r="C87">
            <v>1110.8869999999999</v>
          </cell>
        </row>
        <row r="88">
          <cell r="A88">
            <v>45711</v>
          </cell>
          <cell r="B88">
            <v>45680</v>
          </cell>
          <cell r="C88">
            <v>1110.8869999999999</v>
          </cell>
        </row>
        <row r="89">
          <cell r="A89">
            <v>45739</v>
          </cell>
          <cell r="B89">
            <v>45711</v>
          </cell>
          <cell r="C89">
            <v>1110.8869999999999</v>
          </cell>
        </row>
        <row r="90">
          <cell r="A90">
            <v>45770</v>
          </cell>
          <cell r="B90">
            <v>45739</v>
          </cell>
          <cell r="C90">
            <v>1110.8869999999999</v>
          </cell>
        </row>
        <row r="91">
          <cell r="A91">
            <v>45800</v>
          </cell>
          <cell r="B91">
            <v>45770</v>
          </cell>
          <cell r="C91">
            <v>1110.8869999999999</v>
          </cell>
        </row>
        <row r="92">
          <cell r="A92">
            <v>45831</v>
          </cell>
          <cell r="B92">
            <v>45800</v>
          </cell>
          <cell r="C92">
            <v>1110.8869999999999</v>
          </cell>
        </row>
        <row r="93">
          <cell r="A93">
            <v>45861</v>
          </cell>
          <cell r="B93">
            <v>45831</v>
          </cell>
          <cell r="C93">
            <v>1110.8869999999999</v>
          </cell>
        </row>
        <row r="94">
          <cell r="A94">
            <v>45892</v>
          </cell>
          <cell r="B94">
            <v>45861</v>
          </cell>
          <cell r="C94">
            <v>1110.8869999999999</v>
          </cell>
        </row>
        <row r="95">
          <cell r="A95">
            <v>45923</v>
          </cell>
          <cell r="B95">
            <v>45892</v>
          </cell>
          <cell r="C95">
            <v>1110.8869999999999</v>
          </cell>
        </row>
        <row r="96">
          <cell r="A96">
            <v>45953</v>
          </cell>
          <cell r="B96">
            <v>45923</v>
          </cell>
          <cell r="C96">
            <v>1110.8869999999999</v>
          </cell>
        </row>
        <row r="97">
          <cell r="A97">
            <v>45984</v>
          </cell>
          <cell r="B97">
            <v>45953</v>
          </cell>
          <cell r="C97">
            <v>1110.8869999999999</v>
          </cell>
        </row>
        <row r="98">
          <cell r="A98">
            <v>46014</v>
          </cell>
          <cell r="B98">
            <v>45984</v>
          </cell>
          <cell r="C98">
            <v>1110.8869999999999</v>
          </cell>
        </row>
        <row r="99">
          <cell r="A99">
            <v>46045</v>
          </cell>
          <cell r="B99">
            <v>46014</v>
          </cell>
          <cell r="C99">
            <v>1110.8869999999999</v>
          </cell>
        </row>
        <row r="100">
          <cell r="A100">
            <v>46076</v>
          </cell>
          <cell r="B100">
            <v>46045</v>
          </cell>
          <cell r="C100">
            <v>1110.8869999999999</v>
          </cell>
        </row>
        <row r="101">
          <cell r="A101">
            <v>46104</v>
          </cell>
          <cell r="B101">
            <v>46076</v>
          </cell>
          <cell r="C101">
            <v>1110.8869999999999</v>
          </cell>
        </row>
        <row r="102">
          <cell r="A102">
            <v>46135</v>
          </cell>
          <cell r="B102">
            <v>46104</v>
          </cell>
          <cell r="C102">
            <v>1110.8869999999999</v>
          </cell>
        </row>
        <row r="103">
          <cell r="A103">
            <v>46165</v>
          </cell>
          <cell r="B103">
            <v>46135</v>
          </cell>
          <cell r="C103">
            <v>1110.8869999999999</v>
          </cell>
        </row>
        <row r="104">
          <cell r="A104">
            <v>46196</v>
          </cell>
          <cell r="B104">
            <v>46165</v>
          </cell>
          <cell r="C104">
            <v>1110.8869999999999</v>
          </cell>
        </row>
        <row r="105">
          <cell r="A105">
            <v>46226</v>
          </cell>
          <cell r="B105">
            <v>46196</v>
          </cell>
          <cell r="C105">
            <v>1110.8869999999999</v>
          </cell>
        </row>
        <row r="106">
          <cell r="A106">
            <v>46257</v>
          </cell>
          <cell r="B106">
            <v>46226</v>
          </cell>
          <cell r="C106">
            <v>1110.8869999999999</v>
          </cell>
        </row>
        <row r="107">
          <cell r="A107">
            <v>46288</v>
          </cell>
          <cell r="B107">
            <v>46257</v>
          </cell>
          <cell r="C107">
            <v>1110.8869999999999</v>
          </cell>
        </row>
        <row r="108">
          <cell r="A108">
            <v>46318</v>
          </cell>
          <cell r="B108">
            <v>46288</v>
          </cell>
          <cell r="C108">
            <v>1110.8869999999999</v>
          </cell>
        </row>
        <row r="109">
          <cell r="A109">
            <v>46349</v>
          </cell>
          <cell r="B109">
            <v>46318</v>
          </cell>
          <cell r="C109">
            <v>1110.8869999999999</v>
          </cell>
        </row>
        <row r="110">
          <cell r="A110">
            <v>46379</v>
          </cell>
          <cell r="B110">
            <v>46349</v>
          </cell>
          <cell r="C110">
            <v>1110.8869999999999</v>
          </cell>
        </row>
        <row r="111">
          <cell r="A111">
            <v>46410</v>
          </cell>
          <cell r="B111">
            <v>46379</v>
          </cell>
          <cell r="C111">
            <v>1110.8869999999999</v>
          </cell>
        </row>
        <row r="112">
          <cell r="A112">
            <v>46441</v>
          </cell>
          <cell r="B112">
            <v>46410</v>
          </cell>
          <cell r="C112">
            <v>1110.8869999999999</v>
          </cell>
        </row>
        <row r="113">
          <cell r="A113">
            <v>46469</v>
          </cell>
          <cell r="B113">
            <v>46441</v>
          </cell>
          <cell r="C113">
            <v>1110.8869999999999</v>
          </cell>
        </row>
        <row r="114">
          <cell r="A114">
            <v>46500</v>
          </cell>
          <cell r="B114">
            <v>46469</v>
          </cell>
          <cell r="C114">
            <v>1110.8869999999999</v>
          </cell>
        </row>
        <row r="115">
          <cell r="A115">
            <v>46530</v>
          </cell>
          <cell r="B115">
            <v>46500</v>
          </cell>
          <cell r="C115">
            <v>1110.8869999999999</v>
          </cell>
        </row>
        <row r="116">
          <cell r="A116">
            <v>46561</v>
          </cell>
          <cell r="B116">
            <v>46530</v>
          </cell>
          <cell r="C116">
            <v>1110.8869999999999</v>
          </cell>
        </row>
        <row r="117">
          <cell r="A117">
            <v>46591</v>
          </cell>
          <cell r="B117">
            <v>46561</v>
          </cell>
          <cell r="C117">
            <v>1110.8869999999999</v>
          </cell>
        </row>
        <row r="118">
          <cell r="A118">
            <v>46622</v>
          </cell>
          <cell r="B118">
            <v>46591</v>
          </cell>
          <cell r="C118">
            <v>1110.8869999999999</v>
          </cell>
        </row>
        <row r="119">
          <cell r="A119">
            <v>46653</v>
          </cell>
          <cell r="B119">
            <v>46622</v>
          </cell>
          <cell r="C119">
            <v>1110.8869999999999</v>
          </cell>
        </row>
        <row r="120">
          <cell r="A120">
            <v>46683</v>
          </cell>
          <cell r="B120">
            <v>46653</v>
          </cell>
          <cell r="C120">
            <v>1110.8869999999999</v>
          </cell>
        </row>
        <row r="121">
          <cell r="A121">
            <v>46714</v>
          </cell>
          <cell r="B121">
            <v>46683</v>
          </cell>
          <cell r="C121">
            <v>1110.8869999999999</v>
          </cell>
        </row>
        <row r="122">
          <cell r="A122">
            <v>46744</v>
          </cell>
          <cell r="B122">
            <v>46714</v>
          </cell>
          <cell r="C122">
            <v>1110.8869999999999</v>
          </cell>
        </row>
        <row r="123">
          <cell r="A123">
            <v>46775</v>
          </cell>
          <cell r="B123">
            <v>46744</v>
          </cell>
          <cell r="C123">
            <v>1110.8869999999999</v>
          </cell>
        </row>
        <row r="124">
          <cell r="A124">
            <v>46806</v>
          </cell>
          <cell r="B124">
            <v>46775</v>
          </cell>
          <cell r="C124">
            <v>1110.8869999999999</v>
          </cell>
        </row>
        <row r="125">
          <cell r="A125">
            <v>46835</v>
          </cell>
          <cell r="B125">
            <v>46806</v>
          </cell>
          <cell r="C125">
            <v>1110.8869999999999</v>
          </cell>
        </row>
        <row r="126">
          <cell r="A126">
            <v>46866</v>
          </cell>
          <cell r="B126">
            <v>46835</v>
          </cell>
          <cell r="C126">
            <v>1110.8869999999999</v>
          </cell>
        </row>
        <row r="127">
          <cell r="A127">
            <v>46896</v>
          </cell>
          <cell r="B127">
            <v>46866</v>
          </cell>
          <cell r="C127">
            <v>1110.8869999999999</v>
          </cell>
        </row>
        <row r="128">
          <cell r="A128">
            <v>46927</v>
          </cell>
          <cell r="B128">
            <v>46896</v>
          </cell>
          <cell r="C128">
            <v>1110.8869999999999</v>
          </cell>
        </row>
        <row r="129">
          <cell r="A129">
            <v>46957</v>
          </cell>
          <cell r="B129">
            <v>46927</v>
          </cell>
          <cell r="C129">
            <v>1110.8869999999999</v>
          </cell>
        </row>
        <row r="130">
          <cell r="A130">
            <v>46988</v>
          </cell>
          <cell r="B130">
            <v>46957</v>
          </cell>
          <cell r="C130">
            <v>1110.8869999999999</v>
          </cell>
        </row>
        <row r="131">
          <cell r="A131">
            <v>47019</v>
          </cell>
          <cell r="B131">
            <v>46988</v>
          </cell>
          <cell r="C131">
            <v>1110.8869999999999</v>
          </cell>
        </row>
        <row r="132">
          <cell r="A132">
            <v>47049</v>
          </cell>
          <cell r="B132">
            <v>47019</v>
          </cell>
          <cell r="C132">
            <v>1110.8869999999999</v>
          </cell>
        </row>
        <row r="133">
          <cell r="A133">
            <v>47080</v>
          </cell>
          <cell r="B133">
            <v>47049</v>
          </cell>
          <cell r="C133">
            <v>1110.8869999999999</v>
          </cell>
        </row>
        <row r="134">
          <cell r="A134">
            <v>47110</v>
          </cell>
          <cell r="B134">
            <v>47080</v>
          </cell>
          <cell r="C134">
            <v>1110.8869999999999</v>
          </cell>
        </row>
        <row r="135">
          <cell r="A135">
            <v>47141</v>
          </cell>
          <cell r="B135">
            <v>47110</v>
          </cell>
          <cell r="C135">
            <v>1110.8869999999999</v>
          </cell>
        </row>
        <row r="136">
          <cell r="A136">
            <v>47172</v>
          </cell>
          <cell r="B136">
            <v>47141</v>
          </cell>
          <cell r="C136">
            <v>1110.8869999999999</v>
          </cell>
        </row>
        <row r="137">
          <cell r="A137">
            <v>47200</v>
          </cell>
          <cell r="B137">
            <v>47172</v>
          </cell>
          <cell r="C137">
            <v>1110.8869999999999</v>
          </cell>
        </row>
        <row r="138">
          <cell r="A138">
            <v>47231</v>
          </cell>
          <cell r="B138">
            <v>47200</v>
          </cell>
          <cell r="C138">
            <v>1110.8869999999999</v>
          </cell>
        </row>
        <row r="139">
          <cell r="A139">
            <v>47261</v>
          </cell>
          <cell r="B139">
            <v>47231</v>
          </cell>
          <cell r="C139">
            <v>1110.8869999999999</v>
          </cell>
        </row>
        <row r="140">
          <cell r="A140">
            <v>47292</v>
          </cell>
          <cell r="B140">
            <v>47261</v>
          </cell>
          <cell r="C140">
            <v>1110.8869999999999</v>
          </cell>
        </row>
        <row r="141">
          <cell r="A141">
            <v>47322</v>
          </cell>
          <cell r="B141">
            <v>47292</v>
          </cell>
          <cell r="C141">
            <v>1110.8869999999999</v>
          </cell>
        </row>
        <row r="142">
          <cell r="A142">
            <v>47353</v>
          </cell>
          <cell r="B142">
            <v>47322</v>
          </cell>
          <cell r="C142">
            <v>1110.8869999999999</v>
          </cell>
        </row>
        <row r="143">
          <cell r="A143">
            <v>47384</v>
          </cell>
          <cell r="B143">
            <v>47353</v>
          </cell>
          <cell r="C143">
            <v>1110.8869999999999</v>
          </cell>
        </row>
        <row r="144">
          <cell r="A144">
            <v>47414</v>
          </cell>
          <cell r="B144">
            <v>47384</v>
          </cell>
          <cell r="C144">
            <v>1110.8869999999999</v>
          </cell>
        </row>
        <row r="145">
          <cell r="A145">
            <v>47445</v>
          </cell>
          <cell r="B145">
            <v>47414</v>
          </cell>
          <cell r="C145">
            <v>1110.8869999999999</v>
          </cell>
        </row>
        <row r="146">
          <cell r="A146">
            <v>47475</v>
          </cell>
          <cell r="B146">
            <v>47445</v>
          </cell>
          <cell r="C146">
            <v>1110.8869999999999</v>
          </cell>
        </row>
        <row r="147">
          <cell r="A147">
            <v>47506</v>
          </cell>
          <cell r="B147">
            <v>47475</v>
          </cell>
          <cell r="C147">
            <v>1110.8869999999999</v>
          </cell>
        </row>
        <row r="148">
          <cell r="A148">
            <v>47537</v>
          </cell>
          <cell r="B148">
            <v>47506</v>
          </cell>
          <cell r="C148">
            <v>1110.8869999999999</v>
          </cell>
        </row>
        <row r="149">
          <cell r="A149">
            <v>47565</v>
          </cell>
          <cell r="B149">
            <v>47537</v>
          </cell>
          <cell r="C149">
            <v>1110.8869999999999</v>
          </cell>
        </row>
        <row r="150">
          <cell r="A150">
            <v>47596</v>
          </cell>
          <cell r="B150">
            <v>47565</v>
          </cell>
          <cell r="C150">
            <v>1110.8869999999999</v>
          </cell>
        </row>
        <row r="151">
          <cell r="A151">
            <v>47626</v>
          </cell>
          <cell r="B151">
            <v>47596</v>
          </cell>
          <cell r="C151">
            <v>1110.8869999999999</v>
          </cell>
        </row>
        <row r="152">
          <cell r="A152">
            <v>47657</v>
          </cell>
          <cell r="B152">
            <v>47626</v>
          </cell>
          <cell r="C152">
            <v>1110.8869999999999</v>
          </cell>
        </row>
        <row r="153">
          <cell r="A153">
            <v>47687</v>
          </cell>
          <cell r="B153">
            <v>47657</v>
          </cell>
          <cell r="C153">
            <v>1110.8869999999999</v>
          </cell>
        </row>
        <row r="154">
          <cell r="A154">
            <v>47718</v>
          </cell>
          <cell r="B154">
            <v>47687</v>
          </cell>
          <cell r="C154">
            <v>1110.8869999999999</v>
          </cell>
        </row>
        <row r="155">
          <cell r="A155">
            <v>47749</v>
          </cell>
          <cell r="B155">
            <v>47718</v>
          </cell>
          <cell r="C155">
            <v>1110.8869999999999</v>
          </cell>
        </row>
        <row r="156">
          <cell r="A156">
            <v>47779</v>
          </cell>
          <cell r="B156">
            <v>47749</v>
          </cell>
          <cell r="C156">
            <v>1110.8869999999999</v>
          </cell>
        </row>
        <row r="157">
          <cell r="A157">
            <v>47810</v>
          </cell>
          <cell r="B157">
            <v>47779</v>
          </cell>
          <cell r="C157">
            <v>1110.8869999999999</v>
          </cell>
        </row>
        <row r="158">
          <cell r="A158">
            <v>47840</v>
          </cell>
          <cell r="B158">
            <v>47810</v>
          </cell>
          <cell r="C158">
            <v>1110.8869999999999</v>
          </cell>
        </row>
        <row r="159">
          <cell r="A159">
            <v>47871</v>
          </cell>
          <cell r="B159">
            <v>47840</v>
          </cell>
          <cell r="C159">
            <v>1110.8869999999999</v>
          </cell>
        </row>
        <row r="160">
          <cell r="A160">
            <v>47902</v>
          </cell>
          <cell r="B160">
            <v>47871</v>
          </cell>
          <cell r="C160">
            <v>1110.8869999999999</v>
          </cell>
        </row>
        <row r="161">
          <cell r="A161">
            <v>47930</v>
          </cell>
          <cell r="B161">
            <v>47902</v>
          </cell>
          <cell r="C161">
            <v>1110.8869999999999</v>
          </cell>
        </row>
        <row r="162">
          <cell r="A162">
            <v>47961</v>
          </cell>
          <cell r="B162">
            <v>47930</v>
          </cell>
          <cell r="C162">
            <v>1110.8869999999999</v>
          </cell>
        </row>
        <row r="163">
          <cell r="A163">
            <v>47991</v>
          </cell>
          <cell r="B163">
            <v>47961</v>
          </cell>
          <cell r="C163">
            <v>1110.8869999999999</v>
          </cell>
        </row>
        <row r="164">
          <cell r="A164">
            <v>48022</v>
          </cell>
          <cell r="B164">
            <v>47991</v>
          </cell>
          <cell r="C164">
            <v>1110.8869999999999</v>
          </cell>
        </row>
        <row r="165">
          <cell r="A165">
            <v>48052</v>
          </cell>
          <cell r="B165">
            <v>48022</v>
          </cell>
          <cell r="C165">
            <v>1110.8869999999999</v>
          </cell>
        </row>
        <row r="166">
          <cell r="A166">
            <v>48083</v>
          </cell>
          <cell r="B166">
            <v>48052</v>
          </cell>
          <cell r="C166">
            <v>1110.8869999999999</v>
          </cell>
        </row>
        <row r="167">
          <cell r="A167">
            <v>48114</v>
          </cell>
          <cell r="B167">
            <v>48083</v>
          </cell>
          <cell r="C167">
            <v>1110.8869999999999</v>
          </cell>
        </row>
        <row r="168">
          <cell r="A168">
            <v>48144</v>
          </cell>
          <cell r="B168">
            <v>48114</v>
          </cell>
          <cell r="C168">
            <v>1110.8869999999999</v>
          </cell>
        </row>
        <row r="169">
          <cell r="A169">
            <v>48175</v>
          </cell>
          <cell r="B169">
            <v>48144</v>
          </cell>
          <cell r="C169">
            <v>1110.8869999999999</v>
          </cell>
        </row>
        <row r="170">
          <cell r="A170">
            <v>48205</v>
          </cell>
          <cell r="B170">
            <v>48175</v>
          </cell>
          <cell r="C170">
            <v>1110.8869999999999</v>
          </cell>
        </row>
        <row r="171">
          <cell r="A171">
            <v>48236</v>
          </cell>
          <cell r="B171">
            <v>48205</v>
          </cell>
          <cell r="C171">
            <v>1110.8869999999999</v>
          </cell>
        </row>
        <row r="172">
          <cell r="A172">
            <v>48267</v>
          </cell>
          <cell r="B172">
            <v>48236</v>
          </cell>
          <cell r="C172">
            <v>1110.8869999999999</v>
          </cell>
        </row>
        <row r="173">
          <cell r="A173">
            <v>48296</v>
          </cell>
          <cell r="B173">
            <v>48267</v>
          </cell>
          <cell r="C173">
            <v>1110.8869999999999</v>
          </cell>
        </row>
        <row r="174">
          <cell r="A174">
            <v>48327</v>
          </cell>
          <cell r="B174">
            <v>48296</v>
          </cell>
          <cell r="C174">
            <v>1110.8869999999999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  <sheetName val="DU"/>
      <sheetName val="Cronograma"/>
    </sheetNames>
    <sheetDataSet>
      <sheetData sheetId="0">
        <row r="218">
          <cell r="A218">
            <v>43466</v>
          </cell>
          <cell r="C218" t="str">
            <v>Confraternização Universal</v>
          </cell>
        </row>
        <row r="219">
          <cell r="A219">
            <v>43528</v>
          </cell>
          <cell r="C219" t="str">
            <v>Carnaval</v>
          </cell>
        </row>
        <row r="220">
          <cell r="A220">
            <v>43529</v>
          </cell>
          <cell r="C220" t="str">
            <v>Carnaval</v>
          </cell>
        </row>
        <row r="221">
          <cell r="A221">
            <v>43574</v>
          </cell>
          <cell r="C221" t="str">
            <v>Paixão de Cristo</v>
          </cell>
        </row>
        <row r="222">
          <cell r="A222">
            <v>43576</v>
          </cell>
          <cell r="C222" t="str">
            <v>Tiradentes</v>
          </cell>
        </row>
        <row r="223">
          <cell r="A223">
            <v>43586</v>
          </cell>
          <cell r="C223" t="str">
            <v>Dia do Trabalho</v>
          </cell>
        </row>
        <row r="224">
          <cell r="A224">
            <v>43636</v>
          </cell>
          <cell r="C224" t="str">
            <v>Corpus Christi</v>
          </cell>
        </row>
        <row r="225">
          <cell r="A225">
            <v>43715</v>
          </cell>
          <cell r="C225" t="str">
            <v>Independência do Brasil</v>
          </cell>
        </row>
        <row r="226">
          <cell r="A226">
            <v>43750</v>
          </cell>
          <cell r="C226" t="str">
            <v>Nossa Sr.a Aparecida - Padroeira do Brasil</v>
          </cell>
        </row>
        <row r="227">
          <cell r="A227">
            <v>43771</v>
          </cell>
          <cell r="C227" t="str">
            <v>Finados</v>
          </cell>
        </row>
        <row r="228">
          <cell r="A228">
            <v>43784</v>
          </cell>
          <cell r="C228" t="str">
            <v>Proclamação da República</v>
          </cell>
        </row>
        <row r="229">
          <cell r="A229">
            <v>43824</v>
          </cell>
          <cell r="C229" t="str">
            <v>Natal</v>
          </cell>
        </row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"/>
  <dimension ref="A1:HU4390"/>
  <sheetViews>
    <sheetView tabSelected="1" workbookViewId="0">
      <pane xSplit="1" ySplit="9" topLeftCell="B10" activePane="bottomRight" state="frozenSplit"/>
      <selection pane="topRight" activeCell="B1" sqref="B1"/>
      <selection pane="bottomLeft" activeCell="A10" sqref="A10"/>
      <selection pane="bottomRight" activeCell="B1" sqref="B1"/>
    </sheetView>
  </sheetViews>
  <sheetFormatPr defaultRowHeight="12.75" x14ac:dyDescent="0.2"/>
  <cols>
    <col min="1" max="1" width="16.85546875" style="85" bestFit="1" customWidth="1"/>
    <col min="2" max="2" width="25.85546875" style="1" customWidth="1"/>
    <col min="3" max="3" width="23.42578125" style="1" bestFit="1" customWidth="1"/>
    <col min="4" max="4" width="17.5703125" style="1" customWidth="1"/>
    <col min="5" max="5" width="16.5703125" style="1" customWidth="1"/>
    <col min="6" max="6" width="12.42578125" style="1" customWidth="1"/>
    <col min="7" max="7" width="15.28515625" style="1" customWidth="1"/>
    <col min="8" max="8" width="9.7109375" style="1" bestFit="1" customWidth="1"/>
    <col min="9" max="9" width="10.7109375" style="1" bestFit="1" customWidth="1"/>
    <col min="10" max="11" width="15" style="1" customWidth="1"/>
    <col min="12" max="12" width="16.28515625" style="1" customWidth="1"/>
    <col min="13" max="13" width="21.42578125" style="1" customWidth="1"/>
    <col min="14" max="14" width="10.5703125" style="1" bestFit="1" customWidth="1"/>
    <col min="15" max="15" width="22.42578125" style="1" bestFit="1" customWidth="1"/>
    <col min="16" max="16" width="21.42578125" style="1" customWidth="1"/>
    <col min="17" max="17" width="19.140625" style="1" customWidth="1"/>
    <col min="18" max="18" width="19.7109375" style="1" customWidth="1"/>
    <col min="19" max="19" width="18.85546875" style="1" customWidth="1"/>
    <col min="20" max="20" width="19.5703125" style="1" bestFit="1" customWidth="1"/>
    <col min="21" max="21" width="12.42578125" style="1" customWidth="1"/>
    <col min="22" max="22" width="15" style="1" customWidth="1"/>
    <col min="23" max="23" width="32.28515625" style="32" bestFit="1" customWidth="1"/>
    <col min="24" max="24" width="20.140625" style="1" customWidth="1"/>
    <col min="25" max="25" width="45.7109375" style="1" bestFit="1" customWidth="1"/>
    <col min="26" max="26" width="15.28515625" style="1" customWidth="1"/>
    <col min="27" max="27" width="27.5703125" style="1" bestFit="1" customWidth="1"/>
    <col min="28" max="30" width="20.140625" style="1" customWidth="1"/>
    <col min="31" max="31" width="16.28515625" style="1" bestFit="1" customWidth="1"/>
    <col min="32" max="32" width="18.85546875" style="1" bestFit="1" customWidth="1"/>
    <col min="33" max="34" width="15" style="1" customWidth="1"/>
    <col min="35" max="35" width="9" style="1" bestFit="1" customWidth="1"/>
    <col min="36" max="36" width="16.28515625" style="1" customWidth="1"/>
    <col min="37" max="37" width="18.85546875" style="1" bestFit="1" customWidth="1"/>
    <col min="38" max="38" width="16.28515625" style="1" bestFit="1" customWidth="1"/>
    <col min="39" max="39" width="18.7109375" style="1" bestFit="1" customWidth="1"/>
    <col min="40" max="42" width="16.28515625" style="1" bestFit="1" customWidth="1"/>
    <col min="43" max="43" width="18.42578125" style="1" bestFit="1" customWidth="1"/>
    <col min="44" max="45" width="16.28515625" style="1" customWidth="1"/>
    <col min="46" max="46" width="44.140625" style="1" bestFit="1" customWidth="1"/>
    <col min="47" max="47" width="38" style="1" customWidth="1"/>
    <col min="48" max="229" width="12.42578125" style="1" customWidth="1"/>
    <col min="230" max="230" width="16.28515625" style="8" customWidth="1"/>
    <col min="231" max="232" width="21.42578125" style="8" customWidth="1"/>
    <col min="233" max="233" width="18.85546875" style="8" customWidth="1"/>
    <col min="234" max="234" width="17.5703125" style="8" customWidth="1"/>
    <col min="235" max="239" width="12.42578125" style="8" customWidth="1"/>
    <col min="240" max="241" width="15" style="8" customWidth="1"/>
    <col min="242" max="242" width="16.28515625" style="8" customWidth="1"/>
    <col min="243" max="243" width="21.42578125" style="8" customWidth="1"/>
    <col min="244" max="244" width="11.140625" style="8" customWidth="1"/>
    <col min="245" max="246" width="13.7109375" style="8" customWidth="1"/>
    <col min="247" max="247" width="21.42578125" style="8" customWidth="1"/>
    <col min="248" max="248" width="11.140625" style="8" customWidth="1"/>
    <col min="249" max="249" width="16.28515625" style="8" customWidth="1"/>
    <col min="250" max="250" width="18.85546875" style="8" customWidth="1"/>
    <col min="251" max="252" width="12.42578125" style="8" customWidth="1"/>
    <col min="253" max="253" width="15" style="8" customWidth="1"/>
    <col min="254" max="254" width="21.42578125" style="8" customWidth="1"/>
    <col min="255" max="260" width="20.140625" style="8" customWidth="1"/>
    <col min="261" max="261" width="13.7109375" style="8" customWidth="1"/>
    <col min="262" max="262" width="12.42578125" style="8" customWidth="1"/>
    <col min="263" max="264" width="15" style="8" customWidth="1"/>
    <col min="265" max="282" width="16.28515625" style="8" customWidth="1"/>
    <col min="283" max="283" width="17.5703125" style="8" customWidth="1"/>
    <col min="284" max="290" width="16.28515625" style="8" customWidth="1"/>
    <col min="291" max="291" width="9.85546875" style="8" customWidth="1"/>
    <col min="292" max="292" width="12.42578125" style="8" customWidth="1"/>
    <col min="293" max="294" width="15" style="8" customWidth="1"/>
    <col min="295" max="297" width="16.28515625" style="8" customWidth="1"/>
    <col min="298" max="298" width="27.85546875" style="8" customWidth="1"/>
    <col min="299" max="299" width="29.140625" style="8" customWidth="1"/>
    <col min="300" max="300" width="16.28515625" style="8" customWidth="1"/>
    <col min="301" max="485" width="12.42578125" style="8" customWidth="1"/>
    <col min="486" max="486" width="16.28515625" style="8" customWidth="1"/>
    <col min="487" max="488" width="21.42578125" style="8" customWidth="1"/>
    <col min="489" max="489" width="18.85546875" style="8" customWidth="1"/>
    <col min="490" max="490" width="17.5703125" style="8" customWidth="1"/>
    <col min="491" max="495" width="12.42578125" style="8" customWidth="1"/>
    <col min="496" max="497" width="15" style="8" customWidth="1"/>
    <col min="498" max="498" width="16.28515625" style="8" customWidth="1"/>
    <col min="499" max="499" width="21.42578125" style="8" customWidth="1"/>
    <col min="500" max="500" width="11.140625" style="8" customWidth="1"/>
    <col min="501" max="502" width="13.7109375" style="8" customWidth="1"/>
    <col min="503" max="503" width="21.42578125" style="8" customWidth="1"/>
    <col min="504" max="504" width="11.140625" style="8" customWidth="1"/>
    <col min="505" max="505" width="16.28515625" style="8" customWidth="1"/>
    <col min="506" max="506" width="18.85546875" style="8" customWidth="1"/>
    <col min="507" max="508" width="12.42578125" style="8" customWidth="1"/>
    <col min="509" max="509" width="15" style="8" customWidth="1"/>
    <col min="510" max="510" width="21.42578125" style="8" customWidth="1"/>
    <col min="511" max="516" width="20.140625" style="8" customWidth="1"/>
    <col min="517" max="517" width="13.7109375" style="8" customWidth="1"/>
    <col min="518" max="518" width="12.42578125" style="8" customWidth="1"/>
    <col min="519" max="520" width="15" style="8" customWidth="1"/>
    <col min="521" max="538" width="16.28515625" style="8" customWidth="1"/>
    <col min="539" max="539" width="17.5703125" style="8" customWidth="1"/>
    <col min="540" max="546" width="16.28515625" style="8" customWidth="1"/>
    <col min="547" max="547" width="9.85546875" style="8" customWidth="1"/>
    <col min="548" max="548" width="12.42578125" style="8" customWidth="1"/>
    <col min="549" max="550" width="15" style="8" customWidth="1"/>
    <col min="551" max="553" width="16.28515625" style="8" customWidth="1"/>
    <col min="554" max="554" width="27.85546875" style="8" customWidth="1"/>
    <col min="555" max="555" width="29.140625" style="8" customWidth="1"/>
    <col min="556" max="556" width="16.28515625" style="8" customWidth="1"/>
    <col min="557" max="741" width="12.42578125" style="8" customWidth="1"/>
    <col min="742" max="742" width="16.28515625" style="8" customWidth="1"/>
    <col min="743" max="744" width="21.42578125" style="8" customWidth="1"/>
    <col min="745" max="745" width="18.85546875" style="8" customWidth="1"/>
    <col min="746" max="746" width="17.5703125" style="8" customWidth="1"/>
    <col min="747" max="751" width="12.42578125" style="8" customWidth="1"/>
    <col min="752" max="753" width="15" style="8" customWidth="1"/>
    <col min="754" max="754" width="16.28515625" style="8" customWidth="1"/>
    <col min="755" max="755" width="21.42578125" style="8" customWidth="1"/>
    <col min="756" max="756" width="11.140625" style="8" customWidth="1"/>
    <col min="757" max="758" width="13.7109375" style="8" customWidth="1"/>
    <col min="759" max="759" width="21.42578125" style="8" customWidth="1"/>
    <col min="760" max="760" width="11.140625" style="8" customWidth="1"/>
    <col min="761" max="761" width="16.28515625" style="8" customWidth="1"/>
    <col min="762" max="762" width="18.85546875" style="8" customWidth="1"/>
    <col min="763" max="764" width="12.42578125" style="8" customWidth="1"/>
    <col min="765" max="765" width="15" style="8" customWidth="1"/>
    <col min="766" max="766" width="21.42578125" style="8" customWidth="1"/>
    <col min="767" max="772" width="20.140625" style="8" customWidth="1"/>
    <col min="773" max="773" width="13.7109375" style="8" customWidth="1"/>
    <col min="774" max="774" width="12.42578125" style="8" customWidth="1"/>
    <col min="775" max="776" width="15" style="8" customWidth="1"/>
    <col min="777" max="794" width="16.28515625" style="8" customWidth="1"/>
    <col min="795" max="795" width="17.5703125" style="8" customWidth="1"/>
    <col min="796" max="802" width="16.28515625" style="8" customWidth="1"/>
    <col min="803" max="803" width="9.85546875" style="8" customWidth="1"/>
    <col min="804" max="804" width="12.42578125" style="8" customWidth="1"/>
    <col min="805" max="806" width="15" style="8" customWidth="1"/>
    <col min="807" max="809" width="16.28515625" style="8" customWidth="1"/>
    <col min="810" max="810" width="27.85546875" style="8" customWidth="1"/>
    <col min="811" max="811" width="29.140625" style="8" customWidth="1"/>
    <col min="812" max="812" width="16.28515625" style="8" customWidth="1"/>
    <col min="813" max="997" width="12.42578125" style="8" customWidth="1"/>
    <col min="998" max="998" width="16.28515625" style="8" customWidth="1"/>
    <col min="999" max="1000" width="21.42578125" style="8" customWidth="1"/>
    <col min="1001" max="1001" width="18.85546875" style="8" customWidth="1"/>
    <col min="1002" max="1002" width="17.5703125" style="8" customWidth="1"/>
    <col min="1003" max="1007" width="12.42578125" style="8" customWidth="1"/>
    <col min="1008" max="1009" width="15" style="8" customWidth="1"/>
    <col min="1010" max="1010" width="16.28515625" style="8" customWidth="1"/>
    <col min="1011" max="1011" width="21.42578125" style="8" customWidth="1"/>
    <col min="1012" max="1012" width="11.140625" style="8" customWidth="1"/>
    <col min="1013" max="1014" width="13.7109375" style="8" customWidth="1"/>
    <col min="1015" max="1015" width="21.42578125" style="8" customWidth="1"/>
    <col min="1016" max="1016" width="11.140625" style="8" customWidth="1"/>
    <col min="1017" max="1017" width="16.28515625" style="8" customWidth="1"/>
    <col min="1018" max="1018" width="18.85546875" style="8" customWidth="1"/>
    <col min="1019" max="1020" width="12.42578125" style="8" customWidth="1"/>
    <col min="1021" max="1021" width="15" style="8" customWidth="1"/>
    <col min="1022" max="1022" width="21.42578125" style="8" customWidth="1"/>
    <col min="1023" max="1028" width="20.140625" style="8" customWidth="1"/>
    <col min="1029" max="1029" width="13.7109375" style="8" customWidth="1"/>
    <col min="1030" max="1030" width="12.42578125" style="8" customWidth="1"/>
    <col min="1031" max="1032" width="15" style="8" customWidth="1"/>
    <col min="1033" max="1050" width="16.28515625" style="8" customWidth="1"/>
    <col min="1051" max="1051" width="17.5703125" style="8" customWidth="1"/>
    <col min="1052" max="1058" width="16.28515625" style="8" customWidth="1"/>
    <col min="1059" max="1059" width="9.85546875" style="8" customWidth="1"/>
    <col min="1060" max="1060" width="12.42578125" style="8" customWidth="1"/>
    <col min="1061" max="1062" width="15" style="8" customWidth="1"/>
    <col min="1063" max="1065" width="16.28515625" style="8" customWidth="1"/>
    <col min="1066" max="1066" width="27.85546875" style="8" customWidth="1"/>
    <col min="1067" max="1067" width="29.140625" style="8" customWidth="1"/>
    <col min="1068" max="1068" width="16.28515625" style="8" customWidth="1"/>
    <col min="1069" max="1253" width="12.42578125" style="8" customWidth="1"/>
    <col min="1254" max="1254" width="16.28515625" style="8" customWidth="1"/>
    <col min="1255" max="1256" width="21.42578125" style="8" customWidth="1"/>
    <col min="1257" max="1257" width="18.85546875" style="8" customWidth="1"/>
    <col min="1258" max="1258" width="17.5703125" style="8" customWidth="1"/>
    <col min="1259" max="1263" width="12.42578125" style="8" customWidth="1"/>
    <col min="1264" max="1265" width="15" style="8" customWidth="1"/>
    <col min="1266" max="1266" width="16.28515625" style="8" customWidth="1"/>
    <col min="1267" max="1267" width="21.42578125" style="8" customWidth="1"/>
    <col min="1268" max="1268" width="11.140625" style="8" customWidth="1"/>
    <col min="1269" max="1270" width="13.7109375" style="8" customWidth="1"/>
    <col min="1271" max="1271" width="21.42578125" style="8" customWidth="1"/>
    <col min="1272" max="1272" width="11.140625" style="8" customWidth="1"/>
    <col min="1273" max="1273" width="16.28515625" style="8" customWidth="1"/>
    <col min="1274" max="1274" width="18.85546875" style="8" customWidth="1"/>
    <col min="1275" max="1276" width="12.42578125" style="8" customWidth="1"/>
    <col min="1277" max="1277" width="15" style="8" customWidth="1"/>
    <col min="1278" max="1278" width="21.42578125" style="8" customWidth="1"/>
    <col min="1279" max="1284" width="20.140625" style="8" customWidth="1"/>
    <col min="1285" max="1285" width="13.7109375" style="8" customWidth="1"/>
    <col min="1286" max="1286" width="12.42578125" style="8" customWidth="1"/>
    <col min="1287" max="1288" width="15" style="8" customWidth="1"/>
    <col min="1289" max="1306" width="16.28515625" style="8" customWidth="1"/>
    <col min="1307" max="1307" width="17.5703125" style="8" customWidth="1"/>
    <col min="1308" max="1314" width="16.28515625" style="8" customWidth="1"/>
    <col min="1315" max="1315" width="9.85546875" style="8" customWidth="1"/>
    <col min="1316" max="1316" width="12.42578125" style="8" customWidth="1"/>
    <col min="1317" max="1318" width="15" style="8" customWidth="1"/>
    <col min="1319" max="1321" width="16.28515625" style="8" customWidth="1"/>
    <col min="1322" max="1322" width="27.85546875" style="8" customWidth="1"/>
    <col min="1323" max="1323" width="29.140625" style="8" customWidth="1"/>
    <col min="1324" max="1324" width="16.28515625" style="8" customWidth="1"/>
    <col min="1325" max="1509" width="12.42578125" style="8" customWidth="1"/>
    <col min="1510" max="1510" width="16.28515625" style="8" customWidth="1"/>
    <col min="1511" max="1512" width="21.42578125" style="8" customWidth="1"/>
    <col min="1513" max="1513" width="18.85546875" style="8" customWidth="1"/>
    <col min="1514" max="1514" width="17.5703125" style="8" customWidth="1"/>
    <col min="1515" max="1519" width="12.42578125" style="8" customWidth="1"/>
    <col min="1520" max="1521" width="15" style="8" customWidth="1"/>
    <col min="1522" max="1522" width="16.28515625" style="8" customWidth="1"/>
    <col min="1523" max="1523" width="21.42578125" style="8" customWidth="1"/>
    <col min="1524" max="1524" width="11.140625" style="8" customWidth="1"/>
    <col min="1525" max="1526" width="13.7109375" style="8" customWidth="1"/>
    <col min="1527" max="1527" width="21.42578125" style="8" customWidth="1"/>
    <col min="1528" max="1528" width="11.140625" style="8" customWidth="1"/>
    <col min="1529" max="1529" width="16.28515625" style="8" customWidth="1"/>
    <col min="1530" max="1530" width="18.85546875" style="8" customWidth="1"/>
    <col min="1531" max="1532" width="12.42578125" style="8" customWidth="1"/>
    <col min="1533" max="1533" width="15" style="8" customWidth="1"/>
    <col min="1534" max="1534" width="21.42578125" style="8" customWidth="1"/>
    <col min="1535" max="1540" width="20.140625" style="8" customWidth="1"/>
    <col min="1541" max="1541" width="13.7109375" style="8" customWidth="1"/>
    <col min="1542" max="1542" width="12.42578125" style="8" customWidth="1"/>
    <col min="1543" max="1544" width="15" style="8" customWidth="1"/>
    <col min="1545" max="1562" width="16.28515625" style="8" customWidth="1"/>
    <col min="1563" max="1563" width="17.5703125" style="8" customWidth="1"/>
    <col min="1564" max="1570" width="16.28515625" style="8" customWidth="1"/>
    <col min="1571" max="1571" width="9.85546875" style="8" customWidth="1"/>
    <col min="1572" max="1572" width="12.42578125" style="8" customWidth="1"/>
    <col min="1573" max="1574" width="15" style="8" customWidth="1"/>
    <col min="1575" max="1577" width="16.28515625" style="8" customWidth="1"/>
    <col min="1578" max="1578" width="27.85546875" style="8" customWidth="1"/>
    <col min="1579" max="1579" width="29.140625" style="8" customWidth="1"/>
    <col min="1580" max="1580" width="16.28515625" style="8" customWidth="1"/>
    <col min="1581" max="1765" width="12.42578125" style="8" customWidth="1"/>
    <col min="1766" max="1766" width="16.28515625" style="8" customWidth="1"/>
    <col min="1767" max="1768" width="21.42578125" style="8" customWidth="1"/>
    <col min="1769" max="1769" width="18.85546875" style="8" customWidth="1"/>
    <col min="1770" max="1770" width="17.5703125" style="8" customWidth="1"/>
    <col min="1771" max="1775" width="12.42578125" style="8" customWidth="1"/>
    <col min="1776" max="1777" width="15" style="8" customWidth="1"/>
    <col min="1778" max="1778" width="16.28515625" style="8" customWidth="1"/>
    <col min="1779" max="1779" width="21.42578125" style="8" customWidth="1"/>
    <col min="1780" max="1780" width="11.140625" style="8" customWidth="1"/>
    <col min="1781" max="1782" width="13.7109375" style="8" customWidth="1"/>
    <col min="1783" max="1783" width="21.42578125" style="8" customWidth="1"/>
    <col min="1784" max="1784" width="11.140625" style="8" customWidth="1"/>
    <col min="1785" max="1785" width="16.28515625" style="8" customWidth="1"/>
    <col min="1786" max="1786" width="18.85546875" style="8" customWidth="1"/>
    <col min="1787" max="1788" width="12.42578125" style="8" customWidth="1"/>
    <col min="1789" max="1789" width="15" style="8" customWidth="1"/>
    <col min="1790" max="1790" width="21.42578125" style="8" customWidth="1"/>
    <col min="1791" max="1796" width="20.140625" style="8" customWidth="1"/>
    <col min="1797" max="1797" width="13.7109375" style="8" customWidth="1"/>
    <col min="1798" max="1798" width="12.42578125" style="8" customWidth="1"/>
    <col min="1799" max="1800" width="15" style="8" customWidth="1"/>
    <col min="1801" max="1818" width="16.28515625" style="8" customWidth="1"/>
    <col min="1819" max="1819" width="17.5703125" style="8" customWidth="1"/>
    <col min="1820" max="1826" width="16.28515625" style="8" customWidth="1"/>
    <col min="1827" max="1827" width="9.85546875" style="8" customWidth="1"/>
    <col min="1828" max="1828" width="12.42578125" style="8" customWidth="1"/>
    <col min="1829" max="1830" width="15" style="8" customWidth="1"/>
    <col min="1831" max="1833" width="16.28515625" style="8" customWidth="1"/>
    <col min="1834" max="1834" width="27.85546875" style="8" customWidth="1"/>
    <col min="1835" max="1835" width="29.140625" style="8" customWidth="1"/>
    <col min="1836" max="1836" width="16.28515625" style="8" customWidth="1"/>
    <col min="1837" max="2021" width="12.42578125" style="8" customWidth="1"/>
    <col min="2022" max="2022" width="16.28515625" style="8" customWidth="1"/>
    <col min="2023" max="2024" width="21.42578125" style="8" customWidth="1"/>
    <col min="2025" max="2025" width="18.85546875" style="8" customWidth="1"/>
    <col min="2026" max="2026" width="17.5703125" style="8" customWidth="1"/>
    <col min="2027" max="2031" width="12.42578125" style="8" customWidth="1"/>
    <col min="2032" max="2033" width="15" style="8" customWidth="1"/>
    <col min="2034" max="2034" width="16.28515625" style="8" customWidth="1"/>
    <col min="2035" max="2035" width="21.42578125" style="8" customWidth="1"/>
    <col min="2036" max="2036" width="11.140625" style="8" customWidth="1"/>
    <col min="2037" max="2038" width="13.7109375" style="8" customWidth="1"/>
    <col min="2039" max="2039" width="21.42578125" style="8" customWidth="1"/>
    <col min="2040" max="2040" width="11.140625" style="8" customWidth="1"/>
    <col min="2041" max="2041" width="16.28515625" style="8" customWidth="1"/>
    <col min="2042" max="2042" width="18.85546875" style="8" customWidth="1"/>
    <col min="2043" max="2044" width="12.42578125" style="8" customWidth="1"/>
    <col min="2045" max="2045" width="15" style="8" customWidth="1"/>
    <col min="2046" max="2046" width="21.42578125" style="8" customWidth="1"/>
    <col min="2047" max="2052" width="20.140625" style="8" customWidth="1"/>
    <col min="2053" max="2053" width="13.7109375" style="8" customWidth="1"/>
    <col min="2054" max="2054" width="12.42578125" style="8" customWidth="1"/>
    <col min="2055" max="2056" width="15" style="8" customWidth="1"/>
    <col min="2057" max="2074" width="16.28515625" style="8" customWidth="1"/>
    <col min="2075" max="2075" width="17.5703125" style="8" customWidth="1"/>
    <col min="2076" max="2082" width="16.28515625" style="8" customWidth="1"/>
    <col min="2083" max="2083" width="9.85546875" style="8" customWidth="1"/>
    <col min="2084" max="2084" width="12.42578125" style="8" customWidth="1"/>
    <col min="2085" max="2086" width="15" style="8" customWidth="1"/>
    <col min="2087" max="2089" width="16.28515625" style="8" customWidth="1"/>
    <col min="2090" max="2090" width="27.85546875" style="8" customWidth="1"/>
    <col min="2091" max="2091" width="29.140625" style="8" customWidth="1"/>
    <col min="2092" max="2092" width="16.28515625" style="8" customWidth="1"/>
    <col min="2093" max="2277" width="12.42578125" style="8" customWidth="1"/>
    <col min="2278" max="2278" width="16.28515625" style="8" customWidth="1"/>
    <col min="2279" max="2280" width="21.42578125" style="8" customWidth="1"/>
    <col min="2281" max="2281" width="18.85546875" style="8" customWidth="1"/>
    <col min="2282" max="2282" width="17.5703125" style="8" customWidth="1"/>
    <col min="2283" max="2287" width="12.42578125" style="8" customWidth="1"/>
    <col min="2288" max="2289" width="15" style="8" customWidth="1"/>
    <col min="2290" max="2290" width="16.28515625" style="8" customWidth="1"/>
    <col min="2291" max="2291" width="21.42578125" style="8" customWidth="1"/>
    <col min="2292" max="2292" width="11.140625" style="8" customWidth="1"/>
    <col min="2293" max="2294" width="13.7109375" style="8" customWidth="1"/>
    <col min="2295" max="2295" width="21.42578125" style="8" customWidth="1"/>
    <col min="2296" max="2296" width="11.140625" style="8" customWidth="1"/>
    <col min="2297" max="2297" width="16.28515625" style="8" customWidth="1"/>
    <col min="2298" max="2298" width="18.85546875" style="8" customWidth="1"/>
    <col min="2299" max="2300" width="12.42578125" style="8" customWidth="1"/>
    <col min="2301" max="2301" width="15" style="8" customWidth="1"/>
    <col min="2302" max="2302" width="21.42578125" style="8" customWidth="1"/>
    <col min="2303" max="2308" width="20.140625" style="8" customWidth="1"/>
    <col min="2309" max="2309" width="13.7109375" style="8" customWidth="1"/>
    <col min="2310" max="2310" width="12.42578125" style="8" customWidth="1"/>
    <col min="2311" max="2312" width="15" style="8" customWidth="1"/>
    <col min="2313" max="2330" width="16.28515625" style="8" customWidth="1"/>
    <col min="2331" max="2331" width="17.5703125" style="8" customWidth="1"/>
    <col min="2332" max="2338" width="16.28515625" style="8" customWidth="1"/>
    <col min="2339" max="2339" width="9.85546875" style="8" customWidth="1"/>
    <col min="2340" max="2340" width="12.42578125" style="8" customWidth="1"/>
    <col min="2341" max="2342" width="15" style="8" customWidth="1"/>
    <col min="2343" max="2345" width="16.28515625" style="8" customWidth="1"/>
    <col min="2346" max="2346" width="27.85546875" style="8" customWidth="1"/>
    <col min="2347" max="2347" width="29.140625" style="8" customWidth="1"/>
    <col min="2348" max="2348" width="16.28515625" style="8" customWidth="1"/>
    <col min="2349" max="2533" width="12.42578125" style="8" customWidth="1"/>
    <col min="2534" max="2534" width="16.28515625" style="8" customWidth="1"/>
    <col min="2535" max="2536" width="21.42578125" style="8" customWidth="1"/>
    <col min="2537" max="2537" width="18.85546875" style="8" customWidth="1"/>
    <col min="2538" max="2538" width="17.5703125" style="8" customWidth="1"/>
    <col min="2539" max="2543" width="12.42578125" style="8" customWidth="1"/>
    <col min="2544" max="2545" width="15" style="8" customWidth="1"/>
    <col min="2546" max="2546" width="16.28515625" style="8" customWidth="1"/>
    <col min="2547" max="2547" width="21.42578125" style="8" customWidth="1"/>
    <col min="2548" max="2548" width="11.140625" style="8" customWidth="1"/>
    <col min="2549" max="2550" width="13.7109375" style="8" customWidth="1"/>
    <col min="2551" max="2551" width="21.42578125" style="8" customWidth="1"/>
    <col min="2552" max="2552" width="11.140625" style="8" customWidth="1"/>
    <col min="2553" max="2553" width="16.28515625" style="8" customWidth="1"/>
    <col min="2554" max="2554" width="18.85546875" style="8" customWidth="1"/>
    <col min="2555" max="2556" width="12.42578125" style="8" customWidth="1"/>
    <col min="2557" max="2557" width="15" style="8" customWidth="1"/>
    <col min="2558" max="2558" width="21.42578125" style="8" customWidth="1"/>
    <col min="2559" max="2564" width="20.140625" style="8" customWidth="1"/>
    <col min="2565" max="2565" width="13.7109375" style="8" customWidth="1"/>
    <col min="2566" max="2566" width="12.42578125" style="8" customWidth="1"/>
    <col min="2567" max="2568" width="15" style="8" customWidth="1"/>
    <col min="2569" max="2586" width="16.28515625" style="8" customWidth="1"/>
    <col min="2587" max="2587" width="17.5703125" style="8" customWidth="1"/>
    <col min="2588" max="2594" width="16.28515625" style="8" customWidth="1"/>
    <col min="2595" max="2595" width="9.85546875" style="8" customWidth="1"/>
    <col min="2596" max="2596" width="12.42578125" style="8" customWidth="1"/>
    <col min="2597" max="2598" width="15" style="8" customWidth="1"/>
    <col min="2599" max="2601" width="16.28515625" style="8" customWidth="1"/>
    <col min="2602" max="2602" width="27.85546875" style="8" customWidth="1"/>
    <col min="2603" max="2603" width="29.140625" style="8" customWidth="1"/>
    <col min="2604" max="2604" width="16.28515625" style="8" customWidth="1"/>
    <col min="2605" max="2789" width="12.42578125" style="8" customWidth="1"/>
    <col min="2790" max="2790" width="16.28515625" style="8" customWidth="1"/>
    <col min="2791" max="2792" width="21.42578125" style="8" customWidth="1"/>
    <col min="2793" max="2793" width="18.85546875" style="8" customWidth="1"/>
    <col min="2794" max="2794" width="17.5703125" style="8" customWidth="1"/>
    <col min="2795" max="2799" width="12.42578125" style="8" customWidth="1"/>
    <col min="2800" max="2801" width="15" style="8" customWidth="1"/>
    <col min="2802" max="2802" width="16.28515625" style="8" customWidth="1"/>
    <col min="2803" max="2803" width="21.42578125" style="8" customWidth="1"/>
    <col min="2804" max="2804" width="11.140625" style="8" customWidth="1"/>
    <col min="2805" max="2806" width="13.7109375" style="8" customWidth="1"/>
    <col min="2807" max="2807" width="21.42578125" style="8" customWidth="1"/>
    <col min="2808" max="2808" width="11.140625" style="8" customWidth="1"/>
    <col min="2809" max="2809" width="16.28515625" style="8" customWidth="1"/>
    <col min="2810" max="2810" width="18.85546875" style="8" customWidth="1"/>
    <col min="2811" max="2812" width="12.42578125" style="8" customWidth="1"/>
    <col min="2813" max="2813" width="15" style="8" customWidth="1"/>
    <col min="2814" max="2814" width="21.42578125" style="8" customWidth="1"/>
    <col min="2815" max="2820" width="20.140625" style="8" customWidth="1"/>
    <col min="2821" max="2821" width="13.7109375" style="8" customWidth="1"/>
    <col min="2822" max="2822" width="12.42578125" style="8" customWidth="1"/>
    <col min="2823" max="2824" width="15" style="8" customWidth="1"/>
    <col min="2825" max="2842" width="16.28515625" style="8" customWidth="1"/>
    <col min="2843" max="2843" width="17.5703125" style="8" customWidth="1"/>
    <col min="2844" max="2850" width="16.28515625" style="8" customWidth="1"/>
    <col min="2851" max="2851" width="9.85546875" style="8" customWidth="1"/>
    <col min="2852" max="2852" width="12.42578125" style="8" customWidth="1"/>
    <col min="2853" max="2854" width="15" style="8" customWidth="1"/>
    <col min="2855" max="2857" width="16.28515625" style="8" customWidth="1"/>
    <col min="2858" max="2858" width="27.85546875" style="8" customWidth="1"/>
    <col min="2859" max="2859" width="29.140625" style="8" customWidth="1"/>
    <col min="2860" max="2860" width="16.28515625" style="8" customWidth="1"/>
    <col min="2861" max="3045" width="12.42578125" style="8" customWidth="1"/>
    <col min="3046" max="3046" width="16.28515625" style="8" customWidth="1"/>
    <col min="3047" max="3048" width="21.42578125" style="8" customWidth="1"/>
    <col min="3049" max="3049" width="18.85546875" style="8" customWidth="1"/>
    <col min="3050" max="3050" width="17.5703125" style="8" customWidth="1"/>
    <col min="3051" max="3055" width="12.42578125" style="8" customWidth="1"/>
    <col min="3056" max="3057" width="15" style="8" customWidth="1"/>
    <col min="3058" max="3058" width="16.28515625" style="8" customWidth="1"/>
    <col min="3059" max="3059" width="21.42578125" style="8" customWidth="1"/>
    <col min="3060" max="3060" width="11.140625" style="8" customWidth="1"/>
    <col min="3061" max="3062" width="13.7109375" style="8" customWidth="1"/>
    <col min="3063" max="3063" width="21.42578125" style="8" customWidth="1"/>
    <col min="3064" max="3064" width="11.140625" style="8" customWidth="1"/>
    <col min="3065" max="3065" width="16.28515625" style="8" customWidth="1"/>
    <col min="3066" max="3066" width="18.85546875" style="8" customWidth="1"/>
    <col min="3067" max="3068" width="12.42578125" style="8" customWidth="1"/>
    <col min="3069" max="3069" width="15" style="8" customWidth="1"/>
    <col min="3070" max="3070" width="21.42578125" style="8" customWidth="1"/>
    <col min="3071" max="3076" width="20.140625" style="8" customWidth="1"/>
    <col min="3077" max="3077" width="13.7109375" style="8" customWidth="1"/>
    <col min="3078" max="3078" width="12.42578125" style="8" customWidth="1"/>
    <col min="3079" max="3080" width="15" style="8" customWidth="1"/>
    <col min="3081" max="3098" width="16.28515625" style="8" customWidth="1"/>
    <col min="3099" max="3099" width="17.5703125" style="8" customWidth="1"/>
    <col min="3100" max="3106" width="16.28515625" style="8" customWidth="1"/>
    <col min="3107" max="3107" width="9.85546875" style="8" customWidth="1"/>
    <col min="3108" max="3108" width="12.42578125" style="8" customWidth="1"/>
    <col min="3109" max="3110" width="15" style="8" customWidth="1"/>
    <col min="3111" max="3113" width="16.28515625" style="8" customWidth="1"/>
    <col min="3114" max="3114" width="27.85546875" style="8" customWidth="1"/>
    <col min="3115" max="3115" width="29.140625" style="8" customWidth="1"/>
    <col min="3116" max="3116" width="16.28515625" style="8" customWidth="1"/>
    <col min="3117" max="3301" width="12.42578125" style="8" customWidth="1"/>
    <col min="3302" max="3302" width="16.28515625" style="8" customWidth="1"/>
    <col min="3303" max="3304" width="21.42578125" style="8" customWidth="1"/>
    <col min="3305" max="3305" width="18.85546875" style="8" customWidth="1"/>
    <col min="3306" max="3306" width="17.5703125" style="8" customWidth="1"/>
    <col min="3307" max="3311" width="12.42578125" style="8" customWidth="1"/>
    <col min="3312" max="3313" width="15" style="8" customWidth="1"/>
    <col min="3314" max="3314" width="16.28515625" style="8" customWidth="1"/>
    <col min="3315" max="3315" width="21.42578125" style="8" customWidth="1"/>
    <col min="3316" max="3316" width="11.140625" style="8" customWidth="1"/>
    <col min="3317" max="3318" width="13.7109375" style="8" customWidth="1"/>
    <col min="3319" max="3319" width="21.42578125" style="8" customWidth="1"/>
    <col min="3320" max="3320" width="11.140625" style="8" customWidth="1"/>
    <col min="3321" max="3321" width="16.28515625" style="8" customWidth="1"/>
    <col min="3322" max="3322" width="18.85546875" style="8" customWidth="1"/>
    <col min="3323" max="3324" width="12.42578125" style="8" customWidth="1"/>
    <col min="3325" max="3325" width="15" style="8" customWidth="1"/>
    <col min="3326" max="3326" width="21.42578125" style="8" customWidth="1"/>
    <col min="3327" max="3332" width="20.140625" style="8" customWidth="1"/>
    <col min="3333" max="3333" width="13.7109375" style="8" customWidth="1"/>
    <col min="3334" max="3334" width="12.42578125" style="8" customWidth="1"/>
    <col min="3335" max="3336" width="15" style="8" customWidth="1"/>
    <col min="3337" max="3354" width="16.28515625" style="8" customWidth="1"/>
    <col min="3355" max="3355" width="17.5703125" style="8" customWidth="1"/>
    <col min="3356" max="3362" width="16.28515625" style="8" customWidth="1"/>
    <col min="3363" max="3363" width="9.85546875" style="8" customWidth="1"/>
    <col min="3364" max="3364" width="12.42578125" style="8" customWidth="1"/>
    <col min="3365" max="3366" width="15" style="8" customWidth="1"/>
    <col min="3367" max="3369" width="16.28515625" style="8" customWidth="1"/>
    <col min="3370" max="3370" width="27.85546875" style="8" customWidth="1"/>
    <col min="3371" max="3371" width="29.140625" style="8" customWidth="1"/>
    <col min="3372" max="3372" width="16.28515625" style="8" customWidth="1"/>
    <col min="3373" max="3557" width="12.42578125" style="8" customWidth="1"/>
    <col min="3558" max="3558" width="16.28515625" style="8" customWidth="1"/>
    <col min="3559" max="3560" width="21.42578125" style="8" customWidth="1"/>
    <col min="3561" max="3561" width="18.85546875" style="8" customWidth="1"/>
    <col min="3562" max="3562" width="17.5703125" style="8" customWidth="1"/>
    <col min="3563" max="3567" width="12.42578125" style="8" customWidth="1"/>
    <col min="3568" max="3569" width="15" style="8" customWidth="1"/>
    <col min="3570" max="3570" width="16.28515625" style="8" customWidth="1"/>
    <col min="3571" max="3571" width="21.42578125" style="8" customWidth="1"/>
    <col min="3572" max="3572" width="11.140625" style="8" customWidth="1"/>
    <col min="3573" max="3574" width="13.7109375" style="8" customWidth="1"/>
    <col min="3575" max="3575" width="21.42578125" style="8" customWidth="1"/>
    <col min="3576" max="3576" width="11.140625" style="8" customWidth="1"/>
    <col min="3577" max="3577" width="16.28515625" style="8" customWidth="1"/>
    <col min="3578" max="3578" width="18.85546875" style="8" customWidth="1"/>
    <col min="3579" max="3580" width="12.42578125" style="8" customWidth="1"/>
    <col min="3581" max="3581" width="15" style="8" customWidth="1"/>
    <col min="3582" max="3582" width="21.42578125" style="8" customWidth="1"/>
    <col min="3583" max="3588" width="20.140625" style="8" customWidth="1"/>
    <col min="3589" max="3589" width="13.7109375" style="8" customWidth="1"/>
    <col min="3590" max="3590" width="12.42578125" style="8" customWidth="1"/>
    <col min="3591" max="3592" width="15" style="8" customWidth="1"/>
    <col min="3593" max="3610" width="16.28515625" style="8" customWidth="1"/>
    <col min="3611" max="3611" width="17.5703125" style="8" customWidth="1"/>
    <col min="3612" max="3618" width="16.28515625" style="8" customWidth="1"/>
    <col min="3619" max="3619" width="9.85546875" style="8" customWidth="1"/>
    <col min="3620" max="3620" width="12.42578125" style="8" customWidth="1"/>
    <col min="3621" max="3622" width="15" style="8" customWidth="1"/>
    <col min="3623" max="3625" width="16.28515625" style="8" customWidth="1"/>
    <col min="3626" max="3626" width="27.85546875" style="8" customWidth="1"/>
    <col min="3627" max="3627" width="29.140625" style="8" customWidth="1"/>
    <col min="3628" max="3628" width="16.28515625" style="8" customWidth="1"/>
    <col min="3629" max="3813" width="12.42578125" style="8" customWidth="1"/>
    <col min="3814" max="3814" width="16.28515625" style="8" customWidth="1"/>
    <col min="3815" max="3816" width="21.42578125" style="8" customWidth="1"/>
    <col min="3817" max="3817" width="18.85546875" style="8" customWidth="1"/>
    <col min="3818" max="3818" width="17.5703125" style="8" customWidth="1"/>
    <col min="3819" max="3823" width="12.42578125" style="8" customWidth="1"/>
    <col min="3824" max="3825" width="15" style="8" customWidth="1"/>
    <col min="3826" max="3826" width="16.28515625" style="8" customWidth="1"/>
    <col min="3827" max="3827" width="21.42578125" style="8" customWidth="1"/>
    <col min="3828" max="3828" width="11.140625" style="8" customWidth="1"/>
    <col min="3829" max="3830" width="13.7109375" style="8" customWidth="1"/>
    <col min="3831" max="3831" width="21.42578125" style="8" customWidth="1"/>
    <col min="3832" max="3832" width="11.140625" style="8" customWidth="1"/>
    <col min="3833" max="3833" width="16.28515625" style="8" customWidth="1"/>
    <col min="3834" max="3834" width="18.85546875" style="8" customWidth="1"/>
    <col min="3835" max="3836" width="12.42578125" style="8" customWidth="1"/>
    <col min="3837" max="3837" width="15" style="8" customWidth="1"/>
    <col min="3838" max="3838" width="21.42578125" style="8" customWidth="1"/>
    <col min="3839" max="3844" width="20.140625" style="8" customWidth="1"/>
    <col min="3845" max="3845" width="13.7109375" style="8" customWidth="1"/>
    <col min="3846" max="3846" width="12.42578125" style="8" customWidth="1"/>
    <col min="3847" max="3848" width="15" style="8" customWidth="1"/>
    <col min="3849" max="3866" width="16.28515625" style="8" customWidth="1"/>
    <col min="3867" max="3867" width="17.5703125" style="8" customWidth="1"/>
    <col min="3868" max="3874" width="16.28515625" style="8" customWidth="1"/>
    <col min="3875" max="3875" width="9.85546875" style="8" customWidth="1"/>
    <col min="3876" max="3876" width="12.42578125" style="8" customWidth="1"/>
    <col min="3877" max="3878" width="15" style="8" customWidth="1"/>
    <col min="3879" max="3881" width="16.28515625" style="8" customWidth="1"/>
    <col min="3882" max="3882" width="27.85546875" style="8" customWidth="1"/>
    <col min="3883" max="3883" width="29.140625" style="8" customWidth="1"/>
    <col min="3884" max="3884" width="16.28515625" style="8" customWidth="1"/>
    <col min="3885" max="4069" width="12.42578125" style="8" customWidth="1"/>
    <col min="4070" max="4070" width="16.28515625" style="8" customWidth="1"/>
    <col min="4071" max="4072" width="21.42578125" style="8" customWidth="1"/>
    <col min="4073" max="4073" width="18.85546875" style="8" customWidth="1"/>
    <col min="4074" max="4074" width="17.5703125" style="8" customWidth="1"/>
    <col min="4075" max="4079" width="12.42578125" style="8" customWidth="1"/>
    <col min="4080" max="4081" width="15" style="8" customWidth="1"/>
    <col min="4082" max="4082" width="16.28515625" style="8" customWidth="1"/>
    <col min="4083" max="4083" width="21.42578125" style="8" customWidth="1"/>
    <col min="4084" max="4084" width="11.140625" style="8" customWidth="1"/>
    <col min="4085" max="4086" width="13.7109375" style="8" customWidth="1"/>
    <col min="4087" max="4087" width="21.42578125" style="8" customWidth="1"/>
    <col min="4088" max="4088" width="11.140625" style="8" customWidth="1"/>
    <col min="4089" max="4089" width="16.28515625" style="8" customWidth="1"/>
    <col min="4090" max="4090" width="18.85546875" style="8" customWidth="1"/>
    <col min="4091" max="4092" width="12.42578125" style="8" customWidth="1"/>
    <col min="4093" max="4093" width="15" style="8" customWidth="1"/>
    <col min="4094" max="4094" width="21.42578125" style="8" customWidth="1"/>
    <col min="4095" max="4100" width="20.140625" style="8" customWidth="1"/>
    <col min="4101" max="4101" width="13.7109375" style="8" customWidth="1"/>
    <col min="4102" max="4102" width="12.42578125" style="8" customWidth="1"/>
    <col min="4103" max="4104" width="15" style="8" customWidth="1"/>
    <col min="4105" max="4122" width="16.28515625" style="8" customWidth="1"/>
    <col min="4123" max="4123" width="17.5703125" style="8" customWidth="1"/>
    <col min="4124" max="4130" width="16.28515625" style="8" customWidth="1"/>
    <col min="4131" max="4131" width="9.85546875" style="8" customWidth="1"/>
    <col min="4132" max="4132" width="12.42578125" style="8" customWidth="1"/>
    <col min="4133" max="4134" width="15" style="8" customWidth="1"/>
    <col min="4135" max="4137" width="16.28515625" style="8" customWidth="1"/>
    <col min="4138" max="4138" width="27.85546875" style="8" customWidth="1"/>
    <col min="4139" max="4139" width="29.140625" style="8" customWidth="1"/>
    <col min="4140" max="4140" width="16.28515625" style="8" customWidth="1"/>
    <col min="4141" max="4325" width="12.42578125" style="8" customWidth="1"/>
    <col min="4326" max="4326" width="16.28515625" style="8" customWidth="1"/>
    <col min="4327" max="4328" width="21.42578125" style="8" customWidth="1"/>
    <col min="4329" max="4329" width="18.85546875" style="8" customWidth="1"/>
    <col min="4330" max="4330" width="17.5703125" style="8" customWidth="1"/>
    <col min="4331" max="4335" width="12.42578125" style="8" customWidth="1"/>
    <col min="4336" max="4337" width="15" style="8" customWidth="1"/>
    <col min="4338" max="4338" width="16.28515625" style="8" customWidth="1"/>
    <col min="4339" max="4339" width="21.42578125" style="8" customWidth="1"/>
    <col min="4340" max="4340" width="11.140625" style="8" customWidth="1"/>
    <col min="4341" max="4342" width="13.7109375" style="8" customWidth="1"/>
    <col min="4343" max="4343" width="21.42578125" style="8" customWidth="1"/>
    <col min="4344" max="4344" width="11.140625" style="8" customWidth="1"/>
    <col min="4345" max="4345" width="16.28515625" style="8" customWidth="1"/>
    <col min="4346" max="4346" width="18.85546875" style="8" customWidth="1"/>
    <col min="4347" max="4348" width="12.42578125" style="8" customWidth="1"/>
    <col min="4349" max="4349" width="15" style="8" customWidth="1"/>
    <col min="4350" max="4350" width="21.42578125" style="8" customWidth="1"/>
    <col min="4351" max="4356" width="20.140625" style="8" customWidth="1"/>
    <col min="4357" max="4357" width="13.7109375" style="8" customWidth="1"/>
    <col min="4358" max="4358" width="12.42578125" style="8" customWidth="1"/>
    <col min="4359" max="4360" width="15" style="8" customWidth="1"/>
    <col min="4361" max="4378" width="16.28515625" style="8" customWidth="1"/>
    <col min="4379" max="4379" width="17.5703125" style="8" customWidth="1"/>
    <col min="4380" max="4386" width="16.28515625" style="8" customWidth="1"/>
    <col min="4387" max="4387" width="9.85546875" style="8" customWidth="1"/>
    <col min="4388" max="4388" width="12.42578125" style="8" customWidth="1"/>
    <col min="4389" max="4390" width="15" style="8" customWidth="1"/>
    <col min="4391" max="4393" width="16.28515625" style="8" customWidth="1"/>
    <col min="4394" max="4394" width="27.85546875" style="8" customWidth="1"/>
    <col min="4395" max="4395" width="29.140625" style="8" customWidth="1"/>
    <col min="4396" max="4396" width="16.28515625" style="8" customWidth="1"/>
    <col min="4397" max="4581" width="12.42578125" style="8" customWidth="1"/>
    <col min="4582" max="4582" width="16.28515625" style="8" customWidth="1"/>
    <col min="4583" max="4584" width="21.42578125" style="8" customWidth="1"/>
    <col min="4585" max="4585" width="18.85546875" style="8" customWidth="1"/>
    <col min="4586" max="4586" width="17.5703125" style="8" customWidth="1"/>
    <col min="4587" max="4591" width="12.42578125" style="8" customWidth="1"/>
    <col min="4592" max="4593" width="15" style="8" customWidth="1"/>
    <col min="4594" max="4594" width="16.28515625" style="8" customWidth="1"/>
    <col min="4595" max="4595" width="21.42578125" style="8" customWidth="1"/>
    <col min="4596" max="4596" width="11.140625" style="8" customWidth="1"/>
    <col min="4597" max="4598" width="13.7109375" style="8" customWidth="1"/>
    <col min="4599" max="4599" width="21.42578125" style="8" customWidth="1"/>
    <col min="4600" max="4600" width="11.140625" style="8" customWidth="1"/>
    <col min="4601" max="4601" width="16.28515625" style="8" customWidth="1"/>
    <col min="4602" max="4602" width="18.85546875" style="8" customWidth="1"/>
    <col min="4603" max="4604" width="12.42578125" style="8" customWidth="1"/>
    <col min="4605" max="4605" width="15" style="8" customWidth="1"/>
    <col min="4606" max="4606" width="21.42578125" style="8" customWidth="1"/>
    <col min="4607" max="4612" width="20.140625" style="8" customWidth="1"/>
    <col min="4613" max="4613" width="13.7109375" style="8" customWidth="1"/>
    <col min="4614" max="4614" width="12.42578125" style="8" customWidth="1"/>
    <col min="4615" max="4616" width="15" style="8" customWidth="1"/>
    <col min="4617" max="4634" width="16.28515625" style="8" customWidth="1"/>
    <col min="4635" max="4635" width="17.5703125" style="8" customWidth="1"/>
    <col min="4636" max="4642" width="16.28515625" style="8" customWidth="1"/>
    <col min="4643" max="4643" width="9.85546875" style="8" customWidth="1"/>
    <col min="4644" max="4644" width="12.42578125" style="8" customWidth="1"/>
    <col min="4645" max="4646" width="15" style="8" customWidth="1"/>
    <col min="4647" max="4649" width="16.28515625" style="8" customWidth="1"/>
    <col min="4650" max="4650" width="27.85546875" style="8" customWidth="1"/>
    <col min="4651" max="4651" width="29.140625" style="8" customWidth="1"/>
    <col min="4652" max="4652" width="16.28515625" style="8" customWidth="1"/>
    <col min="4653" max="4837" width="12.42578125" style="8" customWidth="1"/>
    <col min="4838" max="4838" width="16.28515625" style="8" customWidth="1"/>
    <col min="4839" max="4840" width="21.42578125" style="8" customWidth="1"/>
    <col min="4841" max="4841" width="18.85546875" style="8" customWidth="1"/>
    <col min="4842" max="4842" width="17.5703125" style="8" customWidth="1"/>
    <col min="4843" max="4847" width="12.42578125" style="8" customWidth="1"/>
    <col min="4848" max="4849" width="15" style="8" customWidth="1"/>
    <col min="4850" max="4850" width="16.28515625" style="8" customWidth="1"/>
    <col min="4851" max="4851" width="21.42578125" style="8" customWidth="1"/>
    <col min="4852" max="4852" width="11.140625" style="8" customWidth="1"/>
    <col min="4853" max="4854" width="13.7109375" style="8" customWidth="1"/>
    <col min="4855" max="4855" width="21.42578125" style="8" customWidth="1"/>
    <col min="4856" max="4856" width="11.140625" style="8" customWidth="1"/>
    <col min="4857" max="4857" width="16.28515625" style="8" customWidth="1"/>
    <col min="4858" max="4858" width="18.85546875" style="8" customWidth="1"/>
    <col min="4859" max="4860" width="12.42578125" style="8" customWidth="1"/>
    <col min="4861" max="4861" width="15" style="8" customWidth="1"/>
    <col min="4862" max="4862" width="21.42578125" style="8" customWidth="1"/>
    <col min="4863" max="4868" width="20.140625" style="8" customWidth="1"/>
    <col min="4869" max="4869" width="13.7109375" style="8" customWidth="1"/>
    <col min="4870" max="4870" width="12.42578125" style="8" customWidth="1"/>
    <col min="4871" max="4872" width="15" style="8" customWidth="1"/>
    <col min="4873" max="4890" width="16.28515625" style="8" customWidth="1"/>
    <col min="4891" max="4891" width="17.5703125" style="8" customWidth="1"/>
    <col min="4892" max="4898" width="16.28515625" style="8" customWidth="1"/>
    <col min="4899" max="4899" width="9.85546875" style="8" customWidth="1"/>
    <col min="4900" max="4900" width="12.42578125" style="8" customWidth="1"/>
    <col min="4901" max="4902" width="15" style="8" customWidth="1"/>
    <col min="4903" max="4905" width="16.28515625" style="8" customWidth="1"/>
    <col min="4906" max="4906" width="27.85546875" style="8" customWidth="1"/>
    <col min="4907" max="4907" width="29.140625" style="8" customWidth="1"/>
    <col min="4908" max="4908" width="16.28515625" style="8" customWidth="1"/>
    <col min="4909" max="5093" width="12.42578125" style="8" customWidth="1"/>
    <col min="5094" max="5094" width="16.28515625" style="8" customWidth="1"/>
    <col min="5095" max="5096" width="21.42578125" style="8" customWidth="1"/>
    <col min="5097" max="5097" width="18.85546875" style="8" customWidth="1"/>
    <col min="5098" max="5098" width="17.5703125" style="8" customWidth="1"/>
    <col min="5099" max="5103" width="12.42578125" style="8" customWidth="1"/>
    <col min="5104" max="5105" width="15" style="8" customWidth="1"/>
    <col min="5106" max="5106" width="16.28515625" style="8" customWidth="1"/>
    <col min="5107" max="5107" width="21.42578125" style="8" customWidth="1"/>
    <col min="5108" max="5108" width="11.140625" style="8" customWidth="1"/>
    <col min="5109" max="5110" width="13.7109375" style="8" customWidth="1"/>
    <col min="5111" max="5111" width="21.42578125" style="8" customWidth="1"/>
    <col min="5112" max="5112" width="11.140625" style="8" customWidth="1"/>
    <col min="5113" max="5113" width="16.28515625" style="8" customWidth="1"/>
    <col min="5114" max="5114" width="18.85546875" style="8" customWidth="1"/>
    <col min="5115" max="5116" width="12.42578125" style="8" customWidth="1"/>
    <col min="5117" max="5117" width="15" style="8" customWidth="1"/>
    <col min="5118" max="5118" width="21.42578125" style="8" customWidth="1"/>
    <col min="5119" max="5124" width="20.140625" style="8" customWidth="1"/>
    <col min="5125" max="5125" width="13.7109375" style="8" customWidth="1"/>
    <col min="5126" max="5126" width="12.42578125" style="8" customWidth="1"/>
    <col min="5127" max="5128" width="15" style="8" customWidth="1"/>
    <col min="5129" max="5146" width="16.28515625" style="8" customWidth="1"/>
    <col min="5147" max="5147" width="17.5703125" style="8" customWidth="1"/>
    <col min="5148" max="5154" width="16.28515625" style="8" customWidth="1"/>
    <col min="5155" max="5155" width="9.85546875" style="8" customWidth="1"/>
    <col min="5156" max="5156" width="12.42578125" style="8" customWidth="1"/>
    <col min="5157" max="5158" width="15" style="8" customWidth="1"/>
    <col min="5159" max="5161" width="16.28515625" style="8" customWidth="1"/>
    <col min="5162" max="5162" width="27.85546875" style="8" customWidth="1"/>
    <col min="5163" max="5163" width="29.140625" style="8" customWidth="1"/>
    <col min="5164" max="5164" width="16.28515625" style="8" customWidth="1"/>
    <col min="5165" max="5349" width="12.42578125" style="8" customWidth="1"/>
    <col min="5350" max="5350" width="16.28515625" style="8" customWidth="1"/>
    <col min="5351" max="5352" width="21.42578125" style="8" customWidth="1"/>
    <col min="5353" max="5353" width="18.85546875" style="8" customWidth="1"/>
    <col min="5354" max="5354" width="17.5703125" style="8" customWidth="1"/>
    <col min="5355" max="5359" width="12.42578125" style="8" customWidth="1"/>
    <col min="5360" max="5361" width="15" style="8" customWidth="1"/>
    <col min="5362" max="5362" width="16.28515625" style="8" customWidth="1"/>
    <col min="5363" max="5363" width="21.42578125" style="8" customWidth="1"/>
    <col min="5364" max="5364" width="11.140625" style="8" customWidth="1"/>
    <col min="5365" max="5366" width="13.7109375" style="8" customWidth="1"/>
    <col min="5367" max="5367" width="21.42578125" style="8" customWidth="1"/>
    <col min="5368" max="5368" width="11.140625" style="8" customWidth="1"/>
    <col min="5369" max="5369" width="16.28515625" style="8" customWidth="1"/>
    <col min="5370" max="5370" width="18.85546875" style="8" customWidth="1"/>
    <col min="5371" max="5372" width="12.42578125" style="8" customWidth="1"/>
    <col min="5373" max="5373" width="15" style="8" customWidth="1"/>
    <col min="5374" max="5374" width="21.42578125" style="8" customWidth="1"/>
    <col min="5375" max="5380" width="20.140625" style="8" customWidth="1"/>
    <col min="5381" max="5381" width="13.7109375" style="8" customWidth="1"/>
    <col min="5382" max="5382" width="12.42578125" style="8" customWidth="1"/>
    <col min="5383" max="5384" width="15" style="8" customWidth="1"/>
    <col min="5385" max="5402" width="16.28515625" style="8" customWidth="1"/>
    <col min="5403" max="5403" width="17.5703125" style="8" customWidth="1"/>
    <col min="5404" max="5410" width="16.28515625" style="8" customWidth="1"/>
    <col min="5411" max="5411" width="9.85546875" style="8" customWidth="1"/>
    <col min="5412" max="5412" width="12.42578125" style="8" customWidth="1"/>
    <col min="5413" max="5414" width="15" style="8" customWidth="1"/>
    <col min="5415" max="5417" width="16.28515625" style="8" customWidth="1"/>
    <col min="5418" max="5418" width="27.85546875" style="8" customWidth="1"/>
    <col min="5419" max="5419" width="29.140625" style="8" customWidth="1"/>
    <col min="5420" max="5420" width="16.28515625" style="8" customWidth="1"/>
    <col min="5421" max="5605" width="12.42578125" style="8" customWidth="1"/>
    <col min="5606" max="5606" width="16.28515625" style="8" customWidth="1"/>
    <col min="5607" max="5608" width="21.42578125" style="8" customWidth="1"/>
    <col min="5609" max="5609" width="18.85546875" style="8" customWidth="1"/>
    <col min="5610" max="5610" width="17.5703125" style="8" customWidth="1"/>
    <col min="5611" max="5615" width="12.42578125" style="8" customWidth="1"/>
    <col min="5616" max="5617" width="15" style="8" customWidth="1"/>
    <col min="5618" max="5618" width="16.28515625" style="8" customWidth="1"/>
    <col min="5619" max="5619" width="21.42578125" style="8" customWidth="1"/>
    <col min="5620" max="5620" width="11.140625" style="8" customWidth="1"/>
    <col min="5621" max="5622" width="13.7109375" style="8" customWidth="1"/>
    <col min="5623" max="5623" width="21.42578125" style="8" customWidth="1"/>
    <col min="5624" max="5624" width="11.140625" style="8" customWidth="1"/>
    <col min="5625" max="5625" width="16.28515625" style="8" customWidth="1"/>
    <col min="5626" max="5626" width="18.85546875" style="8" customWidth="1"/>
    <col min="5627" max="5628" width="12.42578125" style="8" customWidth="1"/>
    <col min="5629" max="5629" width="15" style="8" customWidth="1"/>
    <col min="5630" max="5630" width="21.42578125" style="8" customWidth="1"/>
    <col min="5631" max="5636" width="20.140625" style="8" customWidth="1"/>
    <col min="5637" max="5637" width="13.7109375" style="8" customWidth="1"/>
    <col min="5638" max="5638" width="12.42578125" style="8" customWidth="1"/>
    <col min="5639" max="5640" width="15" style="8" customWidth="1"/>
    <col min="5641" max="5658" width="16.28515625" style="8" customWidth="1"/>
    <col min="5659" max="5659" width="17.5703125" style="8" customWidth="1"/>
    <col min="5660" max="5666" width="16.28515625" style="8" customWidth="1"/>
    <col min="5667" max="5667" width="9.85546875" style="8" customWidth="1"/>
    <col min="5668" max="5668" width="12.42578125" style="8" customWidth="1"/>
    <col min="5669" max="5670" width="15" style="8" customWidth="1"/>
    <col min="5671" max="5673" width="16.28515625" style="8" customWidth="1"/>
    <col min="5674" max="5674" width="27.85546875" style="8" customWidth="1"/>
    <col min="5675" max="5675" width="29.140625" style="8" customWidth="1"/>
    <col min="5676" max="5676" width="16.28515625" style="8" customWidth="1"/>
    <col min="5677" max="5861" width="12.42578125" style="8" customWidth="1"/>
    <col min="5862" max="5862" width="16.28515625" style="8" customWidth="1"/>
    <col min="5863" max="5864" width="21.42578125" style="8" customWidth="1"/>
    <col min="5865" max="5865" width="18.85546875" style="8" customWidth="1"/>
    <col min="5866" max="5866" width="17.5703125" style="8" customWidth="1"/>
    <col min="5867" max="5871" width="12.42578125" style="8" customWidth="1"/>
    <col min="5872" max="5873" width="15" style="8" customWidth="1"/>
    <col min="5874" max="5874" width="16.28515625" style="8" customWidth="1"/>
    <col min="5875" max="5875" width="21.42578125" style="8" customWidth="1"/>
    <col min="5876" max="5876" width="11.140625" style="8" customWidth="1"/>
    <col min="5877" max="5878" width="13.7109375" style="8" customWidth="1"/>
    <col min="5879" max="5879" width="21.42578125" style="8" customWidth="1"/>
    <col min="5880" max="5880" width="11.140625" style="8" customWidth="1"/>
    <col min="5881" max="5881" width="16.28515625" style="8" customWidth="1"/>
    <col min="5882" max="5882" width="18.85546875" style="8" customWidth="1"/>
    <col min="5883" max="5884" width="12.42578125" style="8" customWidth="1"/>
    <col min="5885" max="5885" width="15" style="8" customWidth="1"/>
    <col min="5886" max="5886" width="21.42578125" style="8" customWidth="1"/>
    <col min="5887" max="5892" width="20.140625" style="8" customWidth="1"/>
    <col min="5893" max="5893" width="13.7109375" style="8" customWidth="1"/>
    <col min="5894" max="5894" width="12.42578125" style="8" customWidth="1"/>
    <col min="5895" max="5896" width="15" style="8" customWidth="1"/>
    <col min="5897" max="5914" width="16.28515625" style="8" customWidth="1"/>
    <col min="5915" max="5915" width="17.5703125" style="8" customWidth="1"/>
    <col min="5916" max="5922" width="16.28515625" style="8" customWidth="1"/>
    <col min="5923" max="5923" width="9.85546875" style="8" customWidth="1"/>
    <col min="5924" max="5924" width="12.42578125" style="8" customWidth="1"/>
    <col min="5925" max="5926" width="15" style="8" customWidth="1"/>
    <col min="5927" max="5929" width="16.28515625" style="8" customWidth="1"/>
    <col min="5930" max="5930" width="27.85546875" style="8" customWidth="1"/>
    <col min="5931" max="5931" width="29.140625" style="8" customWidth="1"/>
    <col min="5932" max="5932" width="16.28515625" style="8" customWidth="1"/>
    <col min="5933" max="6117" width="12.42578125" style="8" customWidth="1"/>
    <col min="6118" max="6118" width="16.28515625" style="8" customWidth="1"/>
    <col min="6119" max="6120" width="21.42578125" style="8" customWidth="1"/>
    <col min="6121" max="6121" width="18.85546875" style="8" customWidth="1"/>
    <col min="6122" max="6122" width="17.5703125" style="8" customWidth="1"/>
    <col min="6123" max="6127" width="12.42578125" style="8" customWidth="1"/>
    <col min="6128" max="6129" width="15" style="8" customWidth="1"/>
    <col min="6130" max="6130" width="16.28515625" style="8" customWidth="1"/>
    <col min="6131" max="6131" width="21.42578125" style="8" customWidth="1"/>
    <col min="6132" max="6132" width="11.140625" style="8" customWidth="1"/>
    <col min="6133" max="6134" width="13.7109375" style="8" customWidth="1"/>
    <col min="6135" max="6135" width="21.42578125" style="8" customWidth="1"/>
    <col min="6136" max="6136" width="11.140625" style="8" customWidth="1"/>
    <col min="6137" max="6137" width="16.28515625" style="8" customWidth="1"/>
    <col min="6138" max="6138" width="18.85546875" style="8" customWidth="1"/>
    <col min="6139" max="6140" width="12.42578125" style="8" customWidth="1"/>
    <col min="6141" max="6141" width="15" style="8" customWidth="1"/>
    <col min="6142" max="6142" width="21.42578125" style="8" customWidth="1"/>
    <col min="6143" max="6148" width="20.140625" style="8" customWidth="1"/>
    <col min="6149" max="6149" width="13.7109375" style="8" customWidth="1"/>
    <col min="6150" max="6150" width="12.42578125" style="8" customWidth="1"/>
    <col min="6151" max="6152" width="15" style="8" customWidth="1"/>
    <col min="6153" max="6170" width="16.28515625" style="8" customWidth="1"/>
    <col min="6171" max="6171" width="17.5703125" style="8" customWidth="1"/>
    <col min="6172" max="6178" width="16.28515625" style="8" customWidth="1"/>
    <col min="6179" max="6179" width="9.85546875" style="8" customWidth="1"/>
    <col min="6180" max="6180" width="12.42578125" style="8" customWidth="1"/>
    <col min="6181" max="6182" width="15" style="8" customWidth="1"/>
    <col min="6183" max="6185" width="16.28515625" style="8" customWidth="1"/>
    <col min="6186" max="6186" width="27.85546875" style="8" customWidth="1"/>
    <col min="6187" max="6187" width="29.140625" style="8" customWidth="1"/>
    <col min="6188" max="6188" width="16.28515625" style="8" customWidth="1"/>
    <col min="6189" max="6373" width="12.42578125" style="8" customWidth="1"/>
    <col min="6374" max="6374" width="16.28515625" style="8" customWidth="1"/>
    <col min="6375" max="6376" width="21.42578125" style="8" customWidth="1"/>
    <col min="6377" max="6377" width="18.85546875" style="8" customWidth="1"/>
    <col min="6378" max="6378" width="17.5703125" style="8" customWidth="1"/>
    <col min="6379" max="6383" width="12.42578125" style="8" customWidth="1"/>
    <col min="6384" max="6385" width="15" style="8" customWidth="1"/>
    <col min="6386" max="6386" width="16.28515625" style="8" customWidth="1"/>
    <col min="6387" max="6387" width="21.42578125" style="8" customWidth="1"/>
    <col min="6388" max="6388" width="11.140625" style="8" customWidth="1"/>
    <col min="6389" max="6390" width="13.7109375" style="8" customWidth="1"/>
    <col min="6391" max="6391" width="21.42578125" style="8" customWidth="1"/>
    <col min="6392" max="6392" width="11.140625" style="8" customWidth="1"/>
    <col min="6393" max="6393" width="16.28515625" style="8" customWidth="1"/>
    <col min="6394" max="6394" width="18.85546875" style="8" customWidth="1"/>
    <col min="6395" max="6396" width="12.42578125" style="8" customWidth="1"/>
    <col min="6397" max="6397" width="15" style="8" customWidth="1"/>
    <col min="6398" max="6398" width="21.42578125" style="8" customWidth="1"/>
    <col min="6399" max="6404" width="20.140625" style="8" customWidth="1"/>
    <col min="6405" max="6405" width="13.7109375" style="8" customWidth="1"/>
    <col min="6406" max="6406" width="12.42578125" style="8" customWidth="1"/>
    <col min="6407" max="6408" width="15" style="8" customWidth="1"/>
    <col min="6409" max="6426" width="16.28515625" style="8" customWidth="1"/>
    <col min="6427" max="6427" width="17.5703125" style="8" customWidth="1"/>
    <col min="6428" max="6434" width="16.28515625" style="8" customWidth="1"/>
    <col min="6435" max="6435" width="9.85546875" style="8" customWidth="1"/>
    <col min="6436" max="6436" width="12.42578125" style="8" customWidth="1"/>
    <col min="6437" max="6438" width="15" style="8" customWidth="1"/>
    <col min="6439" max="6441" width="16.28515625" style="8" customWidth="1"/>
    <col min="6442" max="6442" width="27.85546875" style="8" customWidth="1"/>
    <col min="6443" max="6443" width="29.140625" style="8" customWidth="1"/>
    <col min="6444" max="6444" width="16.28515625" style="8" customWidth="1"/>
    <col min="6445" max="6629" width="12.42578125" style="8" customWidth="1"/>
    <col min="6630" max="6630" width="16.28515625" style="8" customWidth="1"/>
    <col min="6631" max="6632" width="21.42578125" style="8" customWidth="1"/>
    <col min="6633" max="6633" width="18.85546875" style="8" customWidth="1"/>
    <col min="6634" max="6634" width="17.5703125" style="8" customWidth="1"/>
    <col min="6635" max="6639" width="12.42578125" style="8" customWidth="1"/>
    <col min="6640" max="6641" width="15" style="8" customWidth="1"/>
    <col min="6642" max="6642" width="16.28515625" style="8" customWidth="1"/>
    <col min="6643" max="6643" width="21.42578125" style="8" customWidth="1"/>
    <col min="6644" max="6644" width="11.140625" style="8" customWidth="1"/>
    <col min="6645" max="6646" width="13.7109375" style="8" customWidth="1"/>
    <col min="6647" max="6647" width="21.42578125" style="8" customWidth="1"/>
    <col min="6648" max="6648" width="11.140625" style="8" customWidth="1"/>
    <col min="6649" max="6649" width="16.28515625" style="8" customWidth="1"/>
    <col min="6650" max="6650" width="18.85546875" style="8" customWidth="1"/>
    <col min="6651" max="6652" width="12.42578125" style="8" customWidth="1"/>
    <col min="6653" max="6653" width="15" style="8" customWidth="1"/>
    <col min="6654" max="6654" width="21.42578125" style="8" customWidth="1"/>
    <col min="6655" max="6660" width="20.140625" style="8" customWidth="1"/>
    <col min="6661" max="6661" width="13.7109375" style="8" customWidth="1"/>
    <col min="6662" max="6662" width="12.42578125" style="8" customWidth="1"/>
    <col min="6663" max="6664" width="15" style="8" customWidth="1"/>
    <col min="6665" max="6682" width="16.28515625" style="8" customWidth="1"/>
    <col min="6683" max="6683" width="17.5703125" style="8" customWidth="1"/>
    <col min="6684" max="6690" width="16.28515625" style="8" customWidth="1"/>
    <col min="6691" max="6691" width="9.85546875" style="8" customWidth="1"/>
    <col min="6692" max="6692" width="12.42578125" style="8" customWidth="1"/>
    <col min="6693" max="6694" width="15" style="8" customWidth="1"/>
    <col min="6695" max="6697" width="16.28515625" style="8" customWidth="1"/>
    <col min="6698" max="6698" width="27.85546875" style="8" customWidth="1"/>
    <col min="6699" max="6699" width="29.140625" style="8" customWidth="1"/>
    <col min="6700" max="6700" width="16.28515625" style="8" customWidth="1"/>
    <col min="6701" max="6885" width="12.42578125" style="8" customWidth="1"/>
    <col min="6886" max="6886" width="16.28515625" style="8" customWidth="1"/>
    <col min="6887" max="6888" width="21.42578125" style="8" customWidth="1"/>
    <col min="6889" max="6889" width="18.85546875" style="8" customWidth="1"/>
    <col min="6890" max="6890" width="17.5703125" style="8" customWidth="1"/>
    <col min="6891" max="6895" width="12.42578125" style="8" customWidth="1"/>
    <col min="6896" max="6897" width="15" style="8" customWidth="1"/>
    <col min="6898" max="6898" width="16.28515625" style="8" customWidth="1"/>
    <col min="6899" max="6899" width="21.42578125" style="8" customWidth="1"/>
    <col min="6900" max="6900" width="11.140625" style="8" customWidth="1"/>
    <col min="6901" max="6902" width="13.7109375" style="8" customWidth="1"/>
    <col min="6903" max="6903" width="21.42578125" style="8" customWidth="1"/>
    <col min="6904" max="6904" width="11.140625" style="8" customWidth="1"/>
    <col min="6905" max="6905" width="16.28515625" style="8" customWidth="1"/>
    <col min="6906" max="6906" width="18.85546875" style="8" customWidth="1"/>
    <col min="6907" max="6908" width="12.42578125" style="8" customWidth="1"/>
    <col min="6909" max="6909" width="15" style="8" customWidth="1"/>
    <col min="6910" max="6910" width="21.42578125" style="8" customWidth="1"/>
    <col min="6911" max="6916" width="20.140625" style="8" customWidth="1"/>
    <col min="6917" max="6917" width="13.7109375" style="8" customWidth="1"/>
    <col min="6918" max="6918" width="12.42578125" style="8" customWidth="1"/>
    <col min="6919" max="6920" width="15" style="8" customWidth="1"/>
    <col min="6921" max="6938" width="16.28515625" style="8" customWidth="1"/>
    <col min="6939" max="6939" width="17.5703125" style="8" customWidth="1"/>
    <col min="6940" max="6946" width="16.28515625" style="8" customWidth="1"/>
    <col min="6947" max="6947" width="9.85546875" style="8" customWidth="1"/>
    <col min="6948" max="6948" width="12.42578125" style="8" customWidth="1"/>
    <col min="6949" max="6950" width="15" style="8" customWidth="1"/>
    <col min="6951" max="6953" width="16.28515625" style="8" customWidth="1"/>
    <col min="6954" max="6954" width="27.85546875" style="8" customWidth="1"/>
    <col min="6955" max="6955" width="29.140625" style="8" customWidth="1"/>
    <col min="6956" max="6956" width="16.28515625" style="8" customWidth="1"/>
    <col min="6957" max="7141" width="12.42578125" style="8" customWidth="1"/>
    <col min="7142" max="7142" width="16.28515625" style="8" customWidth="1"/>
    <col min="7143" max="7144" width="21.42578125" style="8" customWidth="1"/>
    <col min="7145" max="7145" width="18.85546875" style="8" customWidth="1"/>
    <col min="7146" max="7146" width="17.5703125" style="8" customWidth="1"/>
    <col min="7147" max="7151" width="12.42578125" style="8" customWidth="1"/>
    <col min="7152" max="7153" width="15" style="8" customWidth="1"/>
    <col min="7154" max="7154" width="16.28515625" style="8" customWidth="1"/>
    <col min="7155" max="7155" width="21.42578125" style="8" customWidth="1"/>
    <col min="7156" max="7156" width="11.140625" style="8" customWidth="1"/>
    <col min="7157" max="7158" width="13.7109375" style="8" customWidth="1"/>
    <col min="7159" max="7159" width="21.42578125" style="8" customWidth="1"/>
    <col min="7160" max="7160" width="11.140625" style="8" customWidth="1"/>
    <col min="7161" max="7161" width="16.28515625" style="8" customWidth="1"/>
    <col min="7162" max="7162" width="18.85546875" style="8" customWidth="1"/>
    <col min="7163" max="7164" width="12.42578125" style="8" customWidth="1"/>
    <col min="7165" max="7165" width="15" style="8" customWidth="1"/>
    <col min="7166" max="7166" width="21.42578125" style="8" customWidth="1"/>
    <col min="7167" max="7172" width="20.140625" style="8" customWidth="1"/>
    <col min="7173" max="7173" width="13.7109375" style="8" customWidth="1"/>
    <col min="7174" max="7174" width="12.42578125" style="8" customWidth="1"/>
    <col min="7175" max="7176" width="15" style="8" customWidth="1"/>
    <col min="7177" max="7194" width="16.28515625" style="8" customWidth="1"/>
    <col min="7195" max="7195" width="17.5703125" style="8" customWidth="1"/>
    <col min="7196" max="7202" width="16.28515625" style="8" customWidth="1"/>
    <col min="7203" max="7203" width="9.85546875" style="8" customWidth="1"/>
    <col min="7204" max="7204" width="12.42578125" style="8" customWidth="1"/>
    <col min="7205" max="7206" width="15" style="8" customWidth="1"/>
    <col min="7207" max="7209" width="16.28515625" style="8" customWidth="1"/>
    <col min="7210" max="7210" width="27.85546875" style="8" customWidth="1"/>
    <col min="7211" max="7211" width="29.140625" style="8" customWidth="1"/>
    <col min="7212" max="7212" width="16.28515625" style="8" customWidth="1"/>
    <col min="7213" max="7397" width="12.42578125" style="8" customWidth="1"/>
    <col min="7398" max="7398" width="16.28515625" style="8" customWidth="1"/>
    <col min="7399" max="7400" width="21.42578125" style="8" customWidth="1"/>
    <col min="7401" max="7401" width="18.85546875" style="8" customWidth="1"/>
    <col min="7402" max="7402" width="17.5703125" style="8" customWidth="1"/>
    <col min="7403" max="7407" width="12.42578125" style="8" customWidth="1"/>
    <col min="7408" max="7409" width="15" style="8" customWidth="1"/>
    <col min="7410" max="7410" width="16.28515625" style="8" customWidth="1"/>
    <col min="7411" max="7411" width="21.42578125" style="8" customWidth="1"/>
    <col min="7412" max="7412" width="11.140625" style="8" customWidth="1"/>
    <col min="7413" max="7414" width="13.7109375" style="8" customWidth="1"/>
    <col min="7415" max="7415" width="21.42578125" style="8" customWidth="1"/>
    <col min="7416" max="7416" width="11.140625" style="8" customWidth="1"/>
    <col min="7417" max="7417" width="16.28515625" style="8" customWidth="1"/>
    <col min="7418" max="7418" width="18.85546875" style="8" customWidth="1"/>
    <col min="7419" max="7420" width="12.42578125" style="8" customWidth="1"/>
    <col min="7421" max="7421" width="15" style="8" customWidth="1"/>
    <col min="7422" max="7422" width="21.42578125" style="8" customWidth="1"/>
    <col min="7423" max="7428" width="20.140625" style="8" customWidth="1"/>
    <col min="7429" max="7429" width="13.7109375" style="8" customWidth="1"/>
    <col min="7430" max="7430" width="12.42578125" style="8" customWidth="1"/>
    <col min="7431" max="7432" width="15" style="8" customWidth="1"/>
    <col min="7433" max="7450" width="16.28515625" style="8" customWidth="1"/>
    <col min="7451" max="7451" width="17.5703125" style="8" customWidth="1"/>
    <col min="7452" max="7458" width="16.28515625" style="8" customWidth="1"/>
    <col min="7459" max="7459" width="9.85546875" style="8" customWidth="1"/>
    <col min="7460" max="7460" width="12.42578125" style="8" customWidth="1"/>
    <col min="7461" max="7462" width="15" style="8" customWidth="1"/>
    <col min="7463" max="7465" width="16.28515625" style="8" customWidth="1"/>
    <col min="7466" max="7466" width="27.85546875" style="8" customWidth="1"/>
    <col min="7467" max="7467" width="29.140625" style="8" customWidth="1"/>
    <col min="7468" max="7468" width="16.28515625" style="8" customWidth="1"/>
    <col min="7469" max="7653" width="12.42578125" style="8" customWidth="1"/>
    <col min="7654" max="7654" width="16.28515625" style="8" customWidth="1"/>
    <col min="7655" max="7656" width="21.42578125" style="8" customWidth="1"/>
    <col min="7657" max="7657" width="18.85546875" style="8" customWidth="1"/>
    <col min="7658" max="7658" width="17.5703125" style="8" customWidth="1"/>
    <col min="7659" max="7663" width="12.42578125" style="8" customWidth="1"/>
    <col min="7664" max="7665" width="15" style="8" customWidth="1"/>
    <col min="7666" max="7666" width="16.28515625" style="8" customWidth="1"/>
    <col min="7667" max="7667" width="21.42578125" style="8" customWidth="1"/>
    <col min="7668" max="7668" width="11.140625" style="8" customWidth="1"/>
    <col min="7669" max="7670" width="13.7109375" style="8" customWidth="1"/>
    <col min="7671" max="7671" width="21.42578125" style="8" customWidth="1"/>
    <col min="7672" max="7672" width="11.140625" style="8" customWidth="1"/>
    <col min="7673" max="7673" width="16.28515625" style="8" customWidth="1"/>
    <col min="7674" max="7674" width="18.85546875" style="8" customWidth="1"/>
    <col min="7675" max="7676" width="12.42578125" style="8" customWidth="1"/>
    <col min="7677" max="7677" width="15" style="8" customWidth="1"/>
    <col min="7678" max="7678" width="21.42578125" style="8" customWidth="1"/>
    <col min="7679" max="7684" width="20.140625" style="8" customWidth="1"/>
    <col min="7685" max="7685" width="13.7109375" style="8" customWidth="1"/>
    <col min="7686" max="7686" width="12.42578125" style="8" customWidth="1"/>
    <col min="7687" max="7688" width="15" style="8" customWidth="1"/>
    <col min="7689" max="7706" width="16.28515625" style="8" customWidth="1"/>
    <col min="7707" max="7707" width="17.5703125" style="8" customWidth="1"/>
    <col min="7708" max="7714" width="16.28515625" style="8" customWidth="1"/>
    <col min="7715" max="7715" width="9.85546875" style="8" customWidth="1"/>
    <col min="7716" max="7716" width="12.42578125" style="8" customWidth="1"/>
    <col min="7717" max="7718" width="15" style="8" customWidth="1"/>
    <col min="7719" max="7721" width="16.28515625" style="8" customWidth="1"/>
    <col min="7722" max="7722" width="27.85546875" style="8" customWidth="1"/>
    <col min="7723" max="7723" width="29.140625" style="8" customWidth="1"/>
    <col min="7724" max="7724" width="16.28515625" style="8" customWidth="1"/>
    <col min="7725" max="7909" width="12.42578125" style="8" customWidth="1"/>
    <col min="7910" max="7910" width="16.28515625" style="8" customWidth="1"/>
    <col min="7911" max="7912" width="21.42578125" style="8" customWidth="1"/>
    <col min="7913" max="7913" width="18.85546875" style="8" customWidth="1"/>
    <col min="7914" max="7914" width="17.5703125" style="8" customWidth="1"/>
    <col min="7915" max="7919" width="12.42578125" style="8" customWidth="1"/>
    <col min="7920" max="7921" width="15" style="8" customWidth="1"/>
    <col min="7922" max="7922" width="16.28515625" style="8" customWidth="1"/>
    <col min="7923" max="7923" width="21.42578125" style="8" customWidth="1"/>
    <col min="7924" max="7924" width="11.140625" style="8" customWidth="1"/>
    <col min="7925" max="7926" width="13.7109375" style="8" customWidth="1"/>
    <col min="7927" max="7927" width="21.42578125" style="8" customWidth="1"/>
    <col min="7928" max="7928" width="11.140625" style="8" customWidth="1"/>
    <col min="7929" max="7929" width="16.28515625" style="8" customWidth="1"/>
    <col min="7930" max="7930" width="18.85546875" style="8" customWidth="1"/>
    <col min="7931" max="7932" width="12.42578125" style="8" customWidth="1"/>
    <col min="7933" max="7933" width="15" style="8" customWidth="1"/>
    <col min="7934" max="7934" width="21.42578125" style="8" customWidth="1"/>
    <col min="7935" max="7940" width="20.140625" style="8" customWidth="1"/>
    <col min="7941" max="7941" width="13.7109375" style="8" customWidth="1"/>
    <col min="7942" max="7942" width="12.42578125" style="8" customWidth="1"/>
    <col min="7943" max="7944" width="15" style="8" customWidth="1"/>
    <col min="7945" max="7962" width="16.28515625" style="8" customWidth="1"/>
    <col min="7963" max="7963" width="17.5703125" style="8" customWidth="1"/>
    <col min="7964" max="7970" width="16.28515625" style="8" customWidth="1"/>
    <col min="7971" max="7971" width="9.85546875" style="8" customWidth="1"/>
    <col min="7972" max="7972" width="12.42578125" style="8" customWidth="1"/>
    <col min="7973" max="7974" width="15" style="8" customWidth="1"/>
    <col min="7975" max="7977" width="16.28515625" style="8" customWidth="1"/>
    <col min="7978" max="7978" width="27.85546875" style="8" customWidth="1"/>
    <col min="7979" max="7979" width="29.140625" style="8" customWidth="1"/>
    <col min="7980" max="7980" width="16.28515625" style="8" customWidth="1"/>
    <col min="7981" max="8165" width="12.42578125" style="8" customWidth="1"/>
    <col min="8166" max="8166" width="16.28515625" style="8" customWidth="1"/>
    <col min="8167" max="8168" width="21.42578125" style="8" customWidth="1"/>
    <col min="8169" max="8169" width="18.85546875" style="8" customWidth="1"/>
    <col min="8170" max="8170" width="17.5703125" style="8" customWidth="1"/>
    <col min="8171" max="8175" width="12.42578125" style="8" customWidth="1"/>
    <col min="8176" max="8177" width="15" style="8" customWidth="1"/>
    <col min="8178" max="8178" width="16.28515625" style="8" customWidth="1"/>
    <col min="8179" max="8179" width="21.42578125" style="8" customWidth="1"/>
    <col min="8180" max="8180" width="11.140625" style="8" customWidth="1"/>
    <col min="8181" max="8182" width="13.7109375" style="8" customWidth="1"/>
    <col min="8183" max="8183" width="21.42578125" style="8" customWidth="1"/>
    <col min="8184" max="8184" width="11.140625" style="8" customWidth="1"/>
    <col min="8185" max="8185" width="16.28515625" style="8" customWidth="1"/>
    <col min="8186" max="8186" width="18.85546875" style="8" customWidth="1"/>
    <col min="8187" max="8188" width="12.42578125" style="8" customWidth="1"/>
    <col min="8189" max="8189" width="15" style="8" customWidth="1"/>
    <col min="8190" max="8190" width="21.42578125" style="8" customWidth="1"/>
    <col min="8191" max="8196" width="20.140625" style="8" customWidth="1"/>
    <col min="8197" max="8197" width="13.7109375" style="8" customWidth="1"/>
    <col min="8198" max="8198" width="12.42578125" style="8" customWidth="1"/>
    <col min="8199" max="8200" width="15" style="8" customWidth="1"/>
    <col min="8201" max="8218" width="16.28515625" style="8" customWidth="1"/>
    <col min="8219" max="8219" width="17.5703125" style="8" customWidth="1"/>
    <col min="8220" max="8226" width="16.28515625" style="8" customWidth="1"/>
    <col min="8227" max="8227" width="9.85546875" style="8" customWidth="1"/>
    <col min="8228" max="8228" width="12.42578125" style="8" customWidth="1"/>
    <col min="8229" max="8230" width="15" style="8" customWidth="1"/>
    <col min="8231" max="8233" width="16.28515625" style="8" customWidth="1"/>
    <col min="8234" max="8234" width="27.85546875" style="8" customWidth="1"/>
    <col min="8235" max="8235" width="29.140625" style="8" customWidth="1"/>
    <col min="8236" max="8236" width="16.28515625" style="8" customWidth="1"/>
    <col min="8237" max="8421" width="12.42578125" style="8" customWidth="1"/>
    <col min="8422" max="8422" width="16.28515625" style="8" customWidth="1"/>
    <col min="8423" max="8424" width="21.42578125" style="8" customWidth="1"/>
    <col min="8425" max="8425" width="18.85546875" style="8" customWidth="1"/>
    <col min="8426" max="8426" width="17.5703125" style="8" customWidth="1"/>
    <col min="8427" max="8431" width="12.42578125" style="8" customWidth="1"/>
    <col min="8432" max="8433" width="15" style="8" customWidth="1"/>
    <col min="8434" max="8434" width="16.28515625" style="8" customWidth="1"/>
    <col min="8435" max="8435" width="21.42578125" style="8" customWidth="1"/>
    <col min="8436" max="8436" width="11.140625" style="8" customWidth="1"/>
    <col min="8437" max="8438" width="13.7109375" style="8" customWidth="1"/>
    <col min="8439" max="8439" width="21.42578125" style="8" customWidth="1"/>
    <col min="8440" max="8440" width="11.140625" style="8" customWidth="1"/>
    <col min="8441" max="8441" width="16.28515625" style="8" customWidth="1"/>
    <col min="8442" max="8442" width="18.85546875" style="8" customWidth="1"/>
    <col min="8443" max="8444" width="12.42578125" style="8" customWidth="1"/>
    <col min="8445" max="8445" width="15" style="8" customWidth="1"/>
    <col min="8446" max="8446" width="21.42578125" style="8" customWidth="1"/>
    <col min="8447" max="8452" width="20.140625" style="8" customWidth="1"/>
    <col min="8453" max="8453" width="13.7109375" style="8" customWidth="1"/>
    <col min="8454" max="8454" width="12.42578125" style="8" customWidth="1"/>
    <col min="8455" max="8456" width="15" style="8" customWidth="1"/>
    <col min="8457" max="8474" width="16.28515625" style="8" customWidth="1"/>
    <col min="8475" max="8475" width="17.5703125" style="8" customWidth="1"/>
    <col min="8476" max="8482" width="16.28515625" style="8" customWidth="1"/>
    <col min="8483" max="8483" width="9.85546875" style="8" customWidth="1"/>
    <col min="8484" max="8484" width="12.42578125" style="8" customWidth="1"/>
    <col min="8485" max="8486" width="15" style="8" customWidth="1"/>
    <col min="8487" max="8489" width="16.28515625" style="8" customWidth="1"/>
    <col min="8490" max="8490" width="27.85546875" style="8" customWidth="1"/>
    <col min="8491" max="8491" width="29.140625" style="8" customWidth="1"/>
    <col min="8492" max="8492" width="16.28515625" style="8" customWidth="1"/>
    <col min="8493" max="8677" width="12.42578125" style="8" customWidth="1"/>
    <col min="8678" max="8678" width="16.28515625" style="8" customWidth="1"/>
    <col min="8679" max="8680" width="21.42578125" style="8" customWidth="1"/>
    <col min="8681" max="8681" width="18.85546875" style="8" customWidth="1"/>
    <col min="8682" max="8682" width="17.5703125" style="8" customWidth="1"/>
    <col min="8683" max="8687" width="12.42578125" style="8" customWidth="1"/>
    <col min="8688" max="8689" width="15" style="8" customWidth="1"/>
    <col min="8690" max="8690" width="16.28515625" style="8" customWidth="1"/>
    <col min="8691" max="8691" width="21.42578125" style="8" customWidth="1"/>
    <col min="8692" max="8692" width="11.140625" style="8" customWidth="1"/>
    <col min="8693" max="8694" width="13.7109375" style="8" customWidth="1"/>
    <col min="8695" max="8695" width="21.42578125" style="8" customWidth="1"/>
    <col min="8696" max="8696" width="11.140625" style="8" customWidth="1"/>
    <col min="8697" max="8697" width="16.28515625" style="8" customWidth="1"/>
    <col min="8698" max="8698" width="18.85546875" style="8" customWidth="1"/>
    <col min="8699" max="8700" width="12.42578125" style="8" customWidth="1"/>
    <col min="8701" max="8701" width="15" style="8" customWidth="1"/>
    <col min="8702" max="8702" width="21.42578125" style="8" customWidth="1"/>
    <col min="8703" max="8708" width="20.140625" style="8" customWidth="1"/>
    <col min="8709" max="8709" width="13.7109375" style="8" customWidth="1"/>
    <col min="8710" max="8710" width="12.42578125" style="8" customWidth="1"/>
    <col min="8711" max="8712" width="15" style="8" customWidth="1"/>
    <col min="8713" max="8730" width="16.28515625" style="8" customWidth="1"/>
    <col min="8731" max="8731" width="17.5703125" style="8" customWidth="1"/>
    <col min="8732" max="8738" width="16.28515625" style="8" customWidth="1"/>
    <col min="8739" max="8739" width="9.85546875" style="8" customWidth="1"/>
    <col min="8740" max="8740" width="12.42578125" style="8" customWidth="1"/>
    <col min="8741" max="8742" width="15" style="8" customWidth="1"/>
    <col min="8743" max="8745" width="16.28515625" style="8" customWidth="1"/>
    <col min="8746" max="8746" width="27.85546875" style="8" customWidth="1"/>
    <col min="8747" max="8747" width="29.140625" style="8" customWidth="1"/>
    <col min="8748" max="8748" width="16.28515625" style="8" customWidth="1"/>
    <col min="8749" max="8933" width="12.42578125" style="8" customWidth="1"/>
    <col min="8934" max="8934" width="16.28515625" style="8" customWidth="1"/>
    <col min="8935" max="8936" width="21.42578125" style="8" customWidth="1"/>
    <col min="8937" max="8937" width="18.85546875" style="8" customWidth="1"/>
    <col min="8938" max="8938" width="17.5703125" style="8" customWidth="1"/>
    <col min="8939" max="8943" width="12.42578125" style="8" customWidth="1"/>
    <col min="8944" max="8945" width="15" style="8" customWidth="1"/>
    <col min="8946" max="8946" width="16.28515625" style="8" customWidth="1"/>
    <col min="8947" max="8947" width="21.42578125" style="8" customWidth="1"/>
    <col min="8948" max="8948" width="11.140625" style="8" customWidth="1"/>
    <col min="8949" max="8950" width="13.7109375" style="8" customWidth="1"/>
    <col min="8951" max="8951" width="21.42578125" style="8" customWidth="1"/>
    <col min="8952" max="8952" width="11.140625" style="8" customWidth="1"/>
    <col min="8953" max="8953" width="16.28515625" style="8" customWidth="1"/>
    <col min="8954" max="8954" width="18.85546875" style="8" customWidth="1"/>
    <col min="8955" max="8956" width="12.42578125" style="8" customWidth="1"/>
    <col min="8957" max="8957" width="15" style="8" customWidth="1"/>
    <col min="8958" max="8958" width="21.42578125" style="8" customWidth="1"/>
    <col min="8959" max="8964" width="20.140625" style="8" customWidth="1"/>
    <col min="8965" max="8965" width="13.7109375" style="8" customWidth="1"/>
    <col min="8966" max="8966" width="12.42578125" style="8" customWidth="1"/>
    <col min="8967" max="8968" width="15" style="8" customWidth="1"/>
    <col min="8969" max="8986" width="16.28515625" style="8" customWidth="1"/>
    <col min="8987" max="8987" width="17.5703125" style="8" customWidth="1"/>
    <col min="8988" max="8994" width="16.28515625" style="8" customWidth="1"/>
    <col min="8995" max="8995" width="9.85546875" style="8" customWidth="1"/>
    <col min="8996" max="8996" width="12.42578125" style="8" customWidth="1"/>
    <col min="8997" max="8998" width="15" style="8" customWidth="1"/>
    <col min="8999" max="9001" width="16.28515625" style="8" customWidth="1"/>
    <col min="9002" max="9002" width="27.85546875" style="8" customWidth="1"/>
    <col min="9003" max="9003" width="29.140625" style="8" customWidth="1"/>
    <col min="9004" max="9004" width="16.28515625" style="8" customWidth="1"/>
    <col min="9005" max="9189" width="12.42578125" style="8" customWidth="1"/>
    <col min="9190" max="9190" width="16.28515625" style="8" customWidth="1"/>
    <col min="9191" max="9192" width="21.42578125" style="8" customWidth="1"/>
    <col min="9193" max="9193" width="18.85546875" style="8" customWidth="1"/>
    <col min="9194" max="9194" width="17.5703125" style="8" customWidth="1"/>
    <col min="9195" max="9199" width="12.42578125" style="8" customWidth="1"/>
    <col min="9200" max="9201" width="15" style="8" customWidth="1"/>
    <col min="9202" max="9202" width="16.28515625" style="8" customWidth="1"/>
    <col min="9203" max="9203" width="21.42578125" style="8" customWidth="1"/>
    <col min="9204" max="9204" width="11.140625" style="8" customWidth="1"/>
    <col min="9205" max="9206" width="13.7109375" style="8" customWidth="1"/>
    <col min="9207" max="9207" width="21.42578125" style="8" customWidth="1"/>
    <col min="9208" max="9208" width="11.140625" style="8" customWidth="1"/>
    <col min="9209" max="9209" width="16.28515625" style="8" customWidth="1"/>
    <col min="9210" max="9210" width="18.85546875" style="8" customWidth="1"/>
    <col min="9211" max="9212" width="12.42578125" style="8" customWidth="1"/>
    <col min="9213" max="9213" width="15" style="8" customWidth="1"/>
    <col min="9214" max="9214" width="21.42578125" style="8" customWidth="1"/>
    <col min="9215" max="9220" width="20.140625" style="8" customWidth="1"/>
    <col min="9221" max="9221" width="13.7109375" style="8" customWidth="1"/>
    <col min="9222" max="9222" width="12.42578125" style="8" customWidth="1"/>
    <col min="9223" max="9224" width="15" style="8" customWidth="1"/>
    <col min="9225" max="9242" width="16.28515625" style="8" customWidth="1"/>
    <col min="9243" max="9243" width="17.5703125" style="8" customWidth="1"/>
    <col min="9244" max="9250" width="16.28515625" style="8" customWidth="1"/>
    <col min="9251" max="9251" width="9.85546875" style="8" customWidth="1"/>
    <col min="9252" max="9252" width="12.42578125" style="8" customWidth="1"/>
    <col min="9253" max="9254" width="15" style="8" customWidth="1"/>
    <col min="9255" max="9257" width="16.28515625" style="8" customWidth="1"/>
    <col min="9258" max="9258" width="27.85546875" style="8" customWidth="1"/>
    <col min="9259" max="9259" width="29.140625" style="8" customWidth="1"/>
    <col min="9260" max="9260" width="16.28515625" style="8" customWidth="1"/>
    <col min="9261" max="9445" width="12.42578125" style="8" customWidth="1"/>
    <col min="9446" max="9446" width="16.28515625" style="8" customWidth="1"/>
    <col min="9447" max="9448" width="21.42578125" style="8" customWidth="1"/>
    <col min="9449" max="9449" width="18.85546875" style="8" customWidth="1"/>
    <col min="9450" max="9450" width="17.5703125" style="8" customWidth="1"/>
    <col min="9451" max="9455" width="12.42578125" style="8" customWidth="1"/>
    <col min="9456" max="9457" width="15" style="8" customWidth="1"/>
    <col min="9458" max="9458" width="16.28515625" style="8" customWidth="1"/>
    <col min="9459" max="9459" width="21.42578125" style="8" customWidth="1"/>
    <col min="9460" max="9460" width="11.140625" style="8" customWidth="1"/>
    <col min="9461" max="9462" width="13.7109375" style="8" customWidth="1"/>
    <col min="9463" max="9463" width="21.42578125" style="8" customWidth="1"/>
    <col min="9464" max="9464" width="11.140625" style="8" customWidth="1"/>
    <col min="9465" max="9465" width="16.28515625" style="8" customWidth="1"/>
    <col min="9466" max="9466" width="18.85546875" style="8" customWidth="1"/>
    <col min="9467" max="9468" width="12.42578125" style="8" customWidth="1"/>
    <col min="9469" max="9469" width="15" style="8" customWidth="1"/>
    <col min="9470" max="9470" width="21.42578125" style="8" customWidth="1"/>
    <col min="9471" max="9476" width="20.140625" style="8" customWidth="1"/>
    <col min="9477" max="9477" width="13.7109375" style="8" customWidth="1"/>
    <col min="9478" max="9478" width="12.42578125" style="8" customWidth="1"/>
    <col min="9479" max="9480" width="15" style="8" customWidth="1"/>
    <col min="9481" max="9498" width="16.28515625" style="8" customWidth="1"/>
    <col min="9499" max="9499" width="17.5703125" style="8" customWidth="1"/>
    <col min="9500" max="9506" width="16.28515625" style="8" customWidth="1"/>
    <col min="9507" max="9507" width="9.85546875" style="8" customWidth="1"/>
    <col min="9508" max="9508" width="12.42578125" style="8" customWidth="1"/>
    <col min="9509" max="9510" width="15" style="8" customWidth="1"/>
    <col min="9511" max="9513" width="16.28515625" style="8" customWidth="1"/>
    <col min="9514" max="9514" width="27.85546875" style="8" customWidth="1"/>
    <col min="9515" max="9515" width="29.140625" style="8" customWidth="1"/>
    <col min="9516" max="9516" width="16.28515625" style="8" customWidth="1"/>
    <col min="9517" max="9701" width="12.42578125" style="8" customWidth="1"/>
    <col min="9702" max="9702" width="16.28515625" style="8" customWidth="1"/>
    <col min="9703" max="9704" width="21.42578125" style="8" customWidth="1"/>
    <col min="9705" max="9705" width="18.85546875" style="8" customWidth="1"/>
    <col min="9706" max="9706" width="17.5703125" style="8" customWidth="1"/>
    <col min="9707" max="9711" width="12.42578125" style="8" customWidth="1"/>
    <col min="9712" max="9713" width="15" style="8" customWidth="1"/>
    <col min="9714" max="9714" width="16.28515625" style="8" customWidth="1"/>
    <col min="9715" max="9715" width="21.42578125" style="8" customWidth="1"/>
    <col min="9716" max="9716" width="11.140625" style="8" customWidth="1"/>
    <col min="9717" max="9718" width="13.7109375" style="8" customWidth="1"/>
    <col min="9719" max="9719" width="21.42578125" style="8" customWidth="1"/>
    <col min="9720" max="9720" width="11.140625" style="8" customWidth="1"/>
    <col min="9721" max="9721" width="16.28515625" style="8" customWidth="1"/>
    <col min="9722" max="9722" width="18.85546875" style="8" customWidth="1"/>
    <col min="9723" max="9724" width="12.42578125" style="8" customWidth="1"/>
    <col min="9725" max="9725" width="15" style="8" customWidth="1"/>
    <col min="9726" max="9726" width="21.42578125" style="8" customWidth="1"/>
    <col min="9727" max="9732" width="20.140625" style="8" customWidth="1"/>
    <col min="9733" max="9733" width="13.7109375" style="8" customWidth="1"/>
    <col min="9734" max="9734" width="12.42578125" style="8" customWidth="1"/>
    <col min="9735" max="9736" width="15" style="8" customWidth="1"/>
    <col min="9737" max="9754" width="16.28515625" style="8" customWidth="1"/>
    <col min="9755" max="9755" width="17.5703125" style="8" customWidth="1"/>
    <col min="9756" max="9762" width="16.28515625" style="8" customWidth="1"/>
    <col min="9763" max="9763" width="9.85546875" style="8" customWidth="1"/>
    <col min="9764" max="9764" width="12.42578125" style="8" customWidth="1"/>
    <col min="9765" max="9766" width="15" style="8" customWidth="1"/>
    <col min="9767" max="9769" width="16.28515625" style="8" customWidth="1"/>
    <col min="9770" max="9770" width="27.85546875" style="8" customWidth="1"/>
    <col min="9771" max="9771" width="29.140625" style="8" customWidth="1"/>
    <col min="9772" max="9772" width="16.28515625" style="8" customWidth="1"/>
    <col min="9773" max="9957" width="12.42578125" style="8" customWidth="1"/>
    <col min="9958" max="9958" width="16.28515625" style="8" customWidth="1"/>
    <col min="9959" max="9960" width="21.42578125" style="8" customWidth="1"/>
    <col min="9961" max="9961" width="18.85546875" style="8" customWidth="1"/>
    <col min="9962" max="9962" width="17.5703125" style="8" customWidth="1"/>
    <col min="9963" max="9967" width="12.42578125" style="8" customWidth="1"/>
    <col min="9968" max="9969" width="15" style="8" customWidth="1"/>
    <col min="9970" max="9970" width="16.28515625" style="8" customWidth="1"/>
    <col min="9971" max="9971" width="21.42578125" style="8" customWidth="1"/>
    <col min="9972" max="9972" width="11.140625" style="8" customWidth="1"/>
    <col min="9973" max="9974" width="13.7109375" style="8" customWidth="1"/>
    <col min="9975" max="9975" width="21.42578125" style="8" customWidth="1"/>
    <col min="9976" max="9976" width="11.140625" style="8" customWidth="1"/>
    <col min="9977" max="9977" width="16.28515625" style="8" customWidth="1"/>
    <col min="9978" max="9978" width="18.85546875" style="8" customWidth="1"/>
    <col min="9979" max="9980" width="12.42578125" style="8" customWidth="1"/>
    <col min="9981" max="9981" width="15" style="8" customWidth="1"/>
    <col min="9982" max="9982" width="21.42578125" style="8" customWidth="1"/>
    <col min="9983" max="9988" width="20.140625" style="8" customWidth="1"/>
    <col min="9989" max="9989" width="13.7109375" style="8" customWidth="1"/>
    <col min="9990" max="9990" width="12.42578125" style="8" customWidth="1"/>
    <col min="9991" max="9992" width="15" style="8" customWidth="1"/>
    <col min="9993" max="10010" width="16.28515625" style="8" customWidth="1"/>
    <col min="10011" max="10011" width="17.5703125" style="8" customWidth="1"/>
    <col min="10012" max="10018" width="16.28515625" style="8" customWidth="1"/>
    <col min="10019" max="10019" width="9.85546875" style="8" customWidth="1"/>
    <col min="10020" max="10020" width="12.42578125" style="8" customWidth="1"/>
    <col min="10021" max="10022" width="15" style="8" customWidth="1"/>
    <col min="10023" max="10025" width="16.28515625" style="8" customWidth="1"/>
    <col min="10026" max="10026" width="27.85546875" style="8" customWidth="1"/>
    <col min="10027" max="10027" width="29.140625" style="8" customWidth="1"/>
    <col min="10028" max="10028" width="16.28515625" style="8" customWidth="1"/>
    <col min="10029" max="10213" width="12.42578125" style="8" customWidth="1"/>
    <col min="10214" max="10214" width="16.28515625" style="8" customWidth="1"/>
    <col min="10215" max="10216" width="21.42578125" style="8" customWidth="1"/>
    <col min="10217" max="10217" width="18.85546875" style="8" customWidth="1"/>
    <col min="10218" max="10218" width="17.5703125" style="8" customWidth="1"/>
    <col min="10219" max="10223" width="12.42578125" style="8" customWidth="1"/>
    <col min="10224" max="10225" width="15" style="8" customWidth="1"/>
    <col min="10226" max="10226" width="16.28515625" style="8" customWidth="1"/>
    <col min="10227" max="10227" width="21.42578125" style="8" customWidth="1"/>
    <col min="10228" max="10228" width="11.140625" style="8" customWidth="1"/>
    <col min="10229" max="10230" width="13.7109375" style="8" customWidth="1"/>
    <col min="10231" max="10231" width="21.42578125" style="8" customWidth="1"/>
    <col min="10232" max="10232" width="11.140625" style="8" customWidth="1"/>
    <col min="10233" max="10233" width="16.28515625" style="8" customWidth="1"/>
    <col min="10234" max="10234" width="18.85546875" style="8" customWidth="1"/>
    <col min="10235" max="10236" width="12.42578125" style="8" customWidth="1"/>
    <col min="10237" max="10237" width="15" style="8" customWidth="1"/>
    <col min="10238" max="10238" width="21.42578125" style="8" customWidth="1"/>
    <col min="10239" max="10244" width="20.140625" style="8" customWidth="1"/>
    <col min="10245" max="10245" width="13.7109375" style="8" customWidth="1"/>
    <col min="10246" max="10246" width="12.42578125" style="8" customWidth="1"/>
    <col min="10247" max="10248" width="15" style="8" customWidth="1"/>
    <col min="10249" max="10266" width="16.28515625" style="8" customWidth="1"/>
    <col min="10267" max="10267" width="17.5703125" style="8" customWidth="1"/>
    <col min="10268" max="10274" width="16.28515625" style="8" customWidth="1"/>
    <col min="10275" max="10275" width="9.85546875" style="8" customWidth="1"/>
    <col min="10276" max="10276" width="12.42578125" style="8" customWidth="1"/>
    <col min="10277" max="10278" width="15" style="8" customWidth="1"/>
    <col min="10279" max="10281" width="16.28515625" style="8" customWidth="1"/>
    <col min="10282" max="10282" width="27.85546875" style="8" customWidth="1"/>
    <col min="10283" max="10283" width="29.140625" style="8" customWidth="1"/>
    <col min="10284" max="10284" width="16.28515625" style="8" customWidth="1"/>
    <col min="10285" max="10469" width="12.42578125" style="8" customWidth="1"/>
    <col min="10470" max="10470" width="16.28515625" style="8" customWidth="1"/>
    <col min="10471" max="10472" width="21.42578125" style="8" customWidth="1"/>
    <col min="10473" max="10473" width="18.85546875" style="8" customWidth="1"/>
    <col min="10474" max="10474" width="17.5703125" style="8" customWidth="1"/>
    <col min="10475" max="10479" width="12.42578125" style="8" customWidth="1"/>
    <col min="10480" max="10481" width="15" style="8" customWidth="1"/>
    <col min="10482" max="10482" width="16.28515625" style="8" customWidth="1"/>
    <col min="10483" max="10483" width="21.42578125" style="8" customWidth="1"/>
    <col min="10484" max="10484" width="11.140625" style="8" customWidth="1"/>
    <col min="10485" max="10486" width="13.7109375" style="8" customWidth="1"/>
    <col min="10487" max="10487" width="21.42578125" style="8" customWidth="1"/>
    <col min="10488" max="10488" width="11.140625" style="8" customWidth="1"/>
    <col min="10489" max="10489" width="16.28515625" style="8" customWidth="1"/>
    <col min="10490" max="10490" width="18.85546875" style="8" customWidth="1"/>
    <col min="10491" max="10492" width="12.42578125" style="8" customWidth="1"/>
    <col min="10493" max="10493" width="15" style="8" customWidth="1"/>
    <col min="10494" max="10494" width="21.42578125" style="8" customWidth="1"/>
    <col min="10495" max="10500" width="20.140625" style="8" customWidth="1"/>
    <col min="10501" max="10501" width="13.7109375" style="8" customWidth="1"/>
    <col min="10502" max="10502" width="12.42578125" style="8" customWidth="1"/>
    <col min="10503" max="10504" width="15" style="8" customWidth="1"/>
    <col min="10505" max="10522" width="16.28515625" style="8" customWidth="1"/>
    <col min="10523" max="10523" width="17.5703125" style="8" customWidth="1"/>
    <col min="10524" max="10530" width="16.28515625" style="8" customWidth="1"/>
    <col min="10531" max="10531" width="9.85546875" style="8" customWidth="1"/>
    <col min="10532" max="10532" width="12.42578125" style="8" customWidth="1"/>
    <col min="10533" max="10534" width="15" style="8" customWidth="1"/>
    <col min="10535" max="10537" width="16.28515625" style="8" customWidth="1"/>
    <col min="10538" max="10538" width="27.85546875" style="8" customWidth="1"/>
    <col min="10539" max="10539" width="29.140625" style="8" customWidth="1"/>
    <col min="10540" max="10540" width="16.28515625" style="8" customWidth="1"/>
    <col min="10541" max="10725" width="12.42578125" style="8" customWidth="1"/>
    <col min="10726" max="10726" width="16.28515625" style="8" customWidth="1"/>
    <col min="10727" max="10728" width="21.42578125" style="8" customWidth="1"/>
    <col min="10729" max="10729" width="18.85546875" style="8" customWidth="1"/>
    <col min="10730" max="10730" width="17.5703125" style="8" customWidth="1"/>
    <col min="10731" max="10735" width="12.42578125" style="8" customWidth="1"/>
    <col min="10736" max="10737" width="15" style="8" customWidth="1"/>
    <col min="10738" max="10738" width="16.28515625" style="8" customWidth="1"/>
    <col min="10739" max="10739" width="21.42578125" style="8" customWidth="1"/>
    <col min="10740" max="10740" width="11.140625" style="8" customWidth="1"/>
    <col min="10741" max="10742" width="13.7109375" style="8" customWidth="1"/>
    <col min="10743" max="10743" width="21.42578125" style="8" customWidth="1"/>
    <col min="10744" max="10744" width="11.140625" style="8" customWidth="1"/>
    <col min="10745" max="10745" width="16.28515625" style="8" customWidth="1"/>
    <col min="10746" max="10746" width="18.85546875" style="8" customWidth="1"/>
    <col min="10747" max="10748" width="12.42578125" style="8" customWidth="1"/>
    <col min="10749" max="10749" width="15" style="8" customWidth="1"/>
    <col min="10750" max="10750" width="21.42578125" style="8" customWidth="1"/>
    <col min="10751" max="10756" width="20.140625" style="8" customWidth="1"/>
    <col min="10757" max="10757" width="13.7109375" style="8" customWidth="1"/>
    <col min="10758" max="10758" width="12.42578125" style="8" customWidth="1"/>
    <col min="10759" max="10760" width="15" style="8" customWidth="1"/>
    <col min="10761" max="10778" width="16.28515625" style="8" customWidth="1"/>
    <col min="10779" max="10779" width="17.5703125" style="8" customWidth="1"/>
    <col min="10780" max="10786" width="16.28515625" style="8" customWidth="1"/>
    <col min="10787" max="10787" width="9.85546875" style="8" customWidth="1"/>
    <col min="10788" max="10788" width="12.42578125" style="8" customWidth="1"/>
    <col min="10789" max="10790" width="15" style="8" customWidth="1"/>
    <col min="10791" max="10793" width="16.28515625" style="8" customWidth="1"/>
    <col min="10794" max="10794" width="27.85546875" style="8" customWidth="1"/>
    <col min="10795" max="10795" width="29.140625" style="8" customWidth="1"/>
    <col min="10796" max="10796" width="16.28515625" style="8" customWidth="1"/>
    <col min="10797" max="10981" width="12.42578125" style="8" customWidth="1"/>
    <col min="10982" max="10982" width="16.28515625" style="8" customWidth="1"/>
    <col min="10983" max="10984" width="21.42578125" style="8" customWidth="1"/>
    <col min="10985" max="10985" width="18.85546875" style="8" customWidth="1"/>
    <col min="10986" max="10986" width="17.5703125" style="8" customWidth="1"/>
    <col min="10987" max="10991" width="12.42578125" style="8" customWidth="1"/>
    <col min="10992" max="10993" width="15" style="8" customWidth="1"/>
    <col min="10994" max="10994" width="16.28515625" style="8" customWidth="1"/>
    <col min="10995" max="10995" width="21.42578125" style="8" customWidth="1"/>
    <col min="10996" max="10996" width="11.140625" style="8" customWidth="1"/>
    <col min="10997" max="10998" width="13.7109375" style="8" customWidth="1"/>
    <col min="10999" max="10999" width="21.42578125" style="8" customWidth="1"/>
    <col min="11000" max="11000" width="11.140625" style="8" customWidth="1"/>
    <col min="11001" max="11001" width="16.28515625" style="8" customWidth="1"/>
    <col min="11002" max="11002" width="18.85546875" style="8" customWidth="1"/>
    <col min="11003" max="11004" width="12.42578125" style="8" customWidth="1"/>
    <col min="11005" max="11005" width="15" style="8" customWidth="1"/>
    <col min="11006" max="11006" width="21.42578125" style="8" customWidth="1"/>
    <col min="11007" max="11012" width="20.140625" style="8" customWidth="1"/>
    <col min="11013" max="11013" width="13.7109375" style="8" customWidth="1"/>
    <col min="11014" max="11014" width="12.42578125" style="8" customWidth="1"/>
    <col min="11015" max="11016" width="15" style="8" customWidth="1"/>
    <col min="11017" max="11034" width="16.28515625" style="8" customWidth="1"/>
    <col min="11035" max="11035" width="17.5703125" style="8" customWidth="1"/>
    <col min="11036" max="11042" width="16.28515625" style="8" customWidth="1"/>
    <col min="11043" max="11043" width="9.85546875" style="8" customWidth="1"/>
    <col min="11044" max="11044" width="12.42578125" style="8" customWidth="1"/>
    <col min="11045" max="11046" width="15" style="8" customWidth="1"/>
    <col min="11047" max="11049" width="16.28515625" style="8" customWidth="1"/>
    <col min="11050" max="11050" width="27.85546875" style="8" customWidth="1"/>
    <col min="11051" max="11051" width="29.140625" style="8" customWidth="1"/>
    <col min="11052" max="11052" width="16.28515625" style="8" customWidth="1"/>
    <col min="11053" max="11237" width="12.42578125" style="8" customWidth="1"/>
    <col min="11238" max="11238" width="16.28515625" style="8" customWidth="1"/>
    <col min="11239" max="11240" width="21.42578125" style="8" customWidth="1"/>
    <col min="11241" max="11241" width="18.85546875" style="8" customWidth="1"/>
    <col min="11242" max="11242" width="17.5703125" style="8" customWidth="1"/>
    <col min="11243" max="11247" width="12.42578125" style="8" customWidth="1"/>
    <col min="11248" max="11249" width="15" style="8" customWidth="1"/>
    <col min="11250" max="11250" width="16.28515625" style="8" customWidth="1"/>
    <col min="11251" max="11251" width="21.42578125" style="8" customWidth="1"/>
    <col min="11252" max="11252" width="11.140625" style="8" customWidth="1"/>
    <col min="11253" max="11254" width="13.7109375" style="8" customWidth="1"/>
    <col min="11255" max="11255" width="21.42578125" style="8" customWidth="1"/>
    <col min="11256" max="11256" width="11.140625" style="8" customWidth="1"/>
    <col min="11257" max="11257" width="16.28515625" style="8" customWidth="1"/>
    <col min="11258" max="11258" width="18.85546875" style="8" customWidth="1"/>
    <col min="11259" max="11260" width="12.42578125" style="8" customWidth="1"/>
    <col min="11261" max="11261" width="15" style="8" customWidth="1"/>
    <col min="11262" max="11262" width="21.42578125" style="8" customWidth="1"/>
    <col min="11263" max="11268" width="20.140625" style="8" customWidth="1"/>
    <col min="11269" max="11269" width="13.7109375" style="8" customWidth="1"/>
    <col min="11270" max="11270" width="12.42578125" style="8" customWidth="1"/>
    <col min="11271" max="11272" width="15" style="8" customWidth="1"/>
    <col min="11273" max="11290" width="16.28515625" style="8" customWidth="1"/>
    <col min="11291" max="11291" width="17.5703125" style="8" customWidth="1"/>
    <col min="11292" max="11298" width="16.28515625" style="8" customWidth="1"/>
    <col min="11299" max="11299" width="9.85546875" style="8" customWidth="1"/>
    <col min="11300" max="11300" width="12.42578125" style="8" customWidth="1"/>
    <col min="11301" max="11302" width="15" style="8" customWidth="1"/>
    <col min="11303" max="11305" width="16.28515625" style="8" customWidth="1"/>
    <col min="11306" max="11306" width="27.85546875" style="8" customWidth="1"/>
    <col min="11307" max="11307" width="29.140625" style="8" customWidth="1"/>
    <col min="11308" max="11308" width="16.28515625" style="8" customWidth="1"/>
    <col min="11309" max="11493" width="12.42578125" style="8" customWidth="1"/>
    <col min="11494" max="11494" width="16.28515625" style="8" customWidth="1"/>
    <col min="11495" max="11496" width="21.42578125" style="8" customWidth="1"/>
    <col min="11497" max="11497" width="18.85546875" style="8" customWidth="1"/>
    <col min="11498" max="11498" width="17.5703125" style="8" customWidth="1"/>
    <col min="11499" max="11503" width="12.42578125" style="8" customWidth="1"/>
    <col min="11504" max="11505" width="15" style="8" customWidth="1"/>
    <col min="11506" max="11506" width="16.28515625" style="8" customWidth="1"/>
    <col min="11507" max="11507" width="21.42578125" style="8" customWidth="1"/>
    <col min="11508" max="11508" width="11.140625" style="8" customWidth="1"/>
    <col min="11509" max="11510" width="13.7109375" style="8" customWidth="1"/>
    <col min="11511" max="11511" width="21.42578125" style="8" customWidth="1"/>
    <col min="11512" max="11512" width="11.140625" style="8" customWidth="1"/>
    <col min="11513" max="11513" width="16.28515625" style="8" customWidth="1"/>
    <col min="11514" max="11514" width="18.85546875" style="8" customWidth="1"/>
    <col min="11515" max="11516" width="12.42578125" style="8" customWidth="1"/>
    <col min="11517" max="11517" width="15" style="8" customWidth="1"/>
    <col min="11518" max="11518" width="21.42578125" style="8" customWidth="1"/>
    <col min="11519" max="11524" width="20.140625" style="8" customWidth="1"/>
    <col min="11525" max="11525" width="13.7109375" style="8" customWidth="1"/>
    <col min="11526" max="11526" width="12.42578125" style="8" customWidth="1"/>
    <col min="11527" max="11528" width="15" style="8" customWidth="1"/>
    <col min="11529" max="11546" width="16.28515625" style="8" customWidth="1"/>
    <col min="11547" max="11547" width="17.5703125" style="8" customWidth="1"/>
    <col min="11548" max="11554" width="16.28515625" style="8" customWidth="1"/>
    <col min="11555" max="11555" width="9.85546875" style="8" customWidth="1"/>
    <col min="11556" max="11556" width="12.42578125" style="8" customWidth="1"/>
    <col min="11557" max="11558" width="15" style="8" customWidth="1"/>
    <col min="11559" max="11561" width="16.28515625" style="8" customWidth="1"/>
    <col min="11562" max="11562" width="27.85546875" style="8" customWidth="1"/>
    <col min="11563" max="11563" width="29.140625" style="8" customWidth="1"/>
    <col min="11564" max="11564" width="16.28515625" style="8" customWidth="1"/>
    <col min="11565" max="11749" width="12.42578125" style="8" customWidth="1"/>
    <col min="11750" max="11750" width="16.28515625" style="8" customWidth="1"/>
    <col min="11751" max="11752" width="21.42578125" style="8" customWidth="1"/>
    <col min="11753" max="11753" width="18.85546875" style="8" customWidth="1"/>
    <col min="11754" max="11754" width="17.5703125" style="8" customWidth="1"/>
    <col min="11755" max="11759" width="12.42578125" style="8" customWidth="1"/>
    <col min="11760" max="11761" width="15" style="8" customWidth="1"/>
    <col min="11762" max="11762" width="16.28515625" style="8" customWidth="1"/>
    <col min="11763" max="11763" width="21.42578125" style="8" customWidth="1"/>
    <col min="11764" max="11764" width="11.140625" style="8" customWidth="1"/>
    <col min="11765" max="11766" width="13.7109375" style="8" customWidth="1"/>
    <col min="11767" max="11767" width="21.42578125" style="8" customWidth="1"/>
    <col min="11768" max="11768" width="11.140625" style="8" customWidth="1"/>
    <col min="11769" max="11769" width="16.28515625" style="8" customWidth="1"/>
    <col min="11770" max="11770" width="18.85546875" style="8" customWidth="1"/>
    <col min="11771" max="11772" width="12.42578125" style="8" customWidth="1"/>
    <col min="11773" max="11773" width="15" style="8" customWidth="1"/>
    <col min="11774" max="11774" width="21.42578125" style="8" customWidth="1"/>
    <col min="11775" max="11780" width="20.140625" style="8" customWidth="1"/>
    <col min="11781" max="11781" width="13.7109375" style="8" customWidth="1"/>
    <col min="11782" max="11782" width="12.42578125" style="8" customWidth="1"/>
    <col min="11783" max="11784" width="15" style="8" customWidth="1"/>
    <col min="11785" max="11802" width="16.28515625" style="8" customWidth="1"/>
    <col min="11803" max="11803" width="17.5703125" style="8" customWidth="1"/>
    <col min="11804" max="11810" width="16.28515625" style="8" customWidth="1"/>
    <col min="11811" max="11811" width="9.85546875" style="8" customWidth="1"/>
    <col min="11812" max="11812" width="12.42578125" style="8" customWidth="1"/>
    <col min="11813" max="11814" width="15" style="8" customWidth="1"/>
    <col min="11815" max="11817" width="16.28515625" style="8" customWidth="1"/>
    <col min="11818" max="11818" width="27.85546875" style="8" customWidth="1"/>
    <col min="11819" max="11819" width="29.140625" style="8" customWidth="1"/>
    <col min="11820" max="11820" width="16.28515625" style="8" customWidth="1"/>
    <col min="11821" max="12005" width="12.42578125" style="8" customWidth="1"/>
    <col min="12006" max="12006" width="16.28515625" style="8" customWidth="1"/>
    <col min="12007" max="12008" width="21.42578125" style="8" customWidth="1"/>
    <col min="12009" max="12009" width="18.85546875" style="8" customWidth="1"/>
    <col min="12010" max="12010" width="17.5703125" style="8" customWidth="1"/>
    <col min="12011" max="12015" width="12.42578125" style="8" customWidth="1"/>
    <col min="12016" max="12017" width="15" style="8" customWidth="1"/>
    <col min="12018" max="12018" width="16.28515625" style="8" customWidth="1"/>
    <col min="12019" max="12019" width="21.42578125" style="8" customWidth="1"/>
    <col min="12020" max="12020" width="11.140625" style="8" customWidth="1"/>
    <col min="12021" max="12022" width="13.7109375" style="8" customWidth="1"/>
    <col min="12023" max="12023" width="21.42578125" style="8" customWidth="1"/>
    <col min="12024" max="12024" width="11.140625" style="8" customWidth="1"/>
    <col min="12025" max="12025" width="16.28515625" style="8" customWidth="1"/>
    <col min="12026" max="12026" width="18.85546875" style="8" customWidth="1"/>
    <col min="12027" max="12028" width="12.42578125" style="8" customWidth="1"/>
    <col min="12029" max="12029" width="15" style="8" customWidth="1"/>
    <col min="12030" max="12030" width="21.42578125" style="8" customWidth="1"/>
    <col min="12031" max="12036" width="20.140625" style="8" customWidth="1"/>
    <col min="12037" max="12037" width="13.7109375" style="8" customWidth="1"/>
    <col min="12038" max="12038" width="12.42578125" style="8" customWidth="1"/>
    <col min="12039" max="12040" width="15" style="8" customWidth="1"/>
    <col min="12041" max="12058" width="16.28515625" style="8" customWidth="1"/>
    <col min="12059" max="12059" width="17.5703125" style="8" customWidth="1"/>
    <col min="12060" max="12066" width="16.28515625" style="8" customWidth="1"/>
    <col min="12067" max="12067" width="9.85546875" style="8" customWidth="1"/>
    <col min="12068" max="12068" width="12.42578125" style="8" customWidth="1"/>
    <col min="12069" max="12070" width="15" style="8" customWidth="1"/>
    <col min="12071" max="12073" width="16.28515625" style="8" customWidth="1"/>
    <col min="12074" max="12074" width="27.85546875" style="8" customWidth="1"/>
    <col min="12075" max="12075" width="29.140625" style="8" customWidth="1"/>
    <col min="12076" max="12076" width="16.28515625" style="8" customWidth="1"/>
    <col min="12077" max="12261" width="12.42578125" style="8" customWidth="1"/>
    <col min="12262" max="12262" width="16.28515625" style="8" customWidth="1"/>
    <col min="12263" max="12264" width="21.42578125" style="8" customWidth="1"/>
    <col min="12265" max="12265" width="18.85546875" style="8" customWidth="1"/>
    <col min="12266" max="12266" width="17.5703125" style="8" customWidth="1"/>
    <col min="12267" max="12271" width="12.42578125" style="8" customWidth="1"/>
    <col min="12272" max="12273" width="15" style="8" customWidth="1"/>
    <col min="12274" max="12274" width="16.28515625" style="8" customWidth="1"/>
    <col min="12275" max="12275" width="21.42578125" style="8" customWidth="1"/>
    <col min="12276" max="12276" width="11.140625" style="8" customWidth="1"/>
    <col min="12277" max="12278" width="13.7109375" style="8" customWidth="1"/>
    <col min="12279" max="12279" width="21.42578125" style="8" customWidth="1"/>
    <col min="12280" max="12280" width="11.140625" style="8" customWidth="1"/>
    <col min="12281" max="12281" width="16.28515625" style="8" customWidth="1"/>
    <col min="12282" max="12282" width="18.85546875" style="8" customWidth="1"/>
    <col min="12283" max="12284" width="12.42578125" style="8" customWidth="1"/>
    <col min="12285" max="12285" width="15" style="8" customWidth="1"/>
    <col min="12286" max="12286" width="21.42578125" style="8" customWidth="1"/>
    <col min="12287" max="12292" width="20.140625" style="8" customWidth="1"/>
    <col min="12293" max="12293" width="13.7109375" style="8" customWidth="1"/>
    <col min="12294" max="12294" width="12.42578125" style="8" customWidth="1"/>
    <col min="12295" max="12296" width="15" style="8" customWidth="1"/>
    <col min="12297" max="12314" width="16.28515625" style="8" customWidth="1"/>
    <col min="12315" max="12315" width="17.5703125" style="8" customWidth="1"/>
    <col min="12316" max="12322" width="16.28515625" style="8" customWidth="1"/>
    <col min="12323" max="12323" width="9.85546875" style="8" customWidth="1"/>
    <col min="12324" max="12324" width="12.42578125" style="8" customWidth="1"/>
    <col min="12325" max="12326" width="15" style="8" customWidth="1"/>
    <col min="12327" max="12329" width="16.28515625" style="8" customWidth="1"/>
    <col min="12330" max="12330" width="27.85546875" style="8" customWidth="1"/>
    <col min="12331" max="12331" width="29.140625" style="8" customWidth="1"/>
    <col min="12332" max="12332" width="16.28515625" style="8" customWidth="1"/>
    <col min="12333" max="12517" width="12.42578125" style="8" customWidth="1"/>
    <col min="12518" max="12518" width="16.28515625" style="8" customWidth="1"/>
    <col min="12519" max="12520" width="21.42578125" style="8" customWidth="1"/>
    <col min="12521" max="12521" width="18.85546875" style="8" customWidth="1"/>
    <col min="12522" max="12522" width="17.5703125" style="8" customWidth="1"/>
    <col min="12523" max="12527" width="12.42578125" style="8" customWidth="1"/>
    <col min="12528" max="12529" width="15" style="8" customWidth="1"/>
    <col min="12530" max="12530" width="16.28515625" style="8" customWidth="1"/>
    <col min="12531" max="12531" width="21.42578125" style="8" customWidth="1"/>
    <col min="12532" max="12532" width="11.140625" style="8" customWidth="1"/>
    <col min="12533" max="12534" width="13.7109375" style="8" customWidth="1"/>
    <col min="12535" max="12535" width="21.42578125" style="8" customWidth="1"/>
    <col min="12536" max="12536" width="11.140625" style="8" customWidth="1"/>
    <col min="12537" max="12537" width="16.28515625" style="8" customWidth="1"/>
    <col min="12538" max="12538" width="18.85546875" style="8" customWidth="1"/>
    <col min="12539" max="12540" width="12.42578125" style="8" customWidth="1"/>
    <col min="12541" max="12541" width="15" style="8" customWidth="1"/>
    <col min="12542" max="12542" width="21.42578125" style="8" customWidth="1"/>
    <col min="12543" max="12548" width="20.140625" style="8" customWidth="1"/>
    <col min="12549" max="12549" width="13.7109375" style="8" customWidth="1"/>
    <col min="12550" max="12550" width="12.42578125" style="8" customWidth="1"/>
    <col min="12551" max="12552" width="15" style="8" customWidth="1"/>
    <col min="12553" max="12570" width="16.28515625" style="8" customWidth="1"/>
    <col min="12571" max="12571" width="17.5703125" style="8" customWidth="1"/>
    <col min="12572" max="12578" width="16.28515625" style="8" customWidth="1"/>
    <col min="12579" max="12579" width="9.85546875" style="8" customWidth="1"/>
    <col min="12580" max="12580" width="12.42578125" style="8" customWidth="1"/>
    <col min="12581" max="12582" width="15" style="8" customWidth="1"/>
    <col min="12583" max="12585" width="16.28515625" style="8" customWidth="1"/>
    <col min="12586" max="12586" width="27.85546875" style="8" customWidth="1"/>
    <col min="12587" max="12587" width="29.140625" style="8" customWidth="1"/>
    <col min="12588" max="12588" width="16.28515625" style="8" customWidth="1"/>
    <col min="12589" max="12773" width="12.42578125" style="8" customWidth="1"/>
    <col min="12774" max="12774" width="16.28515625" style="8" customWidth="1"/>
    <col min="12775" max="12776" width="21.42578125" style="8" customWidth="1"/>
    <col min="12777" max="12777" width="18.85546875" style="8" customWidth="1"/>
    <col min="12778" max="12778" width="17.5703125" style="8" customWidth="1"/>
    <col min="12779" max="12783" width="12.42578125" style="8" customWidth="1"/>
    <col min="12784" max="12785" width="15" style="8" customWidth="1"/>
    <col min="12786" max="12786" width="16.28515625" style="8" customWidth="1"/>
    <col min="12787" max="12787" width="21.42578125" style="8" customWidth="1"/>
    <col min="12788" max="12788" width="11.140625" style="8" customWidth="1"/>
    <col min="12789" max="12790" width="13.7109375" style="8" customWidth="1"/>
    <col min="12791" max="12791" width="21.42578125" style="8" customWidth="1"/>
    <col min="12792" max="12792" width="11.140625" style="8" customWidth="1"/>
    <col min="12793" max="12793" width="16.28515625" style="8" customWidth="1"/>
    <col min="12794" max="12794" width="18.85546875" style="8" customWidth="1"/>
    <col min="12795" max="12796" width="12.42578125" style="8" customWidth="1"/>
    <col min="12797" max="12797" width="15" style="8" customWidth="1"/>
    <col min="12798" max="12798" width="21.42578125" style="8" customWidth="1"/>
    <col min="12799" max="12804" width="20.140625" style="8" customWidth="1"/>
    <col min="12805" max="12805" width="13.7109375" style="8" customWidth="1"/>
    <col min="12806" max="12806" width="12.42578125" style="8" customWidth="1"/>
    <col min="12807" max="12808" width="15" style="8" customWidth="1"/>
    <col min="12809" max="12826" width="16.28515625" style="8" customWidth="1"/>
    <col min="12827" max="12827" width="17.5703125" style="8" customWidth="1"/>
    <col min="12828" max="12834" width="16.28515625" style="8" customWidth="1"/>
    <col min="12835" max="12835" width="9.85546875" style="8" customWidth="1"/>
    <col min="12836" max="12836" width="12.42578125" style="8" customWidth="1"/>
    <col min="12837" max="12838" width="15" style="8" customWidth="1"/>
    <col min="12839" max="12841" width="16.28515625" style="8" customWidth="1"/>
    <col min="12842" max="12842" width="27.85546875" style="8" customWidth="1"/>
    <col min="12843" max="12843" width="29.140625" style="8" customWidth="1"/>
    <col min="12844" max="12844" width="16.28515625" style="8" customWidth="1"/>
    <col min="12845" max="13029" width="12.42578125" style="8" customWidth="1"/>
    <col min="13030" max="13030" width="16.28515625" style="8" customWidth="1"/>
    <col min="13031" max="13032" width="21.42578125" style="8" customWidth="1"/>
    <col min="13033" max="13033" width="18.85546875" style="8" customWidth="1"/>
    <col min="13034" max="13034" width="17.5703125" style="8" customWidth="1"/>
    <col min="13035" max="13039" width="12.42578125" style="8" customWidth="1"/>
    <col min="13040" max="13041" width="15" style="8" customWidth="1"/>
    <col min="13042" max="13042" width="16.28515625" style="8" customWidth="1"/>
    <col min="13043" max="13043" width="21.42578125" style="8" customWidth="1"/>
    <col min="13044" max="13044" width="11.140625" style="8" customWidth="1"/>
    <col min="13045" max="13046" width="13.7109375" style="8" customWidth="1"/>
    <col min="13047" max="13047" width="21.42578125" style="8" customWidth="1"/>
    <col min="13048" max="13048" width="11.140625" style="8" customWidth="1"/>
    <col min="13049" max="13049" width="16.28515625" style="8" customWidth="1"/>
    <col min="13050" max="13050" width="18.85546875" style="8" customWidth="1"/>
    <col min="13051" max="13052" width="12.42578125" style="8" customWidth="1"/>
    <col min="13053" max="13053" width="15" style="8" customWidth="1"/>
    <col min="13054" max="13054" width="21.42578125" style="8" customWidth="1"/>
    <col min="13055" max="13060" width="20.140625" style="8" customWidth="1"/>
    <col min="13061" max="13061" width="13.7109375" style="8" customWidth="1"/>
    <col min="13062" max="13062" width="12.42578125" style="8" customWidth="1"/>
    <col min="13063" max="13064" width="15" style="8" customWidth="1"/>
    <col min="13065" max="13082" width="16.28515625" style="8" customWidth="1"/>
    <col min="13083" max="13083" width="17.5703125" style="8" customWidth="1"/>
    <col min="13084" max="13090" width="16.28515625" style="8" customWidth="1"/>
    <col min="13091" max="13091" width="9.85546875" style="8" customWidth="1"/>
    <col min="13092" max="13092" width="12.42578125" style="8" customWidth="1"/>
    <col min="13093" max="13094" width="15" style="8" customWidth="1"/>
    <col min="13095" max="13097" width="16.28515625" style="8" customWidth="1"/>
    <col min="13098" max="13098" width="27.85546875" style="8" customWidth="1"/>
    <col min="13099" max="13099" width="29.140625" style="8" customWidth="1"/>
    <col min="13100" max="13100" width="16.28515625" style="8" customWidth="1"/>
    <col min="13101" max="13285" width="12.42578125" style="8" customWidth="1"/>
    <col min="13286" max="13286" width="16.28515625" style="8" customWidth="1"/>
    <col min="13287" max="13288" width="21.42578125" style="8" customWidth="1"/>
    <col min="13289" max="13289" width="18.85546875" style="8" customWidth="1"/>
    <col min="13290" max="13290" width="17.5703125" style="8" customWidth="1"/>
    <col min="13291" max="13295" width="12.42578125" style="8" customWidth="1"/>
    <col min="13296" max="13297" width="15" style="8" customWidth="1"/>
    <col min="13298" max="13298" width="16.28515625" style="8" customWidth="1"/>
    <col min="13299" max="13299" width="21.42578125" style="8" customWidth="1"/>
    <col min="13300" max="13300" width="11.140625" style="8" customWidth="1"/>
    <col min="13301" max="13302" width="13.7109375" style="8" customWidth="1"/>
    <col min="13303" max="13303" width="21.42578125" style="8" customWidth="1"/>
    <col min="13304" max="13304" width="11.140625" style="8" customWidth="1"/>
    <col min="13305" max="13305" width="16.28515625" style="8" customWidth="1"/>
    <col min="13306" max="13306" width="18.85546875" style="8" customWidth="1"/>
    <col min="13307" max="13308" width="12.42578125" style="8" customWidth="1"/>
    <col min="13309" max="13309" width="15" style="8" customWidth="1"/>
    <col min="13310" max="13310" width="21.42578125" style="8" customWidth="1"/>
    <col min="13311" max="13316" width="20.140625" style="8" customWidth="1"/>
    <col min="13317" max="13317" width="13.7109375" style="8" customWidth="1"/>
    <col min="13318" max="13318" width="12.42578125" style="8" customWidth="1"/>
    <col min="13319" max="13320" width="15" style="8" customWidth="1"/>
    <col min="13321" max="13338" width="16.28515625" style="8" customWidth="1"/>
    <col min="13339" max="13339" width="17.5703125" style="8" customWidth="1"/>
    <col min="13340" max="13346" width="16.28515625" style="8" customWidth="1"/>
    <col min="13347" max="13347" width="9.85546875" style="8" customWidth="1"/>
    <col min="13348" max="13348" width="12.42578125" style="8" customWidth="1"/>
    <col min="13349" max="13350" width="15" style="8" customWidth="1"/>
    <col min="13351" max="13353" width="16.28515625" style="8" customWidth="1"/>
    <col min="13354" max="13354" width="27.85546875" style="8" customWidth="1"/>
    <col min="13355" max="13355" width="29.140625" style="8" customWidth="1"/>
    <col min="13356" max="13356" width="16.28515625" style="8" customWidth="1"/>
    <col min="13357" max="13541" width="12.42578125" style="8" customWidth="1"/>
    <col min="13542" max="13542" width="16.28515625" style="8" customWidth="1"/>
    <col min="13543" max="13544" width="21.42578125" style="8" customWidth="1"/>
    <col min="13545" max="13545" width="18.85546875" style="8" customWidth="1"/>
    <col min="13546" max="13546" width="17.5703125" style="8" customWidth="1"/>
    <col min="13547" max="13551" width="12.42578125" style="8" customWidth="1"/>
    <col min="13552" max="13553" width="15" style="8" customWidth="1"/>
    <col min="13554" max="13554" width="16.28515625" style="8" customWidth="1"/>
    <col min="13555" max="13555" width="21.42578125" style="8" customWidth="1"/>
    <col min="13556" max="13556" width="11.140625" style="8" customWidth="1"/>
    <col min="13557" max="13558" width="13.7109375" style="8" customWidth="1"/>
    <col min="13559" max="13559" width="21.42578125" style="8" customWidth="1"/>
    <col min="13560" max="13560" width="11.140625" style="8" customWidth="1"/>
    <col min="13561" max="13561" width="16.28515625" style="8" customWidth="1"/>
    <col min="13562" max="13562" width="18.85546875" style="8" customWidth="1"/>
    <col min="13563" max="13564" width="12.42578125" style="8" customWidth="1"/>
    <col min="13565" max="13565" width="15" style="8" customWidth="1"/>
    <col min="13566" max="13566" width="21.42578125" style="8" customWidth="1"/>
    <col min="13567" max="13572" width="20.140625" style="8" customWidth="1"/>
    <col min="13573" max="13573" width="13.7109375" style="8" customWidth="1"/>
    <col min="13574" max="13574" width="12.42578125" style="8" customWidth="1"/>
    <col min="13575" max="13576" width="15" style="8" customWidth="1"/>
    <col min="13577" max="13594" width="16.28515625" style="8" customWidth="1"/>
    <col min="13595" max="13595" width="17.5703125" style="8" customWidth="1"/>
    <col min="13596" max="13602" width="16.28515625" style="8" customWidth="1"/>
    <col min="13603" max="13603" width="9.85546875" style="8" customWidth="1"/>
    <col min="13604" max="13604" width="12.42578125" style="8" customWidth="1"/>
    <col min="13605" max="13606" width="15" style="8" customWidth="1"/>
    <col min="13607" max="13609" width="16.28515625" style="8" customWidth="1"/>
    <col min="13610" max="13610" width="27.85546875" style="8" customWidth="1"/>
    <col min="13611" max="13611" width="29.140625" style="8" customWidth="1"/>
    <col min="13612" max="13612" width="16.28515625" style="8" customWidth="1"/>
    <col min="13613" max="13797" width="12.42578125" style="8" customWidth="1"/>
    <col min="13798" max="13798" width="16.28515625" style="8" customWidth="1"/>
    <col min="13799" max="13800" width="21.42578125" style="8" customWidth="1"/>
    <col min="13801" max="13801" width="18.85546875" style="8" customWidth="1"/>
    <col min="13802" max="13802" width="17.5703125" style="8" customWidth="1"/>
    <col min="13803" max="13807" width="12.42578125" style="8" customWidth="1"/>
    <col min="13808" max="13809" width="15" style="8" customWidth="1"/>
    <col min="13810" max="13810" width="16.28515625" style="8" customWidth="1"/>
    <col min="13811" max="13811" width="21.42578125" style="8" customWidth="1"/>
    <col min="13812" max="13812" width="11.140625" style="8" customWidth="1"/>
    <col min="13813" max="13814" width="13.7109375" style="8" customWidth="1"/>
    <col min="13815" max="13815" width="21.42578125" style="8" customWidth="1"/>
    <col min="13816" max="13816" width="11.140625" style="8" customWidth="1"/>
    <col min="13817" max="13817" width="16.28515625" style="8" customWidth="1"/>
    <col min="13818" max="13818" width="18.85546875" style="8" customWidth="1"/>
    <col min="13819" max="13820" width="12.42578125" style="8" customWidth="1"/>
    <col min="13821" max="13821" width="15" style="8" customWidth="1"/>
    <col min="13822" max="13822" width="21.42578125" style="8" customWidth="1"/>
    <col min="13823" max="13828" width="20.140625" style="8" customWidth="1"/>
    <col min="13829" max="13829" width="13.7109375" style="8" customWidth="1"/>
    <col min="13830" max="13830" width="12.42578125" style="8" customWidth="1"/>
    <col min="13831" max="13832" width="15" style="8" customWidth="1"/>
    <col min="13833" max="13850" width="16.28515625" style="8" customWidth="1"/>
    <col min="13851" max="13851" width="17.5703125" style="8" customWidth="1"/>
    <col min="13852" max="13858" width="16.28515625" style="8" customWidth="1"/>
    <col min="13859" max="13859" width="9.85546875" style="8" customWidth="1"/>
    <col min="13860" max="13860" width="12.42578125" style="8" customWidth="1"/>
    <col min="13861" max="13862" width="15" style="8" customWidth="1"/>
    <col min="13863" max="13865" width="16.28515625" style="8" customWidth="1"/>
    <col min="13866" max="13866" width="27.85546875" style="8" customWidth="1"/>
    <col min="13867" max="13867" width="29.140625" style="8" customWidth="1"/>
    <col min="13868" max="13868" width="16.28515625" style="8" customWidth="1"/>
    <col min="13869" max="14053" width="12.42578125" style="8" customWidth="1"/>
    <col min="14054" max="14054" width="16.28515625" style="8" customWidth="1"/>
    <col min="14055" max="14056" width="21.42578125" style="8" customWidth="1"/>
    <col min="14057" max="14057" width="18.85546875" style="8" customWidth="1"/>
    <col min="14058" max="14058" width="17.5703125" style="8" customWidth="1"/>
    <col min="14059" max="14063" width="12.42578125" style="8" customWidth="1"/>
    <col min="14064" max="14065" width="15" style="8" customWidth="1"/>
    <col min="14066" max="14066" width="16.28515625" style="8" customWidth="1"/>
    <col min="14067" max="14067" width="21.42578125" style="8" customWidth="1"/>
    <col min="14068" max="14068" width="11.140625" style="8" customWidth="1"/>
    <col min="14069" max="14070" width="13.7109375" style="8" customWidth="1"/>
    <col min="14071" max="14071" width="21.42578125" style="8" customWidth="1"/>
    <col min="14072" max="14072" width="11.140625" style="8" customWidth="1"/>
    <col min="14073" max="14073" width="16.28515625" style="8" customWidth="1"/>
    <col min="14074" max="14074" width="18.85546875" style="8" customWidth="1"/>
    <col min="14075" max="14076" width="12.42578125" style="8" customWidth="1"/>
    <col min="14077" max="14077" width="15" style="8" customWidth="1"/>
    <col min="14078" max="14078" width="21.42578125" style="8" customWidth="1"/>
    <col min="14079" max="14084" width="20.140625" style="8" customWidth="1"/>
    <col min="14085" max="14085" width="13.7109375" style="8" customWidth="1"/>
    <col min="14086" max="14086" width="12.42578125" style="8" customWidth="1"/>
    <col min="14087" max="14088" width="15" style="8" customWidth="1"/>
    <col min="14089" max="14106" width="16.28515625" style="8" customWidth="1"/>
    <col min="14107" max="14107" width="17.5703125" style="8" customWidth="1"/>
    <col min="14108" max="14114" width="16.28515625" style="8" customWidth="1"/>
    <col min="14115" max="14115" width="9.85546875" style="8" customWidth="1"/>
    <col min="14116" max="14116" width="12.42578125" style="8" customWidth="1"/>
    <col min="14117" max="14118" width="15" style="8" customWidth="1"/>
    <col min="14119" max="14121" width="16.28515625" style="8" customWidth="1"/>
    <col min="14122" max="14122" width="27.85546875" style="8" customWidth="1"/>
    <col min="14123" max="14123" width="29.140625" style="8" customWidth="1"/>
    <col min="14124" max="14124" width="16.28515625" style="8" customWidth="1"/>
    <col min="14125" max="14309" width="12.42578125" style="8" customWidth="1"/>
    <col min="14310" max="14310" width="16.28515625" style="8" customWidth="1"/>
    <col min="14311" max="14312" width="21.42578125" style="8" customWidth="1"/>
    <col min="14313" max="14313" width="18.85546875" style="8" customWidth="1"/>
    <col min="14314" max="14314" width="17.5703125" style="8" customWidth="1"/>
    <col min="14315" max="14319" width="12.42578125" style="8" customWidth="1"/>
    <col min="14320" max="14321" width="15" style="8" customWidth="1"/>
    <col min="14322" max="14322" width="16.28515625" style="8" customWidth="1"/>
    <col min="14323" max="14323" width="21.42578125" style="8" customWidth="1"/>
    <col min="14324" max="14324" width="11.140625" style="8" customWidth="1"/>
    <col min="14325" max="14326" width="13.7109375" style="8" customWidth="1"/>
    <col min="14327" max="14327" width="21.42578125" style="8" customWidth="1"/>
    <col min="14328" max="14328" width="11.140625" style="8" customWidth="1"/>
    <col min="14329" max="14329" width="16.28515625" style="8" customWidth="1"/>
    <col min="14330" max="14330" width="18.85546875" style="8" customWidth="1"/>
    <col min="14331" max="14332" width="12.42578125" style="8" customWidth="1"/>
    <col min="14333" max="14333" width="15" style="8" customWidth="1"/>
    <col min="14334" max="14334" width="21.42578125" style="8" customWidth="1"/>
    <col min="14335" max="14340" width="20.140625" style="8" customWidth="1"/>
    <col min="14341" max="14341" width="13.7109375" style="8" customWidth="1"/>
    <col min="14342" max="14342" width="12.42578125" style="8" customWidth="1"/>
    <col min="14343" max="14344" width="15" style="8" customWidth="1"/>
    <col min="14345" max="14362" width="16.28515625" style="8" customWidth="1"/>
    <col min="14363" max="14363" width="17.5703125" style="8" customWidth="1"/>
    <col min="14364" max="14370" width="16.28515625" style="8" customWidth="1"/>
    <col min="14371" max="14371" width="9.85546875" style="8" customWidth="1"/>
    <col min="14372" max="14372" width="12.42578125" style="8" customWidth="1"/>
    <col min="14373" max="14374" width="15" style="8" customWidth="1"/>
    <col min="14375" max="14377" width="16.28515625" style="8" customWidth="1"/>
    <col min="14378" max="14378" width="27.85546875" style="8" customWidth="1"/>
    <col min="14379" max="14379" width="29.140625" style="8" customWidth="1"/>
    <col min="14380" max="14380" width="16.28515625" style="8" customWidth="1"/>
    <col min="14381" max="14565" width="12.42578125" style="8" customWidth="1"/>
    <col min="14566" max="14566" width="16.28515625" style="8" customWidth="1"/>
    <col min="14567" max="14568" width="21.42578125" style="8" customWidth="1"/>
    <col min="14569" max="14569" width="18.85546875" style="8" customWidth="1"/>
    <col min="14570" max="14570" width="17.5703125" style="8" customWidth="1"/>
    <col min="14571" max="14575" width="12.42578125" style="8" customWidth="1"/>
    <col min="14576" max="14577" width="15" style="8" customWidth="1"/>
    <col min="14578" max="14578" width="16.28515625" style="8" customWidth="1"/>
    <col min="14579" max="14579" width="21.42578125" style="8" customWidth="1"/>
    <col min="14580" max="14580" width="11.140625" style="8" customWidth="1"/>
    <col min="14581" max="14582" width="13.7109375" style="8" customWidth="1"/>
    <col min="14583" max="14583" width="21.42578125" style="8" customWidth="1"/>
    <col min="14584" max="14584" width="11.140625" style="8" customWidth="1"/>
    <col min="14585" max="14585" width="16.28515625" style="8" customWidth="1"/>
    <col min="14586" max="14586" width="18.85546875" style="8" customWidth="1"/>
    <col min="14587" max="14588" width="12.42578125" style="8" customWidth="1"/>
    <col min="14589" max="14589" width="15" style="8" customWidth="1"/>
    <col min="14590" max="14590" width="21.42578125" style="8" customWidth="1"/>
    <col min="14591" max="14596" width="20.140625" style="8" customWidth="1"/>
    <col min="14597" max="14597" width="13.7109375" style="8" customWidth="1"/>
    <col min="14598" max="14598" width="12.42578125" style="8" customWidth="1"/>
    <col min="14599" max="14600" width="15" style="8" customWidth="1"/>
    <col min="14601" max="14618" width="16.28515625" style="8" customWidth="1"/>
    <col min="14619" max="14619" width="17.5703125" style="8" customWidth="1"/>
    <col min="14620" max="14626" width="16.28515625" style="8" customWidth="1"/>
    <col min="14627" max="14627" width="9.85546875" style="8" customWidth="1"/>
    <col min="14628" max="14628" width="12.42578125" style="8" customWidth="1"/>
    <col min="14629" max="14630" width="15" style="8" customWidth="1"/>
    <col min="14631" max="14633" width="16.28515625" style="8" customWidth="1"/>
    <col min="14634" max="14634" width="27.85546875" style="8" customWidth="1"/>
    <col min="14635" max="14635" width="29.140625" style="8" customWidth="1"/>
    <col min="14636" max="14636" width="16.28515625" style="8" customWidth="1"/>
    <col min="14637" max="14821" width="12.42578125" style="8" customWidth="1"/>
    <col min="14822" max="14822" width="16.28515625" style="8" customWidth="1"/>
    <col min="14823" max="14824" width="21.42578125" style="8" customWidth="1"/>
    <col min="14825" max="14825" width="18.85546875" style="8" customWidth="1"/>
    <col min="14826" max="14826" width="17.5703125" style="8" customWidth="1"/>
    <col min="14827" max="14831" width="12.42578125" style="8" customWidth="1"/>
    <col min="14832" max="14833" width="15" style="8" customWidth="1"/>
    <col min="14834" max="14834" width="16.28515625" style="8" customWidth="1"/>
    <col min="14835" max="14835" width="21.42578125" style="8" customWidth="1"/>
    <col min="14836" max="14836" width="11.140625" style="8" customWidth="1"/>
    <col min="14837" max="14838" width="13.7109375" style="8" customWidth="1"/>
    <col min="14839" max="14839" width="21.42578125" style="8" customWidth="1"/>
    <col min="14840" max="14840" width="11.140625" style="8" customWidth="1"/>
    <col min="14841" max="14841" width="16.28515625" style="8" customWidth="1"/>
    <col min="14842" max="14842" width="18.85546875" style="8" customWidth="1"/>
    <col min="14843" max="14844" width="12.42578125" style="8" customWidth="1"/>
    <col min="14845" max="14845" width="15" style="8" customWidth="1"/>
    <col min="14846" max="14846" width="21.42578125" style="8" customWidth="1"/>
    <col min="14847" max="14852" width="20.140625" style="8" customWidth="1"/>
    <col min="14853" max="14853" width="13.7109375" style="8" customWidth="1"/>
    <col min="14854" max="14854" width="12.42578125" style="8" customWidth="1"/>
    <col min="14855" max="14856" width="15" style="8" customWidth="1"/>
    <col min="14857" max="14874" width="16.28515625" style="8" customWidth="1"/>
    <col min="14875" max="14875" width="17.5703125" style="8" customWidth="1"/>
    <col min="14876" max="14882" width="16.28515625" style="8" customWidth="1"/>
    <col min="14883" max="14883" width="9.85546875" style="8" customWidth="1"/>
    <col min="14884" max="14884" width="12.42578125" style="8" customWidth="1"/>
    <col min="14885" max="14886" width="15" style="8" customWidth="1"/>
    <col min="14887" max="14889" width="16.28515625" style="8" customWidth="1"/>
    <col min="14890" max="14890" width="27.85546875" style="8" customWidth="1"/>
    <col min="14891" max="14891" width="29.140625" style="8" customWidth="1"/>
    <col min="14892" max="14892" width="16.28515625" style="8" customWidth="1"/>
    <col min="14893" max="15077" width="12.42578125" style="8" customWidth="1"/>
    <col min="15078" max="15078" width="16.28515625" style="8" customWidth="1"/>
    <col min="15079" max="15080" width="21.42578125" style="8" customWidth="1"/>
    <col min="15081" max="15081" width="18.85546875" style="8" customWidth="1"/>
    <col min="15082" max="15082" width="17.5703125" style="8" customWidth="1"/>
    <col min="15083" max="15087" width="12.42578125" style="8" customWidth="1"/>
    <col min="15088" max="15089" width="15" style="8" customWidth="1"/>
    <col min="15090" max="15090" width="16.28515625" style="8" customWidth="1"/>
    <col min="15091" max="15091" width="21.42578125" style="8" customWidth="1"/>
    <col min="15092" max="15092" width="11.140625" style="8" customWidth="1"/>
    <col min="15093" max="15094" width="13.7109375" style="8" customWidth="1"/>
    <col min="15095" max="15095" width="21.42578125" style="8" customWidth="1"/>
    <col min="15096" max="15096" width="11.140625" style="8" customWidth="1"/>
    <col min="15097" max="15097" width="16.28515625" style="8" customWidth="1"/>
    <col min="15098" max="15098" width="18.85546875" style="8" customWidth="1"/>
    <col min="15099" max="15100" width="12.42578125" style="8" customWidth="1"/>
    <col min="15101" max="15101" width="15" style="8" customWidth="1"/>
    <col min="15102" max="15102" width="21.42578125" style="8" customWidth="1"/>
    <col min="15103" max="15108" width="20.140625" style="8" customWidth="1"/>
    <col min="15109" max="15109" width="13.7109375" style="8" customWidth="1"/>
    <col min="15110" max="15110" width="12.42578125" style="8" customWidth="1"/>
    <col min="15111" max="15112" width="15" style="8" customWidth="1"/>
    <col min="15113" max="15130" width="16.28515625" style="8" customWidth="1"/>
    <col min="15131" max="15131" width="17.5703125" style="8" customWidth="1"/>
    <col min="15132" max="15138" width="16.28515625" style="8" customWidth="1"/>
    <col min="15139" max="15139" width="9.85546875" style="8" customWidth="1"/>
    <col min="15140" max="15140" width="12.42578125" style="8" customWidth="1"/>
    <col min="15141" max="15142" width="15" style="8" customWidth="1"/>
    <col min="15143" max="15145" width="16.28515625" style="8" customWidth="1"/>
    <col min="15146" max="15146" width="27.85546875" style="8" customWidth="1"/>
    <col min="15147" max="15147" width="29.140625" style="8" customWidth="1"/>
    <col min="15148" max="15148" width="16.28515625" style="8" customWidth="1"/>
    <col min="15149" max="15333" width="12.42578125" style="8" customWidth="1"/>
    <col min="15334" max="15334" width="16.28515625" style="8" customWidth="1"/>
    <col min="15335" max="15336" width="21.42578125" style="8" customWidth="1"/>
    <col min="15337" max="15337" width="18.85546875" style="8" customWidth="1"/>
    <col min="15338" max="15338" width="17.5703125" style="8" customWidth="1"/>
    <col min="15339" max="15343" width="12.42578125" style="8" customWidth="1"/>
    <col min="15344" max="15345" width="15" style="8" customWidth="1"/>
    <col min="15346" max="15346" width="16.28515625" style="8" customWidth="1"/>
    <col min="15347" max="15347" width="21.42578125" style="8" customWidth="1"/>
    <col min="15348" max="15348" width="11.140625" style="8" customWidth="1"/>
    <col min="15349" max="15350" width="13.7109375" style="8" customWidth="1"/>
    <col min="15351" max="15351" width="21.42578125" style="8" customWidth="1"/>
    <col min="15352" max="15352" width="11.140625" style="8" customWidth="1"/>
    <col min="15353" max="15353" width="16.28515625" style="8" customWidth="1"/>
    <col min="15354" max="15354" width="18.85546875" style="8" customWidth="1"/>
    <col min="15355" max="15356" width="12.42578125" style="8" customWidth="1"/>
    <col min="15357" max="15357" width="15" style="8" customWidth="1"/>
    <col min="15358" max="15358" width="21.42578125" style="8" customWidth="1"/>
    <col min="15359" max="15364" width="20.140625" style="8" customWidth="1"/>
    <col min="15365" max="15365" width="13.7109375" style="8" customWidth="1"/>
    <col min="15366" max="15366" width="12.42578125" style="8" customWidth="1"/>
    <col min="15367" max="15368" width="15" style="8" customWidth="1"/>
    <col min="15369" max="15386" width="16.28515625" style="8" customWidth="1"/>
    <col min="15387" max="15387" width="17.5703125" style="8" customWidth="1"/>
    <col min="15388" max="15394" width="16.28515625" style="8" customWidth="1"/>
    <col min="15395" max="15395" width="9.85546875" style="8" customWidth="1"/>
    <col min="15396" max="15396" width="12.42578125" style="8" customWidth="1"/>
    <col min="15397" max="15398" width="15" style="8" customWidth="1"/>
    <col min="15399" max="15401" width="16.28515625" style="8" customWidth="1"/>
    <col min="15402" max="15402" width="27.85546875" style="8" customWidth="1"/>
    <col min="15403" max="15403" width="29.140625" style="8" customWidth="1"/>
    <col min="15404" max="15404" width="16.28515625" style="8" customWidth="1"/>
    <col min="15405" max="15589" width="12.42578125" style="8" customWidth="1"/>
    <col min="15590" max="15590" width="16.28515625" style="8" customWidth="1"/>
    <col min="15591" max="15592" width="21.42578125" style="8" customWidth="1"/>
    <col min="15593" max="15593" width="18.85546875" style="8" customWidth="1"/>
    <col min="15594" max="15594" width="17.5703125" style="8" customWidth="1"/>
    <col min="15595" max="15599" width="12.42578125" style="8" customWidth="1"/>
    <col min="15600" max="15601" width="15" style="8" customWidth="1"/>
    <col min="15602" max="15602" width="16.28515625" style="8" customWidth="1"/>
    <col min="15603" max="15603" width="21.42578125" style="8" customWidth="1"/>
    <col min="15604" max="15604" width="11.140625" style="8" customWidth="1"/>
    <col min="15605" max="15606" width="13.7109375" style="8" customWidth="1"/>
    <col min="15607" max="15607" width="21.42578125" style="8" customWidth="1"/>
    <col min="15608" max="15608" width="11.140625" style="8" customWidth="1"/>
    <col min="15609" max="15609" width="16.28515625" style="8" customWidth="1"/>
    <col min="15610" max="15610" width="18.85546875" style="8" customWidth="1"/>
    <col min="15611" max="15612" width="12.42578125" style="8" customWidth="1"/>
    <col min="15613" max="15613" width="15" style="8" customWidth="1"/>
    <col min="15614" max="15614" width="21.42578125" style="8" customWidth="1"/>
    <col min="15615" max="15620" width="20.140625" style="8" customWidth="1"/>
    <col min="15621" max="15621" width="13.7109375" style="8" customWidth="1"/>
    <col min="15622" max="15622" width="12.42578125" style="8" customWidth="1"/>
    <col min="15623" max="15624" width="15" style="8" customWidth="1"/>
    <col min="15625" max="15642" width="16.28515625" style="8" customWidth="1"/>
    <col min="15643" max="15643" width="17.5703125" style="8" customWidth="1"/>
    <col min="15644" max="15650" width="16.28515625" style="8" customWidth="1"/>
    <col min="15651" max="15651" width="9.85546875" style="8" customWidth="1"/>
    <col min="15652" max="15652" width="12.42578125" style="8" customWidth="1"/>
    <col min="15653" max="15654" width="15" style="8" customWidth="1"/>
    <col min="15655" max="15657" width="16.28515625" style="8" customWidth="1"/>
    <col min="15658" max="15658" width="27.85546875" style="8" customWidth="1"/>
    <col min="15659" max="15659" width="29.140625" style="8" customWidth="1"/>
    <col min="15660" max="15660" width="16.28515625" style="8" customWidth="1"/>
    <col min="15661" max="15845" width="12.42578125" style="8" customWidth="1"/>
    <col min="15846" max="15846" width="16.28515625" style="8" customWidth="1"/>
    <col min="15847" max="15848" width="21.42578125" style="8" customWidth="1"/>
    <col min="15849" max="15849" width="18.85546875" style="8" customWidth="1"/>
    <col min="15850" max="15850" width="17.5703125" style="8" customWidth="1"/>
    <col min="15851" max="15855" width="12.42578125" style="8" customWidth="1"/>
    <col min="15856" max="15857" width="15" style="8" customWidth="1"/>
    <col min="15858" max="15858" width="16.28515625" style="8" customWidth="1"/>
    <col min="15859" max="15859" width="21.42578125" style="8" customWidth="1"/>
    <col min="15860" max="15860" width="11.140625" style="8" customWidth="1"/>
    <col min="15861" max="15862" width="13.7109375" style="8" customWidth="1"/>
    <col min="15863" max="15863" width="21.42578125" style="8" customWidth="1"/>
    <col min="15864" max="15864" width="11.140625" style="8" customWidth="1"/>
    <col min="15865" max="15865" width="16.28515625" style="8" customWidth="1"/>
    <col min="15866" max="15866" width="18.85546875" style="8" customWidth="1"/>
    <col min="15867" max="15868" width="12.42578125" style="8" customWidth="1"/>
    <col min="15869" max="15869" width="15" style="8" customWidth="1"/>
    <col min="15870" max="15870" width="21.42578125" style="8" customWidth="1"/>
    <col min="15871" max="15876" width="20.140625" style="8" customWidth="1"/>
    <col min="15877" max="15877" width="13.7109375" style="8" customWidth="1"/>
    <col min="15878" max="15878" width="12.42578125" style="8" customWidth="1"/>
    <col min="15879" max="15880" width="15" style="8" customWidth="1"/>
    <col min="15881" max="15898" width="16.28515625" style="8" customWidth="1"/>
    <col min="15899" max="15899" width="17.5703125" style="8" customWidth="1"/>
    <col min="15900" max="15906" width="16.28515625" style="8" customWidth="1"/>
    <col min="15907" max="15907" width="9.85546875" style="8" customWidth="1"/>
    <col min="15908" max="15908" width="12.42578125" style="8" customWidth="1"/>
    <col min="15909" max="15910" width="15" style="8" customWidth="1"/>
    <col min="15911" max="15913" width="16.28515625" style="8" customWidth="1"/>
    <col min="15914" max="15914" width="27.85546875" style="8" customWidth="1"/>
    <col min="15915" max="15915" width="29.140625" style="8" customWidth="1"/>
    <col min="15916" max="15916" width="16.28515625" style="8" customWidth="1"/>
    <col min="15917" max="16101" width="12.42578125" style="8" customWidth="1"/>
    <col min="16102" max="16102" width="16.28515625" style="8" customWidth="1"/>
    <col min="16103" max="16104" width="21.42578125" style="8" customWidth="1"/>
    <col min="16105" max="16105" width="18.85546875" style="8" customWidth="1"/>
    <col min="16106" max="16106" width="17.5703125" style="8" customWidth="1"/>
    <col min="16107" max="16111" width="12.42578125" style="8" customWidth="1"/>
    <col min="16112" max="16113" width="15" style="8" customWidth="1"/>
    <col min="16114" max="16114" width="16.28515625" style="8" customWidth="1"/>
    <col min="16115" max="16115" width="21.42578125" style="8" customWidth="1"/>
    <col min="16116" max="16116" width="11.140625" style="8" customWidth="1"/>
    <col min="16117" max="16118" width="13.7109375" style="8" customWidth="1"/>
    <col min="16119" max="16119" width="21.42578125" style="8" customWidth="1"/>
    <col min="16120" max="16120" width="11.140625" style="8" customWidth="1"/>
    <col min="16121" max="16121" width="16.28515625" style="8" customWidth="1"/>
    <col min="16122" max="16122" width="18.85546875" style="8" customWidth="1"/>
    <col min="16123" max="16124" width="12.42578125" style="8" customWidth="1"/>
    <col min="16125" max="16125" width="15" style="8" customWidth="1"/>
    <col min="16126" max="16126" width="21.42578125" style="8" customWidth="1"/>
    <col min="16127" max="16132" width="20.140625" style="8" customWidth="1"/>
    <col min="16133" max="16133" width="13.7109375" style="8" customWidth="1"/>
    <col min="16134" max="16134" width="12.42578125" style="8" customWidth="1"/>
    <col min="16135" max="16136" width="15" style="8" customWidth="1"/>
    <col min="16137" max="16154" width="16.28515625" style="8" customWidth="1"/>
    <col min="16155" max="16155" width="17.5703125" style="8" customWidth="1"/>
    <col min="16156" max="16162" width="16.28515625" style="8" customWidth="1"/>
    <col min="16163" max="16163" width="9.85546875" style="8" customWidth="1"/>
    <col min="16164" max="16164" width="12.42578125" style="8" customWidth="1"/>
    <col min="16165" max="16166" width="15" style="8" customWidth="1"/>
    <col min="16167" max="16169" width="16.28515625" style="8" customWidth="1"/>
    <col min="16170" max="16170" width="27.85546875" style="8" customWidth="1"/>
    <col min="16171" max="16171" width="29.140625" style="8" customWidth="1"/>
    <col min="16172" max="16172" width="16.28515625" style="8" customWidth="1"/>
    <col min="16173" max="16384" width="12.42578125" style="8" customWidth="1"/>
  </cols>
  <sheetData>
    <row r="1" spans="1:229" s="42" customFormat="1" ht="15" x14ac:dyDescent="0.2">
      <c r="A1" s="84"/>
      <c r="B1" s="132" t="s">
        <v>73</v>
      </c>
      <c r="C1" s="33"/>
      <c r="D1" s="34"/>
      <c r="E1" s="34"/>
      <c r="F1" s="34"/>
      <c r="G1" s="35"/>
      <c r="H1" s="33"/>
      <c r="I1" s="33"/>
      <c r="J1" s="33"/>
      <c r="K1" s="33"/>
      <c r="L1" s="33"/>
      <c r="M1" s="36"/>
      <c r="N1" s="33"/>
      <c r="O1" s="33"/>
      <c r="P1" s="37"/>
      <c r="Q1" s="33"/>
      <c r="R1" s="33"/>
      <c r="S1" s="33"/>
      <c r="T1" s="33"/>
      <c r="U1" s="33"/>
      <c r="V1" s="33"/>
      <c r="W1" s="37"/>
      <c r="X1" s="135" t="s">
        <v>61</v>
      </c>
      <c r="Y1" s="133" t="s">
        <v>54</v>
      </c>
      <c r="Z1" s="33"/>
      <c r="AA1" s="33"/>
      <c r="AB1" s="133" t="s">
        <v>85</v>
      </c>
      <c r="AC1" s="33"/>
      <c r="AD1" s="38"/>
      <c r="AE1" s="33"/>
      <c r="AF1" s="33"/>
      <c r="AG1" s="33"/>
      <c r="AH1" s="33"/>
      <c r="AI1" s="134" t="s">
        <v>58</v>
      </c>
      <c r="AJ1" s="134"/>
      <c r="AK1" s="40"/>
      <c r="AL1" s="41"/>
      <c r="AM1" s="41"/>
      <c r="AN1" s="41"/>
      <c r="AO1" s="41"/>
      <c r="AP1" s="41"/>
      <c r="AQ1" s="41"/>
      <c r="AR1" s="41"/>
      <c r="AS1" s="39"/>
      <c r="AT1" s="39"/>
      <c r="AU1" s="39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</row>
    <row r="2" spans="1:229" s="54" customFormat="1" ht="18.75" customHeight="1" x14ac:dyDescent="0.2">
      <c r="A2" s="92"/>
      <c r="B2" s="180" t="s">
        <v>100</v>
      </c>
      <c r="C2" s="43"/>
      <c r="F2" s="45"/>
      <c r="G2" s="46"/>
      <c r="H2" s="47"/>
      <c r="I2" s="47"/>
      <c r="J2" s="47"/>
      <c r="K2" s="48"/>
      <c r="L2" s="48"/>
      <c r="M2" s="48"/>
      <c r="N2" s="49"/>
      <c r="O2" s="43"/>
      <c r="P2" s="43"/>
      <c r="Q2" s="47"/>
      <c r="R2" s="50"/>
      <c r="S2" s="43"/>
      <c r="T2" s="43"/>
      <c r="U2" s="47"/>
      <c r="V2" s="47"/>
      <c r="W2" s="43"/>
      <c r="X2" s="47"/>
      <c r="Y2" s="51"/>
      <c r="Z2" s="51"/>
      <c r="AA2" s="47"/>
      <c r="AB2" s="47"/>
      <c r="AC2" s="47"/>
      <c r="AD2" s="52"/>
      <c r="AE2" s="47"/>
      <c r="AF2" s="47"/>
      <c r="AG2" s="47"/>
      <c r="AH2" s="47"/>
      <c r="AI2" s="51"/>
      <c r="AJ2" s="53"/>
      <c r="AK2" s="53"/>
      <c r="AL2" s="53"/>
      <c r="AM2" s="53"/>
      <c r="AN2" s="53"/>
      <c r="AO2" s="53"/>
      <c r="AP2" s="53"/>
      <c r="AQ2" s="53"/>
      <c r="AR2" s="53"/>
      <c r="AS2" s="51"/>
      <c r="AT2" s="51"/>
      <c r="AU2" s="51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  <c r="ER2" s="47"/>
      <c r="ES2" s="47"/>
      <c r="ET2" s="47"/>
      <c r="EU2" s="47"/>
      <c r="EV2" s="47"/>
      <c r="EW2" s="47"/>
      <c r="EX2" s="47"/>
      <c r="EY2" s="47"/>
      <c r="EZ2" s="47"/>
      <c r="FA2" s="47"/>
      <c r="FB2" s="47"/>
      <c r="FC2" s="47"/>
      <c r="FD2" s="47"/>
      <c r="FE2" s="47"/>
      <c r="FF2" s="47"/>
      <c r="FG2" s="47"/>
      <c r="FH2" s="47"/>
      <c r="FI2" s="47"/>
      <c r="FJ2" s="47"/>
      <c r="FK2" s="47"/>
      <c r="FL2" s="47"/>
      <c r="FM2" s="47"/>
      <c r="FN2" s="47"/>
      <c r="FO2" s="47"/>
      <c r="FP2" s="47"/>
      <c r="FQ2" s="47"/>
      <c r="FR2" s="47"/>
      <c r="FS2" s="47"/>
      <c r="FT2" s="47"/>
      <c r="FU2" s="47"/>
      <c r="FV2" s="47"/>
      <c r="FW2" s="47"/>
      <c r="FX2" s="47"/>
      <c r="FY2" s="47"/>
      <c r="FZ2" s="47"/>
      <c r="GA2" s="47"/>
      <c r="GB2" s="47"/>
      <c r="GC2" s="47"/>
      <c r="GD2" s="47"/>
      <c r="GE2" s="47"/>
      <c r="GF2" s="47"/>
      <c r="GG2" s="47"/>
      <c r="GH2" s="47"/>
      <c r="GI2" s="47"/>
      <c r="GJ2" s="47"/>
      <c r="GK2" s="47"/>
      <c r="GL2" s="47"/>
      <c r="GM2" s="47"/>
      <c r="GN2" s="47"/>
      <c r="GO2" s="47"/>
      <c r="GP2" s="47"/>
      <c r="GQ2" s="47"/>
      <c r="GR2" s="47"/>
      <c r="GS2" s="47"/>
      <c r="GT2" s="47"/>
      <c r="GU2" s="47"/>
      <c r="GV2" s="47"/>
      <c r="GW2" s="47"/>
      <c r="GX2" s="47"/>
      <c r="GY2" s="47"/>
      <c r="GZ2" s="47"/>
      <c r="HA2" s="47"/>
      <c r="HB2" s="47"/>
      <c r="HC2" s="47"/>
      <c r="HD2" s="47"/>
      <c r="HE2" s="47"/>
      <c r="HF2" s="47"/>
      <c r="HG2" s="47"/>
      <c r="HH2" s="47"/>
      <c r="HI2" s="47"/>
      <c r="HJ2" s="47"/>
      <c r="HK2" s="47"/>
      <c r="HL2" s="47"/>
      <c r="HM2" s="47"/>
      <c r="HN2" s="47"/>
      <c r="HO2" s="47"/>
      <c r="HP2" s="47"/>
      <c r="HQ2" s="47"/>
      <c r="HR2" s="47"/>
      <c r="HS2" s="47"/>
      <c r="HT2" s="47"/>
      <c r="HU2" s="47"/>
    </row>
    <row r="3" spans="1:229" s="54" customFormat="1" ht="27.4" customHeight="1" x14ac:dyDescent="0.2">
      <c r="A3" s="85"/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4"/>
      <c r="U3" s="194"/>
      <c r="V3" s="194"/>
      <c r="W3" s="43"/>
      <c r="X3" s="135"/>
      <c r="Y3" s="51"/>
      <c r="Z3" s="51"/>
      <c r="AA3" s="47"/>
      <c r="AB3" s="47"/>
      <c r="AC3" s="47"/>
      <c r="AD3" s="52"/>
      <c r="AE3" s="47"/>
      <c r="AF3" s="47"/>
      <c r="AG3" s="47"/>
      <c r="AH3" s="47"/>
      <c r="AI3" s="47"/>
      <c r="AJ3" s="53"/>
      <c r="AK3" s="53"/>
      <c r="AL3" s="53"/>
      <c r="AM3" s="53"/>
      <c r="AN3" s="53"/>
      <c r="AO3" s="53"/>
      <c r="AP3" s="53"/>
      <c r="AQ3" s="53"/>
      <c r="AR3" s="53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47"/>
      <c r="BE3" s="47"/>
      <c r="BF3" s="47"/>
      <c r="BG3" s="47"/>
      <c r="BH3" s="47"/>
      <c r="BI3" s="47"/>
      <c r="BJ3" s="47"/>
      <c r="BK3" s="47"/>
      <c r="BL3" s="47"/>
      <c r="BM3" s="47"/>
      <c r="BN3" s="47"/>
      <c r="BO3" s="47"/>
      <c r="BP3" s="47"/>
      <c r="BQ3" s="47"/>
      <c r="BR3" s="47"/>
      <c r="BS3" s="47"/>
      <c r="BT3" s="47"/>
      <c r="BU3" s="47"/>
      <c r="BV3" s="47"/>
      <c r="BW3" s="47"/>
      <c r="BX3" s="47"/>
      <c r="BY3" s="47"/>
      <c r="BZ3" s="47"/>
      <c r="CA3" s="47"/>
      <c r="CB3" s="47"/>
      <c r="CC3" s="47"/>
      <c r="CD3" s="47"/>
      <c r="CE3" s="47"/>
      <c r="CF3" s="47"/>
      <c r="CG3" s="47"/>
      <c r="CH3" s="47"/>
      <c r="CI3" s="47"/>
      <c r="CJ3" s="47"/>
      <c r="CK3" s="47"/>
      <c r="CL3" s="47"/>
      <c r="CM3" s="47"/>
      <c r="CN3" s="47"/>
      <c r="CO3" s="47"/>
      <c r="CP3" s="47"/>
      <c r="CQ3" s="47"/>
      <c r="CR3" s="47"/>
      <c r="CS3" s="47"/>
      <c r="CT3" s="47"/>
      <c r="CU3" s="47"/>
      <c r="CV3" s="47"/>
      <c r="CW3" s="47"/>
      <c r="CX3" s="47"/>
      <c r="CY3" s="47"/>
      <c r="CZ3" s="47"/>
      <c r="DA3" s="47"/>
      <c r="DB3" s="47"/>
      <c r="DC3" s="47"/>
      <c r="DD3" s="47"/>
      <c r="DE3" s="47"/>
      <c r="DF3" s="47"/>
      <c r="DG3" s="47"/>
      <c r="DH3" s="47"/>
      <c r="DI3" s="47"/>
      <c r="DJ3" s="47"/>
      <c r="DK3" s="47"/>
      <c r="DL3" s="47"/>
      <c r="DM3" s="47"/>
      <c r="DN3" s="47"/>
      <c r="DO3" s="47"/>
      <c r="DP3" s="47"/>
      <c r="DQ3" s="47"/>
      <c r="DR3" s="47"/>
      <c r="DS3" s="47"/>
      <c r="DT3" s="47"/>
      <c r="DU3" s="47"/>
      <c r="DV3" s="47"/>
      <c r="DW3" s="47"/>
      <c r="DX3" s="47"/>
      <c r="DY3" s="47"/>
      <c r="DZ3" s="47"/>
      <c r="EA3" s="47"/>
      <c r="EB3" s="47"/>
      <c r="EC3" s="47"/>
      <c r="ED3" s="47"/>
      <c r="EE3" s="47"/>
      <c r="EF3" s="47"/>
      <c r="EG3" s="47"/>
      <c r="EH3" s="47"/>
      <c r="EI3" s="47"/>
      <c r="EJ3" s="47"/>
      <c r="EK3" s="47"/>
      <c r="EL3" s="47"/>
      <c r="EM3" s="47"/>
      <c r="EN3" s="47"/>
      <c r="EO3" s="47"/>
      <c r="EP3" s="47"/>
      <c r="EQ3" s="47"/>
      <c r="ER3" s="47"/>
      <c r="ES3" s="47"/>
      <c r="ET3" s="47"/>
      <c r="EU3" s="47"/>
      <c r="EV3" s="47"/>
      <c r="EW3" s="47"/>
      <c r="EX3" s="47"/>
      <c r="EY3" s="47"/>
      <c r="EZ3" s="47"/>
      <c r="FA3" s="47"/>
      <c r="FB3" s="47"/>
      <c r="FC3" s="47"/>
      <c r="FD3" s="47"/>
      <c r="FE3" s="47"/>
      <c r="FF3" s="47"/>
      <c r="FG3" s="47"/>
      <c r="FH3" s="47"/>
      <c r="FI3" s="47"/>
      <c r="FJ3" s="47"/>
      <c r="FK3" s="47"/>
      <c r="FL3" s="47"/>
      <c r="FM3" s="47"/>
      <c r="FN3" s="47"/>
      <c r="FO3" s="47"/>
      <c r="FP3" s="47"/>
      <c r="FQ3" s="47"/>
      <c r="FR3" s="47"/>
      <c r="FS3" s="47"/>
      <c r="FT3" s="47"/>
      <c r="FU3" s="47"/>
      <c r="FV3" s="47"/>
      <c r="FW3" s="47"/>
      <c r="FX3" s="47"/>
      <c r="FY3" s="47"/>
      <c r="FZ3" s="47"/>
      <c r="GA3" s="47"/>
      <c r="GB3" s="47"/>
      <c r="GC3" s="47"/>
      <c r="GD3" s="47"/>
      <c r="GE3" s="47"/>
      <c r="GF3" s="47"/>
      <c r="GG3" s="47"/>
      <c r="GH3" s="47"/>
      <c r="GI3" s="47"/>
      <c r="GJ3" s="47"/>
      <c r="GK3" s="47"/>
      <c r="GL3" s="47"/>
      <c r="GM3" s="47"/>
      <c r="GN3" s="47"/>
      <c r="GO3" s="47"/>
      <c r="GP3" s="47"/>
      <c r="GQ3" s="47"/>
      <c r="GR3" s="47"/>
      <c r="GS3" s="47"/>
      <c r="GT3" s="47"/>
      <c r="GU3" s="47"/>
      <c r="GV3" s="47"/>
      <c r="GW3" s="47"/>
      <c r="GX3" s="47"/>
      <c r="GY3" s="47"/>
      <c r="GZ3" s="47"/>
      <c r="HA3" s="47"/>
      <c r="HB3" s="47"/>
      <c r="HC3" s="47"/>
      <c r="HD3" s="47"/>
      <c r="HE3" s="47"/>
      <c r="HF3" s="47"/>
      <c r="HG3" s="47"/>
      <c r="HH3" s="47"/>
      <c r="HI3" s="47"/>
      <c r="HJ3" s="47"/>
      <c r="HK3" s="47"/>
      <c r="HL3" s="47"/>
      <c r="HM3" s="47"/>
      <c r="HN3" s="47"/>
      <c r="HO3" s="47"/>
      <c r="HP3" s="47"/>
      <c r="HQ3" s="47"/>
      <c r="HR3" s="47"/>
      <c r="HS3" s="47"/>
      <c r="HT3" s="47"/>
      <c r="HU3" s="47"/>
    </row>
    <row r="4" spans="1:229" s="54" customFormat="1" ht="15" x14ac:dyDescent="0.2">
      <c r="A4" s="86"/>
      <c r="B4" s="200">
        <v>2</v>
      </c>
      <c r="C4" s="200">
        <f>B4+1</f>
        <v>3</v>
      </c>
      <c r="D4" s="200">
        <f t="shared" ref="D4:X4" si="0">C4+1</f>
        <v>4</v>
      </c>
      <c r="E4" s="200">
        <f t="shared" si="0"/>
        <v>5</v>
      </c>
      <c r="F4" s="200">
        <f t="shared" si="0"/>
        <v>6</v>
      </c>
      <c r="G4" s="200">
        <f t="shared" si="0"/>
        <v>7</v>
      </c>
      <c r="H4" s="200">
        <f t="shared" si="0"/>
        <v>8</v>
      </c>
      <c r="I4" s="200">
        <f t="shared" si="0"/>
        <v>9</v>
      </c>
      <c r="J4" s="200">
        <f t="shared" si="0"/>
        <v>10</v>
      </c>
      <c r="K4" s="200">
        <f t="shared" si="0"/>
        <v>11</v>
      </c>
      <c r="L4" s="200">
        <f t="shared" si="0"/>
        <v>12</v>
      </c>
      <c r="M4" s="200">
        <f t="shared" si="0"/>
        <v>13</v>
      </c>
      <c r="N4" s="200">
        <f t="shared" si="0"/>
        <v>14</v>
      </c>
      <c r="O4" s="200">
        <f t="shared" si="0"/>
        <v>15</v>
      </c>
      <c r="P4" s="200">
        <f t="shared" si="0"/>
        <v>16</v>
      </c>
      <c r="Q4" s="200">
        <f t="shared" si="0"/>
        <v>17</v>
      </c>
      <c r="R4" s="200">
        <f t="shared" si="0"/>
        <v>18</v>
      </c>
      <c r="S4" s="200">
        <f t="shared" si="0"/>
        <v>19</v>
      </c>
      <c r="T4" s="200">
        <f t="shared" si="0"/>
        <v>20</v>
      </c>
      <c r="U4" s="200">
        <f t="shared" si="0"/>
        <v>21</v>
      </c>
      <c r="V4" s="200">
        <f t="shared" si="0"/>
        <v>22</v>
      </c>
      <c r="W4" s="200">
        <f t="shared" si="0"/>
        <v>23</v>
      </c>
      <c r="X4" s="200">
        <f t="shared" si="0"/>
        <v>24</v>
      </c>
      <c r="Y4" s="55"/>
      <c r="Z4" s="55"/>
      <c r="AA4" s="119"/>
      <c r="AB4" s="57"/>
      <c r="AC4" s="57"/>
      <c r="AD4" s="55"/>
      <c r="AE4" s="55"/>
      <c r="AF4" s="55"/>
      <c r="AG4" s="55"/>
      <c r="AH4" s="55"/>
      <c r="AI4" s="56"/>
      <c r="AJ4" s="44"/>
      <c r="AK4" s="44"/>
      <c r="AL4" s="44"/>
      <c r="AM4" s="44"/>
      <c r="AN4" s="44"/>
      <c r="AO4" s="44"/>
      <c r="AP4" s="44"/>
      <c r="AQ4" s="44"/>
      <c r="AR4" s="44"/>
      <c r="AS4" s="56"/>
      <c r="AT4" s="56"/>
      <c r="AU4" s="56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  <c r="FF4" s="47"/>
      <c r="FG4" s="47"/>
      <c r="FH4" s="47"/>
      <c r="FI4" s="47"/>
      <c r="FJ4" s="47"/>
      <c r="FK4" s="47"/>
      <c r="FL4" s="47"/>
      <c r="FM4" s="47"/>
      <c r="FN4" s="47"/>
      <c r="FO4" s="47"/>
      <c r="FP4" s="47"/>
      <c r="FQ4" s="47"/>
      <c r="FR4" s="47"/>
      <c r="FS4" s="47"/>
      <c r="FT4" s="47"/>
      <c r="FU4" s="47"/>
      <c r="FV4" s="47"/>
      <c r="FW4" s="47"/>
      <c r="FX4" s="47"/>
      <c r="FY4" s="47"/>
      <c r="FZ4" s="47"/>
      <c r="GA4" s="47"/>
      <c r="GB4" s="47"/>
      <c r="GC4" s="47"/>
      <c r="GD4" s="47"/>
      <c r="GE4" s="47"/>
      <c r="GF4" s="47"/>
      <c r="GG4" s="47"/>
      <c r="GH4" s="47"/>
      <c r="GI4" s="47"/>
      <c r="GJ4" s="47"/>
      <c r="GK4" s="47"/>
      <c r="GL4" s="47"/>
      <c r="GM4" s="47"/>
      <c r="GN4" s="47"/>
      <c r="GO4" s="47"/>
      <c r="GP4" s="47"/>
      <c r="GQ4" s="47"/>
      <c r="GR4" s="47"/>
      <c r="GS4" s="47"/>
      <c r="GT4" s="47"/>
      <c r="GU4" s="47"/>
      <c r="GV4" s="47"/>
      <c r="GW4" s="47"/>
      <c r="GX4" s="47"/>
      <c r="GY4" s="47"/>
      <c r="GZ4" s="47"/>
      <c r="HA4" s="47"/>
      <c r="HB4" s="47"/>
      <c r="HC4" s="47"/>
      <c r="HD4" s="47"/>
      <c r="HE4" s="47"/>
      <c r="HF4" s="47"/>
      <c r="HG4" s="47"/>
      <c r="HH4" s="47"/>
      <c r="HI4" s="47"/>
      <c r="HJ4" s="47"/>
      <c r="HK4" s="47"/>
      <c r="HL4" s="47"/>
      <c r="HM4" s="47"/>
      <c r="HN4" s="47"/>
      <c r="HO4" s="47"/>
      <c r="HP4" s="47"/>
      <c r="HQ4" s="47"/>
      <c r="HR4" s="47"/>
      <c r="HS4" s="47"/>
      <c r="HT4" s="47"/>
      <c r="HU4" s="47"/>
    </row>
    <row r="5" spans="1:229" s="54" customFormat="1" x14ac:dyDescent="0.2">
      <c r="A5" s="86" t="s">
        <v>0</v>
      </c>
      <c r="B5" s="195" t="s">
        <v>1</v>
      </c>
      <c r="C5" s="195" t="s">
        <v>2</v>
      </c>
      <c r="D5" s="196" t="s">
        <v>84</v>
      </c>
      <c r="E5" s="196" t="s">
        <v>84</v>
      </c>
      <c r="F5" s="196" t="s">
        <v>84</v>
      </c>
      <c r="G5" s="196" t="s">
        <v>84</v>
      </c>
      <c r="H5" s="196" t="s">
        <v>84</v>
      </c>
      <c r="I5" s="196" t="s">
        <v>84</v>
      </c>
      <c r="J5" s="196" t="s">
        <v>84</v>
      </c>
      <c r="K5" s="196" t="s">
        <v>84</v>
      </c>
      <c r="L5" s="196" t="s">
        <v>84</v>
      </c>
      <c r="M5" s="197" t="s">
        <v>2</v>
      </c>
      <c r="N5" s="198" t="s">
        <v>3</v>
      </c>
      <c r="O5" s="195" t="s">
        <v>2</v>
      </c>
      <c r="P5" s="195" t="s">
        <v>2</v>
      </c>
      <c r="Q5" s="199" t="s">
        <v>4</v>
      </c>
      <c r="R5" s="199" t="s">
        <v>4</v>
      </c>
      <c r="S5" s="195" t="s">
        <v>2</v>
      </c>
      <c r="T5" s="195" t="s">
        <v>5</v>
      </c>
      <c r="U5" s="39" t="s">
        <v>6</v>
      </c>
      <c r="V5" s="39" t="s">
        <v>6</v>
      </c>
      <c r="W5" s="56"/>
      <c r="X5" s="61"/>
      <c r="Y5" s="63"/>
      <c r="Z5" s="63"/>
      <c r="AA5" s="119"/>
      <c r="AB5" s="44"/>
      <c r="AC5" s="44"/>
      <c r="AD5" s="59"/>
      <c r="AE5" s="61"/>
      <c r="AF5" s="61"/>
      <c r="AG5" s="61"/>
      <c r="AH5" s="61"/>
      <c r="AI5" s="63"/>
      <c r="AJ5" s="44"/>
      <c r="AK5" s="44"/>
      <c r="AL5" s="44"/>
      <c r="AM5" s="44"/>
      <c r="AN5" s="44"/>
      <c r="AO5" s="44"/>
      <c r="AP5" s="44"/>
      <c r="AQ5" s="44"/>
      <c r="AR5" s="44"/>
      <c r="AS5" s="63"/>
      <c r="AT5" s="63"/>
      <c r="AU5" s="63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  <c r="BM5" s="61"/>
      <c r="BN5" s="61"/>
      <c r="BO5" s="61"/>
      <c r="BP5" s="61"/>
      <c r="BQ5" s="61"/>
      <c r="BR5" s="61"/>
      <c r="BS5" s="61"/>
      <c r="BT5" s="61"/>
      <c r="BU5" s="61"/>
      <c r="BV5" s="61"/>
      <c r="BW5" s="61"/>
      <c r="BX5" s="61"/>
      <c r="BY5" s="61"/>
      <c r="BZ5" s="61"/>
      <c r="CA5" s="61"/>
      <c r="CB5" s="61"/>
      <c r="CC5" s="61"/>
      <c r="CD5" s="61"/>
      <c r="CE5" s="61"/>
      <c r="CF5" s="61"/>
      <c r="CG5" s="61"/>
      <c r="CH5" s="61"/>
      <c r="CI5" s="61"/>
      <c r="CJ5" s="61"/>
      <c r="CK5" s="61"/>
      <c r="CL5" s="61"/>
      <c r="CM5" s="61"/>
      <c r="CN5" s="61"/>
      <c r="CO5" s="61"/>
      <c r="CP5" s="61"/>
      <c r="CQ5" s="61"/>
      <c r="CR5" s="61"/>
      <c r="CS5" s="61"/>
      <c r="CT5" s="61"/>
      <c r="CU5" s="61"/>
      <c r="CV5" s="61"/>
      <c r="CW5" s="61"/>
      <c r="CX5" s="61"/>
      <c r="CY5" s="61"/>
      <c r="CZ5" s="61"/>
      <c r="DA5" s="61"/>
      <c r="DB5" s="61"/>
      <c r="DC5" s="61"/>
      <c r="DD5" s="61"/>
      <c r="DE5" s="61"/>
      <c r="DF5" s="61"/>
      <c r="DG5" s="61"/>
      <c r="DH5" s="61"/>
      <c r="DI5" s="61"/>
      <c r="DJ5" s="61"/>
      <c r="DK5" s="61"/>
      <c r="DL5" s="61"/>
      <c r="DM5" s="61"/>
      <c r="DN5" s="61"/>
      <c r="DO5" s="61"/>
      <c r="DP5" s="61"/>
      <c r="DQ5" s="61"/>
      <c r="DR5" s="61"/>
      <c r="DS5" s="61"/>
      <c r="DT5" s="61"/>
      <c r="DU5" s="61"/>
      <c r="DV5" s="61"/>
      <c r="DW5" s="61"/>
      <c r="DX5" s="61"/>
      <c r="DY5" s="61"/>
      <c r="DZ5" s="61"/>
      <c r="EA5" s="61"/>
      <c r="EB5" s="61"/>
      <c r="EC5" s="61"/>
      <c r="ED5" s="61"/>
      <c r="EE5" s="61"/>
      <c r="EF5" s="61"/>
      <c r="EG5" s="61"/>
      <c r="EH5" s="61"/>
      <c r="EI5" s="61"/>
      <c r="EJ5" s="61"/>
      <c r="EK5" s="61"/>
      <c r="EL5" s="61"/>
      <c r="EM5" s="61"/>
      <c r="EN5" s="61"/>
      <c r="EO5" s="61"/>
      <c r="EP5" s="61"/>
      <c r="EQ5" s="61"/>
      <c r="ER5" s="61"/>
      <c r="ES5" s="61"/>
      <c r="ET5" s="61"/>
      <c r="EU5" s="61"/>
      <c r="EV5" s="61"/>
      <c r="EW5" s="61"/>
      <c r="EX5" s="61"/>
      <c r="EY5" s="61"/>
      <c r="EZ5" s="61"/>
      <c r="FA5" s="61"/>
      <c r="FB5" s="61"/>
      <c r="FC5" s="61"/>
      <c r="FD5" s="61"/>
      <c r="FE5" s="61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  <c r="GV5" s="47"/>
      <c r="GW5" s="47"/>
      <c r="GX5" s="47"/>
      <c r="GY5" s="47"/>
      <c r="GZ5" s="47"/>
      <c r="HA5" s="47"/>
      <c r="HB5" s="47"/>
      <c r="HC5" s="47"/>
      <c r="HD5" s="47"/>
      <c r="HE5" s="47"/>
      <c r="HF5" s="47"/>
      <c r="HG5" s="47"/>
      <c r="HH5" s="47"/>
      <c r="HI5" s="47"/>
      <c r="HJ5" s="47"/>
      <c r="HK5" s="47"/>
      <c r="HL5" s="47"/>
      <c r="HM5" s="47"/>
      <c r="HN5" s="47"/>
      <c r="HO5" s="47"/>
      <c r="HP5" s="47"/>
      <c r="HQ5" s="47"/>
      <c r="HR5" s="47"/>
      <c r="HS5" s="47"/>
      <c r="HT5" s="47"/>
      <c r="HU5" s="47"/>
    </row>
    <row r="6" spans="1:229" s="54" customFormat="1" ht="15" x14ac:dyDescent="0.2">
      <c r="A6" s="117" t="s">
        <v>89</v>
      </c>
      <c r="B6" s="141" t="s">
        <v>77</v>
      </c>
      <c r="C6" s="56" t="s">
        <v>7</v>
      </c>
      <c r="D6" s="64" t="s">
        <v>8</v>
      </c>
      <c r="E6" s="64" t="s">
        <v>8</v>
      </c>
      <c r="F6" s="65" t="s">
        <v>9</v>
      </c>
      <c r="G6" s="58" t="s">
        <v>10</v>
      </c>
      <c r="H6" s="61" t="s">
        <v>11</v>
      </c>
      <c r="I6" s="61" t="s">
        <v>12</v>
      </c>
      <c r="J6" s="61" t="s">
        <v>13</v>
      </c>
      <c r="K6" s="62" t="s">
        <v>13</v>
      </c>
      <c r="L6" s="62" t="s">
        <v>13</v>
      </c>
      <c r="M6" s="62" t="s">
        <v>7</v>
      </c>
      <c r="N6" s="55"/>
      <c r="O6" s="56" t="s">
        <v>5</v>
      </c>
      <c r="P6" s="56" t="s">
        <v>5</v>
      </c>
      <c r="Q6" s="61" t="s">
        <v>14</v>
      </c>
      <c r="R6" s="61" t="s">
        <v>13</v>
      </c>
      <c r="S6" s="56" t="s">
        <v>4</v>
      </c>
      <c r="T6" s="56" t="s">
        <v>15</v>
      </c>
      <c r="U6" s="61" t="s">
        <v>16</v>
      </c>
      <c r="V6" s="61" t="s">
        <v>16</v>
      </c>
      <c r="W6" s="56"/>
      <c r="X6" s="61"/>
      <c r="Y6" s="63"/>
      <c r="Z6" s="63"/>
      <c r="AA6" s="44"/>
      <c r="AB6" s="44"/>
      <c r="AC6" s="44"/>
      <c r="AD6" s="59"/>
      <c r="AE6" s="61"/>
      <c r="AF6" s="61"/>
      <c r="AG6" s="61"/>
      <c r="AH6" s="61"/>
      <c r="AI6" s="63"/>
      <c r="AJ6" s="44"/>
      <c r="AK6" s="44"/>
      <c r="AL6" s="44"/>
      <c r="AM6" s="44"/>
      <c r="AN6" s="44"/>
      <c r="AO6" s="44"/>
      <c r="AP6" s="44"/>
      <c r="AQ6" s="44"/>
      <c r="AR6" s="44"/>
      <c r="AS6" s="63"/>
      <c r="AT6" s="63"/>
      <c r="AU6" s="63"/>
      <c r="AV6" s="61"/>
      <c r="AW6" s="61"/>
      <c r="AX6" s="61"/>
      <c r="AY6" s="61"/>
      <c r="AZ6" s="61"/>
      <c r="BA6" s="61"/>
      <c r="BB6" s="61"/>
      <c r="BC6" s="61"/>
      <c r="BD6" s="61"/>
      <c r="BE6" s="61"/>
      <c r="BF6" s="61"/>
      <c r="BG6" s="61"/>
      <c r="BH6" s="61"/>
      <c r="BI6" s="61"/>
      <c r="BJ6" s="61"/>
      <c r="BK6" s="61"/>
      <c r="BL6" s="61"/>
      <c r="BM6" s="61"/>
      <c r="BN6" s="61"/>
      <c r="BO6" s="61"/>
      <c r="BP6" s="61"/>
      <c r="BQ6" s="61"/>
      <c r="BR6" s="61"/>
      <c r="BS6" s="61"/>
      <c r="BT6" s="61"/>
      <c r="BU6" s="61"/>
      <c r="BV6" s="61"/>
      <c r="BW6" s="61"/>
      <c r="BX6" s="61"/>
      <c r="BY6" s="61"/>
      <c r="BZ6" s="61"/>
      <c r="CA6" s="61"/>
      <c r="CB6" s="61"/>
      <c r="CC6" s="61"/>
      <c r="CD6" s="61"/>
      <c r="CE6" s="61"/>
      <c r="CF6" s="61"/>
      <c r="CG6" s="61"/>
      <c r="CH6" s="61"/>
      <c r="CI6" s="61"/>
      <c r="CJ6" s="61"/>
      <c r="CK6" s="61"/>
      <c r="CL6" s="61"/>
      <c r="CM6" s="61"/>
      <c r="CN6" s="61"/>
      <c r="CO6" s="61"/>
      <c r="CP6" s="61"/>
      <c r="CQ6" s="61"/>
      <c r="CR6" s="61"/>
      <c r="CS6" s="61"/>
      <c r="CT6" s="61"/>
      <c r="CU6" s="61"/>
      <c r="CV6" s="61"/>
      <c r="CW6" s="61"/>
      <c r="CX6" s="61"/>
      <c r="CY6" s="61"/>
      <c r="CZ6" s="61"/>
      <c r="DA6" s="61"/>
      <c r="DB6" s="61"/>
      <c r="DC6" s="61"/>
      <c r="DD6" s="61"/>
      <c r="DE6" s="61"/>
      <c r="DF6" s="61"/>
      <c r="DG6" s="61"/>
      <c r="DH6" s="61"/>
      <c r="DI6" s="61"/>
      <c r="DJ6" s="61"/>
      <c r="DK6" s="61"/>
      <c r="DL6" s="61"/>
      <c r="DM6" s="61"/>
      <c r="DN6" s="61"/>
      <c r="DO6" s="61"/>
      <c r="DP6" s="61"/>
      <c r="DQ6" s="61"/>
      <c r="DR6" s="61"/>
      <c r="DS6" s="61"/>
      <c r="DT6" s="61"/>
      <c r="DU6" s="61"/>
      <c r="DV6" s="61"/>
      <c r="DW6" s="61"/>
      <c r="DX6" s="61"/>
      <c r="DY6" s="61"/>
      <c r="DZ6" s="61"/>
      <c r="EA6" s="61"/>
      <c r="EB6" s="61"/>
      <c r="EC6" s="61"/>
      <c r="ED6" s="61"/>
      <c r="EE6" s="61"/>
      <c r="EF6" s="61"/>
      <c r="EG6" s="61"/>
      <c r="EH6" s="61"/>
      <c r="EI6" s="61"/>
      <c r="EJ6" s="61"/>
      <c r="EK6" s="61"/>
      <c r="EL6" s="61"/>
      <c r="EM6" s="61"/>
      <c r="EN6" s="61"/>
      <c r="EO6" s="61"/>
      <c r="EP6" s="61"/>
      <c r="EQ6" s="61"/>
      <c r="ER6" s="61"/>
      <c r="ES6" s="61"/>
      <c r="ET6" s="61"/>
      <c r="EU6" s="61"/>
      <c r="EV6" s="61"/>
      <c r="EW6" s="61"/>
      <c r="EX6" s="61"/>
      <c r="EY6" s="61"/>
      <c r="EZ6" s="61"/>
      <c r="FA6" s="61"/>
      <c r="FB6" s="61"/>
      <c r="FC6" s="61"/>
      <c r="FD6" s="61"/>
      <c r="FE6" s="61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</row>
    <row r="7" spans="1:229" s="54" customFormat="1" ht="15" x14ac:dyDescent="0.2">
      <c r="A7" s="117">
        <v>23</v>
      </c>
      <c r="B7" s="56" t="s">
        <v>52</v>
      </c>
      <c r="C7" s="56"/>
      <c r="D7" s="44" t="s">
        <v>17</v>
      </c>
      <c r="E7" s="44" t="s">
        <v>17</v>
      </c>
      <c r="F7" s="60" t="s">
        <v>18</v>
      </c>
      <c r="G7" s="58" t="s">
        <v>19</v>
      </c>
      <c r="H7" s="61" t="s">
        <v>20</v>
      </c>
      <c r="I7" s="61" t="s">
        <v>21</v>
      </c>
      <c r="J7" s="61" t="s">
        <v>22</v>
      </c>
      <c r="K7" s="62" t="s">
        <v>22</v>
      </c>
      <c r="L7" s="62" t="s">
        <v>22</v>
      </c>
      <c r="M7" s="62" t="s">
        <v>23</v>
      </c>
      <c r="N7" s="55"/>
      <c r="O7" s="56"/>
      <c r="P7" s="56" t="s">
        <v>23</v>
      </c>
      <c r="Q7" s="61" t="s">
        <v>24</v>
      </c>
      <c r="R7" s="61" t="s">
        <v>22</v>
      </c>
      <c r="S7" s="56"/>
      <c r="T7" s="56"/>
      <c r="U7" s="61" t="s">
        <v>25</v>
      </c>
      <c r="V7" s="61" t="s">
        <v>0</v>
      </c>
      <c r="W7" s="66"/>
      <c r="X7" s="70"/>
      <c r="Y7" s="74"/>
      <c r="Z7" s="74"/>
      <c r="AA7" s="76"/>
      <c r="AB7" s="76"/>
      <c r="AC7" s="76"/>
      <c r="AD7" s="75"/>
      <c r="AE7" s="70"/>
      <c r="AF7" s="70"/>
      <c r="AG7" s="70"/>
      <c r="AH7" s="70"/>
      <c r="AI7" s="63"/>
      <c r="AJ7" s="44"/>
      <c r="AK7" s="44"/>
      <c r="AL7" s="44"/>
      <c r="AM7" s="44"/>
      <c r="AN7" s="44"/>
      <c r="AO7" s="44"/>
      <c r="AP7" s="44"/>
      <c r="AQ7" s="44"/>
      <c r="AR7" s="44"/>
      <c r="AS7" s="63"/>
      <c r="AT7" s="63"/>
      <c r="AU7" s="63"/>
      <c r="AV7" s="61"/>
      <c r="AW7" s="61"/>
      <c r="AX7" s="61"/>
      <c r="AY7" s="61"/>
      <c r="AZ7" s="61"/>
      <c r="BA7" s="61"/>
      <c r="BB7" s="61"/>
      <c r="BC7" s="61"/>
      <c r="BD7" s="61"/>
      <c r="BE7" s="61"/>
      <c r="BF7" s="61"/>
      <c r="BG7" s="61"/>
      <c r="BH7" s="61"/>
      <c r="BI7" s="61"/>
      <c r="BJ7" s="61"/>
      <c r="BK7" s="61"/>
      <c r="BL7" s="61"/>
      <c r="BM7" s="61"/>
      <c r="BN7" s="61"/>
      <c r="BO7" s="61"/>
      <c r="BP7" s="61"/>
      <c r="BQ7" s="61"/>
      <c r="BR7" s="61"/>
      <c r="BS7" s="61"/>
      <c r="BT7" s="61"/>
      <c r="BU7" s="61"/>
      <c r="BV7" s="61"/>
      <c r="BW7" s="61"/>
      <c r="BX7" s="61"/>
      <c r="BY7" s="61"/>
      <c r="BZ7" s="61"/>
      <c r="CA7" s="61"/>
      <c r="CB7" s="61"/>
      <c r="CC7" s="61"/>
      <c r="CD7" s="61"/>
      <c r="CE7" s="61"/>
      <c r="CF7" s="61"/>
      <c r="CG7" s="61"/>
      <c r="CH7" s="61"/>
      <c r="CI7" s="61"/>
      <c r="CJ7" s="61"/>
      <c r="CK7" s="61"/>
      <c r="CL7" s="61"/>
      <c r="CM7" s="61"/>
      <c r="CN7" s="61"/>
      <c r="CO7" s="61"/>
      <c r="CP7" s="61"/>
      <c r="CQ7" s="61"/>
      <c r="CR7" s="61"/>
      <c r="CS7" s="61"/>
      <c r="CT7" s="61"/>
      <c r="CU7" s="61"/>
      <c r="CV7" s="61"/>
      <c r="CW7" s="61"/>
      <c r="CX7" s="61"/>
      <c r="CY7" s="61"/>
      <c r="CZ7" s="61"/>
      <c r="DA7" s="61"/>
      <c r="DB7" s="61"/>
      <c r="DC7" s="61"/>
      <c r="DD7" s="61"/>
      <c r="DE7" s="61"/>
      <c r="DF7" s="61"/>
      <c r="DG7" s="61"/>
      <c r="DH7" s="61"/>
      <c r="DI7" s="61"/>
      <c r="DJ7" s="61"/>
      <c r="DK7" s="61"/>
      <c r="DL7" s="61"/>
      <c r="DM7" s="61"/>
      <c r="DN7" s="61"/>
      <c r="DO7" s="61"/>
      <c r="DP7" s="61"/>
      <c r="DQ7" s="61"/>
      <c r="DR7" s="61"/>
      <c r="DS7" s="61"/>
      <c r="DT7" s="61"/>
      <c r="DU7" s="61"/>
      <c r="DV7" s="61"/>
      <c r="DW7" s="61"/>
      <c r="DX7" s="61"/>
      <c r="DY7" s="61"/>
      <c r="DZ7" s="61"/>
      <c r="EA7" s="61"/>
      <c r="EB7" s="61"/>
      <c r="EC7" s="61"/>
      <c r="ED7" s="61"/>
      <c r="EE7" s="61"/>
      <c r="EF7" s="61"/>
      <c r="EG7" s="61"/>
      <c r="EH7" s="61"/>
      <c r="EI7" s="61"/>
      <c r="EJ7" s="61"/>
      <c r="EK7" s="61"/>
      <c r="EL7" s="61"/>
      <c r="EM7" s="61"/>
      <c r="EN7" s="61"/>
      <c r="EO7" s="61"/>
      <c r="EP7" s="61"/>
      <c r="EQ7" s="61"/>
      <c r="ER7" s="61"/>
      <c r="ES7" s="61"/>
      <c r="ET7" s="61"/>
      <c r="EU7" s="61"/>
      <c r="EV7" s="61"/>
      <c r="EW7" s="61"/>
      <c r="EX7" s="61"/>
      <c r="EY7" s="61"/>
      <c r="EZ7" s="61"/>
      <c r="FA7" s="61"/>
      <c r="FB7" s="61"/>
      <c r="FC7" s="61"/>
      <c r="FD7" s="61"/>
      <c r="FE7" s="61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</row>
    <row r="8" spans="1:229" s="54" customFormat="1" ht="15" x14ac:dyDescent="0.2">
      <c r="A8" s="137" t="s">
        <v>88</v>
      </c>
      <c r="B8" s="56" t="s">
        <v>74</v>
      </c>
      <c r="C8" s="56"/>
      <c r="D8" s="64" t="s">
        <v>75</v>
      </c>
      <c r="E8" s="64" t="s">
        <v>76</v>
      </c>
      <c r="F8" s="60"/>
      <c r="G8" s="58"/>
      <c r="H8" s="61" t="s">
        <v>26</v>
      </c>
      <c r="I8" s="61" t="s">
        <v>27</v>
      </c>
      <c r="J8" s="61" t="s">
        <v>9</v>
      </c>
      <c r="K8" s="62" t="s">
        <v>28</v>
      </c>
      <c r="L8" s="62"/>
      <c r="M8" s="62"/>
      <c r="N8" s="55"/>
      <c r="O8" s="56"/>
      <c r="P8" s="56"/>
      <c r="Q8" s="61"/>
      <c r="R8" s="61"/>
      <c r="S8" s="56"/>
      <c r="T8" s="56"/>
      <c r="U8" s="61" t="s">
        <v>29</v>
      </c>
      <c r="V8" s="61"/>
      <c r="W8" s="66"/>
      <c r="X8" s="79" t="s">
        <v>30</v>
      </c>
      <c r="Y8" s="80" t="s">
        <v>31</v>
      </c>
      <c r="Z8" s="80" t="s">
        <v>31</v>
      </c>
      <c r="AA8" s="79" t="s">
        <v>32</v>
      </c>
      <c r="AB8" s="79" t="s">
        <v>33</v>
      </c>
      <c r="AC8" s="79" t="s">
        <v>34</v>
      </c>
      <c r="AD8" s="81" t="s">
        <v>34</v>
      </c>
      <c r="AE8" s="79" t="s">
        <v>35</v>
      </c>
      <c r="AF8" s="79" t="s">
        <v>30</v>
      </c>
      <c r="AG8" s="79" t="s">
        <v>36</v>
      </c>
      <c r="AH8" s="70"/>
      <c r="AI8" s="209" t="str">
        <f>B1</f>
        <v>CASA DE PEDRA SECURITIZADORA DE CRÉDITO S.A. - 1ª EMISSÃO - 5ª SÉRIE - R$ 44.600.000,00 - 44.600 CRIS</v>
      </c>
      <c r="AJ8" s="210"/>
      <c r="AK8" s="210"/>
      <c r="AL8" s="210"/>
      <c r="AM8" s="210"/>
      <c r="AN8" s="210"/>
      <c r="AO8" s="210"/>
      <c r="AP8" s="210"/>
      <c r="AQ8" s="210"/>
      <c r="AR8" s="211"/>
      <c r="AS8" s="63"/>
      <c r="AT8" s="63"/>
      <c r="AU8" s="63"/>
      <c r="AV8" s="61"/>
      <c r="AW8" s="61"/>
      <c r="AX8" s="61"/>
      <c r="AY8" s="61"/>
      <c r="AZ8" s="61"/>
      <c r="BA8" s="61"/>
      <c r="BB8" s="61"/>
      <c r="BC8" s="61"/>
      <c r="BD8" s="61"/>
      <c r="BE8" s="61"/>
      <c r="BF8" s="61"/>
      <c r="BG8" s="61"/>
      <c r="BH8" s="61"/>
      <c r="BI8" s="61"/>
      <c r="BJ8" s="61"/>
      <c r="BK8" s="61"/>
      <c r="BL8" s="61"/>
      <c r="BM8" s="61"/>
      <c r="BN8" s="61"/>
      <c r="BO8" s="61"/>
      <c r="BP8" s="61"/>
      <c r="BQ8" s="61"/>
      <c r="BR8" s="61"/>
      <c r="BS8" s="61"/>
      <c r="BT8" s="61"/>
      <c r="BU8" s="61"/>
      <c r="BV8" s="61"/>
      <c r="BW8" s="61"/>
      <c r="BX8" s="61"/>
      <c r="BY8" s="61"/>
      <c r="BZ8" s="61"/>
      <c r="CA8" s="61"/>
      <c r="CB8" s="61"/>
      <c r="CC8" s="61"/>
      <c r="CD8" s="61"/>
      <c r="CE8" s="61"/>
      <c r="CF8" s="61"/>
      <c r="CG8" s="61"/>
      <c r="CH8" s="61"/>
      <c r="CI8" s="61"/>
      <c r="CJ8" s="61"/>
      <c r="CK8" s="61"/>
      <c r="CL8" s="61"/>
      <c r="CM8" s="61"/>
      <c r="CN8" s="61"/>
      <c r="CO8" s="61"/>
      <c r="CP8" s="61"/>
      <c r="CQ8" s="61"/>
      <c r="CR8" s="61"/>
      <c r="CS8" s="61"/>
      <c r="CT8" s="61"/>
      <c r="CU8" s="61"/>
      <c r="CV8" s="61"/>
      <c r="CW8" s="61"/>
      <c r="CX8" s="61"/>
      <c r="CY8" s="61"/>
      <c r="CZ8" s="61"/>
      <c r="DA8" s="61"/>
      <c r="DB8" s="61"/>
      <c r="DC8" s="61"/>
      <c r="DD8" s="61"/>
      <c r="DE8" s="61"/>
      <c r="DF8" s="61"/>
      <c r="DG8" s="61"/>
      <c r="DH8" s="61"/>
      <c r="DI8" s="61"/>
      <c r="DJ8" s="61"/>
      <c r="DK8" s="61"/>
      <c r="DL8" s="61"/>
      <c r="DM8" s="61"/>
      <c r="DN8" s="61"/>
      <c r="DO8" s="61"/>
      <c r="DP8" s="61"/>
      <c r="DQ8" s="61"/>
      <c r="DR8" s="61"/>
      <c r="DS8" s="61"/>
      <c r="DT8" s="61"/>
      <c r="DU8" s="61"/>
      <c r="DV8" s="61"/>
      <c r="DW8" s="61"/>
      <c r="DX8" s="61"/>
      <c r="DY8" s="61"/>
      <c r="DZ8" s="61"/>
      <c r="EA8" s="61"/>
      <c r="EB8" s="61"/>
      <c r="EC8" s="61"/>
      <c r="ED8" s="61"/>
      <c r="EE8" s="61"/>
      <c r="EF8" s="61"/>
      <c r="EG8" s="61"/>
      <c r="EH8" s="61"/>
      <c r="EI8" s="61"/>
      <c r="EJ8" s="61"/>
      <c r="EK8" s="61"/>
      <c r="EL8" s="61"/>
      <c r="EM8" s="61"/>
      <c r="EN8" s="61"/>
      <c r="EO8" s="61"/>
      <c r="EP8" s="61"/>
      <c r="EQ8" s="61"/>
      <c r="ER8" s="61"/>
      <c r="ES8" s="61"/>
      <c r="ET8" s="61"/>
      <c r="EU8" s="61"/>
      <c r="EV8" s="61"/>
      <c r="EW8" s="61"/>
      <c r="EX8" s="61"/>
      <c r="EY8" s="61"/>
      <c r="EZ8" s="61"/>
      <c r="FA8" s="61"/>
      <c r="FB8" s="61"/>
      <c r="FC8" s="61"/>
      <c r="FD8" s="61"/>
      <c r="FE8" s="61"/>
      <c r="FF8" s="47"/>
      <c r="FG8" s="47"/>
      <c r="FH8" s="47"/>
      <c r="FI8" s="47"/>
      <c r="FJ8" s="47"/>
      <c r="FK8" s="47"/>
      <c r="FL8" s="47"/>
      <c r="FM8" s="47"/>
      <c r="FN8" s="47"/>
      <c r="FO8" s="47"/>
      <c r="FP8" s="47"/>
      <c r="FQ8" s="47"/>
      <c r="FR8" s="47"/>
      <c r="FS8" s="47"/>
      <c r="FT8" s="47"/>
      <c r="FU8" s="47"/>
      <c r="FV8" s="47"/>
      <c r="FW8" s="47"/>
      <c r="FX8" s="47"/>
      <c r="FY8" s="47"/>
      <c r="FZ8" s="47"/>
      <c r="GA8" s="47"/>
      <c r="GB8" s="47"/>
      <c r="GC8" s="47"/>
      <c r="GD8" s="47"/>
      <c r="GE8" s="47"/>
      <c r="GF8" s="47"/>
      <c r="GG8" s="47"/>
      <c r="GH8" s="47"/>
      <c r="GI8" s="47"/>
      <c r="GJ8" s="47"/>
      <c r="GK8" s="47"/>
      <c r="GL8" s="47"/>
      <c r="GM8" s="47"/>
      <c r="GN8" s="47"/>
      <c r="GO8" s="47"/>
      <c r="GP8" s="47"/>
      <c r="GQ8" s="47"/>
      <c r="GR8" s="47"/>
      <c r="GS8" s="47"/>
      <c r="GT8" s="47"/>
      <c r="GU8" s="47"/>
      <c r="GV8" s="47"/>
      <c r="GW8" s="47"/>
      <c r="GX8" s="47"/>
      <c r="GY8" s="47"/>
      <c r="GZ8" s="47"/>
      <c r="HA8" s="47"/>
      <c r="HB8" s="47"/>
      <c r="HC8" s="47"/>
      <c r="HD8" s="47"/>
      <c r="HE8" s="47"/>
      <c r="HF8" s="47"/>
      <c r="HG8" s="47"/>
      <c r="HH8" s="47"/>
      <c r="HI8" s="47"/>
      <c r="HJ8" s="47"/>
      <c r="HK8" s="47"/>
      <c r="HL8" s="47"/>
      <c r="HM8" s="47"/>
      <c r="HN8" s="47"/>
      <c r="HO8" s="47"/>
      <c r="HP8" s="47"/>
      <c r="HQ8" s="47"/>
      <c r="HR8" s="47"/>
      <c r="HS8" s="47"/>
      <c r="HT8" s="47"/>
      <c r="HU8" s="47"/>
    </row>
    <row r="9" spans="1:229" s="78" customFormat="1" ht="15" x14ac:dyDescent="0.2">
      <c r="A9" s="137">
        <v>43978</v>
      </c>
      <c r="B9" s="66" t="s">
        <v>53</v>
      </c>
      <c r="C9" s="66" t="s">
        <v>53</v>
      </c>
      <c r="D9" s="67"/>
      <c r="E9" s="67"/>
      <c r="F9" s="68"/>
      <c r="G9" s="69"/>
      <c r="H9" s="70"/>
      <c r="I9" s="70"/>
      <c r="J9" s="70"/>
      <c r="K9" s="71"/>
      <c r="L9" s="71"/>
      <c r="M9" s="66" t="s">
        <v>53</v>
      </c>
      <c r="N9" s="72"/>
      <c r="O9" s="66" t="s">
        <v>38</v>
      </c>
      <c r="P9" s="66" t="s">
        <v>53</v>
      </c>
      <c r="Q9" s="72"/>
      <c r="R9" s="73"/>
      <c r="S9" s="66" t="s">
        <v>53</v>
      </c>
      <c r="T9" s="66" t="s">
        <v>53</v>
      </c>
      <c r="U9" s="70"/>
      <c r="V9" s="70"/>
      <c r="W9" s="66"/>
      <c r="X9" s="82"/>
      <c r="Y9" s="80" t="s">
        <v>39</v>
      </c>
      <c r="Z9" s="80" t="s">
        <v>82</v>
      </c>
      <c r="AA9" s="82" t="s">
        <v>37</v>
      </c>
      <c r="AB9" s="121">
        <f>Q10</f>
        <v>0.1268</v>
      </c>
      <c r="AC9" s="82" t="s">
        <v>37</v>
      </c>
      <c r="AD9" s="83" t="s">
        <v>38</v>
      </c>
      <c r="AE9" s="82" t="s">
        <v>37</v>
      </c>
      <c r="AF9" s="82"/>
      <c r="AG9" s="79" t="s">
        <v>39</v>
      </c>
      <c r="AH9" s="70"/>
      <c r="AI9" s="167" t="s">
        <v>40</v>
      </c>
      <c r="AJ9" s="167" t="s">
        <v>56</v>
      </c>
      <c r="AK9" s="167" t="s">
        <v>57</v>
      </c>
      <c r="AL9" s="167" t="s">
        <v>63</v>
      </c>
      <c r="AM9" s="167" t="s">
        <v>63</v>
      </c>
      <c r="AN9" s="167" t="s">
        <v>62</v>
      </c>
      <c r="AO9" s="167" t="s">
        <v>34</v>
      </c>
      <c r="AP9" s="167" t="s">
        <v>34</v>
      </c>
      <c r="AQ9" s="167" t="s">
        <v>33</v>
      </c>
      <c r="AR9" s="167" t="s">
        <v>41</v>
      </c>
      <c r="AS9" s="87"/>
      <c r="AT9" s="100" t="s">
        <v>42</v>
      </c>
      <c r="AU9" s="10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70"/>
      <c r="BK9" s="70"/>
      <c r="BL9" s="70"/>
      <c r="BM9" s="70"/>
      <c r="BN9" s="70"/>
      <c r="BO9" s="70"/>
      <c r="BP9" s="70"/>
      <c r="BQ9" s="70"/>
      <c r="BR9" s="70"/>
      <c r="BS9" s="70"/>
      <c r="BT9" s="70"/>
      <c r="BU9" s="70"/>
      <c r="BV9" s="70"/>
      <c r="BW9" s="70"/>
      <c r="BX9" s="70"/>
      <c r="BY9" s="70"/>
      <c r="BZ9" s="70"/>
      <c r="CA9" s="70"/>
      <c r="CB9" s="70"/>
      <c r="CC9" s="70"/>
      <c r="CD9" s="70"/>
      <c r="CE9" s="70"/>
      <c r="CF9" s="70"/>
      <c r="CG9" s="70"/>
      <c r="CH9" s="70"/>
      <c r="CI9" s="70"/>
      <c r="CJ9" s="70"/>
      <c r="CK9" s="70"/>
      <c r="CL9" s="70"/>
      <c r="CM9" s="70"/>
      <c r="CN9" s="70"/>
      <c r="CO9" s="70"/>
      <c r="CP9" s="70"/>
      <c r="CQ9" s="70"/>
      <c r="CR9" s="70"/>
      <c r="CS9" s="70"/>
      <c r="CT9" s="70"/>
      <c r="CU9" s="70"/>
      <c r="CV9" s="70"/>
      <c r="CW9" s="70"/>
      <c r="CX9" s="70"/>
      <c r="CY9" s="70"/>
      <c r="CZ9" s="70"/>
      <c r="DA9" s="70"/>
      <c r="DB9" s="70"/>
      <c r="DC9" s="70"/>
      <c r="DD9" s="70"/>
      <c r="DE9" s="70"/>
      <c r="DF9" s="70"/>
      <c r="DG9" s="70"/>
      <c r="DH9" s="70"/>
      <c r="DI9" s="70"/>
      <c r="DJ9" s="70"/>
      <c r="DK9" s="70"/>
      <c r="DL9" s="70"/>
      <c r="DM9" s="70"/>
      <c r="DN9" s="70"/>
      <c r="DO9" s="70"/>
      <c r="DP9" s="70"/>
      <c r="DQ9" s="70"/>
      <c r="DR9" s="70"/>
      <c r="DS9" s="70"/>
      <c r="DT9" s="70"/>
      <c r="DU9" s="70"/>
      <c r="DV9" s="70"/>
      <c r="DW9" s="70"/>
      <c r="DX9" s="70"/>
      <c r="DY9" s="70"/>
      <c r="DZ9" s="70"/>
      <c r="EA9" s="70"/>
      <c r="EB9" s="70"/>
      <c r="EC9" s="70"/>
      <c r="ED9" s="70"/>
      <c r="EE9" s="70"/>
      <c r="EF9" s="70"/>
      <c r="EG9" s="70"/>
      <c r="EH9" s="70"/>
      <c r="EI9" s="70"/>
      <c r="EJ9" s="70"/>
      <c r="EK9" s="70"/>
      <c r="EL9" s="70"/>
      <c r="EM9" s="70"/>
      <c r="EN9" s="70"/>
      <c r="EO9" s="70"/>
      <c r="EP9" s="70"/>
      <c r="EQ9" s="70"/>
      <c r="ER9" s="70"/>
      <c r="ES9" s="70"/>
      <c r="ET9" s="70"/>
      <c r="EU9" s="70"/>
      <c r="EV9" s="70"/>
      <c r="EW9" s="70"/>
      <c r="EX9" s="70"/>
      <c r="EY9" s="70"/>
      <c r="EZ9" s="70"/>
      <c r="FA9" s="70"/>
      <c r="FB9" s="70"/>
      <c r="FC9" s="70"/>
      <c r="FD9" s="70"/>
      <c r="FE9" s="70"/>
      <c r="FF9" s="77"/>
      <c r="FG9" s="77"/>
      <c r="FH9" s="77"/>
      <c r="FI9" s="77"/>
      <c r="FJ9" s="77"/>
      <c r="FK9" s="77"/>
      <c r="FL9" s="77"/>
      <c r="FM9" s="77"/>
      <c r="FN9" s="77"/>
      <c r="FO9" s="77"/>
      <c r="FP9" s="77"/>
      <c r="FQ9" s="77"/>
      <c r="FR9" s="77"/>
      <c r="FS9" s="77"/>
      <c r="FT9" s="77"/>
      <c r="FU9" s="77"/>
      <c r="FV9" s="77"/>
      <c r="FW9" s="77"/>
      <c r="FX9" s="77"/>
      <c r="FY9" s="77"/>
      <c r="FZ9" s="77"/>
      <c r="GA9" s="77"/>
      <c r="GB9" s="77"/>
      <c r="GC9" s="77"/>
      <c r="GD9" s="77"/>
      <c r="GE9" s="77"/>
      <c r="GF9" s="77"/>
      <c r="GG9" s="77"/>
      <c r="GH9" s="77"/>
      <c r="GI9" s="77"/>
      <c r="GJ9" s="77"/>
      <c r="GK9" s="77"/>
      <c r="GL9" s="77"/>
      <c r="GM9" s="77"/>
      <c r="GN9" s="77"/>
      <c r="GO9" s="77"/>
      <c r="GP9" s="77"/>
      <c r="GQ9" s="77"/>
      <c r="GR9" s="77"/>
      <c r="GS9" s="77"/>
      <c r="GT9" s="77"/>
      <c r="GU9" s="77"/>
      <c r="GV9" s="77"/>
      <c r="GW9" s="77"/>
      <c r="GX9" s="77"/>
      <c r="GY9" s="77"/>
      <c r="GZ9" s="77"/>
      <c r="HA9" s="77"/>
      <c r="HB9" s="77"/>
      <c r="HC9" s="77"/>
      <c r="HD9" s="77"/>
      <c r="HE9" s="77"/>
      <c r="HF9" s="77"/>
      <c r="HG9" s="77"/>
      <c r="HH9" s="77"/>
      <c r="HI9" s="77"/>
      <c r="HJ9" s="77"/>
      <c r="HK9" s="77"/>
      <c r="HL9" s="77"/>
      <c r="HM9" s="77"/>
      <c r="HN9" s="77"/>
      <c r="HO9" s="77"/>
      <c r="HP9" s="77"/>
      <c r="HQ9" s="77"/>
      <c r="HR9" s="77"/>
      <c r="HS9" s="77"/>
      <c r="HT9" s="77"/>
      <c r="HU9" s="77"/>
    </row>
    <row r="10" spans="1:229" ht="15" x14ac:dyDescent="0.2">
      <c r="A10" s="85">
        <v>43974</v>
      </c>
      <c r="B10" s="3">
        <f t="shared" ref="B10:B73" si="1">(M10+S10)</f>
        <v>1000</v>
      </c>
      <c r="C10" s="138">
        <v>1000</v>
      </c>
      <c r="D10" s="166">
        <v>784.33799999999997</v>
      </c>
      <c r="E10" s="139">
        <v>786.07</v>
      </c>
      <c r="F10" s="118">
        <v>43944</v>
      </c>
      <c r="G10" s="5">
        <f t="shared" ref="G10:G11" si="2">(E10/D10)-1</f>
        <v>2.2082316552303194E-3</v>
      </c>
      <c r="H10" s="1">
        <v>0</v>
      </c>
      <c r="I10" s="1">
        <f>I11</f>
        <v>31</v>
      </c>
      <c r="J10" s="3">
        <f>IF(E10&gt;D10,((E10/D10)^(H10/I10)),1)</f>
        <v>1</v>
      </c>
      <c r="K10" s="3">
        <v>1</v>
      </c>
      <c r="L10" s="123">
        <f t="shared" ref="L10:L49" si="3">TRUNC(J10*K10,8)</f>
        <v>1</v>
      </c>
      <c r="M10" s="3">
        <f t="shared" ref="M10:M73" si="4">TRUNC(C10*L10,8)</f>
        <v>1000</v>
      </c>
      <c r="N10" s="27">
        <v>0</v>
      </c>
      <c r="O10" s="122">
        <f t="shared" ref="O10:O73" si="5">IF(N10&gt;0,VLOOKUP(N10,$X$10:$AD$121,7),0)</f>
        <v>0</v>
      </c>
      <c r="P10" s="123">
        <f t="shared" ref="P10:P40" si="6">IF(O10&gt;0,TRUNC(O10*M10,8),0)</f>
        <v>0</v>
      </c>
      <c r="Q10" s="120">
        <v>0.1268</v>
      </c>
      <c r="R10" s="9">
        <f t="shared" ref="R10:R73" si="7">ROUND((1+Q10)^(1/12)^(H10/I10),9)</f>
        <v>1</v>
      </c>
      <c r="S10" s="3">
        <f>TRUNC(M10*(R10-1),2)</f>
        <v>0</v>
      </c>
      <c r="T10" s="3">
        <f>IF(N10&gt;0,P10+S10,0)</f>
        <v>0</v>
      </c>
      <c r="U10" s="124" t="s">
        <v>83</v>
      </c>
      <c r="V10" s="10">
        <f>AG10</f>
        <v>44005</v>
      </c>
      <c r="W10" s="4"/>
      <c r="X10" s="158">
        <v>0</v>
      </c>
      <c r="Y10" s="159">
        <v>43978</v>
      </c>
      <c r="Z10" s="159"/>
      <c r="AA10" s="160">
        <f>C10</f>
        <v>1000</v>
      </c>
      <c r="AB10" s="155"/>
      <c r="AC10" s="155"/>
      <c r="AD10" s="155"/>
      <c r="AE10" s="155"/>
      <c r="AF10" s="155">
        <f>X10</f>
        <v>0</v>
      </c>
      <c r="AG10" s="159">
        <f t="shared" ref="AG10:AG30" si="8">Y11</f>
        <v>44005</v>
      </c>
      <c r="AH10" s="10"/>
      <c r="AI10" s="168"/>
      <c r="AJ10" s="169" t="s">
        <v>59</v>
      </c>
      <c r="AK10" s="169" t="s">
        <v>60</v>
      </c>
      <c r="AL10" s="168"/>
      <c r="AM10" s="169" t="s">
        <v>64</v>
      </c>
      <c r="AN10" s="168"/>
      <c r="AO10" s="169" t="s">
        <v>43</v>
      </c>
      <c r="AP10" s="169" t="s">
        <v>44</v>
      </c>
      <c r="AQ10" s="168"/>
      <c r="AR10" s="168"/>
      <c r="AS10" s="10"/>
      <c r="AT10" s="181" t="s">
        <v>45</v>
      </c>
      <c r="AU10" s="181" t="s">
        <v>65</v>
      </c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4"/>
      <c r="DD10" s="14"/>
      <c r="DE10" s="14"/>
      <c r="DF10" s="14"/>
      <c r="DG10" s="14"/>
      <c r="DH10" s="14"/>
      <c r="DI10" s="14"/>
      <c r="DJ10" s="14"/>
      <c r="DK10" s="14"/>
      <c r="DL10" s="14"/>
      <c r="DM10" s="14"/>
      <c r="DN10" s="14"/>
      <c r="DO10" s="14"/>
      <c r="DP10" s="14"/>
      <c r="DQ10" s="14"/>
      <c r="DR10" s="14"/>
      <c r="DS10" s="14"/>
      <c r="DT10" s="14"/>
      <c r="DU10" s="14"/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6"/>
    </row>
    <row r="11" spans="1:229" ht="14.25" x14ac:dyDescent="0.2">
      <c r="A11" s="85">
        <f t="shared" ref="A11:A74" si="9">(A10+1)</f>
        <v>43975</v>
      </c>
      <c r="B11" s="3">
        <f t="shared" si="1"/>
        <v>1000</v>
      </c>
      <c r="C11" s="3">
        <f t="shared" ref="C11:C41" si="10">IF(N10&gt;0,C10-(P10/L10),C10)</f>
        <v>1000</v>
      </c>
      <c r="D11" s="29">
        <f t="shared" ref="D11" si="11">IF(E11=E10,D10,E10)</f>
        <v>784.33799999999997</v>
      </c>
      <c r="E11" s="11">
        <f>E10</f>
        <v>786.07</v>
      </c>
      <c r="F11" s="118">
        <f>IF(D11=D10,F10,EDATE(A11,-1))</f>
        <v>43944</v>
      </c>
      <c r="G11" s="5">
        <f t="shared" si="2"/>
        <v>2.2082316552303194E-3</v>
      </c>
      <c r="H11" s="1">
        <v>0</v>
      </c>
      <c r="I11" s="1">
        <f t="shared" ref="I11:I74" si="12">IF(DAY(A11)=A$7+1,DAY(EOMONTH(A11,0)),I10)</f>
        <v>31</v>
      </c>
      <c r="J11" s="3">
        <f t="shared" ref="J11:J74" si="13">IF(E11&gt;D11,((E11/D11)^(H11/I11)),1)</f>
        <v>1</v>
      </c>
      <c r="K11" s="3">
        <f t="shared" ref="K11:K41" si="14">IF(DAY(A11)=A$7+1,L10,K10)</f>
        <v>1</v>
      </c>
      <c r="L11" s="123">
        <f t="shared" si="3"/>
        <v>1</v>
      </c>
      <c r="M11" s="3">
        <f t="shared" si="4"/>
        <v>1000</v>
      </c>
      <c r="N11" s="27">
        <f>IF(DAY(A11)=A$7,VLOOKUP(A11,$Y$10:$AG$75,8),0)</f>
        <v>0</v>
      </c>
      <c r="O11" s="122">
        <f t="shared" si="5"/>
        <v>0</v>
      </c>
      <c r="P11" s="123">
        <f t="shared" si="6"/>
        <v>0</v>
      </c>
      <c r="Q11" s="5">
        <f t="shared" ref="Q11:Q74" si="15">(Q10)</f>
        <v>0.1268</v>
      </c>
      <c r="R11" s="9">
        <f t="shared" si="7"/>
        <v>1</v>
      </c>
      <c r="S11" s="3">
        <f t="shared" ref="S11:S74" si="16">TRUNC(M11*(R11-1),8)</f>
        <v>0</v>
      </c>
      <c r="T11" s="3">
        <f t="shared" ref="T11:T74" si="17">IF(N11&gt;0,P11+S11,0)</f>
        <v>0</v>
      </c>
      <c r="U11" s="124" t="str">
        <f t="shared" ref="U11" si="18">U10</f>
        <v>J=</v>
      </c>
      <c r="V11" s="10">
        <f>V10</f>
        <v>44005</v>
      </c>
      <c r="W11" s="4"/>
      <c r="X11" s="155">
        <f t="shared" ref="X11:X71" si="19">(X10+1)</f>
        <v>1</v>
      </c>
      <c r="Y11" s="159">
        <f t="shared" ref="Y11:Y58" si="20">AB88</f>
        <v>44005</v>
      </c>
      <c r="Z11" s="159">
        <f t="shared" ref="Z11:Z58" si="21">AD88</f>
        <v>44007</v>
      </c>
      <c r="AA11" s="161">
        <f>AA10-AC11</f>
        <v>1000</v>
      </c>
      <c r="AB11" s="162">
        <f t="shared" ref="AB11:AB30" si="22">(((1+AB$9)^(1/12))-1)*AA10</f>
        <v>9.9981303892207052</v>
      </c>
      <c r="AC11" s="161">
        <f>TRUNC(AD11*AA10,8)</f>
        <v>0</v>
      </c>
      <c r="AD11" s="163">
        <v>0</v>
      </c>
      <c r="AE11" s="164">
        <f t="shared" ref="AE11:AE30" si="23">(AB11+AC11)</f>
        <v>9.9981303892207052</v>
      </c>
      <c r="AF11" s="155">
        <f>X11</f>
        <v>1</v>
      </c>
      <c r="AG11" s="159">
        <f t="shared" si="8"/>
        <v>44035</v>
      </c>
      <c r="AH11" s="10"/>
      <c r="AI11" s="170">
        <v>1</v>
      </c>
      <c r="AJ11" s="171">
        <f t="shared" ref="AJ11:AJ47" si="24">Y11</f>
        <v>44005</v>
      </c>
      <c r="AK11" s="172">
        <f t="shared" ref="AK11:AK42" si="25">WORKDAY(AJ11,2,$X$87:$X$300)</f>
        <v>44007</v>
      </c>
      <c r="AL11" s="173">
        <f ca="1">IF($AK11&lt;TODAY(),VLOOKUP($AJ11,$A$10:$S$2171,3),"-")</f>
        <v>1000</v>
      </c>
      <c r="AM11" s="173">
        <f ca="1">IF($AK11&lt;TODAY(),VLOOKUP($AJ11,$A$10:$S$2171,13),"-")</f>
        <v>1001.92302</v>
      </c>
      <c r="AN11" s="174">
        <f ca="1">IF($AK11&lt;TODAY(),VLOOKUP($AJ11,$A$10:$S$2171,15),"-")</f>
        <v>0</v>
      </c>
      <c r="AO11" s="173">
        <f ca="1">IF($AK11&lt;TODAY(),(AN11*AL11),"-")</f>
        <v>0</v>
      </c>
      <c r="AP11" s="173">
        <f ca="1">IF($AK11&lt;TODAY(),VLOOKUP($AJ11,$A$10:$S$2171,16),"-")</f>
        <v>0</v>
      </c>
      <c r="AQ11" s="173">
        <f ca="1">IF($AK11&lt;TODAY(),VLOOKUP($AJ11,$A$10:$S$2171,19),"-")</f>
        <v>8.71918799</v>
      </c>
      <c r="AR11" s="170" t="str">
        <f ca="1">IF($AK11&lt;TODAY(),"Pago","-")</f>
        <v>Pago</v>
      </c>
      <c r="AS11" s="10"/>
      <c r="AT11" s="181" t="s">
        <v>46</v>
      </c>
      <c r="AU11" s="181" t="s">
        <v>86</v>
      </c>
    </row>
    <row r="12" spans="1:229" ht="14.25" x14ac:dyDescent="0.2">
      <c r="A12" s="85">
        <f t="shared" si="9"/>
        <v>43976</v>
      </c>
      <c r="B12" s="3">
        <f t="shared" si="1"/>
        <v>1000</v>
      </c>
      <c r="C12" s="3">
        <f t="shared" si="10"/>
        <v>1000</v>
      </c>
      <c r="D12" s="29">
        <f t="shared" ref="D12:D75" si="26">IF(E12=E11,D11,E11)</f>
        <v>784.33799999999997</v>
      </c>
      <c r="E12" s="175">
        <f>IF(DAY(A11)=$A$7,VLOOKUP(A11,[1]A!$A$15:$C$500,3),E11)</f>
        <v>786.07</v>
      </c>
      <c r="F12" s="118">
        <f t="shared" ref="F12:F75" si="27">IF(D12=D11,F11,EDATE(A12,-1))</f>
        <v>43944</v>
      </c>
      <c r="G12" s="5">
        <f t="shared" ref="G12:G75" si="28">(E12/D12)-1</f>
        <v>2.2082316552303194E-3</v>
      </c>
      <c r="H12" s="1">
        <v>0</v>
      </c>
      <c r="I12" s="1">
        <f t="shared" si="12"/>
        <v>31</v>
      </c>
      <c r="J12" s="3">
        <f t="shared" si="13"/>
        <v>1</v>
      </c>
      <c r="K12" s="3">
        <f t="shared" si="14"/>
        <v>1</v>
      </c>
      <c r="L12" s="123">
        <f t="shared" si="3"/>
        <v>1</v>
      </c>
      <c r="M12" s="3">
        <f t="shared" si="4"/>
        <v>1000</v>
      </c>
      <c r="N12" s="27">
        <f t="shared" ref="N12:N75" si="29">IF(DAY(A12)=A$7,VLOOKUP(A12,$Y$10:$AG$75,8),0)</f>
        <v>0</v>
      </c>
      <c r="O12" s="122">
        <f t="shared" si="5"/>
        <v>0</v>
      </c>
      <c r="P12" s="123">
        <f t="shared" si="6"/>
        <v>0</v>
      </c>
      <c r="Q12" s="5">
        <f t="shared" si="15"/>
        <v>0.1268</v>
      </c>
      <c r="R12" s="9">
        <f t="shared" si="7"/>
        <v>1</v>
      </c>
      <c r="S12" s="3">
        <f t="shared" si="16"/>
        <v>0</v>
      </c>
      <c r="T12" s="3">
        <f t="shared" si="17"/>
        <v>0</v>
      </c>
      <c r="U12" s="124" t="str">
        <f t="shared" ref="U12:V12" si="30">U11</f>
        <v>J=</v>
      </c>
      <c r="V12" s="10">
        <f t="shared" si="30"/>
        <v>44005</v>
      </c>
      <c r="W12" s="4"/>
      <c r="X12" s="155">
        <f t="shared" si="19"/>
        <v>2</v>
      </c>
      <c r="Y12" s="159">
        <f t="shared" si="20"/>
        <v>44035</v>
      </c>
      <c r="Z12" s="159">
        <f t="shared" si="21"/>
        <v>44039</v>
      </c>
      <c r="AA12" s="161">
        <f t="shared" ref="AA12:AA30" si="31">AA11-AC12</f>
        <v>1000</v>
      </c>
      <c r="AB12" s="162">
        <f t="shared" si="22"/>
        <v>9.9981303892207052</v>
      </c>
      <c r="AC12" s="161">
        <f t="shared" ref="AC12:AC30" si="32">TRUNC(AD12*AA11,8)</f>
        <v>0</v>
      </c>
      <c r="AD12" s="163">
        <v>0</v>
      </c>
      <c r="AE12" s="164">
        <f t="shared" si="23"/>
        <v>9.9981303892207052</v>
      </c>
      <c r="AF12" s="155">
        <f>X12</f>
        <v>2</v>
      </c>
      <c r="AG12" s="159">
        <f t="shared" si="8"/>
        <v>44066</v>
      </c>
      <c r="AH12" s="10"/>
      <c r="AI12" s="170">
        <f t="shared" ref="AI12:AI71" si="33">AI11+1</f>
        <v>2</v>
      </c>
      <c r="AJ12" s="171">
        <f t="shared" si="24"/>
        <v>44035</v>
      </c>
      <c r="AK12" s="172">
        <f t="shared" si="25"/>
        <v>44039</v>
      </c>
      <c r="AL12" s="173">
        <f t="shared" ref="AL12:AL71" ca="1" si="34">IF($AK12&lt;TODAY(),VLOOKUP($AJ12,$A$10:$S$2171,3),"-")</f>
        <v>1001.92302</v>
      </c>
      <c r="AM12" s="173">
        <f t="shared" ref="AM12:AM71" ca="1" si="35">IF($AK12&lt;TODAY(),VLOOKUP($AJ12,$A$10:$S$2171,13),"-")</f>
        <v>1003.9572744</v>
      </c>
      <c r="AN12" s="174">
        <f t="shared" ref="AN12:AN71" ca="1" si="36">IF($AK12&lt;TODAY(),VLOOKUP($AJ12,$A$10:$S$2171,15),"-")</f>
        <v>0</v>
      </c>
      <c r="AO12" s="173">
        <f t="shared" ref="AO12:AO47" ca="1" si="37">IF($AK12&lt;TODAY(),(AN12*AL12),"-")</f>
        <v>0</v>
      </c>
      <c r="AP12" s="173">
        <f t="shared" ref="AP12:AP71" ca="1" si="38">IF($AK12&lt;TODAY(),VLOOKUP($AJ12,$A$10:$S$2171,16),"-")</f>
        <v>0</v>
      </c>
      <c r="AQ12" s="173">
        <f t="shared" ref="AQ12:AQ71" ca="1" si="39">IF($AK12&lt;TODAY(),VLOOKUP($AJ12,$A$10:$S$2171,19),"-")</f>
        <v>10.037695340000001</v>
      </c>
      <c r="AR12" s="170" t="str">
        <f t="shared" ref="AR12:AR71" ca="1" si="40">IF($AK12&lt;TODAY(),"Pago","-")</f>
        <v>Pago</v>
      </c>
      <c r="AS12" s="10"/>
      <c r="AT12" s="181" t="s">
        <v>47</v>
      </c>
      <c r="AU12" s="181" t="s">
        <v>66</v>
      </c>
    </row>
    <row r="13" spans="1:229" ht="14.25" x14ac:dyDescent="0.2">
      <c r="A13" s="85">
        <f t="shared" si="9"/>
        <v>43977</v>
      </c>
      <c r="B13" s="3">
        <f t="shared" si="1"/>
        <v>1000</v>
      </c>
      <c r="C13" s="3">
        <f t="shared" si="10"/>
        <v>1000</v>
      </c>
      <c r="D13" s="29">
        <f t="shared" si="26"/>
        <v>784.33799999999997</v>
      </c>
      <c r="E13" s="175">
        <f>IF(DAY(A12)=$A$7,VLOOKUP(A12,[1]A!$A$15:$C$500,3),E12)</f>
        <v>786.07</v>
      </c>
      <c r="F13" s="118">
        <f t="shared" si="27"/>
        <v>43944</v>
      </c>
      <c r="G13" s="5">
        <f t="shared" si="28"/>
        <v>2.2082316552303194E-3</v>
      </c>
      <c r="H13" s="1">
        <v>0</v>
      </c>
      <c r="I13" s="1">
        <f t="shared" si="12"/>
        <v>31</v>
      </c>
      <c r="J13" s="3">
        <f t="shared" si="13"/>
        <v>1</v>
      </c>
      <c r="K13" s="3">
        <f t="shared" si="14"/>
        <v>1</v>
      </c>
      <c r="L13" s="123">
        <f t="shared" si="3"/>
        <v>1</v>
      </c>
      <c r="M13" s="3">
        <f t="shared" si="4"/>
        <v>1000</v>
      </c>
      <c r="N13" s="27">
        <f t="shared" si="29"/>
        <v>0</v>
      </c>
      <c r="O13" s="122">
        <f t="shared" si="5"/>
        <v>0</v>
      </c>
      <c r="P13" s="123">
        <f t="shared" si="6"/>
        <v>0</v>
      </c>
      <c r="Q13" s="5">
        <f t="shared" si="15"/>
        <v>0.1268</v>
      </c>
      <c r="R13" s="9">
        <f t="shared" si="7"/>
        <v>1</v>
      </c>
      <c r="S13" s="3">
        <f t="shared" si="16"/>
        <v>0</v>
      </c>
      <c r="T13" s="3">
        <f t="shared" si="17"/>
        <v>0</v>
      </c>
      <c r="U13" s="124" t="str">
        <f t="shared" ref="U13:V13" si="41">U12</f>
        <v>J=</v>
      </c>
      <c r="V13" s="10">
        <f t="shared" si="41"/>
        <v>44005</v>
      </c>
      <c r="W13" s="4"/>
      <c r="X13" s="155">
        <f t="shared" si="19"/>
        <v>3</v>
      </c>
      <c r="Y13" s="159">
        <f t="shared" si="20"/>
        <v>44066</v>
      </c>
      <c r="Z13" s="159">
        <f t="shared" si="21"/>
        <v>44069</v>
      </c>
      <c r="AA13" s="161">
        <f t="shared" si="31"/>
        <v>1000</v>
      </c>
      <c r="AB13" s="162">
        <f t="shared" si="22"/>
        <v>9.9981303892207052</v>
      </c>
      <c r="AC13" s="161">
        <f t="shared" si="32"/>
        <v>0</v>
      </c>
      <c r="AD13" s="163">
        <v>0</v>
      </c>
      <c r="AE13" s="164">
        <f t="shared" si="23"/>
        <v>9.9981303892207052</v>
      </c>
      <c r="AF13" s="155">
        <f t="shared" ref="AF13:AF30" si="42">X13</f>
        <v>3</v>
      </c>
      <c r="AG13" s="159">
        <f t="shared" si="8"/>
        <v>44097</v>
      </c>
      <c r="AH13" s="10"/>
      <c r="AI13" s="170">
        <f t="shared" si="33"/>
        <v>3</v>
      </c>
      <c r="AJ13" s="171">
        <f t="shared" si="24"/>
        <v>44066</v>
      </c>
      <c r="AK13" s="172">
        <f t="shared" si="25"/>
        <v>44068</v>
      </c>
      <c r="AL13" s="173">
        <f t="shared" ca="1" si="34"/>
        <v>1003.9572744</v>
      </c>
      <c r="AM13" s="173">
        <f t="shared" ca="1" si="35"/>
        <v>1007.35407348</v>
      </c>
      <c r="AN13" s="174">
        <f t="shared" ca="1" si="36"/>
        <v>0</v>
      </c>
      <c r="AO13" s="173">
        <f t="shared" ca="1" si="37"/>
        <v>0</v>
      </c>
      <c r="AP13" s="173">
        <f t="shared" ca="1" si="38"/>
        <v>0</v>
      </c>
      <c r="AQ13" s="173">
        <f t="shared" ca="1" si="39"/>
        <v>10.07165698</v>
      </c>
      <c r="AR13" s="170" t="str">
        <f t="shared" ca="1" si="40"/>
        <v>Pago</v>
      </c>
      <c r="AS13" s="10"/>
      <c r="AT13" s="181" t="s">
        <v>48</v>
      </c>
      <c r="AU13" s="181" t="s">
        <v>87</v>
      </c>
    </row>
    <row r="14" spans="1:229" ht="15.75" x14ac:dyDescent="0.25">
      <c r="A14" s="142">
        <f t="shared" si="9"/>
        <v>43978</v>
      </c>
      <c r="B14" s="143">
        <f t="shared" si="1"/>
        <v>1000</v>
      </c>
      <c r="C14" s="143">
        <f t="shared" si="10"/>
        <v>1000</v>
      </c>
      <c r="D14" s="144">
        <f t="shared" si="26"/>
        <v>784.33799999999997</v>
      </c>
      <c r="E14" s="193">
        <f>IF(DAY(A13)=$A$7,VLOOKUP(A13,[1]A!$A$15:$C$500,3),E13)</f>
        <v>786.07</v>
      </c>
      <c r="F14" s="145">
        <f t="shared" si="27"/>
        <v>43944</v>
      </c>
      <c r="G14" s="146">
        <f t="shared" si="28"/>
        <v>2.2082316552303194E-3</v>
      </c>
      <c r="H14" s="147">
        <v>0</v>
      </c>
      <c r="I14" s="147">
        <f t="shared" si="12"/>
        <v>31</v>
      </c>
      <c r="J14" s="143">
        <f t="shared" si="13"/>
        <v>1</v>
      </c>
      <c r="K14" s="143">
        <f t="shared" si="14"/>
        <v>1</v>
      </c>
      <c r="L14" s="143">
        <f t="shared" si="3"/>
        <v>1</v>
      </c>
      <c r="M14" s="143">
        <f t="shared" si="4"/>
        <v>1000</v>
      </c>
      <c r="N14" s="204">
        <f t="shared" si="29"/>
        <v>0</v>
      </c>
      <c r="O14" s="146">
        <f t="shared" si="5"/>
        <v>0</v>
      </c>
      <c r="P14" s="143">
        <f t="shared" si="6"/>
        <v>0</v>
      </c>
      <c r="Q14" s="146">
        <f t="shared" si="15"/>
        <v>0.1268</v>
      </c>
      <c r="R14" s="148">
        <f t="shared" si="7"/>
        <v>1</v>
      </c>
      <c r="S14" s="143">
        <f t="shared" si="16"/>
        <v>0</v>
      </c>
      <c r="T14" s="143">
        <f t="shared" si="17"/>
        <v>0</v>
      </c>
      <c r="U14" s="149" t="str">
        <f t="shared" ref="U14:V14" si="43">U13</f>
        <v>J=</v>
      </c>
      <c r="V14" s="150">
        <f t="shared" si="43"/>
        <v>44005</v>
      </c>
      <c r="W14" s="4"/>
      <c r="X14" s="155">
        <f t="shared" si="19"/>
        <v>4</v>
      </c>
      <c r="Y14" s="159">
        <f t="shared" si="20"/>
        <v>44097</v>
      </c>
      <c r="Z14" s="159">
        <f t="shared" si="21"/>
        <v>44099</v>
      </c>
      <c r="AA14" s="161">
        <f t="shared" si="31"/>
        <v>1000</v>
      </c>
      <c r="AB14" s="162">
        <f t="shared" si="22"/>
        <v>9.9981303892207052</v>
      </c>
      <c r="AC14" s="161">
        <f t="shared" si="32"/>
        <v>0</v>
      </c>
      <c r="AD14" s="163">
        <v>0</v>
      </c>
      <c r="AE14" s="164">
        <f t="shared" si="23"/>
        <v>9.9981303892207052</v>
      </c>
      <c r="AF14" s="155">
        <f t="shared" si="42"/>
        <v>4</v>
      </c>
      <c r="AG14" s="159">
        <f t="shared" si="8"/>
        <v>44127</v>
      </c>
      <c r="AH14" s="10"/>
      <c r="AI14" s="170">
        <f t="shared" si="33"/>
        <v>4</v>
      </c>
      <c r="AJ14" s="171">
        <f t="shared" si="24"/>
        <v>44097</v>
      </c>
      <c r="AK14" s="172">
        <f t="shared" si="25"/>
        <v>44099</v>
      </c>
      <c r="AL14" s="173">
        <f t="shared" ca="1" si="34"/>
        <v>1007.35407348</v>
      </c>
      <c r="AM14" s="173">
        <f t="shared" ca="1" si="35"/>
        <v>1019.15428961</v>
      </c>
      <c r="AN14" s="174">
        <f t="shared" ca="1" si="36"/>
        <v>0</v>
      </c>
      <c r="AO14" s="173">
        <f t="shared" ca="1" si="37"/>
        <v>0</v>
      </c>
      <c r="AP14" s="173">
        <f t="shared" ca="1" si="38"/>
        <v>0</v>
      </c>
      <c r="AQ14" s="173">
        <f t="shared" ca="1" si="39"/>
        <v>10.18963707</v>
      </c>
      <c r="AR14" s="170" t="str">
        <f t="shared" ca="1" si="40"/>
        <v>Pago</v>
      </c>
      <c r="AS14" s="10"/>
      <c r="AT14" s="181" t="s">
        <v>55</v>
      </c>
      <c r="AU14" s="182" t="str">
        <f>B6</f>
        <v>20E0870068</v>
      </c>
    </row>
    <row r="15" spans="1:229" ht="14.25" x14ac:dyDescent="0.2">
      <c r="A15" s="125">
        <f t="shared" si="9"/>
        <v>43979</v>
      </c>
      <c r="B15" s="123">
        <f t="shared" si="1"/>
        <v>1000.39214283</v>
      </c>
      <c r="C15" s="3">
        <f t="shared" si="10"/>
        <v>1000</v>
      </c>
      <c r="D15" s="126">
        <f t="shared" si="26"/>
        <v>784.33799999999997</v>
      </c>
      <c r="E15" s="175">
        <f>IF(DAY(A14)=$A$7,VLOOKUP(A14,[1]A!$A$15:$C$500,3),E14)</f>
        <v>786.07</v>
      </c>
      <c r="F15" s="127">
        <f t="shared" si="27"/>
        <v>43944</v>
      </c>
      <c r="G15" s="122">
        <f t="shared" si="28"/>
        <v>2.2082316552303194E-3</v>
      </c>
      <c r="H15" s="128">
        <f t="shared" ref="H15:H78" si="44">IF(DAY(A15)=A$7+1,1,H14+1)</f>
        <v>1</v>
      </c>
      <c r="I15" s="128">
        <f t="shared" si="12"/>
        <v>31</v>
      </c>
      <c r="J15" s="123">
        <f t="shared" si="13"/>
        <v>1.0000711572765622</v>
      </c>
      <c r="K15" s="123">
        <f t="shared" si="14"/>
        <v>1</v>
      </c>
      <c r="L15" s="123">
        <f t="shared" si="3"/>
        <v>1.0000711499999999</v>
      </c>
      <c r="M15" s="123">
        <f t="shared" si="4"/>
        <v>1000.07115</v>
      </c>
      <c r="N15" s="27">
        <f t="shared" si="29"/>
        <v>0</v>
      </c>
      <c r="O15" s="122">
        <f t="shared" si="5"/>
        <v>0</v>
      </c>
      <c r="P15" s="123">
        <f t="shared" si="6"/>
        <v>0</v>
      </c>
      <c r="Q15" s="122">
        <f t="shared" si="15"/>
        <v>0.1268</v>
      </c>
      <c r="R15" s="130">
        <f t="shared" si="7"/>
        <v>1.00032097</v>
      </c>
      <c r="S15" s="123">
        <f t="shared" si="16"/>
        <v>0.32099283000000001</v>
      </c>
      <c r="T15" s="123">
        <f t="shared" si="17"/>
        <v>0</v>
      </c>
      <c r="U15" s="131" t="str">
        <f t="shared" ref="U15:V15" si="45">U14</f>
        <v>J=</v>
      </c>
      <c r="V15" s="10">
        <f t="shared" si="45"/>
        <v>44005</v>
      </c>
      <c r="W15" s="4"/>
      <c r="X15" s="155">
        <f t="shared" si="19"/>
        <v>5</v>
      </c>
      <c r="Y15" s="159">
        <f t="shared" si="20"/>
        <v>44127</v>
      </c>
      <c r="Z15" s="159">
        <f t="shared" si="21"/>
        <v>44131</v>
      </c>
      <c r="AA15" s="161">
        <f t="shared" si="31"/>
        <v>1000</v>
      </c>
      <c r="AB15" s="162">
        <f t="shared" si="22"/>
        <v>9.9981303892207052</v>
      </c>
      <c r="AC15" s="161">
        <f t="shared" si="32"/>
        <v>0</v>
      </c>
      <c r="AD15" s="163">
        <v>0</v>
      </c>
      <c r="AE15" s="164">
        <f t="shared" si="23"/>
        <v>9.9981303892207052</v>
      </c>
      <c r="AF15" s="155">
        <f t="shared" si="42"/>
        <v>5</v>
      </c>
      <c r="AG15" s="159">
        <f t="shared" si="8"/>
        <v>44158</v>
      </c>
      <c r="AH15" s="10"/>
      <c r="AI15" s="170">
        <f t="shared" si="33"/>
        <v>5</v>
      </c>
      <c r="AJ15" s="171">
        <f t="shared" si="24"/>
        <v>44127</v>
      </c>
      <c r="AK15" s="172">
        <f t="shared" si="25"/>
        <v>44131</v>
      </c>
      <c r="AL15" s="173">
        <f t="shared" ca="1" si="34"/>
        <v>1019.15428961</v>
      </c>
      <c r="AM15" s="173">
        <f t="shared" ca="1" si="35"/>
        <v>1026.50488896</v>
      </c>
      <c r="AN15" s="174">
        <f t="shared" ca="1" si="36"/>
        <v>0</v>
      </c>
      <c r="AO15" s="173">
        <f t="shared" ca="1" si="37"/>
        <v>0</v>
      </c>
      <c r="AP15" s="173">
        <f t="shared" ca="1" si="38"/>
        <v>0</v>
      </c>
      <c r="AQ15" s="173">
        <f t="shared" ca="1" si="39"/>
        <v>10.263129320000001</v>
      </c>
      <c r="AR15" s="170" t="str">
        <f t="shared" ca="1" si="40"/>
        <v>Pago</v>
      </c>
      <c r="AS15" s="10"/>
      <c r="AT15" s="181" t="s">
        <v>39</v>
      </c>
      <c r="AU15" s="183">
        <v>50</v>
      </c>
    </row>
    <row r="16" spans="1:229" ht="14.25" x14ac:dyDescent="0.2">
      <c r="A16" s="125">
        <f t="shared" si="9"/>
        <v>43980</v>
      </c>
      <c r="B16" s="123">
        <f t="shared" si="1"/>
        <v>1000.78444436</v>
      </c>
      <c r="C16" s="3">
        <f t="shared" si="10"/>
        <v>1000</v>
      </c>
      <c r="D16" s="126">
        <f t="shared" si="26"/>
        <v>784.33799999999997</v>
      </c>
      <c r="E16" s="175">
        <f>IF(DAY(A15)=$A$7,VLOOKUP(A15,[1]A!$A$15:$C$500,3),E15)</f>
        <v>786.07</v>
      </c>
      <c r="F16" s="127">
        <f t="shared" si="27"/>
        <v>43944</v>
      </c>
      <c r="G16" s="122">
        <f t="shared" si="28"/>
        <v>2.2082316552303194E-3</v>
      </c>
      <c r="H16" s="128">
        <f t="shared" si="44"/>
        <v>2</v>
      </c>
      <c r="I16" s="128">
        <f t="shared" si="12"/>
        <v>31</v>
      </c>
      <c r="J16" s="123">
        <f t="shared" si="13"/>
        <v>1.0001423196164823</v>
      </c>
      <c r="K16" s="123">
        <f t="shared" si="14"/>
        <v>1</v>
      </c>
      <c r="L16" s="123">
        <f t="shared" si="3"/>
        <v>1.00014231</v>
      </c>
      <c r="M16" s="123">
        <f t="shared" si="4"/>
        <v>1000.14231</v>
      </c>
      <c r="N16" s="27">
        <f t="shared" si="29"/>
        <v>0</v>
      </c>
      <c r="O16" s="122">
        <f t="shared" si="5"/>
        <v>0</v>
      </c>
      <c r="P16" s="123">
        <f t="shared" si="6"/>
        <v>0</v>
      </c>
      <c r="Q16" s="122">
        <f t="shared" si="15"/>
        <v>0.1268</v>
      </c>
      <c r="R16" s="130">
        <f t="shared" si="7"/>
        <v>1.000642043</v>
      </c>
      <c r="S16" s="123">
        <f t="shared" si="16"/>
        <v>0.64213436000000002</v>
      </c>
      <c r="T16" s="123">
        <f t="shared" si="17"/>
        <v>0</v>
      </c>
      <c r="U16" s="131" t="str">
        <f t="shared" ref="U16:V16" si="46">U15</f>
        <v>J=</v>
      </c>
      <c r="V16" s="10">
        <f t="shared" si="46"/>
        <v>44005</v>
      </c>
      <c r="W16" s="4"/>
      <c r="X16" s="155">
        <f t="shared" si="19"/>
        <v>6</v>
      </c>
      <c r="Y16" s="159">
        <f t="shared" si="20"/>
        <v>44158</v>
      </c>
      <c r="Z16" s="159">
        <f t="shared" si="21"/>
        <v>44160</v>
      </c>
      <c r="AA16" s="161">
        <f t="shared" si="31"/>
        <v>1000</v>
      </c>
      <c r="AB16" s="162">
        <f t="shared" si="22"/>
        <v>9.9981303892207052</v>
      </c>
      <c r="AC16" s="161">
        <f t="shared" si="32"/>
        <v>0</v>
      </c>
      <c r="AD16" s="163">
        <v>0</v>
      </c>
      <c r="AE16" s="164">
        <f t="shared" si="23"/>
        <v>9.9981303892207052</v>
      </c>
      <c r="AF16" s="155">
        <f t="shared" si="42"/>
        <v>6</v>
      </c>
      <c r="AG16" s="159">
        <f t="shared" si="8"/>
        <v>44188</v>
      </c>
      <c r="AH16" s="10"/>
      <c r="AI16" s="170">
        <f t="shared" si="33"/>
        <v>6</v>
      </c>
      <c r="AJ16" s="171">
        <f t="shared" si="24"/>
        <v>44158</v>
      </c>
      <c r="AK16" s="172">
        <f t="shared" si="25"/>
        <v>44160</v>
      </c>
      <c r="AL16" s="173">
        <f t="shared" ca="1" si="34"/>
        <v>1026.50488896</v>
      </c>
      <c r="AM16" s="173">
        <f t="shared" ca="1" si="35"/>
        <v>1038.41600002</v>
      </c>
      <c r="AN16" s="174">
        <f t="shared" ca="1" si="36"/>
        <v>0</v>
      </c>
      <c r="AO16" s="173">
        <f t="shared" ca="1" si="37"/>
        <v>0</v>
      </c>
      <c r="AP16" s="173">
        <f t="shared" ca="1" si="38"/>
        <v>0</v>
      </c>
      <c r="AQ16" s="173">
        <f t="shared" ca="1" si="39"/>
        <v>10.382218160000001</v>
      </c>
      <c r="AR16" s="170" t="str">
        <f t="shared" ca="1" si="40"/>
        <v>Pago</v>
      </c>
      <c r="AS16" s="10"/>
      <c r="AT16" s="181" t="s">
        <v>70</v>
      </c>
      <c r="AU16" s="184">
        <v>45491</v>
      </c>
    </row>
    <row r="17" spans="1:161" ht="14.25" x14ac:dyDescent="0.2">
      <c r="A17" s="125">
        <f t="shared" si="9"/>
        <v>43981</v>
      </c>
      <c r="B17" s="123">
        <f t="shared" si="1"/>
        <v>1001.17690562</v>
      </c>
      <c r="C17" s="3">
        <f t="shared" si="10"/>
        <v>1000</v>
      </c>
      <c r="D17" s="126">
        <f t="shared" si="26"/>
        <v>784.33799999999997</v>
      </c>
      <c r="E17" s="175">
        <f>IF(DAY(A16)=$A$7,VLOOKUP(A16,[1]A!$A$15:$C$500,3),E16)</f>
        <v>786.07</v>
      </c>
      <c r="F17" s="127">
        <f t="shared" si="27"/>
        <v>43944</v>
      </c>
      <c r="G17" s="122">
        <f t="shared" si="28"/>
        <v>2.2082316552303194E-3</v>
      </c>
      <c r="H17" s="128">
        <f t="shared" si="44"/>
        <v>3</v>
      </c>
      <c r="I17" s="128">
        <f t="shared" si="12"/>
        <v>31</v>
      </c>
      <c r="J17" s="123">
        <f t="shared" si="13"/>
        <v>1.0002134870201207</v>
      </c>
      <c r="K17" s="123">
        <f t="shared" si="14"/>
        <v>1</v>
      </c>
      <c r="L17" s="123">
        <f t="shared" si="3"/>
        <v>1.00021348</v>
      </c>
      <c r="M17" s="123">
        <f t="shared" si="4"/>
        <v>1000.21348</v>
      </c>
      <c r="N17" s="27">
        <f t="shared" si="29"/>
        <v>0</v>
      </c>
      <c r="O17" s="122">
        <f t="shared" si="5"/>
        <v>0</v>
      </c>
      <c r="P17" s="123">
        <f t="shared" si="6"/>
        <v>0</v>
      </c>
      <c r="Q17" s="122">
        <f t="shared" si="15"/>
        <v>0.1268</v>
      </c>
      <c r="R17" s="130">
        <f t="shared" si="7"/>
        <v>1.00096322</v>
      </c>
      <c r="S17" s="123">
        <f t="shared" si="16"/>
        <v>0.96342561999999998</v>
      </c>
      <c r="T17" s="123">
        <f t="shared" si="17"/>
        <v>0</v>
      </c>
      <c r="U17" s="131" t="str">
        <f t="shared" ref="U17:V17" si="47">U16</f>
        <v>J=</v>
      </c>
      <c r="V17" s="10">
        <f t="shared" si="47"/>
        <v>44005</v>
      </c>
      <c r="W17" s="4"/>
      <c r="X17" s="155">
        <f t="shared" si="19"/>
        <v>7</v>
      </c>
      <c r="Y17" s="159">
        <f t="shared" si="20"/>
        <v>44188</v>
      </c>
      <c r="Z17" s="159">
        <f t="shared" si="21"/>
        <v>44193</v>
      </c>
      <c r="AA17" s="161">
        <f t="shared" si="31"/>
        <v>1000</v>
      </c>
      <c r="AB17" s="162">
        <f t="shared" si="22"/>
        <v>9.9981303892207052</v>
      </c>
      <c r="AC17" s="161">
        <f t="shared" si="32"/>
        <v>0</v>
      </c>
      <c r="AD17" s="163">
        <v>0</v>
      </c>
      <c r="AE17" s="164">
        <f t="shared" si="23"/>
        <v>9.9981303892207052</v>
      </c>
      <c r="AF17" s="155">
        <f t="shared" si="42"/>
        <v>7</v>
      </c>
      <c r="AG17" s="159">
        <f t="shared" si="8"/>
        <v>44219</v>
      </c>
      <c r="AH17" s="10"/>
      <c r="AI17" s="170">
        <f t="shared" si="33"/>
        <v>7</v>
      </c>
      <c r="AJ17" s="171">
        <f t="shared" si="24"/>
        <v>44188</v>
      </c>
      <c r="AK17" s="172">
        <f t="shared" si="25"/>
        <v>44193</v>
      </c>
      <c r="AL17" s="173">
        <f t="shared" ca="1" si="34"/>
        <v>1038.41600002</v>
      </c>
      <c r="AM17" s="173">
        <f t="shared" ca="1" si="35"/>
        <v>1056.3585097099999</v>
      </c>
      <c r="AN17" s="174">
        <f t="shared" ca="1" si="36"/>
        <v>0</v>
      </c>
      <c r="AO17" s="173">
        <f t="shared" ca="1" si="37"/>
        <v>0</v>
      </c>
      <c r="AP17" s="173">
        <f t="shared" ca="1" si="38"/>
        <v>0</v>
      </c>
      <c r="AQ17" s="173">
        <f t="shared" ca="1" si="39"/>
        <v>10.5616097</v>
      </c>
      <c r="AR17" s="170" t="str">
        <f t="shared" ca="1" si="40"/>
        <v>Pago</v>
      </c>
      <c r="AS17" s="10"/>
      <c r="AT17" s="185" t="s">
        <v>71</v>
      </c>
      <c r="AU17" s="184">
        <v>45491</v>
      </c>
    </row>
    <row r="18" spans="1:161" ht="14.25" x14ac:dyDescent="0.2">
      <c r="A18" s="125">
        <f t="shared" si="9"/>
        <v>43982</v>
      </c>
      <c r="B18" s="123">
        <f t="shared" si="1"/>
        <v>1001.5695146300001</v>
      </c>
      <c r="C18" s="3">
        <f t="shared" si="10"/>
        <v>1000</v>
      </c>
      <c r="D18" s="126">
        <f t="shared" si="26"/>
        <v>784.33799999999997</v>
      </c>
      <c r="E18" s="175">
        <f>IF(DAY(A17)=$A$7,VLOOKUP(A17,[1]A!$A$15:$C$500,3),E17)</f>
        <v>786.07</v>
      </c>
      <c r="F18" s="127">
        <f t="shared" si="27"/>
        <v>43944</v>
      </c>
      <c r="G18" s="122">
        <f t="shared" si="28"/>
        <v>2.2082316552303194E-3</v>
      </c>
      <c r="H18" s="128">
        <f t="shared" si="44"/>
        <v>4</v>
      </c>
      <c r="I18" s="128">
        <f t="shared" si="12"/>
        <v>31</v>
      </c>
      <c r="J18" s="123">
        <f t="shared" si="13"/>
        <v>1.0002846594878376</v>
      </c>
      <c r="K18" s="123">
        <f t="shared" si="14"/>
        <v>1</v>
      </c>
      <c r="L18" s="123">
        <f t="shared" si="3"/>
        <v>1.00028465</v>
      </c>
      <c r="M18" s="123">
        <f t="shared" si="4"/>
        <v>1000.2846500000001</v>
      </c>
      <c r="N18" s="27">
        <f t="shared" si="29"/>
        <v>0</v>
      </c>
      <c r="O18" s="122">
        <f t="shared" si="5"/>
        <v>0</v>
      </c>
      <c r="P18" s="123">
        <f t="shared" si="6"/>
        <v>0</v>
      </c>
      <c r="Q18" s="122">
        <f t="shared" si="15"/>
        <v>0.1268</v>
      </c>
      <c r="R18" s="130">
        <f t="shared" si="7"/>
        <v>1.0012844990000001</v>
      </c>
      <c r="S18" s="123">
        <f t="shared" si="16"/>
        <v>1.28486463</v>
      </c>
      <c r="T18" s="123">
        <f t="shared" si="17"/>
        <v>0</v>
      </c>
      <c r="U18" s="131" t="str">
        <f t="shared" ref="U18:V18" si="48">U17</f>
        <v>J=</v>
      </c>
      <c r="V18" s="10">
        <f t="shared" si="48"/>
        <v>44005</v>
      </c>
      <c r="W18" s="4"/>
      <c r="X18" s="155">
        <f t="shared" si="19"/>
        <v>8</v>
      </c>
      <c r="Y18" s="159">
        <f t="shared" si="20"/>
        <v>44219</v>
      </c>
      <c r="Z18" s="159">
        <f t="shared" si="21"/>
        <v>44223</v>
      </c>
      <c r="AA18" s="161">
        <f t="shared" si="31"/>
        <v>1000</v>
      </c>
      <c r="AB18" s="162">
        <f t="shared" si="22"/>
        <v>9.9981303892207052</v>
      </c>
      <c r="AC18" s="161">
        <f t="shared" si="32"/>
        <v>0</v>
      </c>
      <c r="AD18" s="163">
        <v>0</v>
      </c>
      <c r="AE18" s="164">
        <f t="shared" si="23"/>
        <v>9.9981303892207052</v>
      </c>
      <c r="AF18" s="155">
        <f t="shared" si="42"/>
        <v>8</v>
      </c>
      <c r="AG18" s="159">
        <f t="shared" si="8"/>
        <v>44250</v>
      </c>
      <c r="AH18" s="10"/>
      <c r="AI18" s="170">
        <f t="shared" si="33"/>
        <v>8</v>
      </c>
      <c r="AJ18" s="171">
        <f t="shared" si="24"/>
        <v>44219</v>
      </c>
      <c r="AK18" s="172">
        <f t="shared" si="25"/>
        <v>44222</v>
      </c>
      <c r="AL18" s="173">
        <f t="shared" ca="1" si="34"/>
        <v>1056.3585097099999</v>
      </c>
      <c r="AM18" s="173">
        <f t="shared" ca="1" si="35"/>
        <v>1069.87434218</v>
      </c>
      <c r="AN18" s="174">
        <f t="shared" ca="1" si="36"/>
        <v>0</v>
      </c>
      <c r="AO18" s="173">
        <f t="shared" ca="1" si="37"/>
        <v>0</v>
      </c>
      <c r="AP18" s="173">
        <f t="shared" ca="1" si="38"/>
        <v>0</v>
      </c>
      <c r="AQ18" s="173">
        <f t="shared" ca="1" si="39"/>
        <v>10.69674275</v>
      </c>
      <c r="AR18" s="170" t="str">
        <f t="shared" ca="1" si="40"/>
        <v>Pago</v>
      </c>
      <c r="AS18" s="10"/>
      <c r="AT18" s="181" t="s">
        <v>39</v>
      </c>
      <c r="AU18" s="181" t="s">
        <v>67</v>
      </c>
    </row>
    <row r="19" spans="1:161" ht="14.25" x14ac:dyDescent="0.2">
      <c r="A19" s="125">
        <f t="shared" si="9"/>
        <v>43983</v>
      </c>
      <c r="B19" s="123">
        <f t="shared" si="1"/>
        <v>1001.9622834199999</v>
      </c>
      <c r="C19" s="3">
        <f t="shared" si="10"/>
        <v>1000</v>
      </c>
      <c r="D19" s="126">
        <f t="shared" si="26"/>
        <v>784.33799999999997</v>
      </c>
      <c r="E19" s="175">
        <f>IF(DAY(A18)=$A$7,VLOOKUP(A18,[1]A!$A$15:$C$500,3),E18)</f>
        <v>786.07</v>
      </c>
      <c r="F19" s="127">
        <f t="shared" si="27"/>
        <v>43944</v>
      </c>
      <c r="G19" s="122">
        <f t="shared" si="28"/>
        <v>2.2082316552303194E-3</v>
      </c>
      <c r="H19" s="128">
        <f t="shared" si="44"/>
        <v>5</v>
      </c>
      <c r="I19" s="128">
        <f t="shared" si="12"/>
        <v>31</v>
      </c>
      <c r="J19" s="123">
        <f t="shared" si="13"/>
        <v>1.0003558370199936</v>
      </c>
      <c r="K19" s="123">
        <f t="shared" si="14"/>
        <v>1</v>
      </c>
      <c r="L19" s="123">
        <f t="shared" si="3"/>
        <v>1.0003558299999999</v>
      </c>
      <c r="M19" s="123">
        <f t="shared" si="4"/>
        <v>1000.35583</v>
      </c>
      <c r="N19" s="27">
        <f t="shared" si="29"/>
        <v>0</v>
      </c>
      <c r="O19" s="122">
        <f t="shared" si="5"/>
        <v>0</v>
      </c>
      <c r="P19" s="123">
        <f t="shared" si="6"/>
        <v>0</v>
      </c>
      <c r="Q19" s="122">
        <f t="shared" si="15"/>
        <v>0.1268</v>
      </c>
      <c r="R19" s="130">
        <f t="shared" si="7"/>
        <v>1.001605882</v>
      </c>
      <c r="S19" s="123">
        <f t="shared" si="16"/>
        <v>1.60645342</v>
      </c>
      <c r="T19" s="123">
        <f t="shared" si="17"/>
        <v>0</v>
      </c>
      <c r="U19" s="131" t="str">
        <f t="shared" ref="U19:V19" si="49">U18</f>
        <v>J=</v>
      </c>
      <c r="V19" s="10">
        <f t="shared" si="49"/>
        <v>44005</v>
      </c>
      <c r="W19" s="4"/>
      <c r="X19" s="155">
        <f t="shared" si="19"/>
        <v>9</v>
      </c>
      <c r="Y19" s="159">
        <f t="shared" si="20"/>
        <v>44250</v>
      </c>
      <c r="Z19" s="159">
        <f t="shared" si="21"/>
        <v>44252</v>
      </c>
      <c r="AA19" s="161">
        <f t="shared" si="31"/>
        <v>1000</v>
      </c>
      <c r="AB19" s="162">
        <f t="shared" si="22"/>
        <v>9.9981303892207052</v>
      </c>
      <c r="AC19" s="161">
        <f t="shared" si="32"/>
        <v>0</v>
      </c>
      <c r="AD19" s="163">
        <v>0</v>
      </c>
      <c r="AE19" s="164">
        <f t="shared" si="23"/>
        <v>9.9981303892207052</v>
      </c>
      <c r="AF19" s="155">
        <f t="shared" si="42"/>
        <v>9</v>
      </c>
      <c r="AG19" s="159">
        <f t="shared" si="8"/>
        <v>44278</v>
      </c>
      <c r="AH19" s="10"/>
      <c r="AI19" s="170">
        <f t="shared" si="33"/>
        <v>9</v>
      </c>
      <c r="AJ19" s="171">
        <f t="shared" si="24"/>
        <v>44250</v>
      </c>
      <c r="AK19" s="172">
        <f t="shared" si="25"/>
        <v>44252</v>
      </c>
      <c r="AL19" s="173">
        <f t="shared" ca="1" si="34"/>
        <v>1069.87434218</v>
      </c>
      <c r="AM19" s="173">
        <f t="shared" ca="1" si="35"/>
        <v>1077.37662202</v>
      </c>
      <c r="AN19" s="174">
        <f t="shared" ca="1" si="36"/>
        <v>0</v>
      </c>
      <c r="AO19" s="173">
        <f t="shared" ca="1" si="37"/>
        <v>0</v>
      </c>
      <c r="AP19" s="173">
        <f t="shared" ca="1" si="38"/>
        <v>0</v>
      </c>
      <c r="AQ19" s="173">
        <f t="shared" ca="1" si="39"/>
        <v>10.77175152</v>
      </c>
      <c r="AR19" s="170" t="str">
        <f t="shared" ca="1" si="40"/>
        <v>Pago</v>
      </c>
      <c r="AS19" s="10"/>
      <c r="AT19" s="185" t="s">
        <v>62</v>
      </c>
      <c r="AU19" s="186">
        <f>VLOOKUP(AU$16,$A$10:$S$2500,15)</f>
        <v>1</v>
      </c>
    </row>
    <row r="20" spans="1:161" ht="14.25" x14ac:dyDescent="0.2">
      <c r="A20" s="125">
        <f t="shared" si="9"/>
        <v>43984</v>
      </c>
      <c r="B20" s="123">
        <f t="shared" si="1"/>
        <v>1002.3552</v>
      </c>
      <c r="C20" s="3">
        <f t="shared" si="10"/>
        <v>1000</v>
      </c>
      <c r="D20" s="126">
        <f t="shared" si="26"/>
        <v>784.33799999999997</v>
      </c>
      <c r="E20" s="175">
        <f>IF(DAY(A19)=$A$7,VLOOKUP(A19,[1]A!$A$15:$C$500,3),E19)</f>
        <v>786.07</v>
      </c>
      <c r="F20" s="127">
        <f t="shared" si="27"/>
        <v>43944</v>
      </c>
      <c r="G20" s="122">
        <f t="shared" si="28"/>
        <v>2.2082316552303194E-3</v>
      </c>
      <c r="H20" s="128">
        <f t="shared" si="44"/>
        <v>6</v>
      </c>
      <c r="I20" s="128">
        <f t="shared" si="12"/>
        <v>31</v>
      </c>
      <c r="J20" s="123">
        <f t="shared" si="13"/>
        <v>1.0004270196169489</v>
      </c>
      <c r="K20" s="123">
        <f t="shared" si="14"/>
        <v>1</v>
      </c>
      <c r="L20" s="123">
        <f t="shared" si="3"/>
        <v>1.0004270099999999</v>
      </c>
      <c r="M20" s="123">
        <f t="shared" si="4"/>
        <v>1000.42701</v>
      </c>
      <c r="N20" s="27">
        <f t="shared" si="29"/>
        <v>0</v>
      </c>
      <c r="O20" s="122">
        <f t="shared" si="5"/>
        <v>0</v>
      </c>
      <c r="P20" s="123">
        <f t="shared" si="6"/>
        <v>0</v>
      </c>
      <c r="Q20" s="122">
        <f t="shared" si="15"/>
        <v>0.1268</v>
      </c>
      <c r="R20" s="130">
        <f t="shared" si="7"/>
        <v>1.001927367</v>
      </c>
      <c r="S20" s="123">
        <f t="shared" si="16"/>
        <v>1.9281900000000001</v>
      </c>
      <c r="T20" s="123">
        <f t="shared" si="17"/>
        <v>0</v>
      </c>
      <c r="U20" s="131" t="str">
        <f t="shared" ref="U20:V20" si="50">U19</f>
        <v>J=</v>
      </c>
      <c r="V20" s="10">
        <f t="shared" si="50"/>
        <v>44005</v>
      </c>
      <c r="W20" s="4"/>
      <c r="X20" s="155">
        <f t="shared" si="19"/>
        <v>10</v>
      </c>
      <c r="Y20" s="159">
        <f t="shared" si="20"/>
        <v>44278</v>
      </c>
      <c r="Z20" s="159">
        <f t="shared" si="21"/>
        <v>44280</v>
      </c>
      <c r="AA20" s="161">
        <f t="shared" si="31"/>
        <v>1000</v>
      </c>
      <c r="AB20" s="162">
        <f t="shared" si="22"/>
        <v>9.9981303892207052</v>
      </c>
      <c r="AC20" s="161">
        <f t="shared" si="32"/>
        <v>0</v>
      </c>
      <c r="AD20" s="163">
        <v>0</v>
      </c>
      <c r="AE20" s="164">
        <f t="shared" si="23"/>
        <v>9.9981303892207052</v>
      </c>
      <c r="AF20" s="155">
        <f t="shared" si="42"/>
        <v>10</v>
      </c>
      <c r="AG20" s="159">
        <f t="shared" si="8"/>
        <v>44309</v>
      </c>
      <c r="AH20" s="10"/>
      <c r="AI20" s="170">
        <f t="shared" si="33"/>
        <v>10</v>
      </c>
      <c r="AJ20" s="171">
        <f t="shared" si="24"/>
        <v>44278</v>
      </c>
      <c r="AK20" s="172">
        <f t="shared" si="25"/>
        <v>44280</v>
      </c>
      <c r="AL20" s="173">
        <f t="shared" ca="1" si="34"/>
        <v>1077.37662202</v>
      </c>
      <c r="AM20" s="173">
        <f t="shared" ca="1" si="35"/>
        <v>1086.98836213</v>
      </c>
      <c r="AN20" s="174">
        <f t="shared" ca="1" si="36"/>
        <v>0</v>
      </c>
      <c r="AO20" s="173">
        <f t="shared" ca="1" si="37"/>
        <v>0</v>
      </c>
      <c r="AP20" s="173">
        <f t="shared" ca="1" si="38"/>
        <v>0</v>
      </c>
      <c r="AQ20" s="173">
        <f t="shared" ca="1" si="39"/>
        <v>10.867850949999999</v>
      </c>
      <c r="AR20" s="170" t="str">
        <f t="shared" ca="1" si="40"/>
        <v>Pago</v>
      </c>
      <c r="AS20" s="10"/>
      <c r="AT20" s="181" t="s">
        <v>49</v>
      </c>
      <c r="AU20" s="187">
        <f>VLOOKUP(AU$16,$A$10:$S$2500,16)</f>
        <v>351.16002744999997</v>
      </c>
    </row>
    <row r="21" spans="1:161" ht="14.25" x14ac:dyDescent="0.2">
      <c r="A21" s="125">
        <f t="shared" si="9"/>
        <v>43985</v>
      </c>
      <c r="B21" s="123">
        <f t="shared" si="1"/>
        <v>1002.74827642</v>
      </c>
      <c r="C21" s="3">
        <f t="shared" si="10"/>
        <v>1000</v>
      </c>
      <c r="D21" s="126">
        <f t="shared" si="26"/>
        <v>784.33799999999997</v>
      </c>
      <c r="E21" s="175">
        <f>IF(DAY(A20)=$A$7,VLOOKUP(A20,[1]A!$A$15:$C$500,3),E20)</f>
        <v>786.07</v>
      </c>
      <c r="F21" s="127">
        <f t="shared" si="27"/>
        <v>43944</v>
      </c>
      <c r="G21" s="122">
        <f t="shared" si="28"/>
        <v>2.2082316552303194E-3</v>
      </c>
      <c r="H21" s="128">
        <f t="shared" si="44"/>
        <v>7</v>
      </c>
      <c r="I21" s="128">
        <f t="shared" si="12"/>
        <v>31</v>
      </c>
      <c r="J21" s="123">
        <f t="shared" si="13"/>
        <v>1.000498207279064</v>
      </c>
      <c r="K21" s="123">
        <f t="shared" si="14"/>
        <v>1</v>
      </c>
      <c r="L21" s="123">
        <f t="shared" si="3"/>
        <v>1.0004982</v>
      </c>
      <c r="M21" s="123">
        <f t="shared" si="4"/>
        <v>1000.4982</v>
      </c>
      <c r="N21" s="27">
        <f t="shared" si="29"/>
        <v>0</v>
      </c>
      <c r="O21" s="122">
        <f t="shared" si="5"/>
        <v>0</v>
      </c>
      <c r="P21" s="123">
        <f t="shared" si="6"/>
        <v>0</v>
      </c>
      <c r="Q21" s="122">
        <f t="shared" si="15"/>
        <v>0.1268</v>
      </c>
      <c r="R21" s="130">
        <f t="shared" si="7"/>
        <v>1.0022489560000001</v>
      </c>
      <c r="S21" s="123">
        <f t="shared" si="16"/>
        <v>2.2500764200000001</v>
      </c>
      <c r="T21" s="123">
        <f t="shared" si="17"/>
        <v>0</v>
      </c>
      <c r="U21" s="131" t="str">
        <f t="shared" ref="U21:V21" si="51">U20</f>
        <v>J=</v>
      </c>
      <c r="V21" s="10">
        <f t="shared" si="51"/>
        <v>44005</v>
      </c>
      <c r="W21" s="4"/>
      <c r="X21" s="155">
        <f t="shared" si="19"/>
        <v>11</v>
      </c>
      <c r="Y21" s="159">
        <f t="shared" si="20"/>
        <v>44309</v>
      </c>
      <c r="Z21" s="159">
        <f t="shared" si="21"/>
        <v>44313</v>
      </c>
      <c r="AA21" s="161">
        <f t="shared" si="31"/>
        <v>1000</v>
      </c>
      <c r="AB21" s="162">
        <f t="shared" si="22"/>
        <v>9.9981303892207052</v>
      </c>
      <c r="AC21" s="161">
        <f t="shared" si="32"/>
        <v>0</v>
      </c>
      <c r="AD21" s="163">
        <v>0</v>
      </c>
      <c r="AE21" s="164">
        <f t="shared" si="23"/>
        <v>9.9981303892207052</v>
      </c>
      <c r="AF21" s="155">
        <f t="shared" si="42"/>
        <v>11</v>
      </c>
      <c r="AG21" s="159">
        <f t="shared" si="8"/>
        <v>44339</v>
      </c>
      <c r="AH21" s="10"/>
      <c r="AI21" s="170">
        <f t="shared" si="33"/>
        <v>11</v>
      </c>
      <c r="AJ21" s="171">
        <f t="shared" si="24"/>
        <v>44309</v>
      </c>
      <c r="AK21" s="172">
        <f t="shared" si="25"/>
        <v>44313</v>
      </c>
      <c r="AL21" s="173">
        <f t="shared" ca="1" si="34"/>
        <v>1086.98836213</v>
      </c>
      <c r="AM21" s="173">
        <f t="shared" ca="1" si="35"/>
        <v>1107.53486615</v>
      </c>
      <c r="AN21" s="174">
        <f t="shared" ca="1" si="36"/>
        <v>0</v>
      </c>
      <c r="AO21" s="173">
        <f t="shared" ca="1" si="37"/>
        <v>0</v>
      </c>
      <c r="AP21" s="173">
        <f t="shared" ca="1" si="38"/>
        <v>0</v>
      </c>
      <c r="AQ21" s="173">
        <f t="shared" ca="1" si="39"/>
        <v>11.07327757</v>
      </c>
      <c r="AR21" s="170" t="str">
        <f t="shared" ca="1" si="40"/>
        <v>Pago</v>
      </c>
      <c r="AS21" s="10"/>
      <c r="AT21" s="181" t="s">
        <v>39</v>
      </c>
      <c r="AU21" s="181" t="s">
        <v>4</v>
      </c>
    </row>
    <row r="22" spans="1:161" ht="14.25" x14ac:dyDescent="0.2">
      <c r="A22" s="125">
        <f t="shared" si="9"/>
        <v>43986</v>
      </c>
      <c r="B22" s="123">
        <f t="shared" si="1"/>
        <v>1003.1415117199999</v>
      </c>
      <c r="C22" s="3">
        <f t="shared" si="10"/>
        <v>1000</v>
      </c>
      <c r="D22" s="126">
        <f t="shared" si="26"/>
        <v>784.33799999999997</v>
      </c>
      <c r="E22" s="175">
        <f>IF(DAY(A21)=$A$7,VLOOKUP(A21,[1]A!$A$15:$C$500,3),E21)</f>
        <v>786.07</v>
      </c>
      <c r="F22" s="127">
        <f t="shared" si="27"/>
        <v>43944</v>
      </c>
      <c r="G22" s="122">
        <f t="shared" si="28"/>
        <v>2.2082316552303194E-3</v>
      </c>
      <c r="H22" s="128">
        <f t="shared" si="44"/>
        <v>8</v>
      </c>
      <c r="I22" s="128">
        <f t="shared" si="12"/>
        <v>31</v>
      </c>
      <c r="J22" s="123">
        <f t="shared" si="13"/>
        <v>1.0005694000066991</v>
      </c>
      <c r="K22" s="123">
        <f t="shared" si="14"/>
        <v>1</v>
      </c>
      <c r="L22" s="123">
        <f t="shared" si="3"/>
        <v>1.0005694000000001</v>
      </c>
      <c r="M22" s="123">
        <f t="shared" si="4"/>
        <v>1000.5694</v>
      </c>
      <c r="N22" s="27">
        <f t="shared" si="29"/>
        <v>0</v>
      </c>
      <c r="O22" s="122">
        <f t="shared" si="5"/>
        <v>0</v>
      </c>
      <c r="P22" s="123">
        <f t="shared" si="6"/>
        <v>0</v>
      </c>
      <c r="Q22" s="122">
        <f t="shared" si="15"/>
        <v>0.1268</v>
      </c>
      <c r="R22" s="130">
        <f t="shared" si="7"/>
        <v>1.0025706480000001</v>
      </c>
      <c r="S22" s="123">
        <f t="shared" si="16"/>
        <v>2.5721117200000001</v>
      </c>
      <c r="T22" s="123">
        <f t="shared" si="17"/>
        <v>0</v>
      </c>
      <c r="U22" s="131" t="str">
        <f t="shared" ref="U22:V22" si="52">U21</f>
        <v>J=</v>
      </c>
      <c r="V22" s="10">
        <f t="shared" si="52"/>
        <v>44005</v>
      </c>
      <c r="W22" s="4"/>
      <c r="X22" s="155">
        <f t="shared" si="19"/>
        <v>12</v>
      </c>
      <c r="Y22" s="159">
        <f t="shared" si="20"/>
        <v>44339</v>
      </c>
      <c r="Z22" s="159">
        <f t="shared" si="21"/>
        <v>44342</v>
      </c>
      <c r="AA22" s="161">
        <f t="shared" si="31"/>
        <v>1000</v>
      </c>
      <c r="AB22" s="162">
        <f t="shared" si="22"/>
        <v>9.9981303892207052</v>
      </c>
      <c r="AC22" s="161">
        <f t="shared" si="32"/>
        <v>0</v>
      </c>
      <c r="AD22" s="163">
        <v>0</v>
      </c>
      <c r="AE22" s="164">
        <f t="shared" si="23"/>
        <v>9.9981303892207052</v>
      </c>
      <c r="AF22" s="155">
        <f t="shared" si="42"/>
        <v>12</v>
      </c>
      <c r="AG22" s="159">
        <f t="shared" si="8"/>
        <v>44370</v>
      </c>
      <c r="AH22" s="10"/>
      <c r="AI22" s="170">
        <f t="shared" si="33"/>
        <v>12</v>
      </c>
      <c r="AJ22" s="171">
        <f t="shared" si="24"/>
        <v>44339</v>
      </c>
      <c r="AK22" s="172">
        <f t="shared" si="25"/>
        <v>44341</v>
      </c>
      <c r="AL22" s="173">
        <f t="shared" ca="1" si="34"/>
        <v>1107.53486615</v>
      </c>
      <c r="AM22" s="173">
        <f t="shared" ca="1" si="35"/>
        <v>1121.9836995600001</v>
      </c>
      <c r="AN22" s="174">
        <f t="shared" ca="1" si="36"/>
        <v>0</v>
      </c>
      <c r="AO22" s="173">
        <f t="shared" ca="1" si="37"/>
        <v>0</v>
      </c>
      <c r="AP22" s="173">
        <f t="shared" ca="1" si="38"/>
        <v>0</v>
      </c>
      <c r="AQ22" s="173">
        <f t="shared" ca="1" si="39"/>
        <v>11.217738880000001</v>
      </c>
      <c r="AR22" s="170" t="str">
        <f t="shared" ca="1" si="40"/>
        <v>Pago</v>
      </c>
      <c r="AS22" s="10"/>
      <c r="AT22" s="181" t="s">
        <v>49</v>
      </c>
      <c r="AU22" s="187">
        <f>VLOOKUP(AU$16,$A$10:$S$2500,19)</f>
        <v>4.3836700300000002</v>
      </c>
    </row>
    <row r="23" spans="1:161" ht="14.25" x14ac:dyDescent="0.2">
      <c r="A23" s="125">
        <f t="shared" si="9"/>
        <v>43987</v>
      </c>
      <c r="B23" s="123">
        <f t="shared" si="1"/>
        <v>1003.5348858699999</v>
      </c>
      <c r="C23" s="3">
        <f t="shared" si="10"/>
        <v>1000</v>
      </c>
      <c r="D23" s="126">
        <f t="shared" si="26"/>
        <v>784.33799999999997</v>
      </c>
      <c r="E23" s="175">
        <f>IF(DAY(A22)=$A$7,VLOOKUP(A22,[1]A!$A$15:$C$500,3),E22)</f>
        <v>786.07</v>
      </c>
      <c r="F23" s="127">
        <f t="shared" si="27"/>
        <v>43944</v>
      </c>
      <c r="G23" s="122">
        <f t="shared" si="28"/>
        <v>2.2082316552303194E-3</v>
      </c>
      <c r="H23" s="128">
        <f t="shared" si="44"/>
        <v>9</v>
      </c>
      <c r="I23" s="128">
        <f t="shared" si="12"/>
        <v>31</v>
      </c>
      <c r="J23" s="123">
        <f t="shared" si="13"/>
        <v>1.0006405978002151</v>
      </c>
      <c r="K23" s="123">
        <f t="shared" si="14"/>
        <v>1</v>
      </c>
      <c r="L23" s="123">
        <f t="shared" si="3"/>
        <v>1.0006405899999999</v>
      </c>
      <c r="M23" s="123">
        <f t="shared" si="4"/>
        <v>1000.64059</v>
      </c>
      <c r="N23" s="27">
        <f t="shared" si="29"/>
        <v>0</v>
      </c>
      <c r="O23" s="122">
        <f t="shared" si="5"/>
        <v>0</v>
      </c>
      <c r="P23" s="123">
        <f t="shared" si="6"/>
        <v>0</v>
      </c>
      <c r="Q23" s="122">
        <f t="shared" si="15"/>
        <v>0.1268</v>
      </c>
      <c r="R23" s="130">
        <f t="shared" si="7"/>
        <v>1.0028924429999999</v>
      </c>
      <c r="S23" s="123">
        <f t="shared" si="16"/>
        <v>2.8942958700000001</v>
      </c>
      <c r="T23" s="123">
        <f t="shared" si="17"/>
        <v>0</v>
      </c>
      <c r="U23" s="131" t="str">
        <f t="shared" ref="U23:V23" si="53">U22</f>
        <v>J=</v>
      </c>
      <c r="V23" s="10">
        <f t="shared" si="53"/>
        <v>44005</v>
      </c>
      <c r="W23" s="4"/>
      <c r="X23" s="155">
        <f t="shared" si="19"/>
        <v>13</v>
      </c>
      <c r="Y23" s="159">
        <f t="shared" si="20"/>
        <v>44370</v>
      </c>
      <c r="Z23" s="159">
        <f t="shared" si="21"/>
        <v>44372</v>
      </c>
      <c r="AA23" s="161">
        <f t="shared" si="31"/>
        <v>1000</v>
      </c>
      <c r="AB23" s="162">
        <f t="shared" si="22"/>
        <v>9.9981303892207052</v>
      </c>
      <c r="AC23" s="161">
        <f t="shared" si="32"/>
        <v>0</v>
      </c>
      <c r="AD23" s="163">
        <v>0</v>
      </c>
      <c r="AE23" s="164">
        <f t="shared" si="23"/>
        <v>9.9981303892207052</v>
      </c>
      <c r="AF23" s="155">
        <f t="shared" si="42"/>
        <v>13</v>
      </c>
      <c r="AG23" s="159">
        <f t="shared" si="8"/>
        <v>44400</v>
      </c>
      <c r="AH23" s="10"/>
      <c r="AI23" s="170">
        <f t="shared" si="33"/>
        <v>13</v>
      </c>
      <c r="AJ23" s="171">
        <f t="shared" si="24"/>
        <v>44370</v>
      </c>
      <c r="AK23" s="172">
        <f t="shared" si="25"/>
        <v>44372</v>
      </c>
      <c r="AL23" s="173">
        <f t="shared" ca="1" si="34"/>
        <v>1121.9836995600001</v>
      </c>
      <c r="AM23" s="173">
        <f t="shared" ca="1" si="35"/>
        <v>1132.08615298</v>
      </c>
      <c r="AN23" s="174">
        <f t="shared" ca="1" si="36"/>
        <v>0</v>
      </c>
      <c r="AO23" s="173">
        <f t="shared" ca="1" si="37"/>
        <v>0</v>
      </c>
      <c r="AP23" s="173">
        <f t="shared" ca="1" si="38"/>
        <v>0</v>
      </c>
      <c r="AQ23" s="173">
        <f t="shared" ca="1" si="39"/>
        <v>11.318744519999999</v>
      </c>
      <c r="AR23" s="170" t="str">
        <f t="shared" ca="1" si="40"/>
        <v>Pago</v>
      </c>
      <c r="AS23" s="10"/>
      <c r="AT23" s="181" t="s">
        <v>39</v>
      </c>
      <c r="AU23" s="181" t="s">
        <v>98</v>
      </c>
    </row>
    <row r="24" spans="1:161" ht="14.25" x14ac:dyDescent="0.2">
      <c r="A24" s="125">
        <f t="shared" si="9"/>
        <v>43988</v>
      </c>
      <c r="B24" s="123">
        <f t="shared" si="1"/>
        <v>1003.92842996</v>
      </c>
      <c r="C24" s="3">
        <f t="shared" si="10"/>
        <v>1000</v>
      </c>
      <c r="D24" s="126">
        <f t="shared" si="26"/>
        <v>784.33799999999997</v>
      </c>
      <c r="E24" s="175">
        <f>IF(DAY(A23)=$A$7,VLOOKUP(A23,[1]A!$A$15:$C$500,3),E23)</f>
        <v>786.07</v>
      </c>
      <c r="F24" s="127">
        <f t="shared" si="27"/>
        <v>43944</v>
      </c>
      <c r="G24" s="122">
        <f t="shared" si="28"/>
        <v>2.2082316552303194E-3</v>
      </c>
      <c r="H24" s="128">
        <f t="shared" si="44"/>
        <v>10</v>
      </c>
      <c r="I24" s="128">
        <f t="shared" si="12"/>
        <v>31</v>
      </c>
      <c r="J24" s="123">
        <f t="shared" si="13"/>
        <v>1.000711800659972</v>
      </c>
      <c r="K24" s="123">
        <f t="shared" si="14"/>
        <v>1</v>
      </c>
      <c r="L24" s="123">
        <f t="shared" si="3"/>
        <v>1.0007117999999999</v>
      </c>
      <c r="M24" s="123">
        <f t="shared" si="4"/>
        <v>1000.7118</v>
      </c>
      <c r="N24" s="27">
        <f t="shared" si="29"/>
        <v>0</v>
      </c>
      <c r="O24" s="122">
        <f t="shared" si="5"/>
        <v>0</v>
      </c>
      <c r="P24" s="123">
        <f t="shared" si="6"/>
        <v>0</v>
      </c>
      <c r="Q24" s="122">
        <f t="shared" si="15"/>
        <v>0.1268</v>
      </c>
      <c r="R24" s="130">
        <f t="shared" si="7"/>
        <v>1.0032143419999999</v>
      </c>
      <c r="S24" s="123">
        <f t="shared" si="16"/>
        <v>3.2166299600000001</v>
      </c>
      <c r="T24" s="123">
        <f t="shared" si="17"/>
        <v>0</v>
      </c>
      <c r="U24" s="131" t="str">
        <f t="shared" ref="U24:V24" si="54">U23</f>
        <v>J=</v>
      </c>
      <c r="V24" s="10">
        <f t="shared" si="54"/>
        <v>44005</v>
      </c>
      <c r="W24" s="4"/>
      <c r="X24" s="155">
        <f t="shared" si="19"/>
        <v>14</v>
      </c>
      <c r="Y24" s="159">
        <f t="shared" si="20"/>
        <v>44400</v>
      </c>
      <c r="Z24" s="159">
        <f t="shared" si="21"/>
        <v>44404</v>
      </c>
      <c r="AA24" s="161">
        <f t="shared" si="31"/>
        <v>1000</v>
      </c>
      <c r="AB24" s="162">
        <f t="shared" si="22"/>
        <v>9.9981303892207052</v>
      </c>
      <c r="AC24" s="161">
        <f t="shared" si="32"/>
        <v>0</v>
      </c>
      <c r="AD24" s="163">
        <v>0</v>
      </c>
      <c r="AE24" s="164">
        <f t="shared" si="23"/>
        <v>9.9981303892207052</v>
      </c>
      <c r="AF24" s="155">
        <f t="shared" si="42"/>
        <v>14</v>
      </c>
      <c r="AG24" s="159">
        <f t="shared" si="8"/>
        <v>44431</v>
      </c>
      <c r="AH24" s="10"/>
      <c r="AI24" s="170">
        <f t="shared" si="33"/>
        <v>14</v>
      </c>
      <c r="AJ24" s="171">
        <f t="shared" si="24"/>
        <v>44400</v>
      </c>
      <c r="AK24" s="172">
        <f t="shared" si="25"/>
        <v>44404</v>
      </c>
      <c r="AL24" s="173">
        <f t="shared" ca="1" si="34"/>
        <v>1132.08615298</v>
      </c>
      <c r="AM24" s="173">
        <f t="shared" ca="1" si="35"/>
        <v>1157.2059220599999</v>
      </c>
      <c r="AN24" s="174">
        <f t="shared" ca="1" si="36"/>
        <v>0</v>
      </c>
      <c r="AO24" s="173">
        <f t="shared" ca="1" si="37"/>
        <v>0</v>
      </c>
      <c r="AP24" s="173">
        <f t="shared" ca="1" si="38"/>
        <v>0</v>
      </c>
      <c r="AQ24" s="173">
        <f t="shared" ca="1" si="39"/>
        <v>11.569895239999999</v>
      </c>
      <c r="AR24" s="170" t="str">
        <f t="shared" ca="1" si="40"/>
        <v>Pago</v>
      </c>
      <c r="AS24" s="10"/>
      <c r="AT24" s="181" t="s">
        <v>49</v>
      </c>
      <c r="AU24" s="187">
        <f>VLOOKUP(AU$16,$A$10:$X$2500,23)</f>
        <v>2.9628641400000002</v>
      </c>
    </row>
    <row r="25" spans="1:161" ht="14.25" x14ac:dyDescent="0.2">
      <c r="A25" s="125">
        <f t="shared" si="9"/>
        <v>43989</v>
      </c>
      <c r="B25" s="123">
        <f t="shared" si="1"/>
        <v>1004.32211295</v>
      </c>
      <c r="C25" s="3">
        <f t="shared" si="10"/>
        <v>1000</v>
      </c>
      <c r="D25" s="126">
        <f t="shared" si="26"/>
        <v>784.33799999999997</v>
      </c>
      <c r="E25" s="175">
        <f>IF(DAY(A24)=$A$7,VLOOKUP(A24,[1]A!$A$15:$C$500,3),E24)</f>
        <v>786.07</v>
      </c>
      <c r="F25" s="127">
        <f t="shared" si="27"/>
        <v>43944</v>
      </c>
      <c r="G25" s="122">
        <f t="shared" si="28"/>
        <v>2.2082316552303194E-3</v>
      </c>
      <c r="H25" s="128">
        <f t="shared" si="44"/>
        <v>11</v>
      </c>
      <c r="I25" s="128">
        <f t="shared" si="12"/>
        <v>31</v>
      </c>
      <c r="J25" s="123">
        <f t="shared" si="13"/>
        <v>1.0007830085863305</v>
      </c>
      <c r="K25" s="123">
        <f t="shared" si="14"/>
        <v>1</v>
      </c>
      <c r="L25" s="123">
        <f t="shared" si="3"/>
        <v>1.000783</v>
      </c>
      <c r="M25" s="123">
        <f t="shared" si="4"/>
        <v>1000.783</v>
      </c>
      <c r="N25" s="27">
        <f t="shared" si="29"/>
        <v>0</v>
      </c>
      <c r="O25" s="122">
        <f t="shared" si="5"/>
        <v>0</v>
      </c>
      <c r="P25" s="123">
        <f t="shared" si="6"/>
        <v>0</v>
      </c>
      <c r="Q25" s="122">
        <f t="shared" si="15"/>
        <v>0.1268</v>
      </c>
      <c r="R25" s="130">
        <f t="shared" si="7"/>
        <v>1.003536344</v>
      </c>
      <c r="S25" s="123">
        <f t="shared" si="16"/>
        <v>3.5391129499999998</v>
      </c>
      <c r="T25" s="123">
        <f t="shared" si="17"/>
        <v>0</v>
      </c>
      <c r="U25" s="131" t="str">
        <f t="shared" ref="U25:V25" si="55">U24</f>
        <v>J=</v>
      </c>
      <c r="V25" s="10">
        <f t="shared" si="55"/>
        <v>44005</v>
      </c>
      <c r="W25" s="4"/>
      <c r="X25" s="155">
        <f t="shared" si="19"/>
        <v>15</v>
      </c>
      <c r="Y25" s="159">
        <f t="shared" si="20"/>
        <v>44431</v>
      </c>
      <c r="Z25" s="159">
        <f t="shared" si="21"/>
        <v>44433</v>
      </c>
      <c r="AA25" s="161">
        <f t="shared" si="31"/>
        <v>1000</v>
      </c>
      <c r="AB25" s="162">
        <f t="shared" si="22"/>
        <v>9.9981303892207052</v>
      </c>
      <c r="AC25" s="161">
        <f t="shared" si="32"/>
        <v>0</v>
      </c>
      <c r="AD25" s="163">
        <v>0</v>
      </c>
      <c r="AE25" s="164">
        <f t="shared" si="23"/>
        <v>9.9981303892207052</v>
      </c>
      <c r="AF25" s="155">
        <f t="shared" si="42"/>
        <v>15</v>
      </c>
      <c r="AG25" s="159">
        <f t="shared" si="8"/>
        <v>44462</v>
      </c>
      <c r="AH25" s="10"/>
      <c r="AI25" s="170">
        <f t="shared" si="33"/>
        <v>15</v>
      </c>
      <c r="AJ25" s="171">
        <f t="shared" si="24"/>
        <v>44431</v>
      </c>
      <c r="AK25" s="172">
        <f t="shared" si="25"/>
        <v>44433</v>
      </c>
      <c r="AL25" s="173">
        <f t="shared" ca="1" si="34"/>
        <v>1157.2059220599999</v>
      </c>
      <c r="AM25" s="173">
        <f t="shared" ca="1" si="35"/>
        <v>1182.20460185</v>
      </c>
      <c r="AN25" s="174">
        <f t="shared" ca="1" si="36"/>
        <v>0</v>
      </c>
      <c r="AO25" s="173">
        <f t="shared" ca="1" si="37"/>
        <v>0</v>
      </c>
      <c r="AP25" s="173">
        <f t="shared" ca="1" si="38"/>
        <v>0</v>
      </c>
      <c r="AQ25" s="173">
        <f t="shared" ca="1" si="39"/>
        <v>11.81983529</v>
      </c>
      <c r="AR25" s="170" t="str">
        <f t="shared" ca="1" si="40"/>
        <v>Pago</v>
      </c>
      <c r="AS25" s="10"/>
      <c r="AT25" s="181" t="s">
        <v>39</v>
      </c>
      <c r="AU25" s="181" t="s">
        <v>91</v>
      </c>
    </row>
    <row r="26" spans="1:161" ht="14.25" x14ac:dyDescent="0.2">
      <c r="A26" s="125">
        <f t="shared" si="9"/>
        <v>43990</v>
      </c>
      <c r="B26" s="123">
        <f t="shared" si="1"/>
        <v>1004.7159649600001</v>
      </c>
      <c r="C26" s="3">
        <f t="shared" si="10"/>
        <v>1000</v>
      </c>
      <c r="D26" s="126">
        <f t="shared" si="26"/>
        <v>784.33799999999997</v>
      </c>
      <c r="E26" s="175">
        <f>IF(DAY(A25)=$A$7,VLOOKUP(A25,[1]A!$A$15:$C$500,3),E25)</f>
        <v>786.07</v>
      </c>
      <c r="F26" s="127">
        <f t="shared" si="27"/>
        <v>43944</v>
      </c>
      <c r="G26" s="122">
        <f t="shared" si="28"/>
        <v>2.2082316552303194E-3</v>
      </c>
      <c r="H26" s="128">
        <f t="shared" si="44"/>
        <v>12</v>
      </c>
      <c r="I26" s="128">
        <f t="shared" si="12"/>
        <v>31</v>
      </c>
      <c r="J26" s="123">
        <f t="shared" si="13"/>
        <v>1.0008542215796512</v>
      </c>
      <c r="K26" s="123">
        <f t="shared" si="14"/>
        <v>1</v>
      </c>
      <c r="L26" s="123">
        <f t="shared" si="3"/>
        <v>1.0008542199999999</v>
      </c>
      <c r="M26" s="123">
        <f t="shared" si="4"/>
        <v>1000.8542200000001</v>
      </c>
      <c r="N26" s="27">
        <f t="shared" si="29"/>
        <v>0</v>
      </c>
      <c r="O26" s="122">
        <f t="shared" si="5"/>
        <v>0</v>
      </c>
      <c r="P26" s="123">
        <f t="shared" si="6"/>
        <v>0</v>
      </c>
      <c r="Q26" s="122">
        <f t="shared" si="15"/>
        <v>0.1268</v>
      </c>
      <c r="R26" s="130">
        <f t="shared" si="7"/>
        <v>1.003858449</v>
      </c>
      <c r="S26" s="123">
        <f t="shared" si="16"/>
        <v>3.8617449599999998</v>
      </c>
      <c r="T26" s="123">
        <f t="shared" si="17"/>
        <v>0</v>
      </c>
      <c r="U26" s="131" t="str">
        <f t="shared" ref="U26:V26" si="56">U25</f>
        <v>J=</v>
      </c>
      <c r="V26" s="10">
        <f t="shared" si="56"/>
        <v>44005</v>
      </c>
      <c r="W26" s="4"/>
      <c r="X26" s="155">
        <f t="shared" si="19"/>
        <v>16</v>
      </c>
      <c r="Y26" s="159">
        <f t="shared" si="20"/>
        <v>44462</v>
      </c>
      <c r="Z26" s="159">
        <f t="shared" si="21"/>
        <v>44466</v>
      </c>
      <c r="AA26" s="161">
        <f t="shared" si="31"/>
        <v>1000</v>
      </c>
      <c r="AB26" s="162">
        <f t="shared" si="22"/>
        <v>9.9981303892207052</v>
      </c>
      <c r="AC26" s="161">
        <f t="shared" si="32"/>
        <v>0</v>
      </c>
      <c r="AD26" s="163">
        <v>0</v>
      </c>
      <c r="AE26" s="164">
        <f t="shared" si="23"/>
        <v>9.9981303892207052</v>
      </c>
      <c r="AF26" s="155">
        <f t="shared" si="42"/>
        <v>16</v>
      </c>
      <c r="AG26" s="159">
        <f t="shared" si="8"/>
        <v>44492</v>
      </c>
      <c r="AH26" s="10"/>
      <c r="AI26" s="170">
        <f t="shared" si="33"/>
        <v>16</v>
      </c>
      <c r="AJ26" s="171">
        <f t="shared" si="24"/>
        <v>44462</v>
      </c>
      <c r="AK26" s="172">
        <f t="shared" si="25"/>
        <v>44466</v>
      </c>
      <c r="AL26" s="173">
        <f t="shared" ca="1" si="34"/>
        <v>1182.20460185</v>
      </c>
      <c r="AM26" s="173">
        <f t="shared" ca="1" si="35"/>
        <v>1192.2063601499999</v>
      </c>
      <c r="AN26" s="174">
        <f t="shared" ca="1" si="36"/>
        <v>0</v>
      </c>
      <c r="AO26" s="173">
        <f t="shared" ca="1" si="37"/>
        <v>0</v>
      </c>
      <c r="AP26" s="173">
        <f t="shared" ca="1" si="38"/>
        <v>0</v>
      </c>
      <c r="AQ26" s="173">
        <f t="shared" ca="1" si="39"/>
        <v>11.91983417</v>
      </c>
      <c r="AR26" s="170" t="str">
        <f t="shared" ca="1" si="40"/>
        <v>Pago</v>
      </c>
      <c r="AS26" s="10"/>
      <c r="AT26" s="181" t="s">
        <v>49</v>
      </c>
      <c r="AU26" s="187">
        <f>VLOOKUP(AU$16,$A$10:$X$2500,24)</f>
        <v>0.55176223999999996</v>
      </c>
    </row>
    <row r="27" spans="1:161" ht="14.25" x14ac:dyDescent="0.2">
      <c r="A27" s="125">
        <f t="shared" si="9"/>
        <v>43991</v>
      </c>
      <c r="B27" s="123">
        <f t="shared" si="1"/>
        <v>1005.1099569</v>
      </c>
      <c r="C27" s="3">
        <f t="shared" si="10"/>
        <v>1000</v>
      </c>
      <c r="D27" s="126">
        <f t="shared" si="26"/>
        <v>784.33799999999997</v>
      </c>
      <c r="E27" s="175">
        <f>IF(DAY(A26)=$A$7,VLOOKUP(A26,[1]A!$A$15:$C$500,3),E26)</f>
        <v>786.07</v>
      </c>
      <c r="F27" s="127">
        <f t="shared" si="27"/>
        <v>43944</v>
      </c>
      <c r="G27" s="122">
        <f t="shared" si="28"/>
        <v>2.2082316552303194E-3</v>
      </c>
      <c r="H27" s="128">
        <f t="shared" si="44"/>
        <v>13</v>
      </c>
      <c r="I27" s="128">
        <f t="shared" si="12"/>
        <v>31</v>
      </c>
      <c r="J27" s="123">
        <f t="shared" si="13"/>
        <v>1.0009254396402945</v>
      </c>
      <c r="K27" s="123">
        <f t="shared" si="14"/>
        <v>1</v>
      </c>
      <c r="L27" s="123">
        <f t="shared" si="3"/>
        <v>1.0009254299999999</v>
      </c>
      <c r="M27" s="123">
        <f t="shared" si="4"/>
        <v>1000.92543</v>
      </c>
      <c r="N27" s="27">
        <f t="shared" si="29"/>
        <v>0</v>
      </c>
      <c r="O27" s="122">
        <f t="shared" si="5"/>
        <v>0</v>
      </c>
      <c r="P27" s="123">
        <f t="shared" si="6"/>
        <v>0</v>
      </c>
      <c r="Q27" s="122">
        <f t="shared" si="15"/>
        <v>0.1268</v>
      </c>
      <c r="R27" s="130">
        <f t="shared" si="7"/>
        <v>1.0041806579999999</v>
      </c>
      <c r="S27" s="123">
        <f t="shared" si="16"/>
        <v>4.1845268999999998</v>
      </c>
      <c r="T27" s="123">
        <f t="shared" si="17"/>
        <v>0</v>
      </c>
      <c r="U27" s="131" t="str">
        <f t="shared" ref="U27:V27" si="57">U26</f>
        <v>J=</v>
      </c>
      <c r="V27" s="10">
        <f t="shared" si="57"/>
        <v>44005</v>
      </c>
      <c r="W27" s="4"/>
      <c r="X27" s="155">
        <f t="shared" si="19"/>
        <v>17</v>
      </c>
      <c r="Y27" s="159">
        <f t="shared" si="20"/>
        <v>44492</v>
      </c>
      <c r="Z27" s="159">
        <f t="shared" si="21"/>
        <v>44496</v>
      </c>
      <c r="AA27" s="161">
        <f t="shared" si="31"/>
        <v>1000</v>
      </c>
      <c r="AB27" s="162">
        <f t="shared" si="22"/>
        <v>9.9981303892207052</v>
      </c>
      <c r="AC27" s="161">
        <f t="shared" si="32"/>
        <v>0</v>
      </c>
      <c r="AD27" s="163">
        <v>0</v>
      </c>
      <c r="AE27" s="164">
        <f t="shared" si="23"/>
        <v>9.9981303892207052</v>
      </c>
      <c r="AF27" s="155">
        <f t="shared" si="42"/>
        <v>17</v>
      </c>
      <c r="AG27" s="159">
        <f t="shared" si="8"/>
        <v>44523</v>
      </c>
      <c r="AH27" s="10"/>
      <c r="AI27" s="170">
        <f t="shared" si="33"/>
        <v>17</v>
      </c>
      <c r="AJ27" s="171">
        <f t="shared" si="24"/>
        <v>44492</v>
      </c>
      <c r="AK27" s="172">
        <f t="shared" si="25"/>
        <v>44495</v>
      </c>
      <c r="AL27" s="173">
        <f t="shared" ca="1" si="34"/>
        <v>1192.2063601499999</v>
      </c>
      <c r="AM27" s="173">
        <f t="shared" ca="1" si="35"/>
        <v>1197.73810228</v>
      </c>
      <c r="AN27" s="174">
        <f t="shared" ca="1" si="36"/>
        <v>0</v>
      </c>
      <c r="AO27" s="173">
        <f t="shared" ca="1" si="37"/>
        <v>0</v>
      </c>
      <c r="AP27" s="173">
        <f t="shared" ca="1" si="38"/>
        <v>0</v>
      </c>
      <c r="AQ27" s="173">
        <f t="shared" ca="1" si="39"/>
        <v>11.97514125</v>
      </c>
      <c r="AR27" s="170" t="str">
        <f t="shared" ca="1" si="40"/>
        <v>Pago</v>
      </c>
      <c r="AS27" s="10"/>
      <c r="AT27" s="181" t="s">
        <v>68</v>
      </c>
      <c r="AU27" s="188">
        <v>30081</v>
      </c>
    </row>
    <row r="28" spans="1:161" ht="14.25" x14ac:dyDescent="0.2">
      <c r="A28" s="125">
        <f t="shared" si="9"/>
        <v>43992</v>
      </c>
      <c r="B28" s="123">
        <f t="shared" si="1"/>
        <v>1005.50411793</v>
      </c>
      <c r="C28" s="3">
        <f t="shared" si="10"/>
        <v>1000</v>
      </c>
      <c r="D28" s="126">
        <f t="shared" si="26"/>
        <v>784.33799999999997</v>
      </c>
      <c r="E28" s="175">
        <f>IF(DAY(A27)=$A$7,VLOOKUP(A27,[1]A!$A$15:$C$500,3),E27)</f>
        <v>786.07</v>
      </c>
      <c r="F28" s="127">
        <f t="shared" si="27"/>
        <v>43944</v>
      </c>
      <c r="G28" s="122">
        <f t="shared" si="28"/>
        <v>2.2082316552303194E-3</v>
      </c>
      <c r="H28" s="128">
        <f t="shared" si="44"/>
        <v>14</v>
      </c>
      <c r="I28" s="128">
        <f t="shared" si="12"/>
        <v>31</v>
      </c>
      <c r="J28" s="123">
        <f t="shared" si="13"/>
        <v>1.0009966627686209</v>
      </c>
      <c r="K28" s="123">
        <f t="shared" si="14"/>
        <v>1</v>
      </c>
      <c r="L28" s="123">
        <f t="shared" si="3"/>
        <v>1.00099666</v>
      </c>
      <c r="M28" s="123">
        <f t="shared" si="4"/>
        <v>1000.99666</v>
      </c>
      <c r="N28" s="27">
        <f t="shared" si="29"/>
        <v>0</v>
      </c>
      <c r="O28" s="122">
        <f t="shared" si="5"/>
        <v>0</v>
      </c>
      <c r="P28" s="123">
        <f t="shared" si="6"/>
        <v>0</v>
      </c>
      <c r="Q28" s="122">
        <f t="shared" si="15"/>
        <v>0.1268</v>
      </c>
      <c r="R28" s="130">
        <f t="shared" si="7"/>
        <v>1.0045029700000001</v>
      </c>
      <c r="S28" s="123">
        <f t="shared" si="16"/>
        <v>4.5074579300000002</v>
      </c>
      <c r="T28" s="123">
        <f t="shared" si="17"/>
        <v>0</v>
      </c>
      <c r="U28" s="131" t="str">
        <f t="shared" ref="U28:V28" si="58">U27</f>
        <v>J=</v>
      </c>
      <c r="V28" s="10">
        <f t="shared" si="58"/>
        <v>44005</v>
      </c>
      <c r="W28" s="4"/>
      <c r="X28" s="155">
        <f t="shared" si="19"/>
        <v>18</v>
      </c>
      <c r="Y28" s="159">
        <f t="shared" si="20"/>
        <v>44523</v>
      </c>
      <c r="Z28" s="159">
        <f t="shared" si="21"/>
        <v>44525</v>
      </c>
      <c r="AA28" s="161">
        <f t="shared" si="31"/>
        <v>1000</v>
      </c>
      <c r="AB28" s="162">
        <f t="shared" si="22"/>
        <v>9.9981303892207052</v>
      </c>
      <c r="AC28" s="161">
        <f t="shared" si="32"/>
        <v>0</v>
      </c>
      <c r="AD28" s="163">
        <v>0</v>
      </c>
      <c r="AE28" s="164">
        <f t="shared" si="23"/>
        <v>9.9981303892207052</v>
      </c>
      <c r="AF28" s="155">
        <f t="shared" si="42"/>
        <v>18</v>
      </c>
      <c r="AG28" s="159">
        <f t="shared" si="8"/>
        <v>44553</v>
      </c>
      <c r="AH28" s="10"/>
      <c r="AI28" s="170">
        <f t="shared" si="33"/>
        <v>18</v>
      </c>
      <c r="AJ28" s="171">
        <f t="shared" si="24"/>
        <v>44523</v>
      </c>
      <c r="AK28" s="172">
        <f t="shared" si="25"/>
        <v>44525</v>
      </c>
      <c r="AL28" s="173">
        <f t="shared" ca="1" si="34"/>
        <v>1197.73810228</v>
      </c>
      <c r="AM28" s="173">
        <f t="shared" ca="1" si="35"/>
        <v>1203.88292993</v>
      </c>
      <c r="AN28" s="174">
        <f t="shared" ca="1" si="36"/>
        <v>0</v>
      </c>
      <c r="AO28" s="173">
        <f t="shared" ca="1" si="37"/>
        <v>0</v>
      </c>
      <c r="AP28" s="173">
        <f t="shared" ca="1" si="38"/>
        <v>0</v>
      </c>
      <c r="AQ28" s="173">
        <f t="shared" ca="1" si="39"/>
        <v>12.036578029999999</v>
      </c>
      <c r="AR28" s="170" t="str">
        <f t="shared" ca="1" si="40"/>
        <v>Pago</v>
      </c>
      <c r="AS28" s="10"/>
      <c r="AT28" s="181" t="s">
        <v>69</v>
      </c>
      <c r="AU28" s="189">
        <f>(AU20+AU22+AU24+AU26)*AU27</f>
        <v>10800833.440032661</v>
      </c>
    </row>
    <row r="29" spans="1:161" ht="14.25" x14ac:dyDescent="0.2">
      <c r="A29" s="125">
        <f t="shared" si="9"/>
        <v>43993</v>
      </c>
      <c r="B29" s="123">
        <f t="shared" si="1"/>
        <v>1005.8984279800001</v>
      </c>
      <c r="C29" s="3">
        <f t="shared" si="10"/>
        <v>1000</v>
      </c>
      <c r="D29" s="126">
        <f t="shared" si="26"/>
        <v>784.33799999999997</v>
      </c>
      <c r="E29" s="175">
        <f>IF(DAY(A28)=$A$7,VLOOKUP(A28,[1]A!$A$15:$C$500,3),E28)</f>
        <v>786.07</v>
      </c>
      <c r="F29" s="127">
        <f t="shared" si="27"/>
        <v>43944</v>
      </c>
      <c r="G29" s="122">
        <f t="shared" si="28"/>
        <v>2.2082316552303194E-3</v>
      </c>
      <c r="H29" s="128">
        <f t="shared" si="44"/>
        <v>15</v>
      </c>
      <c r="I29" s="128">
        <f t="shared" si="12"/>
        <v>31</v>
      </c>
      <c r="J29" s="123">
        <f t="shared" si="13"/>
        <v>1.0010678909649913</v>
      </c>
      <c r="K29" s="123">
        <f t="shared" si="14"/>
        <v>1</v>
      </c>
      <c r="L29" s="123">
        <f t="shared" si="3"/>
        <v>1.0010678900000001</v>
      </c>
      <c r="M29" s="123">
        <f t="shared" si="4"/>
        <v>1001.06789</v>
      </c>
      <c r="N29" s="27">
        <f t="shared" si="29"/>
        <v>0</v>
      </c>
      <c r="O29" s="122">
        <f t="shared" si="5"/>
        <v>0</v>
      </c>
      <c r="P29" s="123">
        <f t="shared" si="6"/>
        <v>0</v>
      </c>
      <c r="Q29" s="122">
        <f t="shared" si="15"/>
        <v>0.1268</v>
      </c>
      <c r="R29" s="130">
        <f t="shared" si="7"/>
        <v>1.004825385</v>
      </c>
      <c r="S29" s="123">
        <f t="shared" si="16"/>
        <v>4.8305379799999999</v>
      </c>
      <c r="T29" s="123">
        <f t="shared" si="17"/>
        <v>0</v>
      </c>
      <c r="U29" s="131" t="str">
        <f t="shared" ref="U29:V29" si="59">U28</f>
        <v>J=</v>
      </c>
      <c r="V29" s="10">
        <f t="shared" si="59"/>
        <v>44005</v>
      </c>
      <c r="W29" s="4"/>
      <c r="X29" s="155">
        <f t="shared" si="19"/>
        <v>19</v>
      </c>
      <c r="Y29" s="159">
        <f t="shared" si="20"/>
        <v>44553</v>
      </c>
      <c r="Z29" s="159">
        <f t="shared" si="21"/>
        <v>44557</v>
      </c>
      <c r="AA29" s="161">
        <f t="shared" si="31"/>
        <v>1000</v>
      </c>
      <c r="AB29" s="162">
        <f t="shared" si="22"/>
        <v>9.9981303892207052</v>
      </c>
      <c r="AC29" s="161">
        <f t="shared" si="32"/>
        <v>0</v>
      </c>
      <c r="AD29" s="163">
        <v>0</v>
      </c>
      <c r="AE29" s="164">
        <f t="shared" si="23"/>
        <v>9.9981303892207052</v>
      </c>
      <c r="AF29" s="155">
        <f t="shared" si="42"/>
        <v>19</v>
      </c>
      <c r="AG29" s="159">
        <f t="shared" si="8"/>
        <v>44584</v>
      </c>
      <c r="AH29" s="10"/>
      <c r="AI29" s="170">
        <f t="shared" si="33"/>
        <v>19</v>
      </c>
      <c r="AJ29" s="171">
        <f t="shared" si="24"/>
        <v>44553</v>
      </c>
      <c r="AK29" s="172">
        <f t="shared" si="25"/>
        <v>44557</v>
      </c>
      <c r="AL29" s="173">
        <f t="shared" ca="1" si="34"/>
        <v>1203.88292993</v>
      </c>
      <c r="AM29" s="173">
        <f t="shared" ca="1" si="35"/>
        <v>1214.1765744100001</v>
      </c>
      <c r="AN29" s="174">
        <f t="shared" ca="1" si="36"/>
        <v>0</v>
      </c>
      <c r="AO29" s="173">
        <f t="shared" ca="1" si="37"/>
        <v>0</v>
      </c>
      <c r="AP29" s="173">
        <f t="shared" ca="1" si="38"/>
        <v>0</v>
      </c>
      <c r="AQ29" s="173">
        <f t="shared" ca="1" si="39"/>
        <v>12.13949523</v>
      </c>
      <c r="AR29" s="170" t="str">
        <f t="shared" ca="1" si="40"/>
        <v>Pago</v>
      </c>
      <c r="AS29" s="10"/>
      <c r="AT29" s="190" t="s">
        <v>72</v>
      </c>
      <c r="AU29" s="187">
        <f>VLOOKUP(AU$16,$A$10:$S$2500,13)-AU20</f>
        <v>0</v>
      </c>
    </row>
    <row r="30" spans="1:161" x14ac:dyDescent="0.2">
      <c r="A30" s="125">
        <f t="shared" si="9"/>
        <v>43994</v>
      </c>
      <c r="B30" s="123">
        <f t="shared" si="1"/>
        <v>1006.29288808</v>
      </c>
      <c r="C30" s="3">
        <f t="shared" si="10"/>
        <v>1000</v>
      </c>
      <c r="D30" s="126">
        <f t="shared" si="26"/>
        <v>784.33799999999997</v>
      </c>
      <c r="E30" s="175">
        <f>IF(DAY(A29)=$A$7,VLOOKUP(A29,[1]A!$A$15:$C$500,3),E29)</f>
        <v>786.07</v>
      </c>
      <c r="F30" s="127">
        <f t="shared" si="27"/>
        <v>43944</v>
      </c>
      <c r="G30" s="122">
        <f t="shared" si="28"/>
        <v>2.2082316552303194E-3</v>
      </c>
      <c r="H30" s="128">
        <f t="shared" si="44"/>
        <v>16</v>
      </c>
      <c r="I30" s="128">
        <f t="shared" si="12"/>
        <v>31</v>
      </c>
      <c r="J30" s="123">
        <f t="shared" si="13"/>
        <v>1.001139124229766</v>
      </c>
      <c r="K30" s="123">
        <f t="shared" si="14"/>
        <v>1</v>
      </c>
      <c r="L30" s="123">
        <f t="shared" si="3"/>
        <v>1.0011391199999999</v>
      </c>
      <c r="M30" s="123">
        <f t="shared" si="4"/>
        <v>1001.13912</v>
      </c>
      <c r="N30" s="27">
        <f t="shared" si="29"/>
        <v>0</v>
      </c>
      <c r="O30" s="122">
        <f t="shared" si="5"/>
        <v>0</v>
      </c>
      <c r="P30" s="123">
        <f t="shared" si="6"/>
        <v>0</v>
      </c>
      <c r="Q30" s="122">
        <f t="shared" si="15"/>
        <v>0.1268</v>
      </c>
      <c r="R30" s="130">
        <f t="shared" si="7"/>
        <v>1.005147904</v>
      </c>
      <c r="S30" s="123">
        <f t="shared" si="16"/>
        <v>5.1537680799999999</v>
      </c>
      <c r="T30" s="123">
        <f t="shared" si="17"/>
        <v>0</v>
      </c>
      <c r="U30" s="131" t="str">
        <f t="shared" ref="U30:V30" si="60">U29</f>
        <v>J=</v>
      </c>
      <c r="V30" s="10">
        <f t="shared" si="60"/>
        <v>44005</v>
      </c>
      <c r="W30" s="4"/>
      <c r="X30" s="155">
        <f t="shared" si="19"/>
        <v>20</v>
      </c>
      <c r="Y30" s="159">
        <f t="shared" si="20"/>
        <v>44584</v>
      </c>
      <c r="Z30" s="159">
        <f t="shared" si="21"/>
        <v>44587</v>
      </c>
      <c r="AA30" s="161">
        <f t="shared" si="31"/>
        <v>1000</v>
      </c>
      <c r="AB30" s="162">
        <f t="shared" si="22"/>
        <v>9.9981303892207052</v>
      </c>
      <c r="AC30" s="161">
        <f t="shared" si="32"/>
        <v>0</v>
      </c>
      <c r="AD30" s="163">
        <v>0</v>
      </c>
      <c r="AE30" s="164">
        <f t="shared" si="23"/>
        <v>9.9981303892207052</v>
      </c>
      <c r="AF30" s="155">
        <f t="shared" si="42"/>
        <v>20</v>
      </c>
      <c r="AG30" s="159">
        <f t="shared" si="8"/>
        <v>44615</v>
      </c>
      <c r="AH30" s="10"/>
      <c r="AI30" s="170">
        <f t="shared" si="33"/>
        <v>20</v>
      </c>
      <c r="AJ30" s="171">
        <f t="shared" si="24"/>
        <v>44584</v>
      </c>
      <c r="AK30" s="172">
        <f t="shared" si="25"/>
        <v>44586</v>
      </c>
      <c r="AL30" s="173">
        <f t="shared" ca="1" si="34"/>
        <v>1214.1765744100001</v>
      </c>
      <c r="AM30" s="173">
        <f t="shared" ca="1" si="35"/>
        <v>1222.34036986</v>
      </c>
      <c r="AN30" s="174">
        <f t="shared" ca="1" si="36"/>
        <v>0</v>
      </c>
      <c r="AO30" s="173">
        <f t="shared" ca="1" si="37"/>
        <v>0</v>
      </c>
      <c r="AP30" s="173">
        <f t="shared" ca="1" si="38"/>
        <v>0</v>
      </c>
      <c r="AQ30" s="173">
        <f t="shared" ca="1" si="39"/>
        <v>12.221117919999999</v>
      </c>
      <c r="AR30" s="170" t="str">
        <f t="shared" ca="1" si="40"/>
        <v>Pago</v>
      </c>
      <c r="AS30" s="10"/>
      <c r="AT30" s="10"/>
      <c r="AU30" s="10"/>
    </row>
    <row r="31" spans="1:161" x14ac:dyDescent="0.2">
      <c r="A31" s="125">
        <f t="shared" si="9"/>
        <v>43995</v>
      </c>
      <c r="B31" s="123">
        <f t="shared" si="1"/>
        <v>1006.6875083</v>
      </c>
      <c r="C31" s="3">
        <f t="shared" si="10"/>
        <v>1000</v>
      </c>
      <c r="D31" s="126">
        <f t="shared" si="26"/>
        <v>784.33799999999997</v>
      </c>
      <c r="E31" s="175">
        <f>IF(DAY(A30)=$A$7,VLOOKUP(A30,[1]A!$A$15:$C$500,3),E30)</f>
        <v>786.07</v>
      </c>
      <c r="F31" s="127">
        <f t="shared" si="27"/>
        <v>43944</v>
      </c>
      <c r="G31" s="122">
        <f t="shared" si="28"/>
        <v>2.2082316552303194E-3</v>
      </c>
      <c r="H31" s="128">
        <f t="shared" si="44"/>
        <v>17</v>
      </c>
      <c r="I31" s="128">
        <f t="shared" si="12"/>
        <v>31</v>
      </c>
      <c r="J31" s="123">
        <f t="shared" si="13"/>
        <v>1.001210362563306</v>
      </c>
      <c r="K31" s="123">
        <f t="shared" si="14"/>
        <v>1</v>
      </c>
      <c r="L31" s="123">
        <f t="shared" si="3"/>
        <v>1.00121036</v>
      </c>
      <c r="M31" s="123">
        <f t="shared" si="4"/>
        <v>1001.21036</v>
      </c>
      <c r="N31" s="27">
        <f t="shared" si="29"/>
        <v>0</v>
      </c>
      <c r="O31" s="122">
        <f t="shared" si="5"/>
        <v>0</v>
      </c>
      <c r="P31" s="123">
        <f t="shared" si="6"/>
        <v>0</v>
      </c>
      <c r="Q31" s="122">
        <f t="shared" si="15"/>
        <v>0.1268</v>
      </c>
      <c r="R31" s="130">
        <f t="shared" si="7"/>
        <v>1.0054705269999999</v>
      </c>
      <c r="S31" s="123">
        <f t="shared" si="16"/>
        <v>5.4771482999999996</v>
      </c>
      <c r="T31" s="123">
        <f t="shared" si="17"/>
        <v>0</v>
      </c>
      <c r="U31" s="131" t="str">
        <f t="shared" ref="U31:V31" si="61">U30</f>
        <v>J=</v>
      </c>
      <c r="V31" s="10">
        <f t="shared" si="61"/>
        <v>44005</v>
      </c>
      <c r="W31" s="15"/>
      <c r="X31" s="155">
        <f t="shared" si="19"/>
        <v>21</v>
      </c>
      <c r="Y31" s="159">
        <f t="shared" si="20"/>
        <v>44615</v>
      </c>
      <c r="Z31" s="159">
        <f t="shared" si="21"/>
        <v>44617</v>
      </c>
      <c r="AA31" s="161">
        <f t="shared" ref="AA31:AA47" si="62">AA30-AC31</f>
        <v>1000</v>
      </c>
      <c r="AB31" s="162">
        <f t="shared" ref="AB31:AB47" si="63">(((1+AB$9)^(1/12))-1)*AA30</f>
        <v>9.9981303892207052</v>
      </c>
      <c r="AC31" s="161">
        <f t="shared" ref="AC31:AC47" si="64">TRUNC(AD31*AA30,8)</f>
        <v>0</v>
      </c>
      <c r="AD31" s="163">
        <v>0</v>
      </c>
      <c r="AE31" s="164">
        <f t="shared" ref="AE31:AE47" si="65">(AB31+AC31)</f>
        <v>9.9981303892207052</v>
      </c>
      <c r="AF31" s="155">
        <f t="shared" ref="AF31:AF47" si="66">X31</f>
        <v>21</v>
      </c>
      <c r="AG31" s="159">
        <f t="shared" ref="AG31:AG47" si="67">Y32</f>
        <v>44643</v>
      </c>
      <c r="AH31" s="10"/>
      <c r="AI31" s="170">
        <f t="shared" si="33"/>
        <v>21</v>
      </c>
      <c r="AJ31" s="171">
        <f t="shared" si="24"/>
        <v>44615</v>
      </c>
      <c r="AK31" s="172">
        <f t="shared" si="25"/>
        <v>44617</v>
      </c>
      <c r="AL31" s="173">
        <f t="shared" ca="1" si="34"/>
        <v>1222.34036986</v>
      </c>
      <c r="AM31" s="173">
        <f t="shared" ca="1" si="35"/>
        <v>1226.57202665</v>
      </c>
      <c r="AN31" s="174">
        <f t="shared" ca="1" si="36"/>
        <v>0</v>
      </c>
      <c r="AO31" s="173">
        <f t="shared" ca="1" si="37"/>
        <v>0</v>
      </c>
      <c r="AP31" s="173">
        <f t="shared" ca="1" si="38"/>
        <v>0</v>
      </c>
      <c r="AQ31" s="173">
        <f t="shared" ca="1" si="39"/>
        <v>12.26342657</v>
      </c>
      <c r="AR31" s="170" t="str">
        <f t="shared" ca="1" si="40"/>
        <v>Pago</v>
      </c>
      <c r="AS31" s="6"/>
      <c r="AT31" s="6"/>
      <c r="AU31" s="136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</row>
    <row r="32" spans="1:161" x14ac:dyDescent="0.2">
      <c r="A32" s="125">
        <f t="shared" si="9"/>
        <v>43996</v>
      </c>
      <c r="B32" s="123">
        <f t="shared" si="1"/>
        <v>1007.08227763</v>
      </c>
      <c r="C32" s="3">
        <f t="shared" si="10"/>
        <v>1000</v>
      </c>
      <c r="D32" s="126">
        <f t="shared" si="26"/>
        <v>784.33799999999997</v>
      </c>
      <c r="E32" s="175">
        <f>IF(DAY(A31)=$A$7,VLOOKUP(A31,[1]A!$A$15:$C$500,3),E31)</f>
        <v>786.07</v>
      </c>
      <c r="F32" s="127">
        <f t="shared" si="27"/>
        <v>43944</v>
      </c>
      <c r="G32" s="122">
        <f t="shared" si="28"/>
        <v>2.2082316552303194E-3</v>
      </c>
      <c r="H32" s="128">
        <f t="shared" si="44"/>
        <v>18</v>
      </c>
      <c r="I32" s="128">
        <f t="shared" si="12"/>
        <v>31</v>
      </c>
      <c r="J32" s="123">
        <f t="shared" si="13"/>
        <v>1.0012816059659717</v>
      </c>
      <c r="K32" s="123">
        <f t="shared" si="14"/>
        <v>1</v>
      </c>
      <c r="L32" s="123">
        <f t="shared" si="3"/>
        <v>1.0012816</v>
      </c>
      <c r="M32" s="123">
        <f t="shared" si="4"/>
        <v>1001.2816</v>
      </c>
      <c r="N32" s="27">
        <f t="shared" si="29"/>
        <v>0</v>
      </c>
      <c r="O32" s="122">
        <f t="shared" si="5"/>
        <v>0</v>
      </c>
      <c r="P32" s="123">
        <f t="shared" si="6"/>
        <v>0</v>
      </c>
      <c r="Q32" s="122">
        <f t="shared" si="15"/>
        <v>0.1268</v>
      </c>
      <c r="R32" s="130">
        <f t="shared" si="7"/>
        <v>1.005793253</v>
      </c>
      <c r="S32" s="123">
        <f t="shared" si="16"/>
        <v>5.80067763</v>
      </c>
      <c r="T32" s="123">
        <f t="shared" si="17"/>
        <v>0</v>
      </c>
      <c r="U32" s="131" t="str">
        <f t="shared" ref="U32:V32" si="68">U31</f>
        <v>J=</v>
      </c>
      <c r="V32" s="10">
        <f t="shared" si="68"/>
        <v>44005</v>
      </c>
      <c r="W32" s="4"/>
      <c r="X32" s="155">
        <f t="shared" si="19"/>
        <v>22</v>
      </c>
      <c r="Y32" s="159">
        <f t="shared" si="20"/>
        <v>44643</v>
      </c>
      <c r="Z32" s="159">
        <f t="shared" si="21"/>
        <v>44645</v>
      </c>
      <c r="AA32" s="161">
        <f t="shared" si="62"/>
        <v>1000</v>
      </c>
      <c r="AB32" s="162">
        <f t="shared" si="63"/>
        <v>9.9981303892207052</v>
      </c>
      <c r="AC32" s="161">
        <f t="shared" si="64"/>
        <v>0</v>
      </c>
      <c r="AD32" s="163">
        <v>0</v>
      </c>
      <c r="AE32" s="164">
        <f t="shared" si="65"/>
        <v>9.9981303892207052</v>
      </c>
      <c r="AF32" s="155">
        <f t="shared" si="66"/>
        <v>22</v>
      </c>
      <c r="AG32" s="159">
        <f t="shared" si="67"/>
        <v>44674</v>
      </c>
      <c r="AH32" s="10"/>
      <c r="AI32" s="170">
        <f t="shared" si="33"/>
        <v>22</v>
      </c>
      <c r="AJ32" s="171">
        <f t="shared" si="24"/>
        <v>44643</v>
      </c>
      <c r="AK32" s="172">
        <f t="shared" si="25"/>
        <v>44645</v>
      </c>
      <c r="AL32" s="173">
        <f t="shared" ca="1" si="34"/>
        <v>1226.57202665</v>
      </c>
      <c r="AM32" s="173">
        <f t="shared" ca="1" si="35"/>
        <v>1235.31958263</v>
      </c>
      <c r="AN32" s="174">
        <f t="shared" ca="1" si="36"/>
        <v>0</v>
      </c>
      <c r="AO32" s="173">
        <f t="shared" ca="1" si="37"/>
        <v>0</v>
      </c>
      <c r="AP32" s="173">
        <f t="shared" ca="1" si="38"/>
        <v>0</v>
      </c>
      <c r="AQ32" s="173">
        <f t="shared" ca="1" si="39"/>
        <v>12.35088577</v>
      </c>
      <c r="AR32" s="170" t="str">
        <f t="shared" ca="1" si="40"/>
        <v>Pago</v>
      </c>
      <c r="AS32" s="10"/>
      <c r="AT32" s="10"/>
      <c r="AU32" s="10"/>
    </row>
    <row r="33" spans="1:161" x14ac:dyDescent="0.2">
      <c r="A33" s="125">
        <f t="shared" si="9"/>
        <v>43997</v>
      </c>
      <c r="B33" s="123">
        <f t="shared" si="1"/>
        <v>1007.47720714</v>
      </c>
      <c r="C33" s="3">
        <f t="shared" si="10"/>
        <v>1000</v>
      </c>
      <c r="D33" s="126">
        <f t="shared" si="26"/>
        <v>784.33799999999997</v>
      </c>
      <c r="E33" s="175">
        <f>IF(DAY(A32)=$A$7,VLOOKUP(A32,[1]A!$A$15:$C$500,3),E32)</f>
        <v>786.07</v>
      </c>
      <c r="F33" s="127">
        <f t="shared" si="27"/>
        <v>43944</v>
      </c>
      <c r="G33" s="122">
        <f t="shared" si="28"/>
        <v>2.2082316552303194E-3</v>
      </c>
      <c r="H33" s="128">
        <f t="shared" si="44"/>
        <v>19</v>
      </c>
      <c r="I33" s="128">
        <f t="shared" si="12"/>
        <v>31</v>
      </c>
      <c r="J33" s="123">
        <f t="shared" si="13"/>
        <v>1.0013528544381241</v>
      </c>
      <c r="K33" s="123">
        <f t="shared" si="14"/>
        <v>1</v>
      </c>
      <c r="L33" s="123">
        <f t="shared" si="3"/>
        <v>1.00135285</v>
      </c>
      <c r="M33" s="123">
        <f t="shared" si="4"/>
        <v>1001.35285</v>
      </c>
      <c r="N33" s="27">
        <f t="shared" si="29"/>
        <v>0</v>
      </c>
      <c r="O33" s="122">
        <f t="shared" si="5"/>
        <v>0</v>
      </c>
      <c r="P33" s="123">
        <f t="shared" si="6"/>
        <v>0</v>
      </c>
      <c r="Q33" s="122">
        <f t="shared" si="15"/>
        <v>0.1268</v>
      </c>
      <c r="R33" s="130">
        <f t="shared" si="7"/>
        <v>1.006116083</v>
      </c>
      <c r="S33" s="123">
        <f t="shared" si="16"/>
        <v>6.1243571399999999</v>
      </c>
      <c r="T33" s="123">
        <f t="shared" si="17"/>
        <v>0</v>
      </c>
      <c r="U33" s="131" t="str">
        <f t="shared" ref="U33:V33" si="69">U32</f>
        <v>J=</v>
      </c>
      <c r="V33" s="10">
        <f t="shared" si="69"/>
        <v>44005</v>
      </c>
      <c r="W33" s="4"/>
      <c r="X33" s="155">
        <f t="shared" si="19"/>
        <v>23</v>
      </c>
      <c r="Y33" s="159">
        <f t="shared" si="20"/>
        <v>44674</v>
      </c>
      <c r="Z33" s="159">
        <f t="shared" si="21"/>
        <v>44678</v>
      </c>
      <c r="AA33" s="161">
        <f t="shared" si="62"/>
        <v>1000</v>
      </c>
      <c r="AB33" s="162">
        <f t="shared" si="63"/>
        <v>9.9981303892207052</v>
      </c>
      <c r="AC33" s="161">
        <f t="shared" si="64"/>
        <v>0</v>
      </c>
      <c r="AD33" s="163">
        <v>0</v>
      </c>
      <c r="AE33" s="164">
        <f t="shared" si="65"/>
        <v>9.9981303892207052</v>
      </c>
      <c r="AF33" s="155">
        <f t="shared" si="66"/>
        <v>23</v>
      </c>
      <c r="AG33" s="159">
        <f t="shared" si="67"/>
        <v>44704</v>
      </c>
      <c r="AH33" s="10"/>
      <c r="AI33" s="170">
        <f t="shared" si="33"/>
        <v>23</v>
      </c>
      <c r="AJ33" s="171">
        <f t="shared" si="24"/>
        <v>44674</v>
      </c>
      <c r="AK33" s="172">
        <f t="shared" si="25"/>
        <v>44677</v>
      </c>
      <c r="AL33" s="173">
        <f t="shared" ca="1" si="34"/>
        <v>1235.31958263</v>
      </c>
      <c r="AM33" s="173">
        <f t="shared" ca="1" si="35"/>
        <v>1240.06108507</v>
      </c>
      <c r="AN33" s="174">
        <f t="shared" ca="1" si="36"/>
        <v>0</v>
      </c>
      <c r="AO33" s="173">
        <f t="shared" ca="1" si="37"/>
        <v>0</v>
      </c>
      <c r="AP33" s="173">
        <f t="shared" ca="1" si="38"/>
        <v>0</v>
      </c>
      <c r="AQ33" s="173">
        <f t="shared" ca="1" si="39"/>
        <v>12.398291929999999</v>
      </c>
      <c r="AR33" s="170" t="str">
        <f t="shared" ca="1" si="40"/>
        <v>Pago</v>
      </c>
      <c r="AS33" s="10"/>
      <c r="AT33" s="10"/>
      <c r="AU33" s="10"/>
    </row>
    <row r="34" spans="1:161" ht="15" x14ac:dyDescent="0.2">
      <c r="A34" s="125">
        <f t="shared" si="9"/>
        <v>43998</v>
      </c>
      <c r="B34" s="123">
        <f t="shared" si="1"/>
        <v>1007.8722858</v>
      </c>
      <c r="C34" s="3">
        <f t="shared" si="10"/>
        <v>1000</v>
      </c>
      <c r="D34" s="126">
        <f t="shared" si="26"/>
        <v>784.33799999999997</v>
      </c>
      <c r="E34" s="175">
        <f>IF(DAY(A33)=$A$7,VLOOKUP(A33,[1]A!$A$15:$C$500,3),E33)</f>
        <v>786.07</v>
      </c>
      <c r="F34" s="127">
        <f t="shared" si="27"/>
        <v>43944</v>
      </c>
      <c r="G34" s="122">
        <f t="shared" si="28"/>
        <v>2.2082316552303194E-3</v>
      </c>
      <c r="H34" s="128">
        <f t="shared" si="44"/>
        <v>20</v>
      </c>
      <c r="I34" s="128">
        <f t="shared" si="12"/>
        <v>31</v>
      </c>
      <c r="J34" s="123">
        <f t="shared" si="13"/>
        <v>1.0014241079801236</v>
      </c>
      <c r="K34" s="123">
        <f t="shared" si="14"/>
        <v>1</v>
      </c>
      <c r="L34" s="123">
        <f t="shared" si="3"/>
        <v>1.0014240999999999</v>
      </c>
      <c r="M34" s="123">
        <f t="shared" si="4"/>
        <v>1001.4241</v>
      </c>
      <c r="N34" s="27">
        <f t="shared" si="29"/>
        <v>0</v>
      </c>
      <c r="O34" s="122">
        <f t="shared" si="5"/>
        <v>0</v>
      </c>
      <c r="P34" s="123">
        <f t="shared" si="6"/>
        <v>0</v>
      </c>
      <c r="Q34" s="122">
        <f t="shared" si="15"/>
        <v>0.1268</v>
      </c>
      <c r="R34" s="130">
        <f t="shared" si="7"/>
        <v>1.0064390160000001</v>
      </c>
      <c r="S34" s="123">
        <f t="shared" si="16"/>
        <v>6.4481858000000001</v>
      </c>
      <c r="T34" s="123">
        <f t="shared" si="17"/>
        <v>0</v>
      </c>
      <c r="U34" s="131" t="str">
        <f t="shared" ref="U34:V34" si="70">U33</f>
        <v>J=</v>
      </c>
      <c r="V34" s="10">
        <f t="shared" si="70"/>
        <v>44005</v>
      </c>
      <c r="W34" s="4"/>
      <c r="X34" s="155">
        <f t="shared" si="19"/>
        <v>24</v>
      </c>
      <c r="Y34" s="159">
        <f t="shared" si="20"/>
        <v>44704</v>
      </c>
      <c r="Z34" s="159">
        <f t="shared" si="21"/>
        <v>44706</v>
      </c>
      <c r="AA34" s="161">
        <f t="shared" si="62"/>
        <v>976.07785395999997</v>
      </c>
      <c r="AB34" s="162">
        <f t="shared" si="63"/>
        <v>9.9981303892207052</v>
      </c>
      <c r="AC34" s="161">
        <f t="shared" si="64"/>
        <v>23.922146040000001</v>
      </c>
      <c r="AD34" s="178">
        <f>VLOOKUP(Y34,A$10:O$1136,15)</f>
        <v>2.3922146048384739E-2</v>
      </c>
      <c r="AE34" s="164">
        <f t="shared" si="65"/>
        <v>33.920276429220706</v>
      </c>
      <c r="AF34" s="155">
        <f t="shared" si="66"/>
        <v>24</v>
      </c>
      <c r="AG34" s="159">
        <f t="shared" si="67"/>
        <v>44735</v>
      </c>
      <c r="AH34" s="10"/>
      <c r="AI34" s="170">
        <f t="shared" si="33"/>
        <v>24</v>
      </c>
      <c r="AJ34" s="171">
        <f t="shared" si="24"/>
        <v>44704</v>
      </c>
      <c r="AK34" s="172">
        <f t="shared" si="25"/>
        <v>44706</v>
      </c>
      <c r="AL34" s="173">
        <f t="shared" ca="1" si="34"/>
        <v>1240.06108507</v>
      </c>
      <c r="AM34" s="173">
        <f t="shared" ca="1" si="35"/>
        <v>1250.6912235</v>
      </c>
      <c r="AN34" s="174">
        <f t="shared" ca="1" si="36"/>
        <v>2.3922146048384739E-2</v>
      </c>
      <c r="AO34" s="173">
        <f t="shared" ca="1" si="37"/>
        <v>29.664922385962992</v>
      </c>
      <c r="AP34" s="173">
        <f t="shared" ca="1" si="38"/>
        <v>29.919218109999999</v>
      </c>
      <c r="AQ34" s="173">
        <f t="shared" ca="1" si="39"/>
        <v>12.50457344</v>
      </c>
      <c r="AR34" s="170" t="str">
        <f t="shared" ca="1" si="40"/>
        <v>Pago</v>
      </c>
      <c r="AS34" s="10"/>
      <c r="AT34" s="10"/>
      <c r="AU34" s="10"/>
    </row>
    <row r="35" spans="1:161" ht="15" x14ac:dyDescent="0.2">
      <c r="A35" s="125">
        <f t="shared" si="9"/>
        <v>43999</v>
      </c>
      <c r="B35" s="123">
        <f t="shared" si="1"/>
        <v>1008.2675247</v>
      </c>
      <c r="C35" s="3">
        <f t="shared" si="10"/>
        <v>1000</v>
      </c>
      <c r="D35" s="126">
        <f t="shared" si="26"/>
        <v>784.33799999999997</v>
      </c>
      <c r="E35" s="175">
        <f>IF(DAY(A34)=$A$7,VLOOKUP(A34,[1]A!$A$15:$C$500,3),E34)</f>
        <v>786.07</v>
      </c>
      <c r="F35" s="127">
        <f t="shared" si="27"/>
        <v>43944</v>
      </c>
      <c r="G35" s="122">
        <f t="shared" si="28"/>
        <v>2.2082316552303194E-3</v>
      </c>
      <c r="H35" s="128">
        <f t="shared" si="44"/>
        <v>21</v>
      </c>
      <c r="I35" s="128">
        <f t="shared" si="12"/>
        <v>31</v>
      </c>
      <c r="J35" s="123">
        <f t="shared" si="13"/>
        <v>1.001495366592331</v>
      </c>
      <c r="K35" s="123">
        <f t="shared" si="14"/>
        <v>1</v>
      </c>
      <c r="L35" s="123">
        <f t="shared" si="3"/>
        <v>1.0014953600000001</v>
      </c>
      <c r="M35" s="123">
        <f t="shared" si="4"/>
        <v>1001.49536</v>
      </c>
      <c r="N35" s="27">
        <f t="shared" si="29"/>
        <v>0</v>
      </c>
      <c r="O35" s="122">
        <f t="shared" si="5"/>
        <v>0</v>
      </c>
      <c r="P35" s="123">
        <f t="shared" si="6"/>
        <v>0</v>
      </c>
      <c r="Q35" s="122">
        <f t="shared" si="15"/>
        <v>0.1268</v>
      </c>
      <c r="R35" s="130">
        <f t="shared" si="7"/>
        <v>1.0067620530000001</v>
      </c>
      <c r="S35" s="123">
        <f t="shared" si="16"/>
        <v>6.7721647000000003</v>
      </c>
      <c r="T35" s="123">
        <f t="shared" si="17"/>
        <v>0</v>
      </c>
      <c r="U35" s="131" t="str">
        <f t="shared" ref="U35:V35" si="71">U34</f>
        <v>J=</v>
      </c>
      <c r="V35" s="10">
        <f t="shared" si="71"/>
        <v>44005</v>
      </c>
      <c r="W35" s="4"/>
      <c r="X35" s="155">
        <f t="shared" si="19"/>
        <v>25</v>
      </c>
      <c r="Y35" s="159">
        <f t="shared" si="20"/>
        <v>44735</v>
      </c>
      <c r="Z35" s="159">
        <f t="shared" si="21"/>
        <v>44739</v>
      </c>
      <c r="AA35" s="161">
        <f t="shared" si="62"/>
        <v>926.54993195999998</v>
      </c>
      <c r="AB35" s="162">
        <f t="shared" si="63"/>
        <v>9.7589536539228057</v>
      </c>
      <c r="AC35" s="161">
        <f t="shared" si="64"/>
        <v>49.527921999999997</v>
      </c>
      <c r="AD35" s="178">
        <f>VLOOKUP(Y35,A$10:O$1136,15)</f>
        <v>5.074177413340273E-2</v>
      </c>
      <c r="AE35" s="164">
        <f t="shared" si="65"/>
        <v>59.286875653922806</v>
      </c>
      <c r="AF35" s="155">
        <f t="shared" si="66"/>
        <v>25</v>
      </c>
      <c r="AG35" s="159">
        <f t="shared" si="67"/>
        <v>44765</v>
      </c>
      <c r="AH35" s="10"/>
      <c r="AI35" s="170">
        <f t="shared" si="33"/>
        <v>25</v>
      </c>
      <c r="AJ35" s="171">
        <f t="shared" si="24"/>
        <v>44735</v>
      </c>
      <c r="AK35" s="172">
        <f t="shared" si="25"/>
        <v>44739</v>
      </c>
      <c r="AL35" s="173">
        <f t="shared" ca="1" si="34"/>
        <v>1220.77200539</v>
      </c>
      <c r="AM35" s="173">
        <f t="shared" ca="1" si="35"/>
        <v>1232.34094428</v>
      </c>
      <c r="AN35" s="174">
        <f t="shared" ca="1" si="36"/>
        <v>5.074177413340273E-2</v>
      </c>
      <c r="AO35" s="173">
        <f t="shared" ca="1" si="37"/>
        <v>61.944137365880479</v>
      </c>
      <c r="AP35" s="173">
        <f t="shared" ca="1" si="38"/>
        <v>62.531165850000001</v>
      </c>
      <c r="AQ35" s="173">
        <f t="shared" ca="1" si="39"/>
        <v>12.32110496</v>
      </c>
      <c r="AR35" s="170" t="str">
        <f t="shared" ca="1" si="40"/>
        <v>Pago</v>
      </c>
      <c r="AS35" s="10"/>
      <c r="AT35" s="10"/>
      <c r="AU35" s="10"/>
    </row>
    <row r="36" spans="1:161" x14ac:dyDescent="0.2">
      <c r="A36" s="125">
        <f t="shared" si="9"/>
        <v>44000</v>
      </c>
      <c r="B36" s="123">
        <f t="shared" si="1"/>
        <v>1008.66292287</v>
      </c>
      <c r="C36" s="3">
        <f t="shared" si="10"/>
        <v>1000</v>
      </c>
      <c r="D36" s="126">
        <f t="shared" si="26"/>
        <v>784.33799999999997</v>
      </c>
      <c r="E36" s="175">
        <f>IF(DAY(A35)=$A$7,VLOOKUP(A35,[1]A!$A$15:$C$500,3),E35)</f>
        <v>786.07</v>
      </c>
      <c r="F36" s="127">
        <f t="shared" si="27"/>
        <v>43944</v>
      </c>
      <c r="G36" s="122">
        <f t="shared" si="28"/>
        <v>2.2082316552303194E-3</v>
      </c>
      <c r="H36" s="128">
        <f t="shared" si="44"/>
        <v>22</v>
      </c>
      <c r="I36" s="128">
        <f t="shared" si="12"/>
        <v>31</v>
      </c>
      <c r="J36" s="123">
        <f t="shared" si="13"/>
        <v>1.0015666302751072</v>
      </c>
      <c r="K36" s="123">
        <f t="shared" si="14"/>
        <v>1</v>
      </c>
      <c r="L36" s="123">
        <f t="shared" si="3"/>
        <v>1.0015666299999999</v>
      </c>
      <c r="M36" s="123">
        <f t="shared" si="4"/>
        <v>1001.56663</v>
      </c>
      <c r="N36" s="27">
        <f t="shared" si="29"/>
        <v>0</v>
      </c>
      <c r="O36" s="122">
        <f t="shared" si="5"/>
        <v>0</v>
      </c>
      <c r="P36" s="123">
        <f t="shared" si="6"/>
        <v>0</v>
      </c>
      <c r="Q36" s="122">
        <f t="shared" si="15"/>
        <v>0.1268</v>
      </c>
      <c r="R36" s="130">
        <f t="shared" si="7"/>
        <v>1.007085193</v>
      </c>
      <c r="S36" s="123">
        <f t="shared" si="16"/>
        <v>7.0962928700000001</v>
      </c>
      <c r="T36" s="123">
        <f t="shared" si="17"/>
        <v>0</v>
      </c>
      <c r="U36" s="131" t="str">
        <f t="shared" ref="U36:V36" si="72">U35</f>
        <v>J=</v>
      </c>
      <c r="V36" s="10">
        <f t="shared" si="72"/>
        <v>44005</v>
      </c>
      <c r="W36" s="4"/>
      <c r="X36" s="155">
        <f t="shared" si="19"/>
        <v>26</v>
      </c>
      <c r="Y36" s="159">
        <f t="shared" si="20"/>
        <v>44765</v>
      </c>
      <c r="Z36" s="159">
        <f t="shared" si="21"/>
        <v>44769</v>
      </c>
      <c r="AA36" s="161">
        <f t="shared" si="62"/>
        <v>926.54993195999998</v>
      </c>
      <c r="AB36" s="162">
        <f t="shared" si="63"/>
        <v>9.2637670318596523</v>
      </c>
      <c r="AC36" s="161">
        <f t="shared" si="64"/>
        <v>0</v>
      </c>
      <c r="AD36" s="163">
        <v>0</v>
      </c>
      <c r="AE36" s="164">
        <f t="shared" si="65"/>
        <v>9.2637670318596523</v>
      </c>
      <c r="AF36" s="155">
        <f t="shared" si="66"/>
        <v>26</v>
      </c>
      <c r="AG36" s="159">
        <f t="shared" si="67"/>
        <v>44796</v>
      </c>
      <c r="AH36" s="10"/>
      <c r="AI36" s="170">
        <f t="shared" si="33"/>
        <v>26</v>
      </c>
      <c r="AJ36" s="171">
        <f t="shared" si="24"/>
        <v>44765</v>
      </c>
      <c r="AK36" s="172">
        <f t="shared" si="25"/>
        <v>44768</v>
      </c>
      <c r="AL36" s="173">
        <f t="shared" ca="1" si="34"/>
        <v>1169.8097784300001</v>
      </c>
      <c r="AM36" s="173">
        <f t="shared" ca="1" si="35"/>
        <v>1196.5246775400001</v>
      </c>
      <c r="AN36" s="174">
        <f t="shared" ca="1" si="36"/>
        <v>0</v>
      </c>
      <c r="AO36" s="173">
        <f t="shared" ca="1" si="37"/>
        <v>0</v>
      </c>
      <c r="AP36" s="173">
        <f t="shared" ca="1" si="38"/>
        <v>0</v>
      </c>
      <c r="AQ36" s="173">
        <f t="shared" ca="1" si="39"/>
        <v>11.963009270000001</v>
      </c>
      <c r="AR36" s="170" t="str">
        <f t="shared" ca="1" si="40"/>
        <v>Pago</v>
      </c>
      <c r="AS36" s="10"/>
      <c r="AT36" s="10"/>
      <c r="AU36" s="10"/>
    </row>
    <row r="37" spans="1:161" ht="15" x14ac:dyDescent="0.2">
      <c r="A37" s="125">
        <f t="shared" si="9"/>
        <v>44001</v>
      </c>
      <c r="B37" s="123">
        <f t="shared" si="1"/>
        <v>1009.0584622</v>
      </c>
      <c r="C37" s="3">
        <f t="shared" si="10"/>
        <v>1000</v>
      </c>
      <c r="D37" s="126">
        <f t="shared" si="26"/>
        <v>784.33799999999997</v>
      </c>
      <c r="E37" s="175">
        <f>IF(DAY(A36)=$A$7,VLOOKUP(A36,[1]A!$A$15:$C$500,3),E36)</f>
        <v>786.07</v>
      </c>
      <c r="F37" s="127">
        <f t="shared" si="27"/>
        <v>43944</v>
      </c>
      <c r="G37" s="122">
        <f t="shared" si="28"/>
        <v>2.2082316552303194E-3</v>
      </c>
      <c r="H37" s="128">
        <f t="shared" si="44"/>
        <v>23</v>
      </c>
      <c r="I37" s="128">
        <f t="shared" si="12"/>
        <v>31</v>
      </c>
      <c r="J37" s="123">
        <f t="shared" si="13"/>
        <v>1.0016378990288131</v>
      </c>
      <c r="K37" s="123">
        <f t="shared" si="14"/>
        <v>1</v>
      </c>
      <c r="L37" s="123">
        <f t="shared" si="3"/>
        <v>1.00163789</v>
      </c>
      <c r="M37" s="123">
        <f t="shared" si="4"/>
        <v>1001.63789</v>
      </c>
      <c r="N37" s="27">
        <f t="shared" si="29"/>
        <v>0</v>
      </c>
      <c r="O37" s="122">
        <f t="shared" si="5"/>
        <v>0</v>
      </c>
      <c r="P37" s="123">
        <f t="shared" si="6"/>
        <v>0</v>
      </c>
      <c r="Q37" s="122">
        <f t="shared" si="15"/>
        <v>0.1268</v>
      </c>
      <c r="R37" s="130">
        <f t="shared" si="7"/>
        <v>1.0074084379999999</v>
      </c>
      <c r="S37" s="123">
        <f t="shared" si="16"/>
        <v>7.4205721999999996</v>
      </c>
      <c r="T37" s="123">
        <f t="shared" si="17"/>
        <v>0</v>
      </c>
      <c r="U37" s="131" t="str">
        <f t="shared" ref="U37:V37" si="73">U36</f>
        <v>J=</v>
      </c>
      <c r="V37" s="10">
        <f t="shared" si="73"/>
        <v>44005</v>
      </c>
      <c r="W37" s="4"/>
      <c r="X37" s="155">
        <f t="shared" si="19"/>
        <v>27</v>
      </c>
      <c r="Y37" s="159">
        <f t="shared" si="20"/>
        <v>44796</v>
      </c>
      <c r="Z37" s="159">
        <f t="shared" si="21"/>
        <v>44798</v>
      </c>
      <c r="AA37" s="161">
        <f t="shared" si="62"/>
        <v>885.36672053999996</v>
      </c>
      <c r="AB37" s="162">
        <f t="shared" si="63"/>
        <v>9.2637670318596523</v>
      </c>
      <c r="AC37" s="161">
        <f t="shared" si="64"/>
        <v>41.183211419999999</v>
      </c>
      <c r="AD37" s="178">
        <f t="shared" ref="AD37:AD46" si="74">VLOOKUP(Y37,A$10:O$1136,15)</f>
        <v>4.4447913705949763E-2</v>
      </c>
      <c r="AE37" s="164">
        <f t="shared" si="65"/>
        <v>50.44697845185965</v>
      </c>
      <c r="AF37" s="155">
        <f t="shared" si="66"/>
        <v>27</v>
      </c>
      <c r="AG37" s="159">
        <f t="shared" si="67"/>
        <v>44827</v>
      </c>
      <c r="AH37" s="10"/>
      <c r="AI37" s="170">
        <f t="shared" si="33"/>
        <v>27</v>
      </c>
      <c r="AJ37" s="171">
        <f t="shared" si="24"/>
        <v>44796</v>
      </c>
      <c r="AK37" s="172">
        <f t="shared" si="25"/>
        <v>44798</v>
      </c>
      <c r="AL37" s="173">
        <f t="shared" ca="1" si="34"/>
        <v>1196.5246775400001</v>
      </c>
      <c r="AM37" s="173">
        <f t="shared" ca="1" si="35"/>
        <v>1222.1046641099999</v>
      </c>
      <c r="AN37" s="174">
        <f t="shared" ca="1" si="36"/>
        <v>4.4447913705949763E-2</v>
      </c>
      <c r="AO37" s="173">
        <f t="shared" ca="1" si="37"/>
        <v>53.183025614337289</v>
      </c>
      <c r="AP37" s="173">
        <f t="shared" ca="1" si="38"/>
        <v>54.320002649999999</v>
      </c>
      <c r="AQ37" s="173">
        <f t="shared" ca="1" si="39"/>
        <v>12.218761300000001</v>
      </c>
      <c r="AR37" s="170" t="str">
        <f t="shared" ca="1" si="40"/>
        <v>Pago</v>
      </c>
      <c r="AS37" s="10"/>
      <c r="AT37" s="10"/>
      <c r="AU37" s="10"/>
    </row>
    <row r="38" spans="1:161" ht="15" x14ac:dyDescent="0.2">
      <c r="A38" s="125">
        <f t="shared" si="9"/>
        <v>44002</v>
      </c>
      <c r="B38" s="123">
        <f t="shared" si="1"/>
        <v>1009.4541709299999</v>
      </c>
      <c r="C38" s="3">
        <f t="shared" si="10"/>
        <v>1000</v>
      </c>
      <c r="D38" s="126">
        <f t="shared" si="26"/>
        <v>784.33799999999997</v>
      </c>
      <c r="E38" s="175">
        <f>IF(DAY(A37)=$A$7,VLOOKUP(A37,[1]A!$A$15:$C$500,3),E37)</f>
        <v>786.07</v>
      </c>
      <c r="F38" s="127">
        <f t="shared" si="27"/>
        <v>43944</v>
      </c>
      <c r="G38" s="122">
        <f t="shared" si="28"/>
        <v>2.2082316552303194E-3</v>
      </c>
      <c r="H38" s="128">
        <f t="shared" si="44"/>
        <v>24</v>
      </c>
      <c r="I38" s="128">
        <f t="shared" si="12"/>
        <v>31</v>
      </c>
      <c r="J38" s="123">
        <f t="shared" si="13"/>
        <v>1.0017091728538094</v>
      </c>
      <c r="K38" s="123">
        <f t="shared" si="14"/>
        <v>1</v>
      </c>
      <c r="L38" s="123">
        <f t="shared" si="3"/>
        <v>1.00170917</v>
      </c>
      <c r="M38" s="123">
        <f t="shared" si="4"/>
        <v>1001.70917</v>
      </c>
      <c r="N38" s="27">
        <f t="shared" si="29"/>
        <v>0</v>
      </c>
      <c r="O38" s="122">
        <f t="shared" si="5"/>
        <v>0</v>
      </c>
      <c r="P38" s="123">
        <f t="shared" si="6"/>
        <v>0</v>
      </c>
      <c r="Q38" s="122">
        <f t="shared" si="15"/>
        <v>0.1268</v>
      </c>
      <c r="R38" s="130">
        <f t="shared" si="7"/>
        <v>1.0077317859999999</v>
      </c>
      <c r="S38" s="123">
        <f t="shared" si="16"/>
        <v>7.7450009299999998</v>
      </c>
      <c r="T38" s="123">
        <f t="shared" si="17"/>
        <v>0</v>
      </c>
      <c r="U38" s="131" t="str">
        <f t="shared" ref="U38:V38" si="75">U37</f>
        <v>J=</v>
      </c>
      <c r="V38" s="10">
        <f t="shared" si="75"/>
        <v>44005</v>
      </c>
      <c r="W38" s="4"/>
      <c r="X38" s="155">
        <f t="shared" si="19"/>
        <v>28</v>
      </c>
      <c r="Y38" s="159">
        <f t="shared" si="20"/>
        <v>44827</v>
      </c>
      <c r="Z38" s="159">
        <f t="shared" si="21"/>
        <v>44831</v>
      </c>
      <c r="AA38" s="161">
        <f t="shared" si="62"/>
        <v>815.52485766999996</v>
      </c>
      <c r="AB38" s="162">
        <f t="shared" si="63"/>
        <v>8.8520119142356499</v>
      </c>
      <c r="AC38" s="161">
        <f t="shared" si="64"/>
        <v>69.84186287</v>
      </c>
      <c r="AD38" s="178">
        <f t="shared" si="74"/>
        <v>7.8884671459866176E-2</v>
      </c>
      <c r="AE38" s="164">
        <f t="shared" si="65"/>
        <v>78.693874784235646</v>
      </c>
      <c r="AF38" s="155">
        <f t="shared" si="66"/>
        <v>28</v>
      </c>
      <c r="AG38" s="159">
        <f t="shared" si="67"/>
        <v>44857</v>
      </c>
      <c r="AH38" s="10"/>
      <c r="AI38" s="170">
        <f t="shared" si="33"/>
        <v>28</v>
      </c>
      <c r="AJ38" s="171">
        <f t="shared" si="24"/>
        <v>44827</v>
      </c>
      <c r="AK38" s="172">
        <f t="shared" si="25"/>
        <v>44831</v>
      </c>
      <c r="AL38" s="173">
        <f t="shared" ca="1" si="34"/>
        <v>1167.7846614599998</v>
      </c>
      <c r="AM38" s="173">
        <f t="shared" ca="1" si="35"/>
        <v>1177.8688089899999</v>
      </c>
      <c r="AN38" s="174">
        <f t="shared" ca="1" si="36"/>
        <v>7.8884671459866176E-2</v>
      </c>
      <c r="AO38" s="173">
        <f t="shared" ca="1" si="37"/>
        <v>92.120309355143135</v>
      </c>
      <c r="AP38" s="173">
        <f t="shared" ca="1" si="38"/>
        <v>92.915794020000007</v>
      </c>
      <c r="AQ38" s="173">
        <f t="shared" ca="1" si="39"/>
        <v>11.776485470000001</v>
      </c>
      <c r="AR38" s="170" t="str">
        <f t="shared" ca="1" si="40"/>
        <v>Pago</v>
      </c>
      <c r="AS38" s="10"/>
      <c r="AT38" s="10"/>
      <c r="AU38" s="10"/>
    </row>
    <row r="39" spans="1:161" ht="15" x14ac:dyDescent="0.2">
      <c r="A39" s="125">
        <f t="shared" si="9"/>
        <v>44003</v>
      </c>
      <c r="B39" s="123">
        <f t="shared" si="1"/>
        <v>1009.85002994</v>
      </c>
      <c r="C39" s="3">
        <f t="shared" si="10"/>
        <v>1000</v>
      </c>
      <c r="D39" s="126">
        <f t="shared" si="26"/>
        <v>784.33799999999997</v>
      </c>
      <c r="E39" s="175">
        <f>IF(DAY(A38)=$A$7,VLOOKUP(A38,[1]A!$A$15:$C$500,3),E38)</f>
        <v>786.07</v>
      </c>
      <c r="F39" s="127">
        <f t="shared" si="27"/>
        <v>43944</v>
      </c>
      <c r="G39" s="122">
        <f t="shared" si="28"/>
        <v>2.2082316552303194E-3</v>
      </c>
      <c r="H39" s="128">
        <f t="shared" si="44"/>
        <v>25</v>
      </c>
      <c r="I39" s="128">
        <f t="shared" si="12"/>
        <v>31</v>
      </c>
      <c r="J39" s="123">
        <f t="shared" si="13"/>
        <v>1.0017804517504569</v>
      </c>
      <c r="K39" s="123">
        <f t="shared" si="14"/>
        <v>1</v>
      </c>
      <c r="L39" s="123">
        <f t="shared" si="3"/>
        <v>1.00178045</v>
      </c>
      <c r="M39" s="123">
        <f t="shared" si="4"/>
        <v>1001.78045</v>
      </c>
      <c r="N39" s="27">
        <f t="shared" si="29"/>
        <v>0</v>
      </c>
      <c r="O39" s="122">
        <f t="shared" si="5"/>
        <v>0</v>
      </c>
      <c r="P39" s="123">
        <f t="shared" si="6"/>
        <v>0</v>
      </c>
      <c r="Q39" s="122">
        <f t="shared" si="15"/>
        <v>0.1268</v>
      </c>
      <c r="R39" s="130">
        <f t="shared" si="7"/>
        <v>1.0080552380000001</v>
      </c>
      <c r="S39" s="123">
        <f t="shared" si="16"/>
        <v>8.0695799400000006</v>
      </c>
      <c r="T39" s="123">
        <f t="shared" si="17"/>
        <v>0</v>
      </c>
      <c r="U39" s="131" t="str">
        <f t="shared" ref="U39:V39" si="76">U38</f>
        <v>J=</v>
      </c>
      <c r="V39" s="10">
        <f t="shared" si="76"/>
        <v>44005</v>
      </c>
      <c r="W39" s="4"/>
      <c r="X39" s="155">
        <f t="shared" si="19"/>
        <v>29</v>
      </c>
      <c r="Y39" s="159">
        <f t="shared" si="20"/>
        <v>44857</v>
      </c>
      <c r="Z39" s="159">
        <f t="shared" si="21"/>
        <v>44860</v>
      </c>
      <c r="AA39" s="161">
        <f t="shared" si="62"/>
        <v>783.44333926999991</v>
      </c>
      <c r="AB39" s="162">
        <f t="shared" si="63"/>
        <v>8.1537238626353172</v>
      </c>
      <c r="AC39" s="161">
        <f t="shared" si="64"/>
        <v>32.0815184</v>
      </c>
      <c r="AD39" s="178">
        <f t="shared" si="74"/>
        <v>3.9338492382016234E-2</v>
      </c>
      <c r="AE39" s="164">
        <f t="shared" si="65"/>
        <v>40.235242262635317</v>
      </c>
      <c r="AF39" s="155">
        <f t="shared" si="66"/>
        <v>29</v>
      </c>
      <c r="AG39" s="159">
        <f t="shared" si="67"/>
        <v>44888</v>
      </c>
      <c r="AH39" s="10"/>
      <c r="AI39" s="170">
        <f t="shared" si="33"/>
        <v>29</v>
      </c>
      <c r="AJ39" s="171">
        <f t="shared" si="24"/>
        <v>44857</v>
      </c>
      <c r="AK39" s="172">
        <f t="shared" si="25"/>
        <v>44859</v>
      </c>
      <c r="AL39" s="173">
        <f t="shared" ca="1" si="34"/>
        <v>1084.9530149699999</v>
      </c>
      <c r="AM39" s="173">
        <f t="shared" ca="1" si="35"/>
        <v>1085.9082835500001</v>
      </c>
      <c r="AN39" s="174">
        <f t="shared" ca="1" si="36"/>
        <v>3.9338492382016234E-2</v>
      </c>
      <c r="AO39" s="173">
        <f t="shared" ca="1" si="37"/>
        <v>42.680415914242886</v>
      </c>
      <c r="AP39" s="173">
        <f t="shared" ca="1" si="38"/>
        <v>42.717994740000002</v>
      </c>
      <c r="AQ39" s="173">
        <f t="shared" ca="1" si="39"/>
        <v>10.85705218</v>
      </c>
      <c r="AR39" s="170" t="str">
        <f t="shared" ca="1" si="40"/>
        <v>Pago</v>
      </c>
      <c r="AS39" s="10"/>
      <c r="AT39" s="10"/>
      <c r="AU39" s="10"/>
    </row>
    <row r="40" spans="1:161" ht="15" x14ac:dyDescent="0.2">
      <c r="A40" s="125">
        <f t="shared" si="9"/>
        <v>44004</v>
      </c>
      <c r="B40" s="123">
        <f t="shared" si="1"/>
        <v>1010.24603826</v>
      </c>
      <c r="C40" s="3">
        <f t="shared" si="10"/>
        <v>1000</v>
      </c>
      <c r="D40" s="126">
        <f t="shared" si="26"/>
        <v>784.33799999999997</v>
      </c>
      <c r="E40" s="175">
        <f>IF(DAY(A39)=$A$7,VLOOKUP(A39,[1]A!$A$15:$C$500,3),E39)</f>
        <v>786.07</v>
      </c>
      <c r="F40" s="127">
        <f t="shared" si="27"/>
        <v>43944</v>
      </c>
      <c r="G40" s="122">
        <f t="shared" si="28"/>
        <v>2.2082316552303194E-3</v>
      </c>
      <c r="H40" s="128">
        <f t="shared" si="44"/>
        <v>26</v>
      </c>
      <c r="I40" s="128">
        <f t="shared" si="12"/>
        <v>31</v>
      </c>
      <c r="J40" s="123">
        <f t="shared" si="13"/>
        <v>1.0018517357191166</v>
      </c>
      <c r="K40" s="123">
        <f t="shared" si="14"/>
        <v>1</v>
      </c>
      <c r="L40" s="123">
        <f t="shared" si="3"/>
        <v>1.0018517300000001</v>
      </c>
      <c r="M40" s="123">
        <f t="shared" si="4"/>
        <v>1001.85173</v>
      </c>
      <c r="N40" s="27">
        <f t="shared" si="29"/>
        <v>0</v>
      </c>
      <c r="O40" s="122">
        <f t="shared" si="5"/>
        <v>0</v>
      </c>
      <c r="P40" s="123">
        <f t="shared" si="6"/>
        <v>0</v>
      </c>
      <c r="Q40" s="122">
        <f t="shared" si="15"/>
        <v>0.1268</v>
      </c>
      <c r="R40" s="130">
        <f t="shared" si="7"/>
        <v>1.0083787930000001</v>
      </c>
      <c r="S40" s="123">
        <f t="shared" si="16"/>
        <v>8.3943082600000007</v>
      </c>
      <c r="T40" s="123">
        <f t="shared" si="17"/>
        <v>0</v>
      </c>
      <c r="U40" s="131" t="str">
        <f t="shared" ref="U40:V40" si="77">U39</f>
        <v>J=</v>
      </c>
      <c r="V40" s="10">
        <f t="shared" si="77"/>
        <v>44005</v>
      </c>
      <c r="W40" s="28"/>
      <c r="X40" s="155">
        <f t="shared" si="19"/>
        <v>30</v>
      </c>
      <c r="Y40" s="159">
        <f t="shared" si="20"/>
        <v>44888</v>
      </c>
      <c r="Z40" s="159">
        <f t="shared" si="21"/>
        <v>44890</v>
      </c>
      <c r="AA40" s="161">
        <f t="shared" si="62"/>
        <v>733.65553523999995</v>
      </c>
      <c r="AB40" s="162">
        <f t="shared" si="63"/>
        <v>7.8329686585879328</v>
      </c>
      <c r="AC40" s="161">
        <f t="shared" si="64"/>
        <v>49.787804029999997</v>
      </c>
      <c r="AD40" s="178">
        <f t="shared" si="74"/>
        <v>6.3549974251772903E-2</v>
      </c>
      <c r="AE40" s="164">
        <f t="shared" si="65"/>
        <v>57.620772688587927</v>
      </c>
      <c r="AF40" s="155">
        <f t="shared" si="66"/>
        <v>30</v>
      </c>
      <c r="AG40" s="159">
        <f t="shared" si="67"/>
        <v>44918</v>
      </c>
      <c r="AH40" s="10"/>
      <c r="AI40" s="170">
        <f t="shared" si="33"/>
        <v>30</v>
      </c>
      <c r="AJ40" s="171">
        <f t="shared" si="24"/>
        <v>44888</v>
      </c>
      <c r="AK40" s="172">
        <f t="shared" si="25"/>
        <v>44890</v>
      </c>
      <c r="AL40" s="173">
        <f t="shared" ca="1" si="34"/>
        <v>1043.1902888100001</v>
      </c>
      <c r="AM40" s="173">
        <f t="shared" ca="1" si="35"/>
        <v>1044.12594704</v>
      </c>
      <c r="AN40" s="174">
        <f t="shared" ca="1" si="36"/>
        <v>6.3549974251772903E-2</v>
      </c>
      <c r="AO40" s="173">
        <f t="shared" ca="1" si="37"/>
        <v>66.294715993575039</v>
      </c>
      <c r="AP40" s="173">
        <f t="shared" ca="1" si="38"/>
        <v>66.354177050000004</v>
      </c>
      <c r="AQ40" s="173">
        <f t="shared" ca="1" si="39"/>
        <v>10.439306950000001</v>
      </c>
      <c r="AR40" s="170" t="str">
        <f t="shared" ca="1" si="40"/>
        <v>Pago</v>
      </c>
      <c r="AS40" s="17"/>
      <c r="AT40" s="17"/>
      <c r="AU40" s="17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</row>
    <row r="41" spans="1:161" ht="15" x14ac:dyDescent="0.2">
      <c r="A41" s="125">
        <f t="shared" si="9"/>
        <v>44005</v>
      </c>
      <c r="B41" s="123">
        <f t="shared" si="1"/>
        <v>1010.64220799</v>
      </c>
      <c r="C41" s="3">
        <f t="shared" si="10"/>
        <v>1000</v>
      </c>
      <c r="D41" s="126">
        <f t="shared" si="26"/>
        <v>784.33799999999997</v>
      </c>
      <c r="E41" s="175">
        <f>IF(DAY(A40)=$A$7,VLOOKUP(A40,[1]A!$A$15:$C$500,3),E40)</f>
        <v>786.07</v>
      </c>
      <c r="F41" s="127">
        <f t="shared" si="27"/>
        <v>43944</v>
      </c>
      <c r="G41" s="122">
        <f t="shared" si="28"/>
        <v>2.2082316552303194E-3</v>
      </c>
      <c r="H41" s="128">
        <f t="shared" si="44"/>
        <v>27</v>
      </c>
      <c r="I41" s="128">
        <f t="shared" si="12"/>
        <v>31</v>
      </c>
      <c r="J41" s="123">
        <f t="shared" si="13"/>
        <v>1.0019230247601494</v>
      </c>
      <c r="K41" s="123">
        <f t="shared" si="14"/>
        <v>1</v>
      </c>
      <c r="L41" s="123">
        <f t="shared" si="3"/>
        <v>1.00192302</v>
      </c>
      <c r="M41" s="123">
        <f t="shared" si="4"/>
        <v>1001.92302</v>
      </c>
      <c r="N41" s="27">
        <f t="shared" si="29"/>
        <v>1</v>
      </c>
      <c r="O41" s="122">
        <f t="shared" si="5"/>
        <v>0</v>
      </c>
      <c r="P41" s="123">
        <f>IF(O41&gt;0,TRUNC(O41*M41,8),0)</f>
        <v>0</v>
      </c>
      <c r="Q41" s="122">
        <f t="shared" si="15"/>
        <v>0.1268</v>
      </c>
      <c r="R41" s="130">
        <f t="shared" si="7"/>
        <v>1.0087024529999999</v>
      </c>
      <c r="S41" s="123">
        <f t="shared" si="16"/>
        <v>8.71918799</v>
      </c>
      <c r="T41" s="123">
        <f t="shared" si="17"/>
        <v>8.71918799</v>
      </c>
      <c r="U41" s="131" t="str">
        <f t="shared" ref="U41:V41" si="78">U40</f>
        <v>J=</v>
      </c>
      <c r="V41" s="10">
        <f t="shared" si="78"/>
        <v>44005</v>
      </c>
      <c r="W41" s="4"/>
      <c r="X41" s="155">
        <f t="shared" si="19"/>
        <v>31</v>
      </c>
      <c r="Y41" s="159">
        <f t="shared" si="20"/>
        <v>44918</v>
      </c>
      <c r="Z41" s="159">
        <f t="shared" si="21"/>
        <v>44922</v>
      </c>
      <c r="AA41" s="161">
        <f t="shared" si="62"/>
        <v>624.46057642999995</v>
      </c>
      <c r="AB41" s="162">
        <f t="shared" si="63"/>
        <v>7.3351837021030253</v>
      </c>
      <c r="AC41" s="161">
        <f t="shared" si="64"/>
        <v>109.19495881</v>
      </c>
      <c r="AD41" s="178">
        <f t="shared" si="74"/>
        <v>0.14883682268474727</v>
      </c>
      <c r="AE41" s="164">
        <f t="shared" si="65"/>
        <v>116.53014251210303</v>
      </c>
      <c r="AF41" s="155">
        <f t="shared" si="66"/>
        <v>31</v>
      </c>
      <c r="AG41" s="159">
        <f t="shared" si="67"/>
        <v>44949</v>
      </c>
      <c r="AH41" s="10"/>
      <c r="AI41" s="170">
        <f t="shared" si="33"/>
        <v>31</v>
      </c>
      <c r="AJ41" s="171">
        <f t="shared" si="24"/>
        <v>44918</v>
      </c>
      <c r="AK41" s="172">
        <f t="shared" si="25"/>
        <v>44922</v>
      </c>
      <c r="AL41" s="173">
        <f t="shared" ca="1" si="34"/>
        <v>977.77176999000005</v>
      </c>
      <c r="AM41" s="173">
        <f t="shared" ca="1" si="35"/>
        <v>978.9687093</v>
      </c>
      <c r="AN41" s="174">
        <f t="shared" ca="1" si="36"/>
        <v>0.14883682268474727</v>
      </c>
      <c r="AO41" s="173">
        <f t="shared" ca="1" si="37"/>
        <v>145.52844355615312</v>
      </c>
      <c r="AP41" s="173">
        <f t="shared" ca="1" si="38"/>
        <v>145.70659219999999</v>
      </c>
      <c r="AQ41" s="173">
        <f t="shared" ca="1" si="39"/>
        <v>9.7878564200000007</v>
      </c>
      <c r="AR41" s="170" t="str">
        <f t="shared" ca="1" si="40"/>
        <v>Pago</v>
      </c>
      <c r="AS41" s="10"/>
      <c r="AT41" s="10"/>
      <c r="AU41" s="10"/>
    </row>
    <row r="42" spans="1:161" ht="15" x14ac:dyDescent="0.2">
      <c r="A42" s="125">
        <f t="shared" si="9"/>
        <v>44006</v>
      </c>
      <c r="B42" s="123">
        <f t="shared" si="1"/>
        <v>1002.3230912800001</v>
      </c>
      <c r="C42" s="3">
        <f>IF(N41&gt;0,M41-P41,C41)</f>
        <v>1001.92302</v>
      </c>
      <c r="D42" s="126">
        <f t="shared" si="26"/>
        <v>786.07</v>
      </c>
      <c r="E42" s="175">
        <f>IF(DAY(A41)=$A$7,VLOOKUP(A41,[1]A!$A$15:$C$500,3),E41)</f>
        <v>787.66600000000005</v>
      </c>
      <c r="F42" s="127">
        <f t="shared" si="27"/>
        <v>43975</v>
      </c>
      <c r="G42" s="122">
        <f t="shared" si="28"/>
        <v>2.0303535308561216E-3</v>
      </c>
      <c r="H42" s="128">
        <f t="shared" si="44"/>
        <v>1</v>
      </c>
      <c r="I42" s="128">
        <f t="shared" si="12"/>
        <v>30</v>
      </c>
      <c r="J42" s="123">
        <f t="shared" si="13"/>
        <v>1.0000676121238905</v>
      </c>
      <c r="K42" s="123">
        <v>1</v>
      </c>
      <c r="L42" s="123">
        <f t="shared" si="3"/>
        <v>1.0000676100000001</v>
      </c>
      <c r="M42" s="123">
        <f t="shared" si="4"/>
        <v>1001.99076001</v>
      </c>
      <c r="N42" s="27">
        <f t="shared" si="29"/>
        <v>0</v>
      </c>
      <c r="O42" s="122">
        <f t="shared" si="5"/>
        <v>0</v>
      </c>
      <c r="P42" s="123">
        <f t="shared" ref="P42:P105" si="79">IF(O42&gt;0,TRUNC(O42*M42,8),0)</f>
        <v>0</v>
      </c>
      <c r="Q42" s="122">
        <f t="shared" si="15"/>
        <v>0.1268</v>
      </c>
      <c r="R42" s="130">
        <f t="shared" si="7"/>
        <v>1.0003316710000001</v>
      </c>
      <c r="S42" s="123">
        <f t="shared" si="16"/>
        <v>0.33233127000000001</v>
      </c>
      <c r="T42" s="123">
        <f t="shared" si="17"/>
        <v>0</v>
      </c>
      <c r="U42" s="131" t="str">
        <f t="shared" ref="U42" si="80">U41</f>
        <v>J=</v>
      </c>
      <c r="V42" s="140">
        <f>VLOOKUP(A41,$Y$10:$AG$60,9)</f>
        <v>44035</v>
      </c>
      <c r="W42" s="4"/>
      <c r="X42" s="155">
        <f t="shared" si="19"/>
        <v>32</v>
      </c>
      <c r="Y42" s="159">
        <f t="shared" si="20"/>
        <v>44949</v>
      </c>
      <c r="Z42" s="159">
        <f t="shared" si="21"/>
        <v>44951</v>
      </c>
      <c r="AA42" s="161">
        <f t="shared" si="62"/>
        <v>533.28543554999999</v>
      </c>
      <c r="AB42" s="162">
        <f t="shared" si="63"/>
        <v>6.2434382660750609</v>
      </c>
      <c r="AC42" s="161">
        <f t="shared" si="64"/>
        <v>91.175140880000001</v>
      </c>
      <c r="AD42" s="178">
        <f t="shared" si="74"/>
        <v>0.14600624014112856</v>
      </c>
      <c r="AE42" s="164">
        <f t="shared" si="65"/>
        <v>97.418579146075061</v>
      </c>
      <c r="AF42" s="155">
        <f t="shared" si="66"/>
        <v>32</v>
      </c>
      <c r="AG42" s="159">
        <f t="shared" si="67"/>
        <v>44980</v>
      </c>
      <c r="AH42" s="10"/>
      <c r="AI42" s="170">
        <f t="shared" si="33"/>
        <v>32</v>
      </c>
      <c r="AJ42" s="171">
        <f t="shared" si="24"/>
        <v>44949</v>
      </c>
      <c r="AK42" s="172">
        <f t="shared" si="25"/>
        <v>44951</v>
      </c>
      <c r="AL42" s="173">
        <f t="shared" ca="1" si="34"/>
        <v>833.26211710000007</v>
      </c>
      <c r="AM42" s="173">
        <f t="shared" ca="1" si="35"/>
        <v>836.29064991999996</v>
      </c>
      <c r="AN42" s="174">
        <f t="shared" ca="1" si="36"/>
        <v>0.14600624014112856</v>
      </c>
      <c r="AO42" s="173">
        <f t="shared" ca="1" si="37"/>
        <v>121.6614687698078</v>
      </c>
      <c r="AP42" s="173">
        <f t="shared" ca="1" si="38"/>
        <v>122.10365346</v>
      </c>
      <c r="AQ42" s="173">
        <f t="shared" ca="1" si="39"/>
        <v>8.3613426299999993</v>
      </c>
      <c r="AR42" s="170" t="str">
        <f t="shared" ca="1" si="40"/>
        <v>Pago</v>
      </c>
    </row>
    <row r="43" spans="1:161" ht="15" x14ac:dyDescent="0.2">
      <c r="A43" s="125">
        <f t="shared" si="9"/>
        <v>44007</v>
      </c>
      <c r="B43" s="123">
        <f t="shared" si="1"/>
        <v>1002.72331774</v>
      </c>
      <c r="C43" s="3">
        <f t="shared" ref="C43:C106" si="81">IF(N42&gt;0,M42-P42,C42)</f>
        <v>1001.92302</v>
      </c>
      <c r="D43" s="126">
        <f t="shared" si="26"/>
        <v>786.07</v>
      </c>
      <c r="E43" s="175">
        <f>IF(DAY(A42)=$A$7,VLOOKUP(A42,[1]A!$A$15:$C$500,3),E42)</f>
        <v>787.66600000000005</v>
      </c>
      <c r="F43" s="127">
        <f t="shared" si="27"/>
        <v>43975</v>
      </c>
      <c r="G43" s="122">
        <f t="shared" si="28"/>
        <v>2.0303535308561216E-3</v>
      </c>
      <c r="H43" s="128">
        <f t="shared" si="44"/>
        <v>2</v>
      </c>
      <c r="I43" s="128">
        <f t="shared" si="12"/>
        <v>30</v>
      </c>
      <c r="J43" s="123">
        <f t="shared" si="13"/>
        <v>1.0001352288191803</v>
      </c>
      <c r="K43" s="123">
        <v>1</v>
      </c>
      <c r="L43" s="123">
        <f t="shared" si="3"/>
        <v>1.00013522</v>
      </c>
      <c r="M43" s="123">
        <f t="shared" si="4"/>
        <v>1002.05850003</v>
      </c>
      <c r="N43" s="27">
        <f t="shared" si="29"/>
        <v>0</v>
      </c>
      <c r="O43" s="122">
        <f t="shared" si="5"/>
        <v>0</v>
      </c>
      <c r="P43" s="123">
        <f t="shared" si="79"/>
        <v>0</v>
      </c>
      <c r="Q43" s="122">
        <f t="shared" si="15"/>
        <v>0.1268</v>
      </c>
      <c r="R43" s="130">
        <f t="shared" si="7"/>
        <v>1.000663452</v>
      </c>
      <c r="S43" s="123">
        <f t="shared" si="16"/>
        <v>0.66481771000000001</v>
      </c>
      <c r="T43" s="123">
        <f t="shared" si="17"/>
        <v>0</v>
      </c>
      <c r="U43" s="131" t="str">
        <f t="shared" ref="U43" si="82">U42</f>
        <v>J=</v>
      </c>
      <c r="V43" s="140">
        <f t="shared" ref="V43:V106" si="83">VLOOKUP(A42,$Y$10:$AG$60,9)</f>
        <v>44035</v>
      </c>
      <c r="W43" s="4"/>
      <c r="X43" s="155">
        <f t="shared" si="19"/>
        <v>33</v>
      </c>
      <c r="Y43" s="159">
        <f t="shared" si="20"/>
        <v>44980</v>
      </c>
      <c r="Z43" s="159">
        <f t="shared" si="21"/>
        <v>44984</v>
      </c>
      <c r="AA43" s="161">
        <f t="shared" si="62"/>
        <v>483.31122753</v>
      </c>
      <c r="AB43" s="162">
        <f t="shared" si="63"/>
        <v>5.3318573193012551</v>
      </c>
      <c r="AC43" s="161">
        <f t="shared" si="64"/>
        <v>49.974208019999999</v>
      </c>
      <c r="AD43" s="178">
        <f t="shared" si="74"/>
        <v>9.3710055986777077E-2</v>
      </c>
      <c r="AE43" s="164">
        <f t="shared" si="65"/>
        <v>55.306065339301256</v>
      </c>
      <c r="AF43" s="155">
        <f t="shared" si="66"/>
        <v>33</v>
      </c>
      <c r="AG43" s="159">
        <f t="shared" si="67"/>
        <v>45008</v>
      </c>
      <c r="AH43" s="10"/>
      <c r="AI43" s="170">
        <f t="shared" si="33"/>
        <v>33</v>
      </c>
      <c r="AJ43" s="171">
        <f t="shared" si="24"/>
        <v>44980</v>
      </c>
      <c r="AK43" s="172">
        <f t="shared" ref="AK43:AK59" si="84">WORKDAY(AJ43,2,$X$87:$X$300)</f>
        <v>44984</v>
      </c>
      <c r="AL43" s="173">
        <f t="shared" ca="1" si="34"/>
        <v>714.18699645999993</v>
      </c>
      <c r="AM43" s="173">
        <f t="shared" ca="1" si="35"/>
        <v>714.81981613000005</v>
      </c>
      <c r="AN43" s="174">
        <f t="shared" ca="1" si="36"/>
        <v>9.3710055986777077E-2</v>
      </c>
      <c r="AO43" s="173">
        <f t="shared" ca="1" si="37"/>
        <v>66.926503423294761</v>
      </c>
      <c r="AP43" s="173">
        <f t="shared" ca="1" si="38"/>
        <v>66.985804990000005</v>
      </c>
      <c r="AQ43" s="173">
        <f t="shared" ca="1" si="39"/>
        <v>7.1468614400000003</v>
      </c>
      <c r="AR43" s="170" t="str">
        <f t="shared" ca="1" si="40"/>
        <v>Pago</v>
      </c>
      <c r="AS43" s="12"/>
      <c r="AT43" s="12"/>
      <c r="AU43" s="12"/>
    </row>
    <row r="44" spans="1:161" ht="15" x14ac:dyDescent="0.2">
      <c r="A44" s="125">
        <f t="shared" si="9"/>
        <v>44008</v>
      </c>
      <c r="B44" s="123">
        <f t="shared" si="1"/>
        <v>1003.1237194299999</v>
      </c>
      <c r="C44" s="3">
        <f t="shared" si="81"/>
        <v>1001.92302</v>
      </c>
      <c r="D44" s="126">
        <f t="shared" si="26"/>
        <v>786.07</v>
      </c>
      <c r="E44" s="175">
        <f>IF(DAY(A43)=$A$7,VLOOKUP(A43,[1]A!$A$15:$C$500,3),E43)</f>
        <v>787.66600000000005</v>
      </c>
      <c r="F44" s="127">
        <f t="shared" si="27"/>
        <v>43975</v>
      </c>
      <c r="G44" s="122">
        <f t="shared" si="28"/>
        <v>2.0303535308561216E-3</v>
      </c>
      <c r="H44" s="128">
        <f t="shared" si="44"/>
        <v>3</v>
      </c>
      <c r="I44" s="128">
        <f t="shared" si="12"/>
        <v>30</v>
      </c>
      <c r="J44" s="123">
        <f t="shared" si="13"/>
        <v>1.0002028500861786</v>
      </c>
      <c r="K44" s="123">
        <v>1</v>
      </c>
      <c r="L44" s="123">
        <f t="shared" si="3"/>
        <v>1.00020285</v>
      </c>
      <c r="M44" s="123">
        <f t="shared" si="4"/>
        <v>1002.12626008</v>
      </c>
      <c r="N44" s="27">
        <f t="shared" si="29"/>
        <v>0</v>
      </c>
      <c r="O44" s="122">
        <f t="shared" si="5"/>
        <v>0</v>
      </c>
      <c r="P44" s="123">
        <f t="shared" si="79"/>
        <v>0</v>
      </c>
      <c r="Q44" s="122">
        <f t="shared" si="15"/>
        <v>0.1268</v>
      </c>
      <c r="R44" s="130">
        <f t="shared" si="7"/>
        <v>1.000995343</v>
      </c>
      <c r="S44" s="123">
        <f t="shared" si="16"/>
        <v>0.99745934999999997</v>
      </c>
      <c r="T44" s="123">
        <f t="shared" si="17"/>
        <v>0</v>
      </c>
      <c r="U44" s="131" t="str">
        <f t="shared" ref="U44" si="85">U43</f>
        <v>J=</v>
      </c>
      <c r="V44" s="140">
        <f t="shared" si="83"/>
        <v>44035</v>
      </c>
      <c r="W44" s="4"/>
      <c r="X44" s="155">
        <f t="shared" si="19"/>
        <v>34</v>
      </c>
      <c r="Y44" s="159">
        <f t="shared" si="20"/>
        <v>45008</v>
      </c>
      <c r="Z44" s="159">
        <f t="shared" si="21"/>
        <v>45012</v>
      </c>
      <c r="AA44" s="161">
        <f t="shared" si="62"/>
        <v>456.59801426000001</v>
      </c>
      <c r="AB44" s="162">
        <f t="shared" si="63"/>
        <v>4.8322086714192558</v>
      </c>
      <c r="AC44" s="161">
        <f t="shared" si="64"/>
        <v>26.713213270000001</v>
      </c>
      <c r="AD44" s="178">
        <f t="shared" si="74"/>
        <v>5.5271245020148262E-2</v>
      </c>
      <c r="AE44" s="164">
        <f t="shared" si="65"/>
        <v>31.545421941419256</v>
      </c>
      <c r="AF44" s="155">
        <f t="shared" si="66"/>
        <v>34</v>
      </c>
      <c r="AG44" s="159">
        <f t="shared" si="67"/>
        <v>45039</v>
      </c>
      <c r="AH44" s="10"/>
      <c r="AI44" s="170">
        <f t="shared" si="33"/>
        <v>34</v>
      </c>
      <c r="AJ44" s="171">
        <f t="shared" si="24"/>
        <v>45008</v>
      </c>
      <c r="AK44" s="172">
        <f t="shared" si="84"/>
        <v>45012</v>
      </c>
      <c r="AL44" s="173">
        <f t="shared" ca="1" si="34"/>
        <v>647.83401114000003</v>
      </c>
      <c r="AM44" s="173">
        <f t="shared" ca="1" si="35"/>
        <v>650.78231668000001</v>
      </c>
      <c r="AN44" s="174">
        <f t="shared" ca="1" si="36"/>
        <v>5.5271245020148262E-2</v>
      </c>
      <c r="AO44" s="173">
        <f t="shared" ca="1" si="37"/>
        <v>35.806592362104404</v>
      </c>
      <c r="AP44" s="173">
        <f t="shared" ca="1" si="38"/>
        <v>35.969548879999998</v>
      </c>
      <c r="AQ44" s="173">
        <f t="shared" ca="1" si="39"/>
        <v>6.5066062000000002</v>
      </c>
      <c r="AR44" s="170" t="str">
        <f t="shared" ca="1" si="40"/>
        <v>Pago</v>
      </c>
      <c r="AS44" s="13"/>
      <c r="AT44" s="13"/>
      <c r="AU44" s="13"/>
    </row>
    <row r="45" spans="1:161" ht="15" x14ac:dyDescent="0.2">
      <c r="A45" s="125">
        <f t="shared" si="9"/>
        <v>44009</v>
      </c>
      <c r="B45" s="123">
        <f t="shared" si="1"/>
        <v>1003.52426631</v>
      </c>
      <c r="C45" s="3">
        <f t="shared" si="81"/>
        <v>1001.92302</v>
      </c>
      <c r="D45" s="126">
        <f t="shared" si="26"/>
        <v>786.07</v>
      </c>
      <c r="E45" s="175">
        <f>IF(DAY(A44)=$A$7,VLOOKUP(A44,[1]A!$A$15:$C$500,3),E44)</f>
        <v>787.66600000000005</v>
      </c>
      <c r="F45" s="127">
        <f t="shared" si="27"/>
        <v>43975</v>
      </c>
      <c r="G45" s="122">
        <f t="shared" si="28"/>
        <v>2.0303535308561216E-3</v>
      </c>
      <c r="H45" s="128">
        <f t="shared" si="44"/>
        <v>4</v>
      </c>
      <c r="I45" s="128">
        <f t="shared" si="12"/>
        <v>30</v>
      </c>
      <c r="J45" s="123">
        <f t="shared" si="13"/>
        <v>1.0002704759251944</v>
      </c>
      <c r="K45" s="123">
        <v>1</v>
      </c>
      <c r="L45" s="123">
        <f t="shared" si="3"/>
        <v>1.00027047</v>
      </c>
      <c r="M45" s="123">
        <f t="shared" si="4"/>
        <v>1002.19401011</v>
      </c>
      <c r="N45" s="27">
        <f t="shared" si="29"/>
        <v>0</v>
      </c>
      <c r="O45" s="122">
        <f t="shared" si="5"/>
        <v>0</v>
      </c>
      <c r="P45" s="123">
        <f t="shared" si="79"/>
        <v>0</v>
      </c>
      <c r="Q45" s="122">
        <f t="shared" si="15"/>
        <v>0.1268</v>
      </c>
      <c r="R45" s="130">
        <f t="shared" si="7"/>
        <v>1.0013273439999999</v>
      </c>
      <c r="S45" s="123">
        <f t="shared" si="16"/>
        <v>1.3302562</v>
      </c>
      <c r="T45" s="123">
        <f t="shared" si="17"/>
        <v>0</v>
      </c>
      <c r="U45" s="131" t="str">
        <f t="shared" ref="U45" si="86">U44</f>
        <v>J=</v>
      </c>
      <c r="V45" s="140">
        <f t="shared" si="83"/>
        <v>44035</v>
      </c>
      <c r="W45" s="4"/>
      <c r="X45" s="155">
        <f t="shared" si="19"/>
        <v>35</v>
      </c>
      <c r="Y45" s="159">
        <f t="shared" si="20"/>
        <v>45039</v>
      </c>
      <c r="Z45" s="159">
        <f t="shared" si="21"/>
        <v>45042</v>
      </c>
      <c r="AA45" s="161">
        <f t="shared" si="62"/>
        <v>418.10100351</v>
      </c>
      <c r="AB45" s="162">
        <f t="shared" si="63"/>
        <v>4.5651264820307347</v>
      </c>
      <c r="AC45" s="161">
        <f t="shared" si="64"/>
        <v>38.497010750000001</v>
      </c>
      <c r="AD45" s="178">
        <f t="shared" si="74"/>
        <v>8.4312698586142348E-2</v>
      </c>
      <c r="AE45" s="164">
        <f t="shared" si="65"/>
        <v>43.062137232030736</v>
      </c>
      <c r="AF45" s="155">
        <f t="shared" si="66"/>
        <v>35</v>
      </c>
      <c r="AG45" s="159">
        <f t="shared" si="67"/>
        <v>45069</v>
      </c>
      <c r="AH45" s="10"/>
      <c r="AI45" s="170">
        <f t="shared" si="33"/>
        <v>35</v>
      </c>
      <c r="AJ45" s="171">
        <f t="shared" si="24"/>
        <v>45039</v>
      </c>
      <c r="AK45" s="172">
        <f t="shared" si="84"/>
        <v>45041</v>
      </c>
      <c r="AL45" s="173">
        <f t="shared" ca="1" si="34"/>
        <v>614.81276779999996</v>
      </c>
      <c r="AM45" s="173">
        <f t="shared" ca="1" si="35"/>
        <v>615.09095213000001</v>
      </c>
      <c r="AN45" s="174">
        <f t="shared" ca="1" si="36"/>
        <v>8.4312698586142348E-2</v>
      </c>
      <c r="AO45" s="173">
        <f t="shared" ca="1" si="37"/>
        <v>51.836523578433322</v>
      </c>
      <c r="AP45" s="173">
        <f t="shared" ca="1" si="38"/>
        <v>51.859978050000002</v>
      </c>
      <c r="AQ45" s="173">
        <f t="shared" ca="1" si="39"/>
        <v>6.1497593000000004</v>
      </c>
      <c r="AR45" s="170" t="str">
        <f t="shared" ca="1" si="40"/>
        <v>Pago</v>
      </c>
      <c r="AS45" s="13"/>
      <c r="AT45" s="13"/>
      <c r="AU45" s="13"/>
    </row>
    <row r="46" spans="1:161" ht="15" x14ac:dyDescent="0.2">
      <c r="A46" s="125">
        <f t="shared" si="9"/>
        <v>44010</v>
      </c>
      <c r="B46" s="123">
        <f t="shared" si="1"/>
        <v>1003.9249784699999</v>
      </c>
      <c r="C46" s="3">
        <f t="shared" si="81"/>
        <v>1001.92302</v>
      </c>
      <c r="D46" s="126">
        <f t="shared" si="26"/>
        <v>786.07</v>
      </c>
      <c r="E46" s="175">
        <f>IF(DAY(A45)=$A$7,VLOOKUP(A45,[1]A!$A$15:$C$500,3),E45)</f>
        <v>787.66600000000005</v>
      </c>
      <c r="F46" s="127">
        <f t="shared" si="27"/>
        <v>43975</v>
      </c>
      <c r="G46" s="122">
        <f t="shared" si="28"/>
        <v>2.0303535308561216E-3</v>
      </c>
      <c r="H46" s="128">
        <f t="shared" si="44"/>
        <v>5</v>
      </c>
      <c r="I46" s="128">
        <f t="shared" si="12"/>
        <v>30</v>
      </c>
      <c r="J46" s="123">
        <f t="shared" si="13"/>
        <v>1.0003381063365366</v>
      </c>
      <c r="K46" s="123">
        <v>1</v>
      </c>
      <c r="L46" s="123">
        <f t="shared" si="3"/>
        <v>1.0003381</v>
      </c>
      <c r="M46" s="123">
        <f t="shared" si="4"/>
        <v>1002.26177017</v>
      </c>
      <c r="N46" s="27">
        <f t="shared" si="29"/>
        <v>0</v>
      </c>
      <c r="O46" s="122">
        <f t="shared" si="5"/>
        <v>0</v>
      </c>
      <c r="P46" s="123">
        <f t="shared" si="79"/>
        <v>0</v>
      </c>
      <c r="Q46" s="122">
        <f t="shared" si="15"/>
        <v>0.1268</v>
      </c>
      <c r="R46" s="130">
        <f t="shared" si="7"/>
        <v>1.001659455</v>
      </c>
      <c r="S46" s="123">
        <f t="shared" si="16"/>
        <v>1.6632083</v>
      </c>
      <c r="T46" s="123">
        <f t="shared" si="17"/>
        <v>0</v>
      </c>
      <c r="U46" s="131" t="str">
        <f t="shared" ref="U46" si="87">U45</f>
        <v>J=</v>
      </c>
      <c r="V46" s="140">
        <f t="shared" si="83"/>
        <v>44035</v>
      </c>
      <c r="W46" s="4"/>
      <c r="X46" s="155">
        <f t="shared" si="19"/>
        <v>36</v>
      </c>
      <c r="Y46" s="159">
        <f t="shared" si="20"/>
        <v>45069</v>
      </c>
      <c r="Z46" s="159">
        <f t="shared" si="21"/>
        <v>45071</v>
      </c>
      <c r="AA46" s="161">
        <f t="shared" si="62"/>
        <v>413.94562177</v>
      </c>
      <c r="AB46" s="162">
        <f t="shared" si="63"/>
        <v>4.1802283489570033</v>
      </c>
      <c r="AC46" s="161">
        <f t="shared" si="64"/>
        <v>4.1553817400000002</v>
      </c>
      <c r="AD46" s="178">
        <f t="shared" si="74"/>
        <v>9.9387031159163895E-3</v>
      </c>
      <c r="AE46" s="164">
        <f t="shared" si="65"/>
        <v>8.3356100889570044</v>
      </c>
      <c r="AF46" s="155">
        <f t="shared" si="66"/>
        <v>36</v>
      </c>
      <c r="AG46" s="159">
        <f t="shared" si="67"/>
        <v>45100</v>
      </c>
      <c r="AH46" s="10"/>
      <c r="AI46" s="170">
        <f t="shared" si="33"/>
        <v>36</v>
      </c>
      <c r="AJ46" s="171">
        <f t="shared" si="24"/>
        <v>45069</v>
      </c>
      <c r="AK46" s="172">
        <f t="shared" si="84"/>
        <v>45071</v>
      </c>
      <c r="AL46" s="173">
        <f t="shared" ca="1" si="34"/>
        <v>563.23097408000001</v>
      </c>
      <c r="AM46" s="173">
        <f t="shared" ca="1" si="35"/>
        <v>564.94694172000004</v>
      </c>
      <c r="AN46" s="174">
        <f t="shared" ca="1" si="36"/>
        <v>9.9387031159163895E-3</v>
      </c>
      <c r="AO46" s="173">
        <f t="shared" ca="1" si="37"/>
        <v>5.5977854370695193</v>
      </c>
      <c r="AP46" s="173">
        <f t="shared" ca="1" si="38"/>
        <v>5.6148399299999996</v>
      </c>
      <c r="AQ46" s="173">
        <f t="shared" ca="1" si="39"/>
        <v>5.6484129599999999</v>
      </c>
      <c r="AR46" s="170" t="str">
        <f t="shared" ca="1" si="40"/>
        <v>Pago</v>
      </c>
      <c r="AS46" s="13"/>
      <c r="AT46" s="13"/>
      <c r="AU46" s="13"/>
    </row>
    <row r="47" spans="1:161" x14ac:dyDescent="0.2">
      <c r="A47" s="125">
        <f t="shared" si="9"/>
        <v>44011</v>
      </c>
      <c r="B47" s="123">
        <f t="shared" si="1"/>
        <v>1004.32585693</v>
      </c>
      <c r="C47" s="3">
        <f t="shared" si="81"/>
        <v>1001.92302</v>
      </c>
      <c r="D47" s="126">
        <f t="shared" si="26"/>
        <v>786.07</v>
      </c>
      <c r="E47" s="175">
        <f>IF(DAY(A46)=$A$7,VLOOKUP(A46,[1]A!$A$15:$C$500,3),E46)</f>
        <v>787.66600000000005</v>
      </c>
      <c r="F47" s="127">
        <f t="shared" si="27"/>
        <v>43975</v>
      </c>
      <c r="G47" s="122">
        <f t="shared" si="28"/>
        <v>2.0303535308561216E-3</v>
      </c>
      <c r="H47" s="128">
        <f t="shared" si="44"/>
        <v>6</v>
      </c>
      <c r="I47" s="128">
        <f t="shared" si="12"/>
        <v>30</v>
      </c>
      <c r="J47" s="123">
        <f t="shared" si="13"/>
        <v>1.0004057413205145</v>
      </c>
      <c r="K47" s="123">
        <v>1</v>
      </c>
      <c r="L47" s="123">
        <f t="shared" si="3"/>
        <v>1.0004057399999999</v>
      </c>
      <c r="M47" s="123">
        <f t="shared" si="4"/>
        <v>1002.32954024</v>
      </c>
      <c r="N47" s="27">
        <f t="shared" si="29"/>
        <v>0</v>
      </c>
      <c r="O47" s="122">
        <f t="shared" si="5"/>
        <v>0</v>
      </c>
      <c r="P47" s="123">
        <f t="shared" si="79"/>
        <v>0</v>
      </c>
      <c r="Q47" s="122">
        <f t="shared" si="15"/>
        <v>0.1268</v>
      </c>
      <c r="R47" s="130">
        <f t="shared" si="7"/>
        <v>1.0019916769999999</v>
      </c>
      <c r="S47" s="123">
        <f t="shared" si="16"/>
        <v>1.99631669</v>
      </c>
      <c r="T47" s="123">
        <f t="shared" si="17"/>
        <v>0</v>
      </c>
      <c r="U47" s="131" t="str">
        <f t="shared" ref="U47" si="88">U46</f>
        <v>J=</v>
      </c>
      <c r="V47" s="140">
        <f t="shared" si="83"/>
        <v>44035</v>
      </c>
      <c r="W47" s="4"/>
      <c r="X47" s="155">
        <f t="shared" si="19"/>
        <v>37</v>
      </c>
      <c r="Y47" s="159">
        <f t="shared" si="20"/>
        <v>45100</v>
      </c>
      <c r="Z47" s="159">
        <f t="shared" si="21"/>
        <v>45104</v>
      </c>
      <c r="AA47" s="161">
        <f t="shared" si="62"/>
        <v>413.94562177</v>
      </c>
      <c r="AB47" s="162">
        <f t="shared" si="63"/>
        <v>4.1386823005034969</v>
      </c>
      <c r="AC47" s="161">
        <f t="shared" si="64"/>
        <v>0</v>
      </c>
      <c r="AD47" s="163">
        <v>0</v>
      </c>
      <c r="AE47" s="164">
        <f t="shared" si="65"/>
        <v>4.1386823005034969</v>
      </c>
      <c r="AF47" s="155">
        <f t="shared" si="66"/>
        <v>37</v>
      </c>
      <c r="AG47" s="159">
        <f t="shared" si="67"/>
        <v>45130</v>
      </c>
      <c r="AH47" s="10"/>
      <c r="AI47" s="170">
        <f t="shared" si="33"/>
        <v>37</v>
      </c>
      <c r="AJ47" s="171">
        <f t="shared" si="24"/>
        <v>45100</v>
      </c>
      <c r="AK47" s="172">
        <f t="shared" si="84"/>
        <v>45104</v>
      </c>
      <c r="AL47" s="173">
        <f t="shared" ca="1" si="34"/>
        <v>559.33210179000002</v>
      </c>
      <c r="AM47" s="173">
        <f t="shared" ca="1" si="35"/>
        <v>560.13354637999998</v>
      </c>
      <c r="AN47" s="174">
        <f t="shared" ca="1" si="36"/>
        <v>0</v>
      </c>
      <c r="AO47" s="173">
        <f t="shared" ca="1" si="37"/>
        <v>0</v>
      </c>
      <c r="AP47" s="173">
        <f t="shared" ca="1" si="38"/>
        <v>0</v>
      </c>
      <c r="AQ47" s="173">
        <f t="shared" ca="1" si="39"/>
        <v>5.6002880099999999</v>
      </c>
      <c r="AR47" s="170" t="str">
        <f t="shared" ca="1" si="40"/>
        <v>Pago</v>
      </c>
      <c r="AS47" s="13"/>
      <c r="AT47" s="13"/>
      <c r="AU47" s="13"/>
    </row>
    <row r="48" spans="1:161" x14ac:dyDescent="0.2">
      <c r="A48" s="125">
        <f t="shared" si="9"/>
        <v>44012</v>
      </c>
      <c r="B48" s="123">
        <f t="shared" si="1"/>
        <v>1004.72688967</v>
      </c>
      <c r="C48" s="3">
        <f t="shared" si="81"/>
        <v>1001.92302</v>
      </c>
      <c r="D48" s="126">
        <f t="shared" si="26"/>
        <v>786.07</v>
      </c>
      <c r="E48" s="175">
        <f>IF(DAY(A47)=$A$7,VLOOKUP(A47,[1]A!$A$15:$C$500,3),E47)</f>
        <v>787.66600000000005</v>
      </c>
      <c r="F48" s="127">
        <f t="shared" si="27"/>
        <v>43975</v>
      </c>
      <c r="G48" s="122">
        <f t="shared" si="28"/>
        <v>2.0303535308561216E-3</v>
      </c>
      <c r="H48" s="128">
        <f t="shared" si="44"/>
        <v>7</v>
      </c>
      <c r="I48" s="128">
        <f t="shared" si="12"/>
        <v>30</v>
      </c>
      <c r="J48" s="123">
        <f t="shared" si="13"/>
        <v>1.0004733808774375</v>
      </c>
      <c r="K48" s="123">
        <v>1</v>
      </c>
      <c r="L48" s="123">
        <f t="shared" si="3"/>
        <v>1.0004733800000001</v>
      </c>
      <c r="M48" s="123">
        <f t="shared" si="4"/>
        <v>1002.39731031</v>
      </c>
      <c r="N48" s="27">
        <f t="shared" si="29"/>
        <v>0</v>
      </c>
      <c r="O48" s="122">
        <f t="shared" si="5"/>
        <v>0</v>
      </c>
      <c r="P48" s="123">
        <f t="shared" si="79"/>
        <v>0</v>
      </c>
      <c r="Q48" s="122">
        <f t="shared" si="15"/>
        <v>0.1268</v>
      </c>
      <c r="R48" s="130">
        <f t="shared" si="7"/>
        <v>1.002324008</v>
      </c>
      <c r="S48" s="123">
        <f t="shared" si="16"/>
        <v>2.3295793599999999</v>
      </c>
      <c r="T48" s="123">
        <f t="shared" si="17"/>
        <v>0</v>
      </c>
      <c r="U48" s="131" t="str">
        <f t="shared" ref="U48" si="89">U47</f>
        <v>J=</v>
      </c>
      <c r="V48" s="140">
        <f t="shared" si="83"/>
        <v>44035</v>
      </c>
      <c r="W48" s="4"/>
      <c r="X48" s="155">
        <f t="shared" si="19"/>
        <v>38</v>
      </c>
      <c r="Y48" s="159">
        <f t="shared" si="20"/>
        <v>45130</v>
      </c>
      <c r="Z48" s="159">
        <f t="shared" si="21"/>
        <v>45133</v>
      </c>
      <c r="AA48" s="161">
        <f t="shared" ref="AA48:AA58" si="90">AA47-AC48</f>
        <v>409.80616556000001</v>
      </c>
      <c r="AB48" s="162">
        <f t="shared" ref="AB48:AB58" si="91">(((1+AB$9)^(1/12))-1)*AA47</f>
        <v>4.1386823005034969</v>
      </c>
      <c r="AC48" s="161">
        <f t="shared" ref="AC48:AC58" si="92">TRUNC(AD48*AA47,8)</f>
        <v>4.1394562099999996</v>
      </c>
      <c r="AD48" s="163">
        <v>0.01</v>
      </c>
      <c r="AE48" s="164">
        <f t="shared" ref="AE48:AE58" si="93">(AB48+AC48)</f>
        <v>8.2781385105034957</v>
      </c>
      <c r="AF48" s="155">
        <f t="shared" ref="AF48:AF58" si="94">X48</f>
        <v>38</v>
      </c>
      <c r="AG48" s="159">
        <f t="shared" ref="AG48:AG58" si="95">Y49</f>
        <v>45161</v>
      </c>
      <c r="AH48" s="10"/>
      <c r="AI48" s="170">
        <f t="shared" si="33"/>
        <v>38</v>
      </c>
      <c r="AJ48" s="171">
        <f t="shared" ref="AJ48:AJ59" si="96">Y48</f>
        <v>45130</v>
      </c>
      <c r="AK48" s="172">
        <f t="shared" si="84"/>
        <v>45132</v>
      </c>
      <c r="AL48" s="173">
        <f t="shared" ca="1" si="34"/>
        <v>560.13354637999998</v>
      </c>
      <c r="AM48" s="173">
        <f t="shared" ca="1" si="35"/>
        <v>563.44907206000005</v>
      </c>
      <c r="AN48" s="174">
        <f t="shared" ca="1" si="36"/>
        <v>0.01</v>
      </c>
      <c r="AO48" s="173">
        <f t="shared" ref="AO48:AO59" ca="1" si="97">IF($AK48&lt;TODAY(),(AN48*AL48),"-")</f>
        <v>5.6013354637999999</v>
      </c>
      <c r="AP48" s="173">
        <f t="shared" ca="1" si="38"/>
        <v>5.6344907199999996</v>
      </c>
      <c r="AQ48" s="173">
        <f t="shared" ca="1" si="39"/>
        <v>8.45101148</v>
      </c>
      <c r="AR48" s="170" t="str">
        <f t="shared" ca="1" si="40"/>
        <v>Pago</v>
      </c>
      <c r="AS48" s="13"/>
      <c r="AT48" s="13"/>
      <c r="AU48" s="13"/>
    </row>
    <row r="49" spans="1:47" ht="15" x14ac:dyDescent="0.2">
      <c r="A49" s="125">
        <f t="shared" si="9"/>
        <v>44013</v>
      </c>
      <c r="B49" s="123">
        <f t="shared" si="1"/>
        <v>1005.12807875</v>
      </c>
      <c r="C49" s="3">
        <f t="shared" si="81"/>
        <v>1001.92302</v>
      </c>
      <c r="D49" s="126">
        <f t="shared" si="26"/>
        <v>786.07</v>
      </c>
      <c r="E49" s="175">
        <f>IF(DAY(A48)=$A$7,VLOOKUP(A48,[1]A!$A$15:$C$500,3),E48)</f>
        <v>787.66600000000005</v>
      </c>
      <c r="F49" s="127">
        <f t="shared" si="27"/>
        <v>43975</v>
      </c>
      <c r="G49" s="122">
        <f t="shared" si="28"/>
        <v>2.0303535308561216E-3</v>
      </c>
      <c r="H49" s="128">
        <f t="shared" si="44"/>
        <v>8</v>
      </c>
      <c r="I49" s="128">
        <f t="shared" si="12"/>
        <v>30</v>
      </c>
      <c r="J49" s="123">
        <f t="shared" si="13"/>
        <v>1.0005410250076145</v>
      </c>
      <c r="K49" s="123">
        <v>1</v>
      </c>
      <c r="L49" s="123">
        <f t="shared" si="3"/>
        <v>1.00054102</v>
      </c>
      <c r="M49" s="123">
        <f t="shared" si="4"/>
        <v>1002.46508039</v>
      </c>
      <c r="N49" s="27">
        <f t="shared" si="29"/>
        <v>0</v>
      </c>
      <c r="O49" s="122">
        <f t="shared" si="5"/>
        <v>0</v>
      </c>
      <c r="P49" s="123">
        <f t="shared" si="79"/>
        <v>0</v>
      </c>
      <c r="Q49" s="122">
        <f t="shared" si="15"/>
        <v>0.1268</v>
      </c>
      <c r="R49" s="130">
        <f t="shared" si="7"/>
        <v>1.0026564499999999</v>
      </c>
      <c r="S49" s="123">
        <f t="shared" si="16"/>
        <v>2.66299836</v>
      </c>
      <c r="T49" s="123">
        <f t="shared" si="17"/>
        <v>0</v>
      </c>
      <c r="U49" s="131" t="str">
        <f t="shared" ref="U49" si="98">U48</f>
        <v>J=</v>
      </c>
      <c r="V49" s="140">
        <f t="shared" si="83"/>
        <v>44035</v>
      </c>
      <c r="W49" s="4"/>
      <c r="X49" s="155">
        <f t="shared" si="19"/>
        <v>39</v>
      </c>
      <c r="Y49" s="159">
        <f t="shared" si="20"/>
        <v>45161</v>
      </c>
      <c r="Z49" s="159">
        <f t="shared" si="21"/>
        <v>45163</v>
      </c>
      <c r="AA49" s="161">
        <f t="shared" si="90"/>
        <v>396.75992883999999</v>
      </c>
      <c r="AB49" s="162">
        <f t="shared" si="91"/>
        <v>4.0972954775754475</v>
      </c>
      <c r="AC49" s="161">
        <f t="shared" si="92"/>
        <v>13.04623672</v>
      </c>
      <c r="AD49" s="178">
        <f t="shared" ref="AD49:AD55" si="99">VLOOKUP(Y49,A$10:O$2000,15)</f>
        <v>3.1835140164523539E-2</v>
      </c>
      <c r="AE49" s="164">
        <f t="shared" si="93"/>
        <v>17.143532197575446</v>
      </c>
      <c r="AF49" s="155">
        <f t="shared" si="94"/>
        <v>39</v>
      </c>
      <c r="AG49" s="159">
        <f t="shared" si="95"/>
        <v>45192</v>
      </c>
      <c r="AH49" s="10"/>
      <c r="AI49" s="170">
        <f t="shared" si="33"/>
        <v>39</v>
      </c>
      <c r="AJ49" s="171">
        <f t="shared" si="96"/>
        <v>45161</v>
      </c>
      <c r="AK49" s="172">
        <f t="shared" si="84"/>
        <v>45163</v>
      </c>
      <c r="AL49" s="173">
        <f t="shared" ca="1" si="34"/>
        <v>557.81458134000002</v>
      </c>
      <c r="AM49" s="173">
        <f t="shared" ca="1" si="35"/>
        <v>561.79531353000004</v>
      </c>
      <c r="AN49" s="174">
        <f t="shared" ca="1" si="36"/>
        <v>3.1835140164523539E-2</v>
      </c>
      <c r="AO49" s="173">
        <f t="shared" ca="1" si="97"/>
        <v>17.758105382773916</v>
      </c>
      <c r="AP49" s="173">
        <f t="shared" ca="1" si="38"/>
        <v>17.884832549999999</v>
      </c>
      <c r="AQ49" s="173">
        <f t="shared" ca="1" si="39"/>
        <v>8.4262072299999993</v>
      </c>
      <c r="AR49" s="170" t="str">
        <f t="shared" ca="1" si="40"/>
        <v>Pago</v>
      </c>
      <c r="AS49" s="10"/>
      <c r="AT49" s="10"/>
      <c r="AU49" s="10"/>
    </row>
    <row r="50" spans="1:47" ht="15" x14ac:dyDescent="0.2">
      <c r="A50" s="125">
        <f t="shared" si="9"/>
        <v>44014</v>
      </c>
      <c r="B50" s="123">
        <f t="shared" si="1"/>
        <v>1005.5294332</v>
      </c>
      <c r="C50" s="3">
        <f t="shared" si="81"/>
        <v>1001.92302</v>
      </c>
      <c r="D50" s="126">
        <f t="shared" si="26"/>
        <v>786.07</v>
      </c>
      <c r="E50" s="175">
        <f>IF(DAY(A49)=$A$7,VLOOKUP(A49,[1]A!$A$15:$C$500,3),E49)</f>
        <v>787.66600000000005</v>
      </c>
      <c r="F50" s="127">
        <f t="shared" si="27"/>
        <v>43975</v>
      </c>
      <c r="G50" s="122">
        <f t="shared" si="28"/>
        <v>2.0303535308561216E-3</v>
      </c>
      <c r="H50" s="128">
        <f t="shared" si="44"/>
        <v>9</v>
      </c>
      <c r="I50" s="128">
        <f t="shared" si="12"/>
        <v>30</v>
      </c>
      <c r="J50" s="123">
        <f t="shared" si="13"/>
        <v>1.0006086737113551</v>
      </c>
      <c r="K50" s="123">
        <v>1</v>
      </c>
      <c r="L50" s="123">
        <f t="shared" ref="L50:L106" si="100">TRUNC(J50*K50,8)</f>
        <v>1.0006086700000001</v>
      </c>
      <c r="M50" s="123">
        <f t="shared" si="4"/>
        <v>1002.53286048</v>
      </c>
      <c r="N50" s="27">
        <f t="shared" si="29"/>
        <v>0</v>
      </c>
      <c r="O50" s="122">
        <f t="shared" si="5"/>
        <v>0</v>
      </c>
      <c r="P50" s="123">
        <f t="shared" si="79"/>
        <v>0</v>
      </c>
      <c r="Q50" s="122">
        <f t="shared" si="15"/>
        <v>0.1268</v>
      </c>
      <c r="R50" s="130">
        <f t="shared" si="7"/>
        <v>1.0029890020000001</v>
      </c>
      <c r="S50" s="123">
        <f t="shared" si="16"/>
        <v>2.9965727200000001</v>
      </c>
      <c r="T50" s="123">
        <f t="shared" si="17"/>
        <v>0</v>
      </c>
      <c r="U50" s="131" t="str">
        <f t="shared" ref="U50" si="101">U49</f>
        <v>J=</v>
      </c>
      <c r="V50" s="140">
        <f t="shared" si="83"/>
        <v>44035</v>
      </c>
      <c r="W50" s="4"/>
      <c r="X50" s="155">
        <f t="shared" si="19"/>
        <v>40</v>
      </c>
      <c r="Y50" s="159">
        <f t="shared" si="20"/>
        <v>45192</v>
      </c>
      <c r="Z50" s="159">
        <f t="shared" si="21"/>
        <v>45196</v>
      </c>
      <c r="AA50" s="161">
        <f t="shared" si="90"/>
        <v>350.30593504000001</v>
      </c>
      <c r="AB50" s="162">
        <f t="shared" si="91"/>
        <v>3.9668575017602485</v>
      </c>
      <c r="AC50" s="161">
        <f t="shared" si="92"/>
        <v>46.453993799999999</v>
      </c>
      <c r="AD50" s="178">
        <f t="shared" si="99"/>
        <v>0.11708338072445372</v>
      </c>
      <c r="AE50" s="164">
        <f t="shared" si="93"/>
        <v>50.420851301760251</v>
      </c>
      <c r="AF50" s="155">
        <f t="shared" si="94"/>
        <v>40</v>
      </c>
      <c r="AG50" s="159">
        <f t="shared" si="95"/>
        <v>45222</v>
      </c>
      <c r="AH50" s="10"/>
      <c r="AI50" s="170">
        <f t="shared" si="33"/>
        <v>40</v>
      </c>
      <c r="AJ50" s="171">
        <f t="shared" si="96"/>
        <v>45192</v>
      </c>
      <c r="AK50" s="172">
        <f t="shared" si="84"/>
        <v>45195</v>
      </c>
      <c r="AL50" s="173">
        <f t="shared" ca="1" si="34"/>
        <v>543.9104809800001</v>
      </c>
      <c r="AM50" s="173">
        <f t="shared" ca="1" si="35"/>
        <v>544.45967827000004</v>
      </c>
      <c r="AN50" s="174">
        <f t="shared" ca="1" si="36"/>
        <v>0.11708338072445372</v>
      </c>
      <c r="AO50" s="173">
        <f t="shared" ca="1" si="97"/>
        <v>63.682877924602096</v>
      </c>
      <c r="AP50" s="173">
        <f t="shared" ca="1" si="38"/>
        <v>63.747179799999998</v>
      </c>
      <c r="AQ50" s="173">
        <f t="shared" ca="1" si="39"/>
        <v>8.1661949899999993</v>
      </c>
      <c r="AR50" s="170" t="str">
        <f t="shared" ca="1" si="40"/>
        <v>Pago</v>
      </c>
      <c r="AS50" s="10"/>
      <c r="AT50" s="10"/>
      <c r="AU50" s="10"/>
    </row>
    <row r="51" spans="1:47" ht="15" x14ac:dyDescent="0.2">
      <c r="A51" s="125">
        <f t="shared" si="9"/>
        <v>44015</v>
      </c>
      <c r="B51" s="123">
        <f t="shared" si="1"/>
        <v>1005.93094302</v>
      </c>
      <c r="C51" s="3">
        <f t="shared" si="81"/>
        <v>1001.92302</v>
      </c>
      <c r="D51" s="126">
        <f t="shared" si="26"/>
        <v>786.07</v>
      </c>
      <c r="E51" s="175">
        <f>IF(DAY(A50)=$A$7,VLOOKUP(A50,[1]A!$A$15:$C$500,3),E50)</f>
        <v>787.66600000000005</v>
      </c>
      <c r="F51" s="127">
        <f t="shared" si="27"/>
        <v>43975</v>
      </c>
      <c r="G51" s="122">
        <f t="shared" si="28"/>
        <v>2.0303535308561216E-3</v>
      </c>
      <c r="H51" s="128">
        <f t="shared" si="44"/>
        <v>10</v>
      </c>
      <c r="I51" s="128">
        <f t="shared" si="12"/>
        <v>30</v>
      </c>
      <c r="J51" s="123">
        <f t="shared" si="13"/>
        <v>1.000676326988968</v>
      </c>
      <c r="K51" s="123">
        <v>1</v>
      </c>
      <c r="L51" s="123">
        <f t="shared" si="100"/>
        <v>1.00067632</v>
      </c>
      <c r="M51" s="123">
        <f t="shared" si="4"/>
        <v>1002.60064057</v>
      </c>
      <c r="N51" s="27">
        <f t="shared" si="29"/>
        <v>0</v>
      </c>
      <c r="O51" s="122">
        <f t="shared" si="5"/>
        <v>0</v>
      </c>
      <c r="P51" s="123">
        <f t="shared" si="79"/>
        <v>0</v>
      </c>
      <c r="Q51" s="122">
        <f t="shared" si="15"/>
        <v>0.1268</v>
      </c>
      <c r="R51" s="130">
        <f t="shared" si="7"/>
        <v>1.003321664</v>
      </c>
      <c r="S51" s="123">
        <f t="shared" si="16"/>
        <v>3.33030245</v>
      </c>
      <c r="T51" s="123">
        <f t="shared" si="17"/>
        <v>0</v>
      </c>
      <c r="U51" s="131" t="str">
        <f t="shared" ref="U51" si="102">U50</f>
        <v>J=</v>
      </c>
      <c r="V51" s="140">
        <f t="shared" si="83"/>
        <v>44035</v>
      </c>
      <c r="W51" s="4"/>
      <c r="X51" s="155">
        <f t="shared" si="19"/>
        <v>41</v>
      </c>
      <c r="Y51" s="159">
        <f t="shared" si="20"/>
        <v>45222</v>
      </c>
      <c r="Z51" s="159">
        <f t="shared" si="21"/>
        <v>45224</v>
      </c>
      <c r="AA51" s="161">
        <f t="shared" si="90"/>
        <v>341.49857417999999</v>
      </c>
      <c r="AB51" s="162">
        <f t="shared" si="91"/>
        <v>3.5024044146477982</v>
      </c>
      <c r="AC51" s="161">
        <f t="shared" si="92"/>
        <v>8.8073608599999993</v>
      </c>
      <c r="AD51" s="178">
        <f t="shared" si="99"/>
        <v>2.5141911627725128E-2</v>
      </c>
      <c r="AE51" s="164">
        <f t="shared" si="93"/>
        <v>12.309765274647798</v>
      </c>
      <c r="AF51" s="155">
        <f t="shared" si="94"/>
        <v>41</v>
      </c>
      <c r="AG51" s="159">
        <f t="shared" si="95"/>
        <v>45253</v>
      </c>
      <c r="AH51" s="10"/>
      <c r="AI51" s="170">
        <f t="shared" si="33"/>
        <v>41</v>
      </c>
      <c r="AJ51" s="171">
        <f t="shared" si="96"/>
        <v>45222</v>
      </c>
      <c r="AK51" s="172">
        <f t="shared" si="84"/>
        <v>45224</v>
      </c>
      <c r="AL51" s="173">
        <f t="shared" ca="1" si="34"/>
        <v>480.71249847000001</v>
      </c>
      <c r="AM51" s="173">
        <f t="shared" ca="1" si="35"/>
        <v>481.50994280999998</v>
      </c>
      <c r="AN51" s="174">
        <f t="shared" ca="1" si="36"/>
        <v>2.5141911627725128E-2</v>
      </c>
      <c r="AO51" s="173">
        <f t="shared" ca="1" si="97"/>
        <v>12.086031154875691</v>
      </c>
      <c r="AP51" s="173">
        <f t="shared" ca="1" si="38"/>
        <v>12.10608043</v>
      </c>
      <c r="AQ51" s="173">
        <f t="shared" ca="1" si="39"/>
        <v>7.2220299199999998</v>
      </c>
      <c r="AR51" s="170" t="str">
        <f t="shared" ca="1" si="40"/>
        <v>Pago</v>
      </c>
      <c r="AS51" s="10"/>
      <c r="AT51" s="10"/>
      <c r="AU51" s="10"/>
    </row>
    <row r="52" spans="1:47" ht="15" x14ac:dyDescent="0.2">
      <c r="A52" s="125">
        <f t="shared" si="9"/>
        <v>44016</v>
      </c>
      <c r="B52" s="123">
        <f t="shared" si="1"/>
        <v>1006.33261929</v>
      </c>
      <c r="C52" s="3">
        <f t="shared" si="81"/>
        <v>1001.92302</v>
      </c>
      <c r="D52" s="126">
        <f t="shared" si="26"/>
        <v>786.07</v>
      </c>
      <c r="E52" s="175">
        <f>IF(DAY(A51)=$A$7,VLOOKUP(A51,[1]A!$A$15:$C$500,3),E51)</f>
        <v>787.66600000000005</v>
      </c>
      <c r="F52" s="127">
        <f t="shared" si="27"/>
        <v>43975</v>
      </c>
      <c r="G52" s="122">
        <f t="shared" si="28"/>
        <v>2.0303535308561216E-3</v>
      </c>
      <c r="H52" s="128">
        <f t="shared" si="44"/>
        <v>11</v>
      </c>
      <c r="I52" s="128">
        <f t="shared" si="12"/>
        <v>30</v>
      </c>
      <c r="J52" s="123">
        <f t="shared" si="13"/>
        <v>1.0007439848407627</v>
      </c>
      <c r="K52" s="123">
        <v>1</v>
      </c>
      <c r="L52" s="123">
        <f t="shared" si="100"/>
        <v>1.00074398</v>
      </c>
      <c r="M52" s="123">
        <f t="shared" si="4"/>
        <v>1002.66843068</v>
      </c>
      <c r="N52" s="27">
        <f t="shared" si="29"/>
        <v>0</v>
      </c>
      <c r="O52" s="122">
        <f t="shared" si="5"/>
        <v>0</v>
      </c>
      <c r="P52" s="123">
        <f t="shared" si="79"/>
        <v>0</v>
      </c>
      <c r="Q52" s="122">
        <f t="shared" si="15"/>
        <v>0.1268</v>
      </c>
      <c r="R52" s="130">
        <f t="shared" si="7"/>
        <v>1.003654437</v>
      </c>
      <c r="S52" s="123">
        <f t="shared" si="16"/>
        <v>3.6641886100000001</v>
      </c>
      <c r="T52" s="123">
        <f t="shared" si="17"/>
        <v>0</v>
      </c>
      <c r="U52" s="131" t="str">
        <f t="shared" ref="U52" si="103">U51</f>
        <v>J=</v>
      </c>
      <c r="V52" s="140">
        <f t="shared" si="83"/>
        <v>44035</v>
      </c>
      <c r="W52" s="4"/>
      <c r="X52" s="155">
        <f t="shared" si="19"/>
        <v>42</v>
      </c>
      <c r="Y52" s="159">
        <f t="shared" si="20"/>
        <v>45253</v>
      </c>
      <c r="Z52" s="159">
        <f t="shared" si="21"/>
        <v>45257</v>
      </c>
      <c r="AA52" s="161">
        <f t="shared" si="90"/>
        <v>306.73320645000001</v>
      </c>
      <c r="AB52" s="162">
        <f t="shared" si="91"/>
        <v>3.4143472723845991</v>
      </c>
      <c r="AC52" s="161">
        <f t="shared" si="92"/>
        <v>34.765367730000001</v>
      </c>
      <c r="AD52" s="178">
        <f t="shared" si="99"/>
        <v>0.10180238035059884</v>
      </c>
      <c r="AE52" s="164">
        <f t="shared" si="93"/>
        <v>38.179715002384597</v>
      </c>
      <c r="AF52" s="155">
        <f t="shared" si="94"/>
        <v>42</v>
      </c>
      <c r="AG52" s="159">
        <f t="shared" si="95"/>
        <v>45283</v>
      </c>
      <c r="AH52" s="10"/>
      <c r="AI52" s="170">
        <f t="shared" si="33"/>
        <v>42</v>
      </c>
      <c r="AJ52" s="171">
        <f t="shared" si="96"/>
        <v>45253</v>
      </c>
      <c r="AK52" s="172">
        <f t="shared" si="84"/>
        <v>45257</v>
      </c>
      <c r="AL52" s="173">
        <f t="shared" ca="1" si="34"/>
        <v>469.40386237999996</v>
      </c>
      <c r="AM52" s="173">
        <f t="shared" ca="1" si="35"/>
        <v>471.01088996999999</v>
      </c>
      <c r="AN52" s="174">
        <f t="shared" ca="1" si="36"/>
        <v>0.10180238035059884</v>
      </c>
      <c r="AO52" s="173">
        <f t="shared" ca="1" si="97"/>
        <v>47.786430536048911</v>
      </c>
      <c r="AP52" s="173">
        <f t="shared" ca="1" si="38"/>
        <v>47.95002977</v>
      </c>
      <c r="AQ52" s="173">
        <f t="shared" ca="1" si="39"/>
        <v>7.0645576200000004</v>
      </c>
      <c r="AR52" s="170" t="str">
        <f t="shared" ca="1" si="40"/>
        <v>Pago</v>
      </c>
      <c r="AS52" s="10"/>
      <c r="AT52" s="10"/>
      <c r="AU52" s="10"/>
    </row>
    <row r="53" spans="1:47" ht="15" x14ac:dyDescent="0.2">
      <c r="A53" s="125">
        <f t="shared" si="9"/>
        <v>44017</v>
      </c>
      <c r="B53" s="123">
        <f t="shared" si="1"/>
        <v>1006.7344509699999</v>
      </c>
      <c r="C53" s="3">
        <f t="shared" si="81"/>
        <v>1001.92302</v>
      </c>
      <c r="D53" s="126">
        <f t="shared" si="26"/>
        <v>786.07</v>
      </c>
      <c r="E53" s="175">
        <f>IF(DAY(A52)=$A$7,VLOOKUP(A52,[1]A!$A$15:$C$500,3),E52)</f>
        <v>787.66600000000005</v>
      </c>
      <c r="F53" s="127">
        <f t="shared" si="27"/>
        <v>43975</v>
      </c>
      <c r="G53" s="122">
        <f t="shared" si="28"/>
        <v>2.0303535308561216E-3</v>
      </c>
      <c r="H53" s="128">
        <f t="shared" si="44"/>
        <v>12</v>
      </c>
      <c r="I53" s="128">
        <f t="shared" si="12"/>
        <v>30</v>
      </c>
      <c r="J53" s="123">
        <f t="shared" si="13"/>
        <v>1.0008116472670483</v>
      </c>
      <c r="K53" s="123">
        <v>1</v>
      </c>
      <c r="L53" s="123">
        <f t="shared" si="100"/>
        <v>1.00081164</v>
      </c>
      <c r="M53" s="123">
        <f t="shared" si="4"/>
        <v>1002.7362207899999</v>
      </c>
      <c r="N53" s="27">
        <f t="shared" si="29"/>
        <v>0</v>
      </c>
      <c r="O53" s="122">
        <f t="shared" si="5"/>
        <v>0</v>
      </c>
      <c r="P53" s="123">
        <f t="shared" si="79"/>
        <v>0</v>
      </c>
      <c r="Q53" s="122">
        <f t="shared" si="15"/>
        <v>0.1268</v>
      </c>
      <c r="R53" s="130">
        <f t="shared" si="7"/>
        <v>1.00398732</v>
      </c>
      <c r="S53" s="123">
        <f t="shared" si="16"/>
        <v>3.9982301800000002</v>
      </c>
      <c r="T53" s="123">
        <f t="shared" si="17"/>
        <v>0</v>
      </c>
      <c r="U53" s="131" t="str">
        <f t="shared" ref="U53" si="104">U52</f>
        <v>J=</v>
      </c>
      <c r="V53" s="140">
        <f t="shared" si="83"/>
        <v>44035</v>
      </c>
      <c r="W53" s="4"/>
      <c r="X53" s="155">
        <f t="shared" si="19"/>
        <v>43</v>
      </c>
      <c r="Y53" s="159">
        <f t="shared" si="20"/>
        <v>45283</v>
      </c>
      <c r="Z53" s="159">
        <f t="shared" si="21"/>
        <v>45288</v>
      </c>
      <c r="AA53" s="161">
        <f t="shared" si="90"/>
        <v>289.16907750000001</v>
      </c>
      <c r="AB53" s="162">
        <f t="shared" si="91"/>
        <v>3.0667585927908534</v>
      </c>
      <c r="AC53" s="161">
        <f t="shared" si="92"/>
        <v>17.564128950000001</v>
      </c>
      <c r="AD53" s="178">
        <f t="shared" si="99"/>
        <v>5.7261908984131416E-2</v>
      </c>
      <c r="AE53" s="164">
        <f t="shared" si="93"/>
        <v>20.630887542790855</v>
      </c>
      <c r="AF53" s="155">
        <f t="shared" si="94"/>
        <v>43</v>
      </c>
      <c r="AG53" s="159">
        <f t="shared" si="95"/>
        <v>45314</v>
      </c>
      <c r="AH53" s="10"/>
      <c r="AI53" s="170">
        <f t="shared" si="33"/>
        <v>43</v>
      </c>
      <c r="AJ53" s="171">
        <f t="shared" si="96"/>
        <v>45283</v>
      </c>
      <c r="AK53" s="172">
        <f t="shared" si="84"/>
        <v>45287</v>
      </c>
      <c r="AL53" s="173">
        <f t="shared" ca="1" si="34"/>
        <v>423.06086019999998</v>
      </c>
      <c r="AM53" s="173">
        <f t="shared" ca="1" si="35"/>
        <v>423.89673538</v>
      </c>
      <c r="AN53" s="174">
        <f t="shared" ca="1" si="36"/>
        <v>5.7261908984131416E-2</v>
      </c>
      <c r="AO53" s="173">
        <f t="shared" ca="1" si="97"/>
        <v>24.225272471520743</v>
      </c>
      <c r="AP53" s="173">
        <f t="shared" ca="1" si="38"/>
        <v>24.273136279999999</v>
      </c>
      <c r="AQ53" s="173">
        <f t="shared" ca="1" si="39"/>
        <v>6.3579058899999996</v>
      </c>
      <c r="AR53" s="170" t="str">
        <f t="shared" ca="1" si="40"/>
        <v>Pago</v>
      </c>
      <c r="AS53" s="10"/>
      <c r="AT53" s="10"/>
      <c r="AU53" s="10"/>
    </row>
    <row r="54" spans="1:47" ht="15" x14ac:dyDescent="0.2">
      <c r="A54" s="125">
        <f t="shared" si="9"/>
        <v>44018</v>
      </c>
      <c r="B54" s="123">
        <f t="shared" si="1"/>
        <v>1007.13644918</v>
      </c>
      <c r="C54" s="3">
        <f t="shared" si="81"/>
        <v>1001.92302</v>
      </c>
      <c r="D54" s="126">
        <f t="shared" si="26"/>
        <v>786.07</v>
      </c>
      <c r="E54" s="175">
        <f>IF(DAY(A53)=$A$7,VLOOKUP(A53,[1]A!$A$15:$C$500,3),E53)</f>
        <v>787.66600000000005</v>
      </c>
      <c r="F54" s="127">
        <f t="shared" si="27"/>
        <v>43975</v>
      </c>
      <c r="G54" s="122">
        <f t="shared" si="28"/>
        <v>2.0303535308561216E-3</v>
      </c>
      <c r="H54" s="128">
        <f t="shared" si="44"/>
        <v>13</v>
      </c>
      <c r="I54" s="128">
        <f t="shared" si="12"/>
        <v>30</v>
      </c>
      <c r="J54" s="123">
        <f t="shared" si="13"/>
        <v>1.0008793142681345</v>
      </c>
      <c r="K54" s="123">
        <v>1</v>
      </c>
      <c r="L54" s="123">
        <f t="shared" si="100"/>
        <v>1.00087931</v>
      </c>
      <c r="M54" s="123">
        <f t="shared" si="4"/>
        <v>1002.80402093</v>
      </c>
      <c r="N54" s="27">
        <f t="shared" si="29"/>
        <v>0</v>
      </c>
      <c r="O54" s="122">
        <f t="shared" si="5"/>
        <v>0</v>
      </c>
      <c r="P54" s="123">
        <f t="shared" si="79"/>
        <v>0</v>
      </c>
      <c r="Q54" s="122">
        <f t="shared" si="15"/>
        <v>0.1268</v>
      </c>
      <c r="R54" s="130">
        <f t="shared" si="7"/>
        <v>1.0043203140000001</v>
      </c>
      <c r="S54" s="123">
        <f t="shared" si="16"/>
        <v>4.3324282500000004</v>
      </c>
      <c r="T54" s="123">
        <f t="shared" si="17"/>
        <v>0</v>
      </c>
      <c r="U54" s="131" t="str">
        <f t="shared" ref="U54" si="105">U53</f>
        <v>J=</v>
      </c>
      <c r="V54" s="140">
        <f t="shared" si="83"/>
        <v>44035</v>
      </c>
      <c r="W54" s="4"/>
      <c r="X54" s="155">
        <f t="shared" si="19"/>
        <v>44</v>
      </c>
      <c r="Y54" s="159">
        <f t="shared" si="20"/>
        <v>45314</v>
      </c>
      <c r="Z54" s="159">
        <f t="shared" si="21"/>
        <v>45316</v>
      </c>
      <c r="AA54" s="161">
        <f t="shared" si="90"/>
        <v>278.70520375000001</v>
      </c>
      <c r="AB54" s="162">
        <f t="shared" si="91"/>
        <v>2.8911501413756673</v>
      </c>
      <c r="AC54" s="161">
        <f t="shared" si="92"/>
        <v>10.463873749999999</v>
      </c>
      <c r="AD54" s="178">
        <f t="shared" si="99"/>
        <v>3.6186005228619041E-2</v>
      </c>
      <c r="AE54" s="164">
        <f t="shared" si="93"/>
        <v>13.355023891375666</v>
      </c>
      <c r="AF54" s="155">
        <f t="shared" si="94"/>
        <v>44</v>
      </c>
      <c r="AG54" s="159">
        <f t="shared" si="95"/>
        <v>45345</v>
      </c>
      <c r="AH54" s="10"/>
      <c r="AI54" s="170">
        <f t="shared" si="33"/>
        <v>44</v>
      </c>
      <c r="AJ54" s="171">
        <f t="shared" si="96"/>
        <v>45314</v>
      </c>
      <c r="AK54" s="172">
        <f t="shared" si="84"/>
        <v>45316</v>
      </c>
      <c r="AL54" s="173">
        <f t="shared" ca="1" si="34"/>
        <v>399.62359909999998</v>
      </c>
      <c r="AM54" s="173">
        <f t="shared" ca="1" si="35"/>
        <v>399.89781680999999</v>
      </c>
      <c r="AN54" s="174">
        <f t="shared" ca="1" si="36"/>
        <v>3.6186005228619041E-2</v>
      </c>
      <c r="AO54" s="173">
        <f t="shared" ca="1" si="97"/>
        <v>14.460781646512158</v>
      </c>
      <c r="AP54" s="173">
        <f t="shared" ca="1" si="38"/>
        <v>14.470704489999999</v>
      </c>
      <c r="AQ54" s="173">
        <f t="shared" ca="1" si="39"/>
        <v>5.99795298</v>
      </c>
      <c r="AR54" s="170" t="str">
        <f t="shared" ca="1" si="40"/>
        <v>Pago</v>
      </c>
      <c r="AS54" s="10"/>
      <c r="AT54" s="10"/>
      <c r="AU54" s="10"/>
    </row>
    <row r="55" spans="1:47" ht="15" x14ac:dyDescent="0.2">
      <c r="A55" s="125">
        <f t="shared" si="9"/>
        <v>44019</v>
      </c>
      <c r="B55" s="123">
        <f t="shared" si="1"/>
        <v>1007.53860284</v>
      </c>
      <c r="C55" s="3">
        <f t="shared" si="81"/>
        <v>1001.92302</v>
      </c>
      <c r="D55" s="126">
        <f t="shared" si="26"/>
        <v>786.07</v>
      </c>
      <c r="E55" s="175">
        <f>IF(DAY(A54)=$A$7,VLOOKUP(A54,[1]A!$A$15:$C$500,3),E54)</f>
        <v>787.66600000000005</v>
      </c>
      <c r="F55" s="127">
        <f t="shared" si="27"/>
        <v>43975</v>
      </c>
      <c r="G55" s="122">
        <f t="shared" si="28"/>
        <v>2.0303535308561216E-3</v>
      </c>
      <c r="H55" s="128">
        <f t="shared" si="44"/>
        <v>14</v>
      </c>
      <c r="I55" s="128">
        <f t="shared" si="12"/>
        <v>30</v>
      </c>
      <c r="J55" s="123">
        <f t="shared" si="13"/>
        <v>1.0009469858443303</v>
      </c>
      <c r="K55" s="123">
        <v>1</v>
      </c>
      <c r="L55" s="123">
        <f t="shared" si="100"/>
        <v>1.0009469799999999</v>
      </c>
      <c r="M55" s="123">
        <f t="shared" si="4"/>
        <v>1002.87182106</v>
      </c>
      <c r="N55" s="27">
        <f t="shared" si="29"/>
        <v>0</v>
      </c>
      <c r="O55" s="122">
        <f t="shared" si="5"/>
        <v>0</v>
      </c>
      <c r="P55" s="123">
        <f t="shared" si="79"/>
        <v>0</v>
      </c>
      <c r="Q55" s="122">
        <f t="shared" si="15"/>
        <v>0.1268</v>
      </c>
      <c r="R55" s="130">
        <f t="shared" si="7"/>
        <v>1.004653418</v>
      </c>
      <c r="S55" s="123">
        <f t="shared" si="16"/>
        <v>4.66678178</v>
      </c>
      <c r="T55" s="123">
        <f t="shared" si="17"/>
        <v>0</v>
      </c>
      <c r="U55" s="131" t="str">
        <f t="shared" ref="U55" si="106">U54</f>
        <v>J=</v>
      </c>
      <c r="V55" s="140">
        <f t="shared" si="83"/>
        <v>44035</v>
      </c>
      <c r="W55" s="4"/>
      <c r="X55" s="155">
        <f t="shared" si="19"/>
        <v>45</v>
      </c>
      <c r="Y55" s="159">
        <f t="shared" si="20"/>
        <v>45345</v>
      </c>
      <c r="Z55" s="159">
        <f t="shared" si="21"/>
        <v>45349</v>
      </c>
      <c r="AA55" s="161">
        <f t="shared" si="90"/>
        <v>261.20351185999999</v>
      </c>
      <c r="AB55" s="162">
        <f t="shared" si="91"/>
        <v>2.7865309672468235</v>
      </c>
      <c r="AC55" s="161">
        <f t="shared" si="92"/>
        <v>17.50169189</v>
      </c>
      <c r="AD55" s="178">
        <f t="shared" si="99"/>
        <v>6.2796430288158137E-2</v>
      </c>
      <c r="AE55" s="164">
        <f t="shared" si="93"/>
        <v>20.288222857246822</v>
      </c>
      <c r="AF55" s="155">
        <f t="shared" si="94"/>
        <v>45</v>
      </c>
      <c r="AG55" s="159">
        <f t="shared" si="95"/>
        <v>45374</v>
      </c>
      <c r="AH55" s="10"/>
      <c r="AI55" s="170">
        <f t="shared" si="33"/>
        <v>45</v>
      </c>
      <c r="AJ55" s="171">
        <f t="shared" si="96"/>
        <v>45345</v>
      </c>
      <c r="AK55" s="172">
        <f t="shared" si="84"/>
        <v>45349</v>
      </c>
      <c r="AL55" s="173">
        <f t="shared" ca="1" si="34"/>
        <v>385.42711231999999</v>
      </c>
      <c r="AM55" s="173">
        <f t="shared" ca="1" si="35"/>
        <v>386.60862757000001</v>
      </c>
      <c r="AN55" s="174">
        <f t="shared" ca="1" si="36"/>
        <v>6.2796430288158137E-2</v>
      </c>
      <c r="AO55" s="173">
        <f t="shared" ca="1" si="97"/>
        <v>24.203446789968975</v>
      </c>
      <c r="AP55" s="173">
        <f t="shared" ca="1" si="38"/>
        <v>24.277641729999999</v>
      </c>
      <c r="AQ55" s="173">
        <f t="shared" ca="1" si="39"/>
        <v>5.7986322299999999</v>
      </c>
      <c r="AR55" s="170" t="str">
        <f t="shared" ca="1" si="40"/>
        <v>Pago</v>
      </c>
      <c r="AS55" s="10"/>
      <c r="AT55" s="10"/>
      <c r="AU55" s="10"/>
    </row>
    <row r="56" spans="1:47" x14ac:dyDescent="0.2">
      <c r="A56" s="125">
        <f t="shared" si="9"/>
        <v>44020</v>
      </c>
      <c r="B56" s="123">
        <f t="shared" si="1"/>
        <v>1007.94092206</v>
      </c>
      <c r="C56" s="3">
        <f t="shared" si="81"/>
        <v>1001.92302</v>
      </c>
      <c r="D56" s="126">
        <f t="shared" si="26"/>
        <v>786.07</v>
      </c>
      <c r="E56" s="175">
        <f>IF(DAY(A55)=$A$7,VLOOKUP(A55,[1]A!$A$15:$C$500,3),E55)</f>
        <v>787.66600000000005</v>
      </c>
      <c r="F56" s="127">
        <f t="shared" si="27"/>
        <v>43975</v>
      </c>
      <c r="G56" s="122">
        <f t="shared" si="28"/>
        <v>2.0303535308561216E-3</v>
      </c>
      <c r="H56" s="128">
        <f t="shared" si="44"/>
        <v>15</v>
      </c>
      <c r="I56" s="128">
        <f t="shared" si="12"/>
        <v>30</v>
      </c>
      <c r="J56" s="123">
        <f t="shared" si="13"/>
        <v>1.001014661995945</v>
      </c>
      <c r="K56" s="123">
        <v>1</v>
      </c>
      <c r="L56" s="123">
        <f t="shared" si="100"/>
        <v>1.0010146600000001</v>
      </c>
      <c r="M56" s="123">
        <f t="shared" si="4"/>
        <v>1002.93963121</v>
      </c>
      <c r="N56" s="27">
        <f t="shared" si="29"/>
        <v>0</v>
      </c>
      <c r="O56" s="122">
        <f t="shared" si="5"/>
        <v>0</v>
      </c>
      <c r="P56" s="123">
        <f t="shared" si="79"/>
        <v>0</v>
      </c>
      <c r="Q56" s="122">
        <f t="shared" si="15"/>
        <v>0.1268</v>
      </c>
      <c r="R56" s="130">
        <f t="shared" si="7"/>
        <v>1.004986632</v>
      </c>
      <c r="S56" s="123">
        <f t="shared" si="16"/>
        <v>5.0012908500000002</v>
      </c>
      <c r="T56" s="123">
        <f t="shared" si="17"/>
        <v>0</v>
      </c>
      <c r="U56" s="131" t="str">
        <f t="shared" ref="U56" si="107">U55</f>
        <v>J=</v>
      </c>
      <c r="V56" s="140">
        <f t="shared" si="83"/>
        <v>44035</v>
      </c>
      <c r="W56" s="4"/>
      <c r="X56" s="155">
        <f t="shared" si="19"/>
        <v>46</v>
      </c>
      <c r="Y56" s="159">
        <f t="shared" si="20"/>
        <v>45374</v>
      </c>
      <c r="Z56" s="159">
        <f t="shared" si="21"/>
        <v>45378</v>
      </c>
      <c r="AA56" s="161">
        <f t="shared" si="90"/>
        <v>258.59147674999997</v>
      </c>
      <c r="AB56" s="162">
        <f t="shared" si="91"/>
        <v>2.611546769698637</v>
      </c>
      <c r="AC56" s="161">
        <f t="shared" si="92"/>
        <v>2.6120351099999999</v>
      </c>
      <c r="AD56" s="163">
        <v>0.01</v>
      </c>
      <c r="AE56" s="164">
        <f t="shared" si="93"/>
        <v>5.2235818796986369</v>
      </c>
      <c r="AF56" s="155">
        <f t="shared" si="94"/>
        <v>46</v>
      </c>
      <c r="AG56" s="159">
        <f t="shared" si="95"/>
        <v>45405</v>
      </c>
      <c r="AH56" s="10"/>
      <c r="AI56" s="170">
        <f t="shared" si="33"/>
        <v>46</v>
      </c>
      <c r="AJ56" s="171">
        <f t="shared" si="96"/>
        <v>45374</v>
      </c>
      <c r="AK56" s="172">
        <f t="shared" si="84"/>
        <v>45377</v>
      </c>
      <c r="AL56" s="173">
        <f t="shared" ca="1" si="34"/>
        <v>362.33098584000004</v>
      </c>
      <c r="AM56" s="173">
        <f t="shared" ca="1" si="35"/>
        <v>363.30913093999999</v>
      </c>
      <c r="AN56" s="174">
        <f t="shared" ca="1" si="36"/>
        <v>2.228142188184333E-2</v>
      </c>
      <c r="AO56" s="173">
        <f t="shared" ca="1" si="97"/>
        <v>8.0732495563652424</v>
      </c>
      <c r="AP56" s="173">
        <f t="shared" ca="1" si="38"/>
        <v>8.0950440199999996</v>
      </c>
      <c r="AQ56" s="173">
        <f t="shared" ca="1" si="39"/>
        <v>5.4491697400000003</v>
      </c>
      <c r="AR56" s="170" t="str">
        <f t="shared" ca="1" si="40"/>
        <v>Pago</v>
      </c>
      <c r="AS56" s="10"/>
      <c r="AT56" s="10"/>
      <c r="AU56" s="10"/>
    </row>
    <row r="57" spans="1:47" x14ac:dyDescent="0.2">
      <c r="A57" s="125">
        <f t="shared" si="9"/>
        <v>44021</v>
      </c>
      <c r="B57" s="123">
        <f t="shared" si="1"/>
        <v>1008.3433978100001</v>
      </c>
      <c r="C57" s="3">
        <f t="shared" si="81"/>
        <v>1001.92302</v>
      </c>
      <c r="D57" s="126">
        <f t="shared" si="26"/>
        <v>786.07</v>
      </c>
      <c r="E57" s="175">
        <f>IF(DAY(A56)=$A$7,VLOOKUP(A56,[1]A!$A$15:$C$500,3),E56)</f>
        <v>787.66600000000005</v>
      </c>
      <c r="F57" s="127">
        <f t="shared" si="27"/>
        <v>43975</v>
      </c>
      <c r="G57" s="122">
        <f t="shared" si="28"/>
        <v>2.0303535308561216E-3</v>
      </c>
      <c r="H57" s="128">
        <f t="shared" si="44"/>
        <v>16</v>
      </c>
      <c r="I57" s="128">
        <f t="shared" si="12"/>
        <v>30</v>
      </c>
      <c r="J57" s="123">
        <f t="shared" si="13"/>
        <v>1.0010823427232882</v>
      </c>
      <c r="K57" s="123">
        <v>1</v>
      </c>
      <c r="L57" s="123">
        <f t="shared" si="100"/>
        <v>1.00108234</v>
      </c>
      <c r="M57" s="123">
        <f t="shared" si="4"/>
        <v>1003.00744136</v>
      </c>
      <c r="N57" s="27">
        <f t="shared" si="29"/>
        <v>0</v>
      </c>
      <c r="O57" s="122">
        <f t="shared" si="5"/>
        <v>0</v>
      </c>
      <c r="P57" s="123">
        <f t="shared" si="79"/>
        <v>0</v>
      </c>
      <c r="Q57" s="122">
        <f t="shared" si="15"/>
        <v>0.1268</v>
      </c>
      <c r="R57" s="130">
        <f t="shared" si="7"/>
        <v>1.005319957</v>
      </c>
      <c r="S57" s="123">
        <f t="shared" si="16"/>
        <v>5.3359564500000003</v>
      </c>
      <c r="T57" s="123">
        <f t="shared" si="17"/>
        <v>0</v>
      </c>
      <c r="U57" s="131" t="str">
        <f t="shared" ref="U57" si="108">U56</f>
        <v>J=</v>
      </c>
      <c r="V57" s="140">
        <f t="shared" si="83"/>
        <v>44035</v>
      </c>
      <c r="W57" s="4"/>
      <c r="X57" s="155">
        <f t="shared" si="19"/>
        <v>47</v>
      </c>
      <c r="Y57" s="159">
        <f t="shared" si="20"/>
        <v>45405</v>
      </c>
      <c r="Z57" s="159">
        <f t="shared" si="21"/>
        <v>45407</v>
      </c>
      <c r="AA57" s="161">
        <f t="shared" si="90"/>
        <v>256.00556198999999</v>
      </c>
      <c r="AB57" s="162">
        <f t="shared" si="91"/>
        <v>2.5854313020876343</v>
      </c>
      <c r="AC57" s="161">
        <f t="shared" si="92"/>
        <v>2.5859147600000001</v>
      </c>
      <c r="AD57" s="163">
        <v>0.01</v>
      </c>
      <c r="AE57" s="164">
        <f t="shared" si="93"/>
        <v>5.1713460620876344</v>
      </c>
      <c r="AF57" s="155">
        <f t="shared" si="94"/>
        <v>47</v>
      </c>
      <c r="AG57" s="159">
        <f t="shared" si="95"/>
        <v>45435</v>
      </c>
      <c r="AH57" s="10"/>
      <c r="AI57" s="170">
        <f t="shared" si="33"/>
        <v>47</v>
      </c>
      <c r="AJ57" s="171">
        <f t="shared" si="96"/>
        <v>45405</v>
      </c>
      <c r="AK57" s="172">
        <f t="shared" si="84"/>
        <v>45407</v>
      </c>
      <c r="AL57" s="173">
        <f t="shared" ca="1" si="34"/>
        <v>355.21408692</v>
      </c>
      <c r="AM57" s="173">
        <f t="shared" ca="1" si="35"/>
        <v>355.68119344000002</v>
      </c>
      <c r="AN57" s="174">
        <f t="shared" ca="1" si="36"/>
        <v>5.3083409857555497E-2</v>
      </c>
      <c r="AO57" s="173">
        <f t="shared" ca="1" si="97"/>
        <v>18.855974963151702</v>
      </c>
      <c r="AP57" s="173">
        <f t="shared" ca="1" si="38"/>
        <v>18.880770569999999</v>
      </c>
      <c r="AQ57" s="173">
        <f t="shared" ca="1" si="39"/>
        <v>5.3347604899999999</v>
      </c>
      <c r="AR57" s="170" t="str">
        <f t="shared" ca="1" si="40"/>
        <v>Pago</v>
      </c>
      <c r="AS57" s="10"/>
      <c r="AT57" s="10"/>
      <c r="AU57" s="10"/>
    </row>
    <row r="58" spans="1:47" x14ac:dyDescent="0.2">
      <c r="A58" s="125">
        <f t="shared" si="9"/>
        <v>44022</v>
      </c>
      <c r="B58" s="123">
        <f t="shared" si="1"/>
        <v>1008.74602911</v>
      </c>
      <c r="C58" s="3">
        <f t="shared" si="81"/>
        <v>1001.92302</v>
      </c>
      <c r="D58" s="126">
        <f t="shared" si="26"/>
        <v>786.07</v>
      </c>
      <c r="E58" s="175">
        <f>IF(DAY(A57)=$A$7,VLOOKUP(A57,[1]A!$A$15:$C$500,3),E57)</f>
        <v>787.66600000000005</v>
      </c>
      <c r="F58" s="127">
        <f t="shared" si="27"/>
        <v>43975</v>
      </c>
      <c r="G58" s="122">
        <f t="shared" si="28"/>
        <v>2.0303535308561216E-3</v>
      </c>
      <c r="H58" s="128">
        <f t="shared" si="44"/>
        <v>17</v>
      </c>
      <c r="I58" s="128">
        <f t="shared" si="12"/>
        <v>30</v>
      </c>
      <c r="J58" s="123">
        <f t="shared" si="13"/>
        <v>1.001150028026669</v>
      </c>
      <c r="K58" s="123">
        <v>1</v>
      </c>
      <c r="L58" s="123">
        <f t="shared" si="100"/>
        <v>1.0011500200000001</v>
      </c>
      <c r="M58" s="123">
        <f t="shared" si="4"/>
        <v>1003.07525151</v>
      </c>
      <c r="N58" s="27">
        <f t="shared" si="29"/>
        <v>0</v>
      </c>
      <c r="O58" s="122">
        <f t="shared" si="5"/>
        <v>0</v>
      </c>
      <c r="P58" s="123">
        <f t="shared" si="79"/>
        <v>0</v>
      </c>
      <c r="Q58" s="122">
        <f t="shared" si="15"/>
        <v>0.1268</v>
      </c>
      <c r="R58" s="130">
        <f t="shared" si="7"/>
        <v>1.0056533919999999</v>
      </c>
      <c r="S58" s="123">
        <f t="shared" si="16"/>
        <v>5.6707776000000001</v>
      </c>
      <c r="T58" s="123">
        <f t="shared" si="17"/>
        <v>0</v>
      </c>
      <c r="U58" s="131" t="str">
        <f t="shared" ref="U58" si="109">U57</f>
        <v>J=</v>
      </c>
      <c r="V58" s="140">
        <f t="shared" si="83"/>
        <v>44035</v>
      </c>
      <c r="W58" s="4"/>
      <c r="X58" s="155">
        <f t="shared" si="19"/>
        <v>48</v>
      </c>
      <c r="Y58" s="159">
        <f t="shared" si="20"/>
        <v>45435</v>
      </c>
      <c r="Z58" s="159">
        <f t="shared" si="21"/>
        <v>45439</v>
      </c>
      <c r="AA58" s="161">
        <f t="shared" si="90"/>
        <v>253.44550637999998</v>
      </c>
      <c r="AB58" s="162">
        <f t="shared" si="91"/>
        <v>2.5595769891417439</v>
      </c>
      <c r="AC58" s="161">
        <f t="shared" si="92"/>
        <v>2.56005561</v>
      </c>
      <c r="AD58" s="163">
        <v>0.01</v>
      </c>
      <c r="AE58" s="164">
        <f t="shared" si="93"/>
        <v>5.1196325991417435</v>
      </c>
      <c r="AF58" s="155">
        <f t="shared" si="94"/>
        <v>48</v>
      </c>
      <c r="AG58" s="159">
        <f t="shared" si="95"/>
        <v>45466</v>
      </c>
      <c r="AH58" s="10"/>
      <c r="AI58" s="170">
        <f t="shared" si="33"/>
        <v>48</v>
      </c>
      <c r="AJ58" s="171">
        <f t="shared" si="96"/>
        <v>45435</v>
      </c>
      <c r="AK58" s="172">
        <f t="shared" si="84"/>
        <v>45439</v>
      </c>
      <c r="AL58" s="173">
        <f t="shared" ca="1" si="34"/>
        <v>336.80042287000003</v>
      </c>
      <c r="AM58" s="173">
        <f t="shared" ca="1" si="35"/>
        <v>337.74145334999997</v>
      </c>
      <c r="AN58" s="174">
        <f t="shared" ca="1" si="36"/>
        <v>0.01</v>
      </c>
      <c r="AO58" s="173">
        <f t="shared" ca="1" si="97"/>
        <v>3.3680042287000003</v>
      </c>
      <c r="AP58" s="173">
        <f t="shared" ca="1" si="38"/>
        <v>3.3774145299999998</v>
      </c>
      <c r="AQ58" s="173">
        <f t="shared" ca="1" si="39"/>
        <v>5.0656874600000004</v>
      </c>
      <c r="AR58" s="170" t="str">
        <f t="shared" ca="1" si="40"/>
        <v>Pago</v>
      </c>
      <c r="AS58" s="10"/>
      <c r="AT58" s="10"/>
      <c r="AU58" s="10"/>
    </row>
    <row r="59" spans="1:47" x14ac:dyDescent="0.2">
      <c r="A59" s="125">
        <f t="shared" si="9"/>
        <v>44023</v>
      </c>
      <c r="B59" s="123">
        <f t="shared" si="1"/>
        <v>1009.14882705</v>
      </c>
      <c r="C59" s="3">
        <f t="shared" si="81"/>
        <v>1001.92302</v>
      </c>
      <c r="D59" s="126">
        <f t="shared" si="26"/>
        <v>786.07</v>
      </c>
      <c r="E59" s="175">
        <f>IF(DAY(A58)=$A$7,VLOOKUP(A58,[1]A!$A$15:$C$500,3),E58)</f>
        <v>787.66600000000005</v>
      </c>
      <c r="F59" s="127">
        <f t="shared" si="27"/>
        <v>43975</v>
      </c>
      <c r="G59" s="122">
        <f t="shared" si="28"/>
        <v>2.0303535308561216E-3</v>
      </c>
      <c r="H59" s="128">
        <f t="shared" si="44"/>
        <v>18</v>
      </c>
      <c r="I59" s="128">
        <f t="shared" si="12"/>
        <v>30</v>
      </c>
      <c r="J59" s="123">
        <f t="shared" si="13"/>
        <v>1.001217717906397</v>
      </c>
      <c r="K59" s="123">
        <v>1</v>
      </c>
      <c r="L59" s="123">
        <f t="shared" si="100"/>
        <v>1.0012177099999999</v>
      </c>
      <c r="M59" s="123">
        <f t="shared" si="4"/>
        <v>1003.14307168</v>
      </c>
      <c r="N59" s="27">
        <f t="shared" si="29"/>
        <v>0</v>
      </c>
      <c r="O59" s="122">
        <f t="shared" si="5"/>
        <v>0</v>
      </c>
      <c r="P59" s="123">
        <f t="shared" si="79"/>
        <v>0</v>
      </c>
      <c r="Q59" s="122">
        <f t="shared" si="15"/>
        <v>0.1268</v>
      </c>
      <c r="R59" s="130">
        <f t="shared" si="7"/>
        <v>1.0059869379999999</v>
      </c>
      <c r="S59" s="123">
        <f t="shared" si="16"/>
        <v>6.0057553700000001</v>
      </c>
      <c r="T59" s="123">
        <f t="shared" si="17"/>
        <v>0</v>
      </c>
      <c r="U59" s="131" t="str">
        <f t="shared" ref="U59" si="110">U58</f>
        <v>J=</v>
      </c>
      <c r="V59" s="140">
        <f t="shared" si="83"/>
        <v>44035</v>
      </c>
      <c r="W59" s="4"/>
      <c r="X59" s="155">
        <f t="shared" si="19"/>
        <v>49</v>
      </c>
      <c r="Y59" s="159">
        <f t="shared" ref="Y59:Y71" si="111">AB136</f>
        <v>45466</v>
      </c>
      <c r="Z59" s="159">
        <f t="shared" ref="Z59:Z71" si="112">AD136</f>
        <v>45469</v>
      </c>
      <c r="AA59" s="161">
        <f t="shared" ref="AA59:AA71" si="113">AA58-AC59</f>
        <v>250.91105131999998</v>
      </c>
      <c r="AB59" s="162">
        <f t="shared" ref="AB59:AB71" si="114">(((1+AB$9)^(1/12))-1)*AA58</f>
        <v>2.5339812193493079</v>
      </c>
      <c r="AC59" s="161">
        <f t="shared" ref="AC59:AC71" si="115">TRUNC(AD59*AA58,8)</f>
        <v>2.53445506</v>
      </c>
      <c r="AD59" s="163">
        <v>0.01</v>
      </c>
      <c r="AE59" s="164">
        <f t="shared" ref="AE59:AE71" si="116">(AB59+AC59)</f>
        <v>5.0684362793493083</v>
      </c>
      <c r="AF59" s="155">
        <f t="shared" ref="AF59:AF71" si="117">X59</f>
        <v>49</v>
      </c>
      <c r="AG59" s="159">
        <f t="shared" ref="AG59:AG71" si="118">Y60</f>
        <v>45496</v>
      </c>
      <c r="AH59" s="10"/>
      <c r="AI59" s="170">
        <f t="shared" si="33"/>
        <v>49</v>
      </c>
      <c r="AJ59" s="171">
        <f t="shared" si="96"/>
        <v>45466</v>
      </c>
      <c r="AK59" s="172">
        <f t="shared" si="84"/>
        <v>45468</v>
      </c>
      <c r="AL59" s="173">
        <f t="shared" ca="1" si="34"/>
        <v>334.36403881999996</v>
      </c>
      <c r="AM59" s="173">
        <f t="shared" ca="1" si="35"/>
        <v>336.08843775000003</v>
      </c>
      <c r="AN59" s="174">
        <f t="shared" ca="1" si="36"/>
        <v>0</v>
      </c>
      <c r="AO59" s="173">
        <f t="shared" ca="1" si="97"/>
        <v>0</v>
      </c>
      <c r="AP59" s="173">
        <f t="shared" ca="1" si="38"/>
        <v>0</v>
      </c>
      <c r="AQ59" s="173">
        <f t="shared" ca="1" si="39"/>
        <v>5.0408943500000003</v>
      </c>
      <c r="AR59" s="170" t="s">
        <v>99</v>
      </c>
      <c r="AS59" s="10"/>
      <c r="AT59" s="10"/>
      <c r="AU59" s="10"/>
    </row>
    <row r="60" spans="1:47" x14ac:dyDescent="0.2">
      <c r="A60" s="125">
        <f t="shared" si="9"/>
        <v>44024</v>
      </c>
      <c r="B60" s="123">
        <f t="shared" si="1"/>
        <v>1009.5517916700001</v>
      </c>
      <c r="C60" s="3">
        <f t="shared" si="81"/>
        <v>1001.92302</v>
      </c>
      <c r="D60" s="126">
        <f t="shared" si="26"/>
        <v>786.07</v>
      </c>
      <c r="E60" s="175">
        <f>IF(DAY(A59)=$A$7,VLOOKUP(A59,[1]A!$A$15:$C$500,3),E59)</f>
        <v>787.66600000000005</v>
      </c>
      <c r="F60" s="127">
        <f t="shared" si="27"/>
        <v>43975</v>
      </c>
      <c r="G60" s="122">
        <f t="shared" si="28"/>
        <v>2.0303535308561216E-3</v>
      </c>
      <c r="H60" s="128">
        <f t="shared" si="44"/>
        <v>19</v>
      </c>
      <c r="I60" s="128">
        <f t="shared" si="12"/>
        <v>30</v>
      </c>
      <c r="J60" s="123">
        <f t="shared" si="13"/>
        <v>1.0012854123627815</v>
      </c>
      <c r="K60" s="123">
        <v>1</v>
      </c>
      <c r="L60" s="123">
        <f t="shared" si="100"/>
        <v>1.0012854099999999</v>
      </c>
      <c r="M60" s="123">
        <f t="shared" si="4"/>
        <v>1003.21090186</v>
      </c>
      <c r="N60" s="27">
        <f t="shared" si="29"/>
        <v>0</v>
      </c>
      <c r="O60" s="122">
        <f t="shared" si="5"/>
        <v>0</v>
      </c>
      <c r="P60" s="123">
        <f t="shared" si="79"/>
        <v>0</v>
      </c>
      <c r="Q60" s="122">
        <f t="shared" si="15"/>
        <v>0.1268</v>
      </c>
      <c r="R60" s="130">
        <f t="shared" si="7"/>
        <v>1.006320595</v>
      </c>
      <c r="S60" s="123">
        <f t="shared" si="16"/>
        <v>6.3408898100000002</v>
      </c>
      <c r="T60" s="123">
        <f t="shared" si="17"/>
        <v>0</v>
      </c>
      <c r="U60" s="131" t="str">
        <f t="shared" ref="U60" si="119">U59</f>
        <v>J=</v>
      </c>
      <c r="V60" s="140">
        <f t="shared" si="83"/>
        <v>44035</v>
      </c>
      <c r="W60" s="4"/>
      <c r="X60" s="155">
        <f t="shared" si="19"/>
        <v>50</v>
      </c>
      <c r="Y60" s="159">
        <f t="shared" si="111"/>
        <v>45496</v>
      </c>
      <c r="Z60" s="159">
        <f t="shared" si="112"/>
        <v>45498</v>
      </c>
      <c r="AA60" s="161">
        <f t="shared" si="113"/>
        <v>248.40194080999999</v>
      </c>
      <c r="AB60" s="162">
        <f t="shared" si="114"/>
        <v>2.5086414071938079</v>
      </c>
      <c r="AC60" s="161">
        <f t="shared" si="115"/>
        <v>2.5091105100000002</v>
      </c>
      <c r="AD60" s="163">
        <v>0.01</v>
      </c>
      <c r="AE60" s="164">
        <f t="shared" si="116"/>
        <v>5.0177519171938076</v>
      </c>
      <c r="AF60" s="155">
        <f t="shared" si="117"/>
        <v>50</v>
      </c>
      <c r="AG60" s="159">
        <f t="shared" si="118"/>
        <v>45527</v>
      </c>
      <c r="AH60" s="10"/>
      <c r="AI60" s="170">
        <f t="shared" si="33"/>
        <v>50</v>
      </c>
      <c r="AJ60" s="171">
        <f t="shared" ref="AJ60:AJ71" si="120">Y60</f>
        <v>45496</v>
      </c>
      <c r="AK60" s="172">
        <f t="shared" ref="AK60:AK71" si="121">WORKDAY(AJ60,2,$X$87:$X$300)</f>
        <v>45498</v>
      </c>
      <c r="AL60" s="173">
        <f t="shared" ca="1" si="34"/>
        <v>348.65624675999999</v>
      </c>
      <c r="AM60" s="173">
        <f t="shared" ca="1" si="35"/>
        <v>351.66293619999999</v>
      </c>
      <c r="AN60" s="174">
        <f t="shared" ca="1" si="36"/>
        <v>0.01</v>
      </c>
      <c r="AO60" s="173">
        <f t="shared" ref="AO60:AO71" ca="1" si="122">IF($AK60&lt;TODAY(),(AN60*AL60),"-")</f>
        <v>3.4865624675999998</v>
      </c>
      <c r="AP60" s="173">
        <f t="shared" ca="1" si="38"/>
        <v>3.51662936</v>
      </c>
      <c r="AQ60" s="173">
        <f t="shared" ca="1" si="39"/>
        <v>5.2744917999999998</v>
      </c>
      <c r="AR60" s="170" t="str">
        <f t="shared" ca="1" si="40"/>
        <v>Pago</v>
      </c>
      <c r="AS60" s="10"/>
      <c r="AT60" s="10"/>
      <c r="AU60" s="10"/>
    </row>
    <row r="61" spans="1:47" x14ac:dyDescent="0.2">
      <c r="A61" s="125">
        <f t="shared" si="9"/>
        <v>44025</v>
      </c>
      <c r="B61" s="123">
        <f t="shared" si="1"/>
        <v>1009.9549119100001</v>
      </c>
      <c r="C61" s="3">
        <f t="shared" si="81"/>
        <v>1001.92302</v>
      </c>
      <c r="D61" s="126">
        <f t="shared" si="26"/>
        <v>786.07</v>
      </c>
      <c r="E61" s="175">
        <f>IF(DAY(A60)=$A$7,VLOOKUP(A60,[1]A!$A$15:$C$500,3),E60)</f>
        <v>787.66600000000005</v>
      </c>
      <c r="F61" s="127">
        <f t="shared" si="27"/>
        <v>43975</v>
      </c>
      <c r="G61" s="122">
        <f t="shared" si="28"/>
        <v>2.0303535308561216E-3</v>
      </c>
      <c r="H61" s="128">
        <f t="shared" si="44"/>
        <v>20</v>
      </c>
      <c r="I61" s="128">
        <f t="shared" si="12"/>
        <v>30</v>
      </c>
      <c r="J61" s="123">
        <f t="shared" si="13"/>
        <v>1.0013531113961318</v>
      </c>
      <c r="K61" s="123">
        <v>1</v>
      </c>
      <c r="L61" s="123">
        <f t="shared" si="100"/>
        <v>1.0013531099999999</v>
      </c>
      <c r="M61" s="123">
        <f t="shared" si="4"/>
        <v>1003.27873205</v>
      </c>
      <c r="N61" s="27">
        <f t="shared" si="29"/>
        <v>0</v>
      </c>
      <c r="O61" s="122">
        <f t="shared" si="5"/>
        <v>0</v>
      </c>
      <c r="P61" s="123">
        <f t="shared" si="79"/>
        <v>0</v>
      </c>
      <c r="Q61" s="122">
        <f t="shared" si="15"/>
        <v>0.1268</v>
      </c>
      <c r="R61" s="130">
        <f t="shared" si="7"/>
        <v>1.0066543619999999</v>
      </c>
      <c r="S61" s="123">
        <f t="shared" si="16"/>
        <v>6.6761798600000004</v>
      </c>
      <c r="T61" s="123">
        <f t="shared" si="17"/>
        <v>0</v>
      </c>
      <c r="U61" s="131" t="str">
        <f t="shared" ref="U61" si="123">U60</f>
        <v>J=</v>
      </c>
      <c r="V61" s="140">
        <f t="shared" si="83"/>
        <v>44035</v>
      </c>
      <c r="W61" s="4"/>
      <c r="X61" s="155">
        <f t="shared" si="19"/>
        <v>51</v>
      </c>
      <c r="Y61" s="159">
        <f t="shared" si="111"/>
        <v>45527</v>
      </c>
      <c r="Z61" s="159">
        <f t="shared" si="112"/>
        <v>45531</v>
      </c>
      <c r="AA61" s="161">
        <f t="shared" si="113"/>
        <v>245.91792140999999</v>
      </c>
      <c r="AB61" s="162">
        <f t="shared" si="114"/>
        <v>2.4835549931538639</v>
      </c>
      <c r="AC61" s="161">
        <f t="shared" si="115"/>
        <v>2.4840194000000002</v>
      </c>
      <c r="AD61" s="163">
        <v>0.01</v>
      </c>
      <c r="AE61" s="164">
        <f t="shared" si="116"/>
        <v>4.9675743931538641</v>
      </c>
      <c r="AF61" s="155">
        <f t="shared" si="117"/>
        <v>51</v>
      </c>
      <c r="AG61" s="159">
        <f t="shared" si="118"/>
        <v>45558</v>
      </c>
      <c r="AH61" s="10"/>
      <c r="AI61" s="170">
        <f t="shared" si="33"/>
        <v>51</v>
      </c>
      <c r="AJ61" s="171">
        <f t="shared" si="120"/>
        <v>45527</v>
      </c>
      <c r="AK61" s="172">
        <f t="shared" si="121"/>
        <v>45531</v>
      </c>
      <c r="AL61" s="173">
        <f t="shared" ca="1" si="34"/>
        <v>348.14630683999997</v>
      </c>
      <c r="AM61" s="173">
        <f t="shared" ca="1" si="35"/>
        <v>351.14859873</v>
      </c>
      <c r="AN61" s="174">
        <f t="shared" ca="1" si="36"/>
        <v>0.01</v>
      </c>
      <c r="AO61" s="173">
        <f t="shared" ca="1" si="122"/>
        <v>3.4814630683999996</v>
      </c>
      <c r="AP61" s="173">
        <f t="shared" ca="1" si="38"/>
        <v>3.5114859799999998</v>
      </c>
      <c r="AQ61" s="173">
        <f t="shared" ca="1" si="39"/>
        <v>5.2667773999999996</v>
      </c>
      <c r="AR61" s="170" t="str">
        <f t="shared" ca="1" si="40"/>
        <v>Pago</v>
      </c>
      <c r="AS61" s="10"/>
      <c r="AT61" s="10"/>
      <c r="AU61" s="10"/>
    </row>
    <row r="62" spans="1:47" x14ac:dyDescent="0.2">
      <c r="A62" s="125">
        <f t="shared" si="9"/>
        <v>44026</v>
      </c>
      <c r="B62" s="123">
        <f t="shared" si="1"/>
        <v>1010.35818882</v>
      </c>
      <c r="C62" s="3">
        <f t="shared" si="81"/>
        <v>1001.92302</v>
      </c>
      <c r="D62" s="126">
        <f t="shared" si="26"/>
        <v>786.07</v>
      </c>
      <c r="E62" s="175">
        <f>IF(DAY(A61)=$A$7,VLOOKUP(A61,[1]A!$A$15:$C$500,3),E61)</f>
        <v>787.66600000000005</v>
      </c>
      <c r="F62" s="127">
        <f t="shared" si="27"/>
        <v>43975</v>
      </c>
      <c r="G62" s="122">
        <f t="shared" si="28"/>
        <v>2.0303535308561216E-3</v>
      </c>
      <c r="H62" s="128">
        <f t="shared" si="44"/>
        <v>21</v>
      </c>
      <c r="I62" s="128">
        <f t="shared" si="12"/>
        <v>30</v>
      </c>
      <c r="J62" s="123">
        <f t="shared" si="13"/>
        <v>1.0014208150067578</v>
      </c>
      <c r="K62" s="123">
        <v>1</v>
      </c>
      <c r="L62" s="123">
        <f t="shared" si="100"/>
        <v>1.0014208099999999</v>
      </c>
      <c r="M62" s="123">
        <f t="shared" si="4"/>
        <v>1003.34656224</v>
      </c>
      <c r="N62" s="27">
        <f t="shared" si="29"/>
        <v>0</v>
      </c>
      <c r="O62" s="122">
        <f t="shared" si="5"/>
        <v>0</v>
      </c>
      <c r="P62" s="123">
        <f t="shared" si="79"/>
        <v>0</v>
      </c>
      <c r="Q62" s="122">
        <f t="shared" si="15"/>
        <v>0.1268</v>
      </c>
      <c r="R62" s="130">
        <f t="shared" si="7"/>
        <v>1.0069882400000001</v>
      </c>
      <c r="S62" s="123">
        <f t="shared" si="16"/>
        <v>7.0116265799999997</v>
      </c>
      <c r="T62" s="123">
        <f t="shared" si="17"/>
        <v>0</v>
      </c>
      <c r="U62" s="131" t="str">
        <f t="shared" ref="U62" si="124">U61</f>
        <v>J=</v>
      </c>
      <c r="V62" s="140">
        <f t="shared" si="83"/>
        <v>44035</v>
      </c>
      <c r="W62" s="4"/>
      <c r="X62" s="155">
        <f t="shared" si="19"/>
        <v>52</v>
      </c>
      <c r="Y62" s="159">
        <f t="shared" si="111"/>
        <v>45558</v>
      </c>
      <c r="Z62" s="159">
        <f t="shared" si="112"/>
        <v>45560</v>
      </c>
      <c r="AA62" s="161">
        <f t="shared" si="113"/>
        <v>243.45874219999999</v>
      </c>
      <c r="AB62" s="162">
        <f t="shared" si="114"/>
        <v>2.4587194433033099</v>
      </c>
      <c r="AC62" s="161">
        <f t="shared" si="115"/>
        <v>2.4591792099999998</v>
      </c>
      <c r="AD62" s="163">
        <v>0.01</v>
      </c>
      <c r="AE62" s="164">
        <f t="shared" si="116"/>
        <v>4.9178986533033093</v>
      </c>
      <c r="AF62" s="155">
        <f t="shared" si="117"/>
        <v>52</v>
      </c>
      <c r="AG62" s="159">
        <f t="shared" si="118"/>
        <v>45588</v>
      </c>
      <c r="AH62" s="10"/>
      <c r="AI62" s="170">
        <f t="shared" si="33"/>
        <v>52</v>
      </c>
      <c r="AJ62" s="171">
        <f t="shared" si="120"/>
        <v>45558</v>
      </c>
      <c r="AK62" s="172">
        <f t="shared" si="121"/>
        <v>45560</v>
      </c>
      <c r="AL62" s="173">
        <f t="shared" ca="1" si="34"/>
        <v>347.63711275000003</v>
      </c>
      <c r="AM62" s="173">
        <f t="shared" ca="1" si="35"/>
        <v>350.63501352999998</v>
      </c>
      <c r="AN62" s="174">
        <f t="shared" ca="1" si="36"/>
        <v>0.01</v>
      </c>
      <c r="AO62" s="173">
        <f t="shared" ca="1" si="122"/>
        <v>3.4763711275000002</v>
      </c>
      <c r="AP62" s="173">
        <f t="shared" ca="1" si="38"/>
        <v>3.50635013</v>
      </c>
      <c r="AQ62" s="173">
        <f t="shared" ca="1" si="39"/>
        <v>5.2590742800000001</v>
      </c>
      <c r="AR62" s="170" t="str">
        <f t="shared" ca="1" si="40"/>
        <v>Pago</v>
      </c>
      <c r="AS62" s="10"/>
      <c r="AT62" s="10"/>
      <c r="AU62" s="10"/>
    </row>
    <row r="63" spans="1:47" x14ac:dyDescent="0.2">
      <c r="A63" s="125">
        <f t="shared" si="9"/>
        <v>44027</v>
      </c>
      <c r="B63" s="123">
        <f t="shared" si="1"/>
        <v>1010.76163248</v>
      </c>
      <c r="C63" s="3">
        <f t="shared" si="81"/>
        <v>1001.92302</v>
      </c>
      <c r="D63" s="126">
        <f t="shared" si="26"/>
        <v>786.07</v>
      </c>
      <c r="E63" s="175">
        <f>IF(DAY(A62)=$A$7,VLOOKUP(A62,[1]A!$A$15:$C$500,3),E62)</f>
        <v>787.66600000000005</v>
      </c>
      <c r="F63" s="127">
        <f t="shared" si="27"/>
        <v>43975</v>
      </c>
      <c r="G63" s="122">
        <f t="shared" si="28"/>
        <v>2.0303535308561216E-3</v>
      </c>
      <c r="H63" s="128">
        <f t="shared" si="44"/>
        <v>22</v>
      </c>
      <c r="I63" s="128">
        <f t="shared" si="12"/>
        <v>30</v>
      </c>
      <c r="J63" s="123">
        <f t="shared" si="13"/>
        <v>1.0014885231949686</v>
      </c>
      <c r="K63" s="123">
        <v>1</v>
      </c>
      <c r="L63" s="123">
        <f t="shared" si="100"/>
        <v>1.0014885200000001</v>
      </c>
      <c r="M63" s="123">
        <f t="shared" si="4"/>
        <v>1003.41440245</v>
      </c>
      <c r="N63" s="27">
        <f t="shared" si="29"/>
        <v>0</v>
      </c>
      <c r="O63" s="122">
        <f t="shared" si="5"/>
        <v>0</v>
      </c>
      <c r="P63" s="123">
        <f t="shared" si="79"/>
        <v>0</v>
      </c>
      <c r="Q63" s="122">
        <f t="shared" si="15"/>
        <v>0.1268</v>
      </c>
      <c r="R63" s="130">
        <f t="shared" si="7"/>
        <v>1.0073222289999999</v>
      </c>
      <c r="S63" s="123">
        <f t="shared" si="16"/>
        <v>7.3472300300000004</v>
      </c>
      <c r="T63" s="123">
        <f t="shared" si="17"/>
        <v>0</v>
      </c>
      <c r="U63" s="131" t="str">
        <f t="shared" ref="U63" si="125">U62</f>
        <v>J=</v>
      </c>
      <c r="V63" s="140">
        <f t="shared" si="83"/>
        <v>44035</v>
      </c>
      <c r="W63" s="4"/>
      <c r="X63" s="155">
        <f t="shared" si="19"/>
        <v>53</v>
      </c>
      <c r="Y63" s="159">
        <f t="shared" si="111"/>
        <v>45588</v>
      </c>
      <c r="Z63" s="159">
        <f t="shared" si="112"/>
        <v>45590</v>
      </c>
      <c r="AA63" s="161">
        <f t="shared" si="113"/>
        <v>241.02415477999998</v>
      </c>
      <c r="AB63" s="162">
        <f t="shared" si="114"/>
        <v>2.4341322489112693</v>
      </c>
      <c r="AC63" s="161">
        <f t="shared" si="115"/>
        <v>2.4345874200000002</v>
      </c>
      <c r="AD63" s="163">
        <v>0.01</v>
      </c>
      <c r="AE63" s="164">
        <f t="shared" si="116"/>
        <v>4.8687196689112699</v>
      </c>
      <c r="AF63" s="155">
        <f t="shared" si="117"/>
        <v>53</v>
      </c>
      <c r="AG63" s="159">
        <f t="shared" si="118"/>
        <v>45619</v>
      </c>
      <c r="AH63" s="10"/>
      <c r="AI63" s="170">
        <f t="shared" si="33"/>
        <v>53</v>
      </c>
      <c r="AJ63" s="171">
        <f t="shared" si="120"/>
        <v>45588</v>
      </c>
      <c r="AK63" s="172">
        <f t="shared" si="121"/>
        <v>45590</v>
      </c>
      <c r="AL63" s="173">
        <f t="shared" ca="1" si="34"/>
        <v>347.12866339999999</v>
      </c>
      <c r="AM63" s="173">
        <f t="shared" ca="1" si="35"/>
        <v>350.12217949000001</v>
      </c>
      <c r="AN63" s="174">
        <f t="shared" ca="1" si="36"/>
        <v>0.01</v>
      </c>
      <c r="AO63" s="173">
        <f t="shared" ca="1" si="122"/>
        <v>3.4712866340000001</v>
      </c>
      <c r="AP63" s="173">
        <f t="shared" ca="1" si="38"/>
        <v>3.5012217899999998</v>
      </c>
      <c r="AQ63" s="173">
        <f t="shared" ca="1" si="39"/>
        <v>5.2513824299999996</v>
      </c>
      <c r="AR63" s="170" t="str">
        <f t="shared" ca="1" si="40"/>
        <v>Pago</v>
      </c>
      <c r="AS63" s="10"/>
      <c r="AT63" s="10"/>
      <c r="AU63" s="10"/>
    </row>
    <row r="64" spans="1:47" x14ac:dyDescent="0.2">
      <c r="A64" s="125">
        <f t="shared" si="9"/>
        <v>44028</v>
      </c>
      <c r="B64" s="123">
        <f t="shared" si="1"/>
        <v>1011.1652328500001</v>
      </c>
      <c r="C64" s="3">
        <f t="shared" si="81"/>
        <v>1001.92302</v>
      </c>
      <c r="D64" s="126">
        <f t="shared" si="26"/>
        <v>786.07</v>
      </c>
      <c r="E64" s="175">
        <f>IF(DAY(A63)=$A$7,VLOOKUP(A63,[1]A!$A$15:$C$500,3),E63)</f>
        <v>787.66600000000005</v>
      </c>
      <c r="F64" s="127">
        <f t="shared" si="27"/>
        <v>43975</v>
      </c>
      <c r="G64" s="122">
        <f t="shared" si="28"/>
        <v>2.0303535308561216E-3</v>
      </c>
      <c r="H64" s="128">
        <f t="shared" si="44"/>
        <v>23</v>
      </c>
      <c r="I64" s="128">
        <f t="shared" si="12"/>
        <v>30</v>
      </c>
      <c r="J64" s="123">
        <f t="shared" si="13"/>
        <v>1.0015562359610737</v>
      </c>
      <c r="K64" s="123">
        <v>1</v>
      </c>
      <c r="L64" s="123">
        <f t="shared" si="100"/>
        <v>1.00155623</v>
      </c>
      <c r="M64" s="123">
        <f t="shared" si="4"/>
        <v>1003.48224266</v>
      </c>
      <c r="N64" s="27">
        <f t="shared" si="29"/>
        <v>0</v>
      </c>
      <c r="O64" s="122">
        <f t="shared" si="5"/>
        <v>0</v>
      </c>
      <c r="P64" s="123">
        <f t="shared" si="79"/>
        <v>0</v>
      </c>
      <c r="Q64" s="122">
        <f t="shared" si="15"/>
        <v>0.1268</v>
      </c>
      <c r="R64" s="130">
        <f t="shared" si="7"/>
        <v>1.007656329</v>
      </c>
      <c r="S64" s="123">
        <f t="shared" si="16"/>
        <v>7.6829901899999999</v>
      </c>
      <c r="T64" s="123">
        <f t="shared" si="17"/>
        <v>0</v>
      </c>
      <c r="U64" s="131" t="str">
        <f t="shared" ref="U64" si="126">U63</f>
        <v>J=</v>
      </c>
      <c r="V64" s="140">
        <f t="shared" si="83"/>
        <v>44035</v>
      </c>
      <c r="W64" s="4"/>
      <c r="X64" s="155">
        <f t="shared" si="19"/>
        <v>54</v>
      </c>
      <c r="Y64" s="159">
        <f t="shared" si="111"/>
        <v>45619</v>
      </c>
      <c r="Z64" s="159">
        <f t="shared" si="112"/>
        <v>45623</v>
      </c>
      <c r="AA64" s="161">
        <f t="shared" si="113"/>
        <v>238.61391323999999</v>
      </c>
      <c r="AB64" s="162">
        <f t="shared" si="114"/>
        <v>2.4097909264421524</v>
      </c>
      <c r="AC64" s="161">
        <f t="shared" si="115"/>
        <v>2.4102415399999999</v>
      </c>
      <c r="AD64" s="163">
        <v>0.01</v>
      </c>
      <c r="AE64" s="164">
        <f t="shared" si="116"/>
        <v>4.8200324664421519</v>
      </c>
      <c r="AF64" s="155">
        <f t="shared" si="117"/>
        <v>54</v>
      </c>
      <c r="AG64" s="159">
        <f t="shared" si="118"/>
        <v>45649</v>
      </c>
      <c r="AH64" s="10"/>
      <c r="AI64" s="170">
        <f t="shared" si="33"/>
        <v>54</v>
      </c>
      <c r="AJ64" s="171">
        <f t="shared" si="120"/>
        <v>45619</v>
      </c>
      <c r="AK64" s="172">
        <f t="shared" si="121"/>
        <v>45622</v>
      </c>
      <c r="AL64" s="173">
        <f t="shared" ca="1" si="34"/>
        <v>346.62095770000002</v>
      </c>
      <c r="AM64" s="173">
        <f t="shared" ca="1" si="35"/>
        <v>349.61009552000002</v>
      </c>
      <c r="AN64" s="174">
        <f t="shared" ca="1" si="36"/>
        <v>0.01</v>
      </c>
      <c r="AO64" s="173">
        <f t="shared" ca="1" si="122"/>
        <v>3.4662095770000003</v>
      </c>
      <c r="AP64" s="173">
        <f t="shared" ca="1" si="38"/>
        <v>3.4961009500000002</v>
      </c>
      <c r="AQ64" s="173">
        <f t="shared" ca="1" si="39"/>
        <v>5.24370183</v>
      </c>
      <c r="AR64" s="170" t="str">
        <f t="shared" ca="1" si="40"/>
        <v>Pago</v>
      </c>
    </row>
    <row r="65" spans="1:229" x14ac:dyDescent="0.2">
      <c r="A65" s="125">
        <f t="shared" si="9"/>
        <v>44029</v>
      </c>
      <c r="B65" s="123">
        <f t="shared" si="1"/>
        <v>1011.56899903</v>
      </c>
      <c r="C65" s="3">
        <f t="shared" si="81"/>
        <v>1001.92302</v>
      </c>
      <c r="D65" s="126">
        <f t="shared" si="26"/>
        <v>786.07</v>
      </c>
      <c r="E65" s="175">
        <f>IF(DAY(A64)=$A$7,VLOOKUP(A64,[1]A!$A$15:$C$500,3),E64)</f>
        <v>787.66600000000005</v>
      </c>
      <c r="F65" s="127">
        <f t="shared" si="27"/>
        <v>43975</v>
      </c>
      <c r="G65" s="122">
        <f t="shared" si="28"/>
        <v>2.0303535308561216E-3</v>
      </c>
      <c r="H65" s="128">
        <f t="shared" si="44"/>
        <v>24</v>
      </c>
      <c r="I65" s="128">
        <f t="shared" si="12"/>
        <v>30</v>
      </c>
      <c r="J65" s="123">
        <f t="shared" si="13"/>
        <v>1.001623953305383</v>
      </c>
      <c r="K65" s="123">
        <v>1</v>
      </c>
      <c r="L65" s="123">
        <f t="shared" si="100"/>
        <v>1.0016239499999999</v>
      </c>
      <c r="M65" s="123">
        <f t="shared" si="4"/>
        <v>1003.55009288</v>
      </c>
      <c r="N65" s="27">
        <f t="shared" si="29"/>
        <v>0</v>
      </c>
      <c r="O65" s="122">
        <f t="shared" si="5"/>
        <v>0</v>
      </c>
      <c r="P65" s="123">
        <f t="shared" si="79"/>
        <v>0</v>
      </c>
      <c r="Q65" s="122">
        <f t="shared" si="15"/>
        <v>0.1268</v>
      </c>
      <c r="R65" s="130">
        <f t="shared" si="7"/>
        <v>1.0079905389999999</v>
      </c>
      <c r="S65" s="123">
        <f t="shared" si="16"/>
        <v>8.0189061499999994</v>
      </c>
      <c r="T65" s="123">
        <f t="shared" si="17"/>
        <v>0</v>
      </c>
      <c r="U65" s="131" t="str">
        <f t="shared" ref="U65" si="127">U64</f>
        <v>J=</v>
      </c>
      <c r="V65" s="140">
        <f t="shared" si="83"/>
        <v>44035</v>
      </c>
      <c r="W65" s="4"/>
      <c r="X65" s="155">
        <f t="shared" si="19"/>
        <v>55</v>
      </c>
      <c r="Y65" s="159">
        <f t="shared" si="111"/>
        <v>45649</v>
      </c>
      <c r="Z65" s="159">
        <f t="shared" si="112"/>
        <v>45652</v>
      </c>
      <c r="AA65" s="161">
        <f t="shared" si="113"/>
        <v>236.22777410999998</v>
      </c>
      <c r="AB65" s="162">
        <f t="shared" si="114"/>
        <v>2.3856930172557167</v>
      </c>
      <c r="AC65" s="161">
        <f t="shared" si="115"/>
        <v>2.3861391300000001</v>
      </c>
      <c r="AD65" s="163">
        <v>0.01</v>
      </c>
      <c r="AE65" s="164">
        <f t="shared" si="116"/>
        <v>4.7718321472557168</v>
      </c>
      <c r="AF65" s="155">
        <f t="shared" si="117"/>
        <v>55</v>
      </c>
      <c r="AG65" s="159">
        <f t="shared" si="118"/>
        <v>45680</v>
      </c>
      <c r="AH65" s="10"/>
      <c r="AI65" s="170">
        <f t="shared" si="33"/>
        <v>55</v>
      </c>
      <c r="AJ65" s="171">
        <f t="shared" si="120"/>
        <v>45649</v>
      </c>
      <c r="AK65" s="172">
        <f t="shared" si="121"/>
        <v>45652</v>
      </c>
      <c r="AL65" s="173">
        <f t="shared" ca="1" si="34"/>
        <v>346.11399456999999</v>
      </c>
      <c r="AM65" s="173">
        <f t="shared" ca="1" si="35"/>
        <v>349.09876050999998</v>
      </c>
      <c r="AN65" s="174">
        <f t="shared" ca="1" si="36"/>
        <v>0.01</v>
      </c>
      <c r="AO65" s="173">
        <f t="shared" ca="1" si="122"/>
        <v>3.4611399456999998</v>
      </c>
      <c r="AP65" s="173">
        <f t="shared" ca="1" si="38"/>
        <v>3.4909876</v>
      </c>
      <c r="AQ65" s="173">
        <f t="shared" ca="1" si="39"/>
        <v>5.2360324599999997</v>
      </c>
      <c r="AR65" s="170" t="str">
        <f t="shared" ca="1" si="40"/>
        <v>Pago</v>
      </c>
      <c r="AS65" s="12"/>
      <c r="AT65" s="12"/>
      <c r="AU65" s="12"/>
    </row>
    <row r="66" spans="1:229" x14ac:dyDescent="0.2">
      <c r="A66" s="125">
        <f t="shared" si="9"/>
        <v>44030</v>
      </c>
      <c r="B66" s="123">
        <f t="shared" si="1"/>
        <v>1011.97292197</v>
      </c>
      <c r="C66" s="3">
        <f t="shared" si="81"/>
        <v>1001.92302</v>
      </c>
      <c r="D66" s="126">
        <f t="shared" si="26"/>
        <v>786.07</v>
      </c>
      <c r="E66" s="175">
        <f>IF(DAY(A65)=$A$7,VLOOKUP(A65,[1]A!$A$15:$C$500,3),E65)</f>
        <v>787.66600000000005</v>
      </c>
      <c r="F66" s="127">
        <f t="shared" si="27"/>
        <v>43975</v>
      </c>
      <c r="G66" s="122">
        <f t="shared" si="28"/>
        <v>2.0303535308561216E-3</v>
      </c>
      <c r="H66" s="128">
        <f t="shared" si="44"/>
        <v>25</v>
      </c>
      <c r="I66" s="128">
        <f t="shared" si="12"/>
        <v>30</v>
      </c>
      <c r="J66" s="123">
        <f t="shared" si="13"/>
        <v>1.0016916752282055</v>
      </c>
      <c r="K66" s="123">
        <v>1</v>
      </c>
      <c r="L66" s="123">
        <f t="shared" si="100"/>
        <v>1.00169167</v>
      </c>
      <c r="M66" s="123">
        <f t="shared" si="4"/>
        <v>1003.6179431100001</v>
      </c>
      <c r="N66" s="27">
        <f t="shared" si="29"/>
        <v>0</v>
      </c>
      <c r="O66" s="122">
        <f t="shared" si="5"/>
        <v>0</v>
      </c>
      <c r="P66" s="123">
        <f t="shared" si="79"/>
        <v>0</v>
      </c>
      <c r="Q66" s="122">
        <f t="shared" si="15"/>
        <v>0.1268</v>
      </c>
      <c r="R66" s="130">
        <f t="shared" si="7"/>
        <v>1.0083248600000001</v>
      </c>
      <c r="S66" s="123">
        <f t="shared" si="16"/>
        <v>8.3549788599999992</v>
      </c>
      <c r="T66" s="123">
        <f t="shared" si="17"/>
        <v>0</v>
      </c>
      <c r="U66" s="131" t="str">
        <f t="shared" ref="U66" si="128">U65</f>
        <v>J=</v>
      </c>
      <c r="V66" s="140">
        <f t="shared" si="83"/>
        <v>44035</v>
      </c>
      <c r="W66" s="4"/>
      <c r="X66" s="155">
        <f t="shared" si="19"/>
        <v>56</v>
      </c>
      <c r="Y66" s="159">
        <f t="shared" si="111"/>
        <v>45680</v>
      </c>
      <c r="Z66" s="159">
        <f t="shared" si="112"/>
        <v>45684</v>
      </c>
      <c r="AA66" s="161">
        <f t="shared" si="113"/>
        <v>233.86549636999999</v>
      </c>
      <c r="AB66" s="162">
        <f t="shared" si="114"/>
        <v>2.3618360871071551</v>
      </c>
      <c r="AC66" s="161">
        <f t="shared" si="115"/>
        <v>2.3622777400000001</v>
      </c>
      <c r="AD66" s="163">
        <v>0.01</v>
      </c>
      <c r="AE66" s="164">
        <f t="shared" si="116"/>
        <v>4.7241138271071552</v>
      </c>
      <c r="AF66" s="155">
        <f t="shared" si="117"/>
        <v>56</v>
      </c>
      <c r="AG66" s="159">
        <f t="shared" si="118"/>
        <v>45711</v>
      </c>
      <c r="AH66" s="10"/>
      <c r="AI66" s="170">
        <f t="shared" si="33"/>
        <v>56</v>
      </c>
      <c r="AJ66" s="171">
        <f t="shared" si="120"/>
        <v>45680</v>
      </c>
      <c r="AK66" s="172">
        <f t="shared" si="121"/>
        <v>45684</v>
      </c>
      <c r="AL66" s="173">
        <f t="shared" ca="1" si="34"/>
        <v>345.60777290999999</v>
      </c>
      <c r="AM66" s="173">
        <f t="shared" ca="1" si="35"/>
        <v>348.58817338</v>
      </c>
      <c r="AN66" s="174">
        <f t="shared" ca="1" si="36"/>
        <v>0.01</v>
      </c>
      <c r="AO66" s="173">
        <f t="shared" ca="1" si="122"/>
        <v>3.4560777291</v>
      </c>
      <c r="AP66" s="173">
        <f t="shared" ca="1" si="38"/>
        <v>3.48588173</v>
      </c>
      <c r="AQ66" s="173">
        <f t="shared" ca="1" si="39"/>
        <v>5.2283743100000004</v>
      </c>
      <c r="AR66" s="170" t="str">
        <f t="shared" ca="1" si="40"/>
        <v>Pago</v>
      </c>
      <c r="AS66" s="13"/>
      <c r="AT66" s="13"/>
      <c r="AU66" s="13"/>
    </row>
    <row r="67" spans="1:229" x14ac:dyDescent="0.2">
      <c r="A67" s="125">
        <f t="shared" si="9"/>
        <v>44031</v>
      </c>
      <c r="B67" s="123">
        <f t="shared" si="1"/>
        <v>1012.3770118</v>
      </c>
      <c r="C67" s="3">
        <f t="shared" si="81"/>
        <v>1001.92302</v>
      </c>
      <c r="D67" s="126">
        <f t="shared" si="26"/>
        <v>786.07</v>
      </c>
      <c r="E67" s="175">
        <f>IF(DAY(A66)=$A$7,VLOOKUP(A66,[1]A!$A$15:$C$500,3),E66)</f>
        <v>787.66600000000005</v>
      </c>
      <c r="F67" s="127">
        <f t="shared" si="27"/>
        <v>43975</v>
      </c>
      <c r="G67" s="122">
        <f t="shared" si="28"/>
        <v>2.0303535308561216E-3</v>
      </c>
      <c r="H67" s="128">
        <f t="shared" si="44"/>
        <v>26</v>
      </c>
      <c r="I67" s="128">
        <f t="shared" si="12"/>
        <v>30</v>
      </c>
      <c r="J67" s="123">
        <f t="shared" si="13"/>
        <v>1.0017594017298512</v>
      </c>
      <c r="K67" s="123">
        <v>1</v>
      </c>
      <c r="L67" s="123">
        <f t="shared" si="100"/>
        <v>1.0017594000000001</v>
      </c>
      <c r="M67" s="123">
        <f t="shared" si="4"/>
        <v>1003.68580336</v>
      </c>
      <c r="N67" s="27">
        <f t="shared" si="29"/>
        <v>0</v>
      </c>
      <c r="O67" s="122">
        <f t="shared" si="5"/>
        <v>0</v>
      </c>
      <c r="P67" s="123">
        <f t="shared" si="79"/>
        <v>0</v>
      </c>
      <c r="Q67" s="122">
        <f t="shared" si="15"/>
        <v>0.1268</v>
      </c>
      <c r="R67" s="130">
        <f t="shared" si="7"/>
        <v>1.0086592919999999</v>
      </c>
      <c r="S67" s="123">
        <f t="shared" si="16"/>
        <v>8.6912084400000005</v>
      </c>
      <c r="T67" s="123">
        <f t="shared" si="17"/>
        <v>0</v>
      </c>
      <c r="U67" s="131" t="str">
        <f t="shared" ref="U67" si="129">U66</f>
        <v>J=</v>
      </c>
      <c r="V67" s="140">
        <f t="shared" si="83"/>
        <v>44035</v>
      </c>
      <c r="W67" s="4"/>
      <c r="X67" s="155">
        <f t="shared" si="19"/>
        <v>57</v>
      </c>
      <c r="Y67" s="159">
        <f t="shared" si="111"/>
        <v>45711</v>
      </c>
      <c r="Z67" s="159">
        <f t="shared" si="112"/>
        <v>45714</v>
      </c>
      <c r="AA67" s="161">
        <f t="shared" si="113"/>
        <v>231.52684140999997</v>
      </c>
      <c r="AB67" s="162">
        <f t="shared" si="114"/>
        <v>2.3382177262470814</v>
      </c>
      <c r="AC67" s="161">
        <f t="shared" si="115"/>
        <v>2.3386549599999999</v>
      </c>
      <c r="AD67" s="163">
        <v>0.01</v>
      </c>
      <c r="AE67" s="164">
        <f t="shared" si="116"/>
        <v>4.6768726862470817</v>
      </c>
      <c r="AF67" s="155">
        <f t="shared" si="117"/>
        <v>57</v>
      </c>
      <c r="AG67" s="159">
        <f t="shared" si="118"/>
        <v>45739</v>
      </c>
      <c r="AH67" s="10"/>
      <c r="AI67" s="170">
        <f t="shared" si="33"/>
        <v>57</v>
      </c>
      <c r="AJ67" s="171">
        <f t="shared" si="120"/>
        <v>45711</v>
      </c>
      <c r="AK67" s="172">
        <f t="shared" si="121"/>
        <v>45713</v>
      </c>
      <c r="AL67" s="173">
        <f t="shared" ca="1" si="34"/>
        <v>345.10229164999998</v>
      </c>
      <c r="AM67" s="173">
        <f t="shared" ca="1" si="35"/>
        <v>348.07833302</v>
      </c>
      <c r="AN67" s="174">
        <f t="shared" ca="1" si="36"/>
        <v>0.01</v>
      </c>
      <c r="AO67" s="173">
        <f t="shared" ca="1" si="122"/>
        <v>3.4510229164999999</v>
      </c>
      <c r="AP67" s="173">
        <f t="shared" ca="1" si="38"/>
        <v>3.48078333</v>
      </c>
      <c r="AQ67" s="173">
        <f t="shared" ca="1" si="39"/>
        <v>5.2207273599999997</v>
      </c>
      <c r="AR67" s="170" t="str">
        <f t="shared" ca="1" si="40"/>
        <v>Pago</v>
      </c>
      <c r="AS67" s="13"/>
      <c r="AT67" s="13"/>
      <c r="AU67" s="13"/>
    </row>
    <row r="68" spans="1:229" x14ac:dyDescent="0.2">
      <c r="A68" s="125">
        <f t="shared" si="9"/>
        <v>44032</v>
      </c>
      <c r="B68" s="123">
        <f t="shared" si="1"/>
        <v>1012.78125843</v>
      </c>
      <c r="C68" s="3">
        <f t="shared" si="81"/>
        <v>1001.92302</v>
      </c>
      <c r="D68" s="126">
        <f t="shared" si="26"/>
        <v>786.07</v>
      </c>
      <c r="E68" s="175">
        <f>IF(DAY(A67)=$A$7,VLOOKUP(A67,[1]A!$A$15:$C$500,3),E67)</f>
        <v>787.66600000000005</v>
      </c>
      <c r="F68" s="127">
        <f t="shared" si="27"/>
        <v>43975</v>
      </c>
      <c r="G68" s="122">
        <f t="shared" si="28"/>
        <v>2.0303535308561216E-3</v>
      </c>
      <c r="H68" s="128">
        <f t="shared" si="44"/>
        <v>27</v>
      </c>
      <c r="I68" s="128">
        <f t="shared" si="12"/>
        <v>30</v>
      </c>
      <c r="J68" s="123">
        <f t="shared" si="13"/>
        <v>1.0018271328106294</v>
      </c>
      <c r="K68" s="123">
        <v>1</v>
      </c>
      <c r="L68" s="123">
        <f t="shared" si="100"/>
        <v>1.0018271299999999</v>
      </c>
      <c r="M68" s="123">
        <f t="shared" si="4"/>
        <v>1003.7536636</v>
      </c>
      <c r="N68" s="27">
        <f t="shared" si="29"/>
        <v>0</v>
      </c>
      <c r="O68" s="122">
        <f t="shared" si="5"/>
        <v>0</v>
      </c>
      <c r="P68" s="123">
        <f t="shared" si="79"/>
        <v>0</v>
      </c>
      <c r="Q68" s="122">
        <f t="shared" si="15"/>
        <v>0.1268</v>
      </c>
      <c r="R68" s="130">
        <f t="shared" si="7"/>
        <v>1.0089938350000001</v>
      </c>
      <c r="S68" s="123">
        <f t="shared" si="16"/>
        <v>9.02759483</v>
      </c>
      <c r="T68" s="123">
        <f t="shared" si="17"/>
        <v>0</v>
      </c>
      <c r="U68" s="131" t="str">
        <f t="shared" ref="U68" si="130">U67</f>
        <v>J=</v>
      </c>
      <c r="V68" s="140">
        <f t="shared" si="83"/>
        <v>44035</v>
      </c>
      <c r="W68" s="4"/>
      <c r="X68" s="155">
        <f t="shared" si="19"/>
        <v>58</v>
      </c>
      <c r="Y68" s="159">
        <f t="shared" si="111"/>
        <v>45739</v>
      </c>
      <c r="Z68" s="159">
        <f t="shared" si="112"/>
        <v>45742</v>
      </c>
      <c r="AA68" s="161">
        <f t="shared" si="113"/>
        <v>229.21157299999999</v>
      </c>
      <c r="AB68" s="162">
        <f t="shared" si="114"/>
        <v>2.3148355490216037</v>
      </c>
      <c r="AC68" s="161">
        <f t="shared" si="115"/>
        <v>2.3152684099999998</v>
      </c>
      <c r="AD68" s="163">
        <v>0.01</v>
      </c>
      <c r="AE68" s="164">
        <f t="shared" si="116"/>
        <v>4.6301039590216035</v>
      </c>
      <c r="AF68" s="155">
        <f t="shared" si="117"/>
        <v>58</v>
      </c>
      <c r="AG68" s="159">
        <f t="shared" si="118"/>
        <v>45770</v>
      </c>
      <c r="AH68" s="10"/>
      <c r="AI68" s="170">
        <f t="shared" si="33"/>
        <v>58</v>
      </c>
      <c r="AJ68" s="171">
        <f t="shared" si="120"/>
        <v>45739</v>
      </c>
      <c r="AK68" s="172">
        <f t="shared" si="121"/>
        <v>45741</v>
      </c>
      <c r="AL68" s="173">
        <f t="shared" ca="1" si="34"/>
        <v>344.59754968999999</v>
      </c>
      <c r="AM68" s="173">
        <f t="shared" ca="1" si="35"/>
        <v>347.56923834000003</v>
      </c>
      <c r="AN68" s="174">
        <f t="shared" ca="1" si="36"/>
        <v>0.01</v>
      </c>
      <c r="AO68" s="173">
        <f t="shared" ca="1" si="122"/>
        <v>3.4459754969</v>
      </c>
      <c r="AP68" s="173">
        <f t="shared" ca="1" si="38"/>
        <v>3.4756923799999999</v>
      </c>
      <c r="AQ68" s="173">
        <f t="shared" ca="1" si="39"/>
        <v>5.2130916000000003</v>
      </c>
      <c r="AR68" s="170" t="str">
        <f t="shared" ca="1" si="40"/>
        <v>Pago</v>
      </c>
      <c r="AS68" s="13"/>
      <c r="AT68" s="13"/>
      <c r="AU68" s="13"/>
    </row>
    <row r="69" spans="1:229" x14ac:dyDescent="0.2">
      <c r="A69" s="125">
        <f t="shared" si="9"/>
        <v>44033</v>
      </c>
      <c r="B69" s="123">
        <f t="shared" si="1"/>
        <v>1013.1856618899999</v>
      </c>
      <c r="C69" s="3">
        <f t="shared" si="81"/>
        <v>1001.92302</v>
      </c>
      <c r="D69" s="126">
        <f t="shared" si="26"/>
        <v>786.07</v>
      </c>
      <c r="E69" s="175">
        <f>IF(DAY(A68)=$A$7,VLOOKUP(A68,[1]A!$A$15:$C$500,3),E68)</f>
        <v>787.66600000000005</v>
      </c>
      <c r="F69" s="127">
        <f t="shared" si="27"/>
        <v>43975</v>
      </c>
      <c r="G69" s="122">
        <f t="shared" si="28"/>
        <v>2.0303535308561216E-3</v>
      </c>
      <c r="H69" s="128">
        <f t="shared" si="44"/>
        <v>28</v>
      </c>
      <c r="I69" s="128">
        <f t="shared" si="12"/>
        <v>30</v>
      </c>
      <c r="J69" s="123">
        <f t="shared" si="13"/>
        <v>1.00189486847085</v>
      </c>
      <c r="K69" s="123">
        <v>1</v>
      </c>
      <c r="L69" s="123">
        <f t="shared" si="100"/>
        <v>1.0018948599999999</v>
      </c>
      <c r="M69" s="123">
        <f t="shared" si="4"/>
        <v>1003.8215238499999</v>
      </c>
      <c r="N69" s="27">
        <f t="shared" si="29"/>
        <v>0</v>
      </c>
      <c r="O69" s="122">
        <f t="shared" si="5"/>
        <v>0</v>
      </c>
      <c r="P69" s="123">
        <f t="shared" si="79"/>
        <v>0</v>
      </c>
      <c r="Q69" s="122">
        <f t="shared" si="15"/>
        <v>0.1268</v>
      </c>
      <c r="R69" s="130">
        <f t="shared" si="7"/>
        <v>1.0093284890000001</v>
      </c>
      <c r="S69" s="123">
        <f t="shared" si="16"/>
        <v>9.3641380400000003</v>
      </c>
      <c r="T69" s="123">
        <f t="shared" si="17"/>
        <v>0</v>
      </c>
      <c r="U69" s="131" t="str">
        <f t="shared" ref="U69" si="131">U68</f>
        <v>J=</v>
      </c>
      <c r="V69" s="140">
        <f t="shared" si="83"/>
        <v>44035</v>
      </c>
      <c r="W69" s="4"/>
      <c r="X69" s="155">
        <f t="shared" si="19"/>
        <v>59</v>
      </c>
      <c r="Y69" s="159">
        <f t="shared" si="111"/>
        <v>45770</v>
      </c>
      <c r="Z69" s="159">
        <f t="shared" si="112"/>
        <v>45772</v>
      </c>
      <c r="AA69" s="161">
        <f t="shared" si="113"/>
        <v>226.91945726999998</v>
      </c>
      <c r="AB69" s="162">
        <f t="shared" si="114"/>
        <v>2.2916871935723799</v>
      </c>
      <c r="AC69" s="161">
        <f t="shared" si="115"/>
        <v>2.2921157299999999</v>
      </c>
      <c r="AD69" s="163">
        <v>0.01</v>
      </c>
      <c r="AE69" s="164">
        <f t="shared" si="116"/>
        <v>4.5838029235723798</v>
      </c>
      <c r="AF69" s="155">
        <f t="shared" si="117"/>
        <v>59</v>
      </c>
      <c r="AG69" s="159">
        <f t="shared" si="118"/>
        <v>45800</v>
      </c>
      <c r="AH69" s="10"/>
      <c r="AI69" s="170">
        <f t="shared" si="33"/>
        <v>59</v>
      </c>
      <c r="AJ69" s="171">
        <f t="shared" si="120"/>
        <v>45770</v>
      </c>
      <c r="AK69" s="172">
        <f t="shared" si="121"/>
        <v>45772</v>
      </c>
      <c r="AL69" s="173">
        <f t="shared" ca="1" si="34"/>
        <v>344.09354596000003</v>
      </c>
      <c r="AM69" s="173">
        <f t="shared" ca="1" si="35"/>
        <v>347.06088826000001</v>
      </c>
      <c r="AN69" s="174">
        <f t="shared" ca="1" si="36"/>
        <v>0.01</v>
      </c>
      <c r="AO69" s="173">
        <f t="shared" ca="1" si="122"/>
        <v>3.4409354596000004</v>
      </c>
      <c r="AP69" s="173">
        <f t="shared" ca="1" si="38"/>
        <v>3.4706088799999999</v>
      </c>
      <c r="AQ69" s="173">
        <f t="shared" ca="1" si="39"/>
        <v>5.2054669999999996</v>
      </c>
      <c r="AR69" s="170" t="str">
        <f t="shared" ca="1" si="40"/>
        <v>Pago</v>
      </c>
      <c r="AS69" s="13"/>
      <c r="AT69" s="13"/>
      <c r="AU69" s="13"/>
    </row>
    <row r="70" spans="1:229" x14ac:dyDescent="0.2">
      <c r="A70" s="125">
        <f t="shared" si="9"/>
        <v>44034</v>
      </c>
      <c r="B70" s="123">
        <f t="shared" si="1"/>
        <v>1013.59023231</v>
      </c>
      <c r="C70" s="3">
        <f t="shared" si="81"/>
        <v>1001.92302</v>
      </c>
      <c r="D70" s="126">
        <f t="shared" si="26"/>
        <v>786.07</v>
      </c>
      <c r="E70" s="175">
        <f>IF(DAY(A69)=$A$7,VLOOKUP(A69,[1]A!$A$15:$C$500,3),E69)</f>
        <v>787.66600000000005</v>
      </c>
      <c r="F70" s="127">
        <f t="shared" si="27"/>
        <v>43975</v>
      </c>
      <c r="G70" s="122">
        <f t="shared" si="28"/>
        <v>2.0303535308561216E-3</v>
      </c>
      <c r="H70" s="128">
        <f t="shared" si="44"/>
        <v>29</v>
      </c>
      <c r="I70" s="128">
        <f t="shared" si="12"/>
        <v>30</v>
      </c>
      <c r="J70" s="123">
        <f t="shared" si="13"/>
        <v>1.0019626087108222</v>
      </c>
      <c r="K70" s="123">
        <v>1</v>
      </c>
      <c r="L70" s="123">
        <f t="shared" si="100"/>
        <v>1.0019625999999999</v>
      </c>
      <c r="M70" s="123">
        <f t="shared" si="4"/>
        <v>1003.88939411</v>
      </c>
      <c r="N70" s="27">
        <f t="shared" si="29"/>
        <v>0</v>
      </c>
      <c r="O70" s="122">
        <f t="shared" si="5"/>
        <v>0</v>
      </c>
      <c r="P70" s="123">
        <f t="shared" si="79"/>
        <v>0</v>
      </c>
      <c r="Q70" s="122">
        <f t="shared" si="15"/>
        <v>0.1268</v>
      </c>
      <c r="R70" s="130">
        <f t="shared" si="7"/>
        <v>1.0096632539999999</v>
      </c>
      <c r="S70" s="123">
        <f t="shared" si="16"/>
        <v>9.7008381999999997</v>
      </c>
      <c r="T70" s="123">
        <f t="shared" si="17"/>
        <v>0</v>
      </c>
      <c r="U70" s="131" t="str">
        <f t="shared" ref="U70" si="132">U69</f>
        <v>J=</v>
      </c>
      <c r="V70" s="140">
        <f t="shared" si="83"/>
        <v>44035</v>
      </c>
      <c r="W70" s="4"/>
      <c r="X70" s="155">
        <f t="shared" si="19"/>
        <v>60</v>
      </c>
      <c r="Y70" s="159">
        <f t="shared" si="111"/>
        <v>45800</v>
      </c>
      <c r="Z70" s="159">
        <f t="shared" si="112"/>
        <v>45804</v>
      </c>
      <c r="AA70" s="161">
        <f t="shared" si="113"/>
        <v>224.65026269999998</v>
      </c>
      <c r="AB70" s="162">
        <f t="shared" si="114"/>
        <v>2.2687703216366559</v>
      </c>
      <c r="AC70" s="161">
        <f t="shared" si="115"/>
        <v>2.2691945699999998</v>
      </c>
      <c r="AD70" s="163">
        <v>0.01</v>
      </c>
      <c r="AE70" s="164">
        <f t="shared" si="116"/>
        <v>4.5379648916366557</v>
      </c>
      <c r="AF70" s="155">
        <f t="shared" si="117"/>
        <v>60</v>
      </c>
      <c r="AG70" s="159">
        <f t="shared" si="118"/>
        <v>45831</v>
      </c>
      <c r="AH70" s="10"/>
      <c r="AI70" s="170">
        <f t="shared" si="33"/>
        <v>60</v>
      </c>
      <c r="AJ70" s="171">
        <f t="shared" si="120"/>
        <v>45800</v>
      </c>
      <c r="AK70" s="172">
        <f t="shared" si="121"/>
        <v>45804</v>
      </c>
      <c r="AL70" s="173" t="str">
        <f t="shared" ca="1" si="34"/>
        <v>-</v>
      </c>
      <c r="AM70" s="173" t="str">
        <f t="shared" ca="1" si="35"/>
        <v>-</v>
      </c>
      <c r="AN70" s="174" t="str">
        <f t="shared" ca="1" si="36"/>
        <v>-</v>
      </c>
      <c r="AO70" s="173" t="str">
        <f t="shared" ca="1" si="122"/>
        <v>-</v>
      </c>
      <c r="AP70" s="173" t="str">
        <f t="shared" ca="1" si="38"/>
        <v>-</v>
      </c>
      <c r="AQ70" s="173" t="str">
        <f t="shared" ca="1" si="39"/>
        <v>-</v>
      </c>
      <c r="AR70" s="170" t="str">
        <f t="shared" ca="1" si="40"/>
        <v>-</v>
      </c>
      <c r="AS70" s="13"/>
      <c r="AT70" s="13"/>
      <c r="AU70" s="13"/>
    </row>
    <row r="71" spans="1:229" s="108" customFormat="1" x14ac:dyDescent="0.2">
      <c r="A71" s="125">
        <f t="shared" si="9"/>
        <v>44035</v>
      </c>
      <c r="B71" s="123">
        <f t="shared" si="1"/>
        <v>1013.99496974</v>
      </c>
      <c r="C71" s="3">
        <f t="shared" si="81"/>
        <v>1001.92302</v>
      </c>
      <c r="D71" s="126">
        <f t="shared" si="26"/>
        <v>786.07</v>
      </c>
      <c r="E71" s="175">
        <f>IF(DAY(A70)=$A$7,VLOOKUP(A70,[1]A!$A$15:$C$500,3),E70)</f>
        <v>787.66600000000005</v>
      </c>
      <c r="F71" s="127">
        <f t="shared" si="27"/>
        <v>43975</v>
      </c>
      <c r="G71" s="122">
        <f t="shared" si="28"/>
        <v>2.0303535308561216E-3</v>
      </c>
      <c r="H71" s="128">
        <f t="shared" si="44"/>
        <v>30</v>
      </c>
      <c r="I71" s="128">
        <f t="shared" si="12"/>
        <v>30</v>
      </c>
      <c r="J71" s="123">
        <f t="shared" si="13"/>
        <v>1.0020303535308561</v>
      </c>
      <c r="K71" s="123">
        <v>1</v>
      </c>
      <c r="L71" s="123">
        <f t="shared" si="100"/>
        <v>1.0020303500000001</v>
      </c>
      <c r="M71" s="123">
        <f t="shared" si="4"/>
        <v>1003.9572744</v>
      </c>
      <c r="N71" s="27">
        <f t="shared" si="29"/>
        <v>2</v>
      </c>
      <c r="O71" s="122">
        <f t="shared" si="5"/>
        <v>0</v>
      </c>
      <c r="P71" s="123">
        <f t="shared" si="79"/>
        <v>0</v>
      </c>
      <c r="Q71" s="122">
        <f t="shared" si="15"/>
        <v>0.1268</v>
      </c>
      <c r="R71" s="130">
        <f t="shared" si="7"/>
        <v>1.00999813</v>
      </c>
      <c r="S71" s="123">
        <f t="shared" si="16"/>
        <v>10.037695340000001</v>
      </c>
      <c r="T71" s="123">
        <f t="shared" si="17"/>
        <v>10.037695340000001</v>
      </c>
      <c r="U71" s="131" t="str">
        <f t="shared" ref="U71" si="133">U70</f>
        <v>J=</v>
      </c>
      <c r="V71" s="140">
        <f t="shared" si="83"/>
        <v>44035</v>
      </c>
      <c r="W71" s="101"/>
      <c r="X71" s="155">
        <f t="shared" si="19"/>
        <v>61</v>
      </c>
      <c r="Y71" s="159">
        <f t="shared" si="111"/>
        <v>45831</v>
      </c>
      <c r="Z71" s="159">
        <f t="shared" si="112"/>
        <v>45833</v>
      </c>
      <c r="AA71" s="161">
        <f t="shared" si="113"/>
        <v>0</v>
      </c>
      <c r="AB71" s="162">
        <f t="shared" si="114"/>
        <v>2.2460826184472844</v>
      </c>
      <c r="AC71" s="161">
        <f t="shared" si="115"/>
        <v>224.65026270000001</v>
      </c>
      <c r="AD71" s="163">
        <v>1</v>
      </c>
      <c r="AE71" s="164">
        <f t="shared" si="116"/>
        <v>226.89634531844729</v>
      </c>
      <c r="AF71" s="155">
        <f t="shared" si="117"/>
        <v>61</v>
      </c>
      <c r="AG71" s="159">
        <f t="shared" si="118"/>
        <v>0</v>
      </c>
      <c r="AH71" s="10"/>
      <c r="AI71" s="170">
        <f t="shared" si="33"/>
        <v>61</v>
      </c>
      <c r="AJ71" s="171">
        <f t="shared" si="120"/>
        <v>45831</v>
      </c>
      <c r="AK71" s="172">
        <f t="shared" si="121"/>
        <v>45833</v>
      </c>
      <c r="AL71" s="173" t="str">
        <f t="shared" ca="1" si="34"/>
        <v>-</v>
      </c>
      <c r="AM71" s="173" t="str">
        <f t="shared" ca="1" si="35"/>
        <v>-</v>
      </c>
      <c r="AN71" s="174" t="str">
        <f t="shared" ca="1" si="36"/>
        <v>-</v>
      </c>
      <c r="AO71" s="173" t="str">
        <f t="shared" ca="1" si="122"/>
        <v>-</v>
      </c>
      <c r="AP71" s="173" t="str">
        <f t="shared" ca="1" si="38"/>
        <v>-</v>
      </c>
      <c r="AQ71" s="173" t="str">
        <f t="shared" ca="1" si="39"/>
        <v>-</v>
      </c>
      <c r="AR71" s="170" t="str">
        <f t="shared" ca="1" si="40"/>
        <v>-</v>
      </c>
      <c r="AS71" s="102"/>
      <c r="AT71" s="102"/>
      <c r="AU71" s="102"/>
      <c r="AV71" s="103"/>
      <c r="AW71" s="103"/>
      <c r="AX71" s="103"/>
      <c r="AY71" s="103"/>
      <c r="AZ71" s="103"/>
      <c r="BA71" s="103"/>
      <c r="BB71" s="103"/>
      <c r="BC71" s="103"/>
      <c r="BD71" s="103"/>
      <c r="BE71" s="103"/>
      <c r="BF71" s="103"/>
      <c r="BG71" s="103"/>
      <c r="BH71" s="103"/>
      <c r="BI71" s="103"/>
      <c r="BJ71" s="103"/>
      <c r="BK71" s="103"/>
      <c r="BL71" s="103"/>
      <c r="BM71" s="103"/>
      <c r="BN71" s="103"/>
      <c r="BO71" s="103"/>
      <c r="BP71" s="103"/>
      <c r="BQ71" s="103"/>
      <c r="BR71" s="103"/>
      <c r="BS71" s="103"/>
      <c r="BT71" s="103"/>
      <c r="BU71" s="103"/>
      <c r="BV71" s="103"/>
      <c r="BW71" s="103"/>
      <c r="BX71" s="103"/>
      <c r="BY71" s="103"/>
      <c r="BZ71" s="103"/>
      <c r="CA71" s="103"/>
      <c r="CB71" s="103"/>
      <c r="CC71" s="103"/>
      <c r="CD71" s="103"/>
      <c r="CE71" s="103"/>
      <c r="CF71" s="103"/>
      <c r="CG71" s="103"/>
      <c r="CH71" s="103"/>
      <c r="CI71" s="103"/>
      <c r="CJ71" s="103"/>
      <c r="CK71" s="103"/>
      <c r="CL71" s="103"/>
      <c r="CM71" s="103"/>
      <c r="CN71" s="103"/>
      <c r="CO71" s="103"/>
      <c r="CP71" s="103"/>
      <c r="CQ71" s="103"/>
      <c r="CR71" s="103"/>
      <c r="CS71" s="103"/>
      <c r="CT71" s="103"/>
      <c r="CU71" s="103"/>
      <c r="CV71" s="103"/>
      <c r="CW71" s="103"/>
      <c r="CX71" s="103"/>
      <c r="CY71" s="103"/>
      <c r="CZ71" s="103"/>
      <c r="DA71" s="103"/>
      <c r="DB71" s="103"/>
      <c r="DC71" s="103"/>
      <c r="DD71" s="103"/>
      <c r="DE71" s="103"/>
      <c r="DF71" s="103"/>
      <c r="DG71" s="103"/>
      <c r="DH71" s="103"/>
      <c r="DI71" s="103"/>
      <c r="DJ71" s="103"/>
      <c r="DK71" s="103"/>
      <c r="DL71" s="103"/>
      <c r="DM71" s="103"/>
      <c r="DN71" s="103"/>
      <c r="DO71" s="103"/>
      <c r="DP71" s="103"/>
      <c r="DQ71" s="103"/>
      <c r="DR71" s="103"/>
      <c r="DS71" s="103"/>
      <c r="DT71" s="103"/>
      <c r="DU71" s="103"/>
      <c r="DV71" s="103"/>
      <c r="DW71" s="103"/>
      <c r="DX71" s="103"/>
      <c r="DY71" s="103"/>
      <c r="DZ71" s="103"/>
      <c r="EA71" s="103"/>
      <c r="EB71" s="103"/>
      <c r="EC71" s="103"/>
      <c r="ED71" s="103"/>
      <c r="EE71" s="103"/>
      <c r="EF71" s="103"/>
      <c r="EG71" s="103"/>
      <c r="EH71" s="103"/>
      <c r="EI71" s="103"/>
      <c r="EJ71" s="103"/>
      <c r="EK71" s="103"/>
      <c r="EL71" s="103"/>
      <c r="EM71" s="103"/>
      <c r="EN71" s="103"/>
      <c r="EO71" s="103"/>
      <c r="EP71" s="103"/>
      <c r="EQ71" s="103"/>
      <c r="ER71" s="103"/>
      <c r="ES71" s="103"/>
      <c r="ET71" s="103"/>
      <c r="EU71" s="103"/>
      <c r="EV71" s="103"/>
      <c r="EW71" s="103"/>
      <c r="EX71" s="103"/>
      <c r="EY71" s="103"/>
      <c r="EZ71" s="103"/>
      <c r="FA71" s="103"/>
      <c r="FB71" s="103"/>
      <c r="FC71" s="103"/>
      <c r="FD71" s="103"/>
      <c r="FE71" s="103"/>
      <c r="FF71" s="103"/>
      <c r="FG71" s="103"/>
      <c r="FH71" s="103"/>
      <c r="FI71" s="103"/>
      <c r="FJ71" s="103"/>
      <c r="FK71" s="103"/>
      <c r="FL71" s="103"/>
      <c r="FM71" s="103"/>
      <c r="FN71" s="103"/>
      <c r="FO71" s="103"/>
      <c r="FP71" s="103"/>
      <c r="FQ71" s="103"/>
      <c r="FR71" s="103"/>
      <c r="FS71" s="103"/>
      <c r="FT71" s="103"/>
      <c r="FU71" s="103"/>
      <c r="FV71" s="103"/>
      <c r="FW71" s="103"/>
      <c r="FX71" s="103"/>
      <c r="FY71" s="103"/>
      <c r="FZ71" s="103"/>
      <c r="GA71" s="103"/>
      <c r="GB71" s="103"/>
      <c r="GC71" s="103"/>
      <c r="GD71" s="103"/>
      <c r="GE71" s="103"/>
      <c r="GF71" s="103"/>
      <c r="GG71" s="103"/>
      <c r="GH71" s="103"/>
      <c r="GI71" s="103"/>
      <c r="GJ71" s="103"/>
      <c r="GK71" s="103"/>
      <c r="GL71" s="103"/>
      <c r="GM71" s="103"/>
      <c r="GN71" s="103"/>
      <c r="GO71" s="103"/>
      <c r="GP71" s="103"/>
      <c r="GQ71" s="103"/>
      <c r="GR71" s="103"/>
      <c r="GS71" s="103"/>
      <c r="GT71" s="103"/>
      <c r="GU71" s="103"/>
      <c r="GV71" s="103"/>
      <c r="GW71" s="103"/>
      <c r="GX71" s="103"/>
      <c r="GY71" s="103"/>
      <c r="GZ71" s="103"/>
      <c r="HA71" s="103"/>
      <c r="HB71" s="103"/>
      <c r="HC71" s="103"/>
      <c r="HD71" s="103"/>
      <c r="HE71" s="103"/>
      <c r="HF71" s="103"/>
      <c r="HG71" s="103"/>
      <c r="HH71" s="103"/>
      <c r="HI71" s="103"/>
      <c r="HJ71" s="103"/>
      <c r="HK71" s="103"/>
      <c r="HL71" s="103"/>
      <c r="HM71" s="103"/>
      <c r="HN71" s="103"/>
      <c r="HO71" s="103"/>
      <c r="HP71" s="103"/>
      <c r="HQ71" s="103"/>
      <c r="HR71" s="103"/>
      <c r="HS71" s="103"/>
      <c r="HT71" s="103"/>
      <c r="HU71" s="103"/>
    </row>
    <row r="72" spans="1:229" x14ac:dyDescent="0.2">
      <c r="A72" s="125">
        <f t="shared" si="9"/>
        <v>44036</v>
      </c>
      <c r="B72" s="123">
        <f t="shared" si="1"/>
        <v>1004.3889408499999</v>
      </c>
      <c r="C72" s="3">
        <f t="shared" si="81"/>
        <v>1003.9572744</v>
      </c>
      <c r="D72" s="126">
        <f t="shared" si="26"/>
        <v>787.66600000000005</v>
      </c>
      <c r="E72" s="175">
        <f>IF(DAY(A71)=$A$7,VLOOKUP(A71,[1]A!$A$15:$C$500,3),E71)</f>
        <v>790.33100000000002</v>
      </c>
      <c r="F72" s="127">
        <f t="shared" si="27"/>
        <v>44006</v>
      </c>
      <c r="G72" s="122">
        <f t="shared" si="28"/>
        <v>3.3834137819837018E-3</v>
      </c>
      <c r="H72" s="128">
        <f t="shared" si="44"/>
        <v>1</v>
      </c>
      <c r="I72" s="128">
        <f t="shared" si="12"/>
        <v>31</v>
      </c>
      <c r="J72" s="123">
        <f t="shared" si="13"/>
        <v>1.0001089640947181</v>
      </c>
      <c r="K72" s="123">
        <v>1</v>
      </c>
      <c r="L72" s="123">
        <f t="shared" si="100"/>
        <v>1.0001089599999999</v>
      </c>
      <c r="M72" s="123">
        <f t="shared" si="4"/>
        <v>1004.0666655799999</v>
      </c>
      <c r="N72" s="27">
        <f t="shared" si="29"/>
        <v>0</v>
      </c>
      <c r="O72" s="122">
        <f t="shared" si="5"/>
        <v>0</v>
      </c>
      <c r="P72" s="123">
        <f t="shared" si="79"/>
        <v>0</v>
      </c>
      <c r="Q72" s="122">
        <f t="shared" si="15"/>
        <v>0.1268</v>
      </c>
      <c r="R72" s="130">
        <f t="shared" si="7"/>
        <v>1.00032097</v>
      </c>
      <c r="S72" s="123">
        <f t="shared" si="16"/>
        <v>0.32227527</v>
      </c>
      <c r="T72" s="123">
        <f t="shared" si="17"/>
        <v>0</v>
      </c>
      <c r="U72" s="131" t="str">
        <f t="shared" ref="U72" si="134">U71</f>
        <v>J=</v>
      </c>
      <c r="V72" s="140">
        <f t="shared" si="83"/>
        <v>44066</v>
      </c>
      <c r="W72" s="4"/>
      <c r="X72" s="155"/>
      <c r="Y72" s="159"/>
      <c r="Z72" s="159"/>
      <c r="AA72" s="161"/>
      <c r="AB72" s="162"/>
      <c r="AC72" s="161"/>
      <c r="AD72" s="163"/>
      <c r="AE72" s="164"/>
      <c r="AF72" s="155"/>
      <c r="AG72" s="159"/>
      <c r="AH72" s="10"/>
      <c r="AI72" s="10"/>
      <c r="AJ72" s="88"/>
      <c r="AK72" s="88"/>
      <c r="AL72" s="89"/>
      <c r="AM72" s="89"/>
      <c r="AN72" s="90"/>
      <c r="AO72" s="91"/>
      <c r="AP72" s="91"/>
      <c r="AQ72" s="91"/>
      <c r="AR72" s="89"/>
      <c r="AS72" s="10"/>
      <c r="AT72" s="10"/>
      <c r="AU72" s="10"/>
    </row>
    <row r="73" spans="1:229" x14ac:dyDescent="0.2">
      <c r="A73" s="125">
        <f t="shared" si="9"/>
        <v>44037</v>
      </c>
      <c r="B73" s="123">
        <f t="shared" si="1"/>
        <v>1004.8208010599999</v>
      </c>
      <c r="C73" s="3">
        <f t="shared" si="81"/>
        <v>1003.9572744</v>
      </c>
      <c r="D73" s="126">
        <f t="shared" si="26"/>
        <v>787.66600000000005</v>
      </c>
      <c r="E73" s="175">
        <f>IF(DAY(A72)=$A$7,VLOOKUP(A72,[1]A!$A$15:$C$500,3),E72)</f>
        <v>790.33100000000002</v>
      </c>
      <c r="F73" s="127">
        <f t="shared" si="27"/>
        <v>44006</v>
      </c>
      <c r="G73" s="122">
        <f t="shared" si="28"/>
        <v>3.3834137819837018E-3</v>
      </c>
      <c r="H73" s="128">
        <f t="shared" si="44"/>
        <v>2</v>
      </c>
      <c r="I73" s="128">
        <f t="shared" si="12"/>
        <v>31</v>
      </c>
      <c r="J73" s="123">
        <f t="shared" si="13"/>
        <v>1.0002179400626101</v>
      </c>
      <c r="K73" s="123">
        <v>1</v>
      </c>
      <c r="L73" s="123">
        <f t="shared" si="100"/>
        <v>1.00021794</v>
      </c>
      <c r="M73" s="123">
        <f t="shared" si="4"/>
        <v>1004.17607684</v>
      </c>
      <c r="N73" s="27">
        <f t="shared" si="29"/>
        <v>0</v>
      </c>
      <c r="O73" s="122">
        <f t="shared" si="5"/>
        <v>0</v>
      </c>
      <c r="P73" s="123">
        <f t="shared" si="79"/>
        <v>0</v>
      </c>
      <c r="Q73" s="122">
        <f t="shared" si="15"/>
        <v>0.1268</v>
      </c>
      <c r="R73" s="130">
        <f t="shared" si="7"/>
        <v>1.000642043</v>
      </c>
      <c r="S73" s="123">
        <f t="shared" si="16"/>
        <v>0.64472421999999996</v>
      </c>
      <c r="T73" s="123">
        <f t="shared" si="17"/>
        <v>0</v>
      </c>
      <c r="U73" s="131" t="str">
        <f t="shared" ref="U73" si="135">U72</f>
        <v>J=</v>
      </c>
      <c r="V73" s="140">
        <f t="shared" si="83"/>
        <v>44066</v>
      </c>
      <c r="W73" s="4"/>
      <c r="X73" s="155"/>
      <c r="Y73" s="159"/>
      <c r="Z73" s="159"/>
      <c r="AA73" s="161"/>
      <c r="AB73" s="162"/>
      <c r="AC73" s="161"/>
      <c r="AD73" s="163"/>
      <c r="AE73" s="164"/>
      <c r="AF73" s="155"/>
      <c r="AG73" s="159"/>
      <c r="AH73" s="10"/>
      <c r="AI73" s="10"/>
      <c r="AJ73" s="88"/>
      <c r="AK73" s="88"/>
      <c r="AL73" s="89"/>
      <c r="AM73" s="89"/>
      <c r="AN73" s="90"/>
      <c r="AO73" s="91"/>
      <c r="AP73" s="91"/>
      <c r="AQ73" s="91"/>
      <c r="AR73" s="89"/>
      <c r="AS73" s="10"/>
      <c r="AT73" s="10"/>
      <c r="AU73" s="10"/>
    </row>
    <row r="74" spans="1:229" x14ac:dyDescent="0.2">
      <c r="A74" s="125">
        <f t="shared" si="9"/>
        <v>44038</v>
      </c>
      <c r="B74" s="123">
        <f t="shared" ref="B74:B137" si="136">(M74+S74)</f>
        <v>1005.25283597</v>
      </c>
      <c r="C74" s="3">
        <f t="shared" si="81"/>
        <v>1003.9572744</v>
      </c>
      <c r="D74" s="126">
        <f t="shared" si="26"/>
        <v>787.66600000000005</v>
      </c>
      <c r="E74" s="175">
        <f>IF(DAY(A73)=$A$7,VLOOKUP(A73,[1]A!$A$15:$C$500,3),E73)</f>
        <v>790.33100000000002</v>
      </c>
      <c r="F74" s="127">
        <f t="shared" si="27"/>
        <v>44006</v>
      </c>
      <c r="G74" s="122">
        <f t="shared" si="28"/>
        <v>3.3834137819837018E-3</v>
      </c>
      <c r="H74" s="128">
        <f t="shared" si="44"/>
        <v>3</v>
      </c>
      <c r="I74" s="128">
        <f t="shared" si="12"/>
        <v>31</v>
      </c>
      <c r="J74" s="123">
        <f t="shared" si="13"/>
        <v>1.0003269279049698</v>
      </c>
      <c r="K74" s="123">
        <v>1</v>
      </c>
      <c r="L74" s="123">
        <f t="shared" si="100"/>
        <v>1.00032692</v>
      </c>
      <c r="M74" s="123">
        <f t="shared" ref="M74:M137" si="137">TRUNC(C74*L74,8)</f>
        <v>1004.28548811</v>
      </c>
      <c r="N74" s="27">
        <f t="shared" si="29"/>
        <v>0</v>
      </c>
      <c r="O74" s="122">
        <f t="shared" ref="O74:O137" si="138">IF(N74&gt;0,VLOOKUP(N74,$X$10:$AD$121,7),0)</f>
        <v>0</v>
      </c>
      <c r="P74" s="123">
        <f t="shared" si="79"/>
        <v>0</v>
      </c>
      <c r="Q74" s="122">
        <f t="shared" si="15"/>
        <v>0.1268</v>
      </c>
      <c r="R74" s="130">
        <f t="shared" ref="R74:R137" si="139">ROUND((1+Q74)^(1/12)^(H74/I74),9)</f>
        <v>1.00096322</v>
      </c>
      <c r="S74" s="123">
        <f t="shared" si="16"/>
        <v>0.96734785999999995</v>
      </c>
      <c r="T74" s="123">
        <f t="shared" si="17"/>
        <v>0</v>
      </c>
      <c r="U74" s="131" t="str">
        <f t="shared" ref="U74" si="140">U73</f>
        <v>J=</v>
      </c>
      <c r="V74" s="140">
        <f t="shared" si="83"/>
        <v>44066</v>
      </c>
      <c r="W74" s="4"/>
      <c r="X74" s="155"/>
      <c r="Y74" s="159"/>
      <c r="Z74" s="159"/>
      <c r="AA74" s="161"/>
      <c r="AB74" s="162"/>
      <c r="AC74" s="161"/>
      <c r="AD74" s="163"/>
      <c r="AE74" s="164"/>
      <c r="AF74" s="155"/>
      <c r="AG74" s="159"/>
      <c r="AH74" s="10"/>
      <c r="AI74" s="10"/>
      <c r="AJ74" s="88"/>
      <c r="AK74" s="88"/>
      <c r="AL74" s="89"/>
      <c r="AM74" s="89"/>
      <c r="AN74" s="90"/>
      <c r="AO74" s="91"/>
      <c r="AP74" s="91"/>
      <c r="AQ74" s="91"/>
      <c r="AR74" s="89"/>
      <c r="AS74" s="10"/>
      <c r="AT74" s="10"/>
      <c r="AU74" s="10"/>
    </row>
    <row r="75" spans="1:229" x14ac:dyDescent="0.2">
      <c r="A75" s="125">
        <f t="shared" ref="A75:A138" si="141">(A74+1)</f>
        <v>44039</v>
      </c>
      <c r="B75" s="123">
        <f t="shared" si="136"/>
        <v>1005.68506371</v>
      </c>
      <c r="C75" s="3">
        <f t="shared" si="81"/>
        <v>1003.9572744</v>
      </c>
      <c r="D75" s="126">
        <f t="shared" si="26"/>
        <v>787.66600000000005</v>
      </c>
      <c r="E75" s="175">
        <f>IF(DAY(A74)=$A$7,VLOOKUP(A74,[1]A!$A$15:$C$500,3),E74)</f>
        <v>790.33100000000002</v>
      </c>
      <c r="F75" s="127">
        <f t="shared" si="27"/>
        <v>44006</v>
      </c>
      <c r="G75" s="122">
        <f t="shared" si="28"/>
        <v>3.3834137819837018E-3</v>
      </c>
      <c r="H75" s="128">
        <f t="shared" si="44"/>
        <v>4</v>
      </c>
      <c r="I75" s="128">
        <f t="shared" ref="I75:I138" si="142">IF(DAY(A75)=A$7+1,DAY(EOMONTH(A75,0)),I74)</f>
        <v>31</v>
      </c>
      <c r="J75" s="123">
        <f t="shared" ref="J75:J138" si="143">IF(E75&gt;D75,((E75/D75)^(H75/I75)),1)</f>
        <v>1.000435927623091</v>
      </c>
      <c r="K75" s="123">
        <v>1</v>
      </c>
      <c r="L75" s="123">
        <f t="shared" si="100"/>
        <v>1.0004359199999999</v>
      </c>
      <c r="M75" s="123">
        <f t="shared" si="137"/>
        <v>1004.39491945</v>
      </c>
      <c r="N75" s="27">
        <f t="shared" si="29"/>
        <v>0</v>
      </c>
      <c r="O75" s="122">
        <f t="shared" si="138"/>
        <v>0</v>
      </c>
      <c r="P75" s="123">
        <f t="shared" si="79"/>
        <v>0</v>
      </c>
      <c r="Q75" s="122">
        <f t="shared" ref="Q75:Q138" si="144">(Q74)</f>
        <v>0.1268</v>
      </c>
      <c r="R75" s="130">
        <f t="shared" si="139"/>
        <v>1.0012844990000001</v>
      </c>
      <c r="S75" s="123">
        <f t="shared" ref="S75:S138" si="145">TRUNC(M75*(R75-1),8)</f>
        <v>1.2901442599999999</v>
      </c>
      <c r="T75" s="123">
        <f t="shared" ref="T75:T138" si="146">IF(N75&gt;0,P75+S75,0)</f>
        <v>0</v>
      </c>
      <c r="U75" s="131" t="str">
        <f t="shared" ref="U75" si="147">U74</f>
        <v>J=</v>
      </c>
      <c r="V75" s="140">
        <f t="shared" si="83"/>
        <v>44066</v>
      </c>
      <c r="W75" s="4"/>
      <c r="AH75" s="10"/>
      <c r="AI75" s="10"/>
      <c r="AJ75" s="88"/>
      <c r="AK75" s="88"/>
      <c r="AL75" s="89"/>
      <c r="AM75" s="89"/>
      <c r="AN75" s="90"/>
      <c r="AO75" s="91"/>
      <c r="AP75" s="91"/>
      <c r="AQ75" s="91"/>
      <c r="AR75" s="89"/>
      <c r="AS75" s="10"/>
      <c r="AT75" s="10"/>
      <c r="AU75" s="10"/>
    </row>
    <row r="76" spans="1:229" x14ac:dyDescent="0.2">
      <c r="A76" s="125">
        <f t="shared" si="141"/>
        <v>44040</v>
      </c>
      <c r="B76" s="123">
        <f t="shared" si="136"/>
        <v>1006.1174763</v>
      </c>
      <c r="C76" s="3">
        <f t="shared" si="81"/>
        <v>1003.9572744</v>
      </c>
      <c r="D76" s="126">
        <f t="shared" ref="D76:D139" si="148">IF(E76=E75,D75,E75)</f>
        <v>787.66600000000005</v>
      </c>
      <c r="E76" s="175">
        <f>IF(DAY(A75)=$A$7,VLOOKUP(A75,[1]A!$A$15:$C$500,3),E75)</f>
        <v>790.33100000000002</v>
      </c>
      <c r="F76" s="127">
        <f t="shared" ref="F76:F139" si="149">IF(D76=D75,F75,EDATE(A76,-1))</f>
        <v>44006</v>
      </c>
      <c r="G76" s="122">
        <f t="shared" ref="G76:G139" si="150">(E76/D76)-1</f>
        <v>3.3834137819837018E-3</v>
      </c>
      <c r="H76" s="128">
        <f t="shared" si="44"/>
        <v>5</v>
      </c>
      <c r="I76" s="128">
        <f t="shared" si="142"/>
        <v>31</v>
      </c>
      <c r="J76" s="123">
        <f t="shared" si="143"/>
        <v>1.0005449392182679</v>
      </c>
      <c r="K76" s="123">
        <v>1</v>
      </c>
      <c r="L76" s="123">
        <f t="shared" si="100"/>
        <v>1.00054493</v>
      </c>
      <c r="M76" s="123">
        <f t="shared" si="137"/>
        <v>1004.50436083</v>
      </c>
      <c r="N76" s="27">
        <f t="shared" ref="N76:N139" si="151">IF(DAY(A76)=A$7,VLOOKUP(A76,$Y$10:$AG$75,8),0)</f>
        <v>0</v>
      </c>
      <c r="O76" s="122">
        <f t="shared" si="138"/>
        <v>0</v>
      </c>
      <c r="P76" s="123">
        <f t="shared" si="79"/>
        <v>0</v>
      </c>
      <c r="Q76" s="122">
        <f t="shared" si="144"/>
        <v>0.1268</v>
      </c>
      <c r="R76" s="130">
        <f t="shared" si="139"/>
        <v>1.001605882</v>
      </c>
      <c r="S76" s="123">
        <f t="shared" si="145"/>
        <v>1.6131154700000001</v>
      </c>
      <c r="T76" s="123">
        <f t="shared" si="146"/>
        <v>0</v>
      </c>
      <c r="U76" s="131" t="str">
        <f t="shared" ref="U76" si="152">U75</f>
        <v>J=</v>
      </c>
      <c r="V76" s="140">
        <f t="shared" si="83"/>
        <v>44066</v>
      </c>
      <c r="W76" s="4"/>
      <c r="AH76" s="10"/>
      <c r="AI76" s="10"/>
      <c r="AJ76" s="88"/>
      <c r="AK76" s="88"/>
      <c r="AL76" s="89"/>
      <c r="AM76" s="89"/>
      <c r="AN76" s="90"/>
      <c r="AO76" s="91"/>
      <c r="AP76" s="91"/>
      <c r="AQ76" s="91"/>
      <c r="AR76" s="89"/>
      <c r="AS76" s="10"/>
      <c r="AT76" s="10"/>
      <c r="AU76" s="10"/>
    </row>
    <row r="77" spans="1:229" x14ac:dyDescent="0.2">
      <c r="A77" s="125">
        <f t="shared" si="141"/>
        <v>44041</v>
      </c>
      <c r="B77" s="123">
        <f t="shared" si="136"/>
        <v>1006.5500818100001</v>
      </c>
      <c r="C77" s="3">
        <f t="shared" si="81"/>
        <v>1003.9572744</v>
      </c>
      <c r="D77" s="126">
        <f t="shared" si="148"/>
        <v>787.66600000000005</v>
      </c>
      <c r="E77" s="175">
        <f>IF(DAY(A76)=$A$7,VLOOKUP(A76,[1]A!$A$15:$C$500,3),E76)</f>
        <v>790.33100000000002</v>
      </c>
      <c r="F77" s="127">
        <f t="shared" si="149"/>
        <v>44006</v>
      </c>
      <c r="G77" s="122">
        <f t="shared" si="150"/>
        <v>3.3834137819837018E-3</v>
      </c>
      <c r="H77" s="128">
        <f t="shared" si="44"/>
        <v>6</v>
      </c>
      <c r="I77" s="128">
        <f t="shared" si="142"/>
        <v>31</v>
      </c>
      <c r="J77" s="123">
        <f t="shared" si="143"/>
        <v>1.0006539626917945</v>
      </c>
      <c r="K77" s="123">
        <v>1</v>
      </c>
      <c r="L77" s="123">
        <f t="shared" si="100"/>
        <v>1.00065396</v>
      </c>
      <c r="M77" s="123">
        <f t="shared" si="137"/>
        <v>1004.61382229</v>
      </c>
      <c r="N77" s="27">
        <f t="shared" si="151"/>
        <v>0</v>
      </c>
      <c r="O77" s="122">
        <f t="shared" si="138"/>
        <v>0</v>
      </c>
      <c r="P77" s="123">
        <f t="shared" si="79"/>
        <v>0</v>
      </c>
      <c r="Q77" s="122">
        <f t="shared" si="144"/>
        <v>0.1268</v>
      </c>
      <c r="R77" s="130">
        <f t="shared" si="139"/>
        <v>1.001927367</v>
      </c>
      <c r="S77" s="123">
        <f t="shared" si="145"/>
        <v>1.9362595199999999</v>
      </c>
      <c r="T77" s="123">
        <f t="shared" si="146"/>
        <v>0</v>
      </c>
      <c r="U77" s="131" t="str">
        <f t="shared" ref="U77" si="153">U76</f>
        <v>J=</v>
      </c>
      <c r="V77" s="140">
        <f t="shared" si="83"/>
        <v>44066</v>
      </c>
      <c r="W77" s="4"/>
      <c r="AH77" s="10"/>
      <c r="AI77" s="10"/>
      <c r="AJ77" s="88"/>
      <c r="AK77" s="88"/>
      <c r="AL77" s="89"/>
      <c r="AM77" s="89"/>
      <c r="AN77" s="90"/>
      <c r="AO77" s="91"/>
      <c r="AP77" s="91"/>
      <c r="AQ77" s="91"/>
      <c r="AR77" s="89"/>
      <c r="AS77" s="10"/>
      <c r="AT77" s="10"/>
      <c r="AU77" s="10"/>
    </row>
    <row r="78" spans="1:229" x14ac:dyDescent="0.2">
      <c r="A78" s="125">
        <f t="shared" si="141"/>
        <v>44042</v>
      </c>
      <c r="B78" s="123">
        <f t="shared" si="136"/>
        <v>1006.98286221</v>
      </c>
      <c r="C78" s="3">
        <f t="shared" si="81"/>
        <v>1003.9572744</v>
      </c>
      <c r="D78" s="126">
        <f t="shared" si="148"/>
        <v>787.66600000000005</v>
      </c>
      <c r="E78" s="175">
        <f>IF(DAY(A77)=$A$7,VLOOKUP(A77,[1]A!$A$15:$C$500,3),E77)</f>
        <v>790.33100000000002</v>
      </c>
      <c r="F78" s="127">
        <f t="shared" si="149"/>
        <v>44006</v>
      </c>
      <c r="G78" s="122">
        <f t="shared" si="150"/>
        <v>3.3834137819837018E-3</v>
      </c>
      <c r="H78" s="128">
        <f t="shared" si="44"/>
        <v>7</v>
      </c>
      <c r="I78" s="128">
        <f t="shared" si="142"/>
        <v>31</v>
      </c>
      <c r="J78" s="123">
        <f t="shared" si="143"/>
        <v>1.0007629980449653</v>
      </c>
      <c r="K78" s="123">
        <v>1</v>
      </c>
      <c r="L78" s="123">
        <f t="shared" si="100"/>
        <v>1.0007629899999999</v>
      </c>
      <c r="M78" s="123">
        <f t="shared" si="137"/>
        <v>1004.72328376</v>
      </c>
      <c r="N78" s="27">
        <f t="shared" si="151"/>
        <v>0</v>
      </c>
      <c r="O78" s="122">
        <f t="shared" si="138"/>
        <v>0</v>
      </c>
      <c r="P78" s="123">
        <f t="shared" si="79"/>
        <v>0</v>
      </c>
      <c r="Q78" s="122">
        <f t="shared" si="144"/>
        <v>0.1268</v>
      </c>
      <c r="R78" s="130">
        <f t="shared" si="139"/>
        <v>1.0022489560000001</v>
      </c>
      <c r="S78" s="123">
        <f t="shared" si="145"/>
        <v>2.2595784499999998</v>
      </c>
      <c r="T78" s="123">
        <f t="shared" si="146"/>
        <v>0</v>
      </c>
      <c r="U78" s="131" t="str">
        <f t="shared" ref="U78" si="154">U77</f>
        <v>J=</v>
      </c>
      <c r="V78" s="140">
        <f t="shared" si="83"/>
        <v>44066</v>
      </c>
      <c r="W78" s="4"/>
      <c r="AH78" s="10"/>
      <c r="AI78" s="10"/>
      <c r="AJ78" s="88"/>
      <c r="AK78" s="88"/>
      <c r="AL78" s="89"/>
      <c r="AM78" s="89"/>
      <c r="AN78" s="90"/>
      <c r="AO78" s="91"/>
      <c r="AP78" s="91"/>
      <c r="AQ78" s="91"/>
      <c r="AR78" s="89"/>
      <c r="AS78" s="10"/>
      <c r="AT78" s="10"/>
      <c r="AU78" s="10"/>
    </row>
    <row r="79" spans="1:229" x14ac:dyDescent="0.2">
      <c r="A79" s="125">
        <f t="shared" si="141"/>
        <v>44043</v>
      </c>
      <c r="B79" s="123">
        <f t="shared" si="136"/>
        <v>1007.4158366300001</v>
      </c>
      <c r="C79" s="3">
        <f t="shared" si="81"/>
        <v>1003.9572744</v>
      </c>
      <c r="D79" s="126">
        <f t="shared" si="148"/>
        <v>787.66600000000005</v>
      </c>
      <c r="E79" s="175">
        <f>IF(DAY(A78)=$A$7,VLOOKUP(A78,[1]A!$A$15:$C$500,3),E78)</f>
        <v>790.33100000000002</v>
      </c>
      <c r="F79" s="127">
        <f t="shared" si="149"/>
        <v>44006</v>
      </c>
      <c r="G79" s="122">
        <f t="shared" si="150"/>
        <v>3.3834137819837018E-3</v>
      </c>
      <c r="H79" s="128">
        <f t="shared" ref="H79:H142" si="155">IF(DAY(A79)=A$7+1,1,H78+1)</f>
        <v>8</v>
      </c>
      <c r="I79" s="128">
        <f t="shared" si="142"/>
        <v>31</v>
      </c>
      <c r="J79" s="123">
        <f t="shared" si="143"/>
        <v>1.0008720452790745</v>
      </c>
      <c r="K79" s="123">
        <v>1</v>
      </c>
      <c r="L79" s="123">
        <f t="shared" si="100"/>
        <v>1.00087204</v>
      </c>
      <c r="M79" s="123">
        <f t="shared" si="137"/>
        <v>1004.8327653</v>
      </c>
      <c r="N79" s="27">
        <f t="shared" si="151"/>
        <v>0</v>
      </c>
      <c r="O79" s="122">
        <f t="shared" si="138"/>
        <v>0</v>
      </c>
      <c r="P79" s="123">
        <f t="shared" si="79"/>
        <v>0</v>
      </c>
      <c r="Q79" s="122">
        <f t="shared" si="144"/>
        <v>0.1268</v>
      </c>
      <c r="R79" s="130">
        <f t="shared" si="139"/>
        <v>1.0025706480000001</v>
      </c>
      <c r="S79" s="123">
        <f t="shared" si="145"/>
        <v>2.5830713300000001</v>
      </c>
      <c r="T79" s="123">
        <f t="shared" si="146"/>
        <v>0</v>
      </c>
      <c r="U79" s="131" t="str">
        <f t="shared" ref="U79" si="156">U78</f>
        <v>J=</v>
      </c>
      <c r="V79" s="140">
        <f t="shared" si="83"/>
        <v>44066</v>
      </c>
      <c r="W79" s="4"/>
      <c r="AH79" s="10"/>
      <c r="AI79" s="10"/>
      <c r="AJ79" s="88"/>
      <c r="AK79" s="88"/>
      <c r="AL79" s="89"/>
      <c r="AM79" s="89"/>
      <c r="AN79" s="90"/>
      <c r="AO79" s="91"/>
      <c r="AP79" s="91"/>
      <c r="AQ79" s="91"/>
      <c r="AR79" s="89"/>
      <c r="AS79" s="10"/>
      <c r="AT79" s="10"/>
      <c r="AU79" s="10"/>
    </row>
    <row r="80" spans="1:229" x14ac:dyDescent="0.2">
      <c r="A80" s="125">
        <f t="shared" si="141"/>
        <v>44044</v>
      </c>
      <c r="B80" s="123">
        <f t="shared" si="136"/>
        <v>1007.84899507</v>
      </c>
      <c r="C80" s="3">
        <f t="shared" si="81"/>
        <v>1003.9572744</v>
      </c>
      <c r="D80" s="126">
        <f t="shared" si="148"/>
        <v>787.66600000000005</v>
      </c>
      <c r="E80" s="175">
        <f>IF(DAY(A79)=$A$7,VLOOKUP(A79,[1]A!$A$15:$C$500,3),E79)</f>
        <v>790.33100000000002</v>
      </c>
      <c r="F80" s="127">
        <f t="shared" si="149"/>
        <v>44006</v>
      </c>
      <c r="G80" s="122">
        <f t="shared" si="150"/>
        <v>3.3834137819837018E-3</v>
      </c>
      <c r="H80" s="128">
        <f t="shared" si="155"/>
        <v>9</v>
      </c>
      <c r="I80" s="128">
        <f t="shared" si="142"/>
        <v>31</v>
      </c>
      <c r="J80" s="123">
        <f t="shared" si="143"/>
        <v>1.0009811043954169</v>
      </c>
      <c r="K80" s="123">
        <v>1</v>
      </c>
      <c r="L80" s="123">
        <f t="shared" si="100"/>
        <v>1.0009811</v>
      </c>
      <c r="M80" s="123">
        <f t="shared" si="137"/>
        <v>1004.9422568799999</v>
      </c>
      <c r="N80" s="27">
        <f t="shared" si="151"/>
        <v>0</v>
      </c>
      <c r="O80" s="122">
        <f t="shared" si="138"/>
        <v>0</v>
      </c>
      <c r="P80" s="123">
        <f t="shared" si="79"/>
        <v>0</v>
      </c>
      <c r="Q80" s="122">
        <f t="shared" si="144"/>
        <v>0.1268</v>
      </c>
      <c r="R80" s="130">
        <f t="shared" si="139"/>
        <v>1.0028924429999999</v>
      </c>
      <c r="S80" s="123">
        <f t="shared" si="145"/>
        <v>2.90673819</v>
      </c>
      <c r="T80" s="123">
        <f t="shared" si="146"/>
        <v>0</v>
      </c>
      <c r="U80" s="131" t="str">
        <f t="shared" ref="U80" si="157">U79</f>
        <v>J=</v>
      </c>
      <c r="V80" s="140">
        <f t="shared" si="83"/>
        <v>44066</v>
      </c>
      <c r="W80" s="4"/>
      <c r="AH80" s="10"/>
      <c r="AI80" s="10"/>
      <c r="AJ80" s="88"/>
      <c r="AK80" s="88"/>
      <c r="AL80" s="89"/>
      <c r="AM80" s="89"/>
      <c r="AN80" s="90"/>
      <c r="AO80" s="91"/>
      <c r="AP80" s="91"/>
      <c r="AQ80" s="91"/>
      <c r="AR80" s="89"/>
      <c r="AS80" s="10"/>
      <c r="AT80" s="10"/>
      <c r="AU80" s="10"/>
    </row>
    <row r="81" spans="1:47" x14ac:dyDescent="0.2">
      <c r="A81" s="125">
        <f t="shared" si="141"/>
        <v>44045</v>
      </c>
      <c r="B81" s="123">
        <f t="shared" si="136"/>
        <v>1008.28233857</v>
      </c>
      <c r="C81" s="3">
        <f t="shared" si="81"/>
        <v>1003.9572744</v>
      </c>
      <c r="D81" s="126">
        <f t="shared" si="148"/>
        <v>787.66600000000005</v>
      </c>
      <c r="E81" s="175">
        <f>IF(DAY(A80)=$A$7,VLOOKUP(A80,[1]A!$A$15:$C$500,3),E80)</f>
        <v>790.33100000000002</v>
      </c>
      <c r="F81" s="127">
        <f t="shared" si="149"/>
        <v>44006</v>
      </c>
      <c r="G81" s="122">
        <f t="shared" si="150"/>
        <v>3.3834137819837018E-3</v>
      </c>
      <c r="H81" s="128">
        <f t="shared" si="155"/>
        <v>10</v>
      </c>
      <c r="I81" s="128">
        <f t="shared" si="142"/>
        <v>31</v>
      </c>
      <c r="J81" s="123">
        <f t="shared" si="143"/>
        <v>1.0010901753952872</v>
      </c>
      <c r="K81" s="123">
        <v>1</v>
      </c>
      <c r="L81" s="123">
        <f t="shared" si="100"/>
        <v>1.0010901699999999</v>
      </c>
      <c r="M81" s="123">
        <f t="shared" si="137"/>
        <v>1005.0517585</v>
      </c>
      <c r="N81" s="27">
        <f t="shared" si="151"/>
        <v>0</v>
      </c>
      <c r="O81" s="122">
        <f t="shared" si="138"/>
        <v>0</v>
      </c>
      <c r="P81" s="123">
        <f t="shared" si="79"/>
        <v>0</v>
      </c>
      <c r="Q81" s="122">
        <f t="shared" si="144"/>
        <v>0.1268</v>
      </c>
      <c r="R81" s="130">
        <f t="shared" si="139"/>
        <v>1.0032143419999999</v>
      </c>
      <c r="S81" s="123">
        <f t="shared" si="145"/>
        <v>3.2305800699999998</v>
      </c>
      <c r="T81" s="123">
        <f t="shared" si="146"/>
        <v>0</v>
      </c>
      <c r="U81" s="131" t="str">
        <f t="shared" ref="U81" si="158">U80</f>
        <v>J=</v>
      </c>
      <c r="V81" s="140">
        <f t="shared" si="83"/>
        <v>44066</v>
      </c>
      <c r="W81" s="4"/>
      <c r="AH81" s="10"/>
      <c r="AI81" s="10"/>
      <c r="AJ81" s="88"/>
      <c r="AK81" s="88"/>
      <c r="AL81" s="89"/>
      <c r="AM81" s="89"/>
      <c r="AN81" s="90"/>
      <c r="AO81" s="91"/>
      <c r="AP81" s="91"/>
      <c r="AQ81" s="91"/>
      <c r="AR81" s="89"/>
      <c r="AS81" s="10"/>
      <c r="AT81" s="10"/>
      <c r="AU81" s="10"/>
    </row>
    <row r="82" spans="1:47" x14ac:dyDescent="0.2">
      <c r="A82" s="125">
        <f t="shared" si="141"/>
        <v>44046</v>
      </c>
      <c r="B82" s="123">
        <f t="shared" si="136"/>
        <v>1008.7158661799999</v>
      </c>
      <c r="C82" s="3">
        <f t="shared" si="81"/>
        <v>1003.9572744</v>
      </c>
      <c r="D82" s="126">
        <f t="shared" si="148"/>
        <v>787.66600000000005</v>
      </c>
      <c r="E82" s="175">
        <f>IF(DAY(A81)=$A$7,VLOOKUP(A81,[1]A!$A$15:$C$500,3),E81)</f>
        <v>790.33100000000002</v>
      </c>
      <c r="F82" s="127">
        <f t="shared" si="149"/>
        <v>44006</v>
      </c>
      <c r="G82" s="122">
        <f t="shared" si="150"/>
        <v>3.3834137819837018E-3</v>
      </c>
      <c r="H82" s="128">
        <f t="shared" si="155"/>
        <v>11</v>
      </c>
      <c r="I82" s="128">
        <f t="shared" si="142"/>
        <v>31</v>
      </c>
      <c r="J82" s="123">
        <f t="shared" si="143"/>
        <v>1.0011992582799805</v>
      </c>
      <c r="K82" s="123">
        <v>1</v>
      </c>
      <c r="L82" s="123">
        <f t="shared" si="100"/>
        <v>1.00119925</v>
      </c>
      <c r="M82" s="123">
        <f t="shared" si="137"/>
        <v>1005.16127016</v>
      </c>
      <c r="N82" s="27">
        <f t="shared" si="151"/>
        <v>0</v>
      </c>
      <c r="O82" s="122">
        <f t="shared" si="138"/>
        <v>0</v>
      </c>
      <c r="P82" s="123">
        <f t="shared" si="79"/>
        <v>0</v>
      </c>
      <c r="Q82" s="122">
        <f t="shared" si="144"/>
        <v>0.1268</v>
      </c>
      <c r="R82" s="130">
        <f t="shared" si="139"/>
        <v>1.003536344</v>
      </c>
      <c r="S82" s="123">
        <f t="shared" si="145"/>
        <v>3.55459602</v>
      </c>
      <c r="T82" s="123">
        <f t="shared" si="146"/>
        <v>0</v>
      </c>
      <c r="U82" s="131" t="str">
        <f t="shared" ref="U82" si="159">U81</f>
        <v>J=</v>
      </c>
      <c r="V82" s="140">
        <f t="shared" si="83"/>
        <v>44066</v>
      </c>
      <c r="W82" s="4"/>
      <c r="AH82" s="10"/>
      <c r="AI82" s="10"/>
      <c r="AJ82" s="88"/>
      <c r="AK82" s="88"/>
      <c r="AL82" s="89"/>
      <c r="AM82" s="89"/>
      <c r="AN82" s="90"/>
      <c r="AO82" s="91"/>
      <c r="AP82" s="91"/>
      <c r="AQ82" s="91"/>
      <c r="AR82" s="89"/>
      <c r="AS82" s="10"/>
      <c r="AT82" s="10"/>
      <c r="AU82" s="10"/>
    </row>
    <row r="83" spans="1:47" x14ac:dyDescent="0.2">
      <c r="A83" s="125">
        <f t="shared" si="141"/>
        <v>44047</v>
      </c>
      <c r="B83" s="123">
        <f t="shared" si="136"/>
        <v>1009.14958801</v>
      </c>
      <c r="C83" s="3">
        <f t="shared" si="81"/>
        <v>1003.9572744</v>
      </c>
      <c r="D83" s="126">
        <f t="shared" si="148"/>
        <v>787.66600000000005</v>
      </c>
      <c r="E83" s="175">
        <f>IF(DAY(A82)=$A$7,VLOOKUP(A82,[1]A!$A$15:$C$500,3),E82)</f>
        <v>790.33100000000002</v>
      </c>
      <c r="F83" s="127">
        <f t="shared" si="149"/>
        <v>44006</v>
      </c>
      <c r="G83" s="122">
        <f t="shared" si="150"/>
        <v>3.3834137819837018E-3</v>
      </c>
      <c r="H83" s="128">
        <f t="shared" si="155"/>
        <v>12</v>
      </c>
      <c r="I83" s="128">
        <f t="shared" si="142"/>
        <v>31</v>
      </c>
      <c r="J83" s="123">
        <f t="shared" si="143"/>
        <v>1.0013083530507914</v>
      </c>
      <c r="K83" s="123">
        <v>1</v>
      </c>
      <c r="L83" s="123">
        <f t="shared" si="100"/>
        <v>1.00130835</v>
      </c>
      <c r="M83" s="123">
        <f t="shared" si="137"/>
        <v>1005.27080189</v>
      </c>
      <c r="N83" s="27">
        <f t="shared" si="151"/>
        <v>0</v>
      </c>
      <c r="O83" s="122">
        <f t="shared" si="138"/>
        <v>0</v>
      </c>
      <c r="P83" s="123">
        <f t="shared" si="79"/>
        <v>0</v>
      </c>
      <c r="Q83" s="122">
        <f t="shared" si="144"/>
        <v>0.1268</v>
      </c>
      <c r="R83" s="130">
        <f t="shared" si="139"/>
        <v>1.003858449</v>
      </c>
      <c r="S83" s="123">
        <f t="shared" si="145"/>
        <v>3.87878612</v>
      </c>
      <c r="T83" s="123">
        <f t="shared" si="146"/>
        <v>0</v>
      </c>
      <c r="U83" s="131" t="str">
        <f t="shared" ref="U83" si="160">U82</f>
        <v>J=</v>
      </c>
      <c r="V83" s="140">
        <f t="shared" si="83"/>
        <v>44066</v>
      </c>
      <c r="W83" s="4"/>
      <c r="AH83" s="10"/>
      <c r="AI83" s="10"/>
      <c r="AJ83" s="88"/>
      <c r="AK83" s="88"/>
      <c r="AL83" s="89"/>
      <c r="AM83" s="89"/>
      <c r="AN83" s="90"/>
      <c r="AO83" s="91"/>
      <c r="AP83" s="91"/>
      <c r="AQ83" s="91"/>
      <c r="AR83" s="89"/>
      <c r="AS83" s="10"/>
      <c r="AT83" s="10"/>
      <c r="AU83" s="10"/>
    </row>
    <row r="84" spans="1:47" x14ac:dyDescent="0.2">
      <c r="A84" s="125">
        <f t="shared" si="141"/>
        <v>44048</v>
      </c>
      <c r="B84" s="123">
        <f t="shared" si="136"/>
        <v>1009.58348496</v>
      </c>
      <c r="C84" s="3">
        <f t="shared" si="81"/>
        <v>1003.9572744</v>
      </c>
      <c r="D84" s="126">
        <f t="shared" si="148"/>
        <v>787.66600000000005</v>
      </c>
      <c r="E84" s="175">
        <f>IF(DAY(A83)=$A$7,VLOOKUP(A83,[1]A!$A$15:$C$500,3),E83)</f>
        <v>790.33100000000002</v>
      </c>
      <c r="F84" s="127">
        <f t="shared" si="149"/>
        <v>44006</v>
      </c>
      <c r="G84" s="122">
        <f t="shared" si="150"/>
        <v>3.3834137819837018E-3</v>
      </c>
      <c r="H84" s="128">
        <f t="shared" si="155"/>
        <v>13</v>
      </c>
      <c r="I84" s="128">
        <f t="shared" si="142"/>
        <v>31</v>
      </c>
      <c r="J84" s="123">
        <f t="shared" si="143"/>
        <v>1.0014174597090151</v>
      </c>
      <c r="K84" s="123">
        <v>1</v>
      </c>
      <c r="L84" s="123">
        <f t="shared" si="100"/>
        <v>1.0014174499999999</v>
      </c>
      <c r="M84" s="123">
        <f t="shared" si="137"/>
        <v>1005.38033363</v>
      </c>
      <c r="N84" s="27">
        <f t="shared" si="151"/>
        <v>0</v>
      </c>
      <c r="O84" s="122">
        <f t="shared" si="138"/>
        <v>0</v>
      </c>
      <c r="P84" s="123">
        <f t="shared" si="79"/>
        <v>0</v>
      </c>
      <c r="Q84" s="122">
        <f t="shared" si="144"/>
        <v>0.1268</v>
      </c>
      <c r="R84" s="130">
        <f t="shared" si="139"/>
        <v>1.0041806579999999</v>
      </c>
      <c r="S84" s="123">
        <f t="shared" si="145"/>
        <v>4.2031513299999999</v>
      </c>
      <c r="T84" s="123">
        <f t="shared" si="146"/>
        <v>0</v>
      </c>
      <c r="U84" s="131" t="str">
        <f t="shared" ref="U84" si="161">U83</f>
        <v>J=</v>
      </c>
      <c r="V84" s="140">
        <f t="shared" si="83"/>
        <v>44066</v>
      </c>
      <c r="W84" s="4"/>
      <c r="AH84" s="10"/>
      <c r="AI84" s="10"/>
      <c r="AJ84" s="88"/>
      <c r="AK84" s="88"/>
      <c r="AL84" s="89"/>
      <c r="AM84" s="89"/>
      <c r="AN84" s="90"/>
      <c r="AO84" s="91"/>
      <c r="AP84" s="91"/>
      <c r="AQ84" s="91"/>
      <c r="AR84" s="89"/>
      <c r="AS84" s="10"/>
      <c r="AT84" s="10"/>
      <c r="AU84" s="10"/>
    </row>
    <row r="85" spans="1:47" x14ac:dyDescent="0.2">
      <c r="A85" s="125">
        <f t="shared" si="141"/>
        <v>44049</v>
      </c>
      <c r="B85" s="123">
        <f t="shared" si="136"/>
        <v>1010.01757623</v>
      </c>
      <c r="C85" s="3">
        <f t="shared" si="81"/>
        <v>1003.9572744</v>
      </c>
      <c r="D85" s="126">
        <f t="shared" si="148"/>
        <v>787.66600000000005</v>
      </c>
      <c r="E85" s="175">
        <f>IF(DAY(A84)=$A$7,VLOOKUP(A84,[1]A!$A$15:$C$500,3),E84)</f>
        <v>790.33100000000002</v>
      </c>
      <c r="F85" s="127">
        <f t="shared" si="149"/>
        <v>44006</v>
      </c>
      <c r="G85" s="122">
        <f t="shared" si="150"/>
        <v>3.3834137819837018E-3</v>
      </c>
      <c r="H85" s="128">
        <f t="shared" si="155"/>
        <v>14</v>
      </c>
      <c r="I85" s="128">
        <f t="shared" si="142"/>
        <v>31</v>
      </c>
      <c r="J85" s="123">
        <f t="shared" si="143"/>
        <v>1.001526578255947</v>
      </c>
      <c r="K85" s="123">
        <v>1</v>
      </c>
      <c r="L85" s="123">
        <f t="shared" si="100"/>
        <v>1.00152657</v>
      </c>
      <c r="M85" s="123">
        <f t="shared" si="137"/>
        <v>1005.48988545</v>
      </c>
      <c r="N85" s="27">
        <f t="shared" si="151"/>
        <v>0</v>
      </c>
      <c r="O85" s="122">
        <f t="shared" si="138"/>
        <v>0</v>
      </c>
      <c r="P85" s="123">
        <f t="shared" si="79"/>
        <v>0</v>
      </c>
      <c r="Q85" s="122">
        <f t="shared" si="144"/>
        <v>0.1268</v>
      </c>
      <c r="R85" s="130">
        <f t="shared" si="139"/>
        <v>1.0045029700000001</v>
      </c>
      <c r="S85" s="123">
        <f t="shared" si="145"/>
        <v>4.5276907800000004</v>
      </c>
      <c r="T85" s="123">
        <f t="shared" si="146"/>
        <v>0</v>
      </c>
      <c r="U85" s="131" t="str">
        <f t="shared" ref="U85" si="162">U84</f>
        <v>J=</v>
      </c>
      <c r="V85" s="140">
        <f t="shared" si="83"/>
        <v>44066</v>
      </c>
      <c r="W85" s="4"/>
      <c r="AH85" s="10"/>
      <c r="AI85" s="10"/>
      <c r="AJ85" s="88"/>
      <c r="AK85" s="88"/>
      <c r="AL85" s="89"/>
      <c r="AM85" s="89"/>
      <c r="AN85" s="90"/>
      <c r="AO85" s="91"/>
      <c r="AP85" s="91"/>
      <c r="AQ85" s="91"/>
      <c r="AR85" s="89"/>
      <c r="AS85" s="10"/>
      <c r="AT85" s="10"/>
      <c r="AU85" s="10"/>
    </row>
    <row r="86" spans="1:47" ht="15" x14ac:dyDescent="0.2">
      <c r="A86" s="125">
        <f t="shared" si="141"/>
        <v>44050</v>
      </c>
      <c r="B86" s="123">
        <f t="shared" si="136"/>
        <v>1010.45185179</v>
      </c>
      <c r="C86" s="3">
        <f t="shared" si="81"/>
        <v>1003.9572744</v>
      </c>
      <c r="D86" s="126">
        <f t="shared" si="148"/>
        <v>787.66600000000005</v>
      </c>
      <c r="E86" s="175">
        <f>IF(DAY(A85)=$A$7,VLOOKUP(A85,[1]A!$A$15:$C$500,3),E85)</f>
        <v>790.33100000000002</v>
      </c>
      <c r="F86" s="127">
        <f t="shared" si="149"/>
        <v>44006</v>
      </c>
      <c r="G86" s="122">
        <f t="shared" si="150"/>
        <v>3.3834137819837018E-3</v>
      </c>
      <c r="H86" s="128">
        <f t="shared" si="155"/>
        <v>15</v>
      </c>
      <c r="I86" s="128">
        <f t="shared" si="142"/>
        <v>31</v>
      </c>
      <c r="J86" s="123">
        <f t="shared" si="143"/>
        <v>1.0016357086928829</v>
      </c>
      <c r="K86" s="123">
        <v>1</v>
      </c>
      <c r="L86" s="123">
        <f t="shared" si="100"/>
        <v>1.0016357</v>
      </c>
      <c r="M86" s="123">
        <f t="shared" si="137"/>
        <v>1005.59944731</v>
      </c>
      <c r="N86" s="27">
        <f t="shared" si="151"/>
        <v>0</v>
      </c>
      <c r="O86" s="122">
        <f t="shared" si="138"/>
        <v>0</v>
      </c>
      <c r="P86" s="123">
        <f t="shared" si="79"/>
        <v>0</v>
      </c>
      <c r="Q86" s="122">
        <f t="shared" si="144"/>
        <v>0.1268</v>
      </c>
      <c r="R86" s="130">
        <f t="shared" si="139"/>
        <v>1.004825385</v>
      </c>
      <c r="S86" s="123">
        <f t="shared" si="145"/>
        <v>4.8524044799999997</v>
      </c>
      <c r="T86" s="123">
        <f t="shared" si="146"/>
        <v>0</v>
      </c>
      <c r="U86" s="131" t="str">
        <f t="shared" ref="U86" si="163">U85</f>
        <v>J=</v>
      </c>
      <c r="V86" s="140">
        <f t="shared" si="83"/>
        <v>44066</v>
      </c>
      <c r="W86" s="4"/>
      <c r="X86" s="135" t="s">
        <v>61</v>
      </c>
      <c r="AB86" s="133" t="s">
        <v>85</v>
      </c>
      <c r="AC86" s="152" t="s">
        <v>78</v>
      </c>
      <c r="AD86" s="151" t="s">
        <v>81</v>
      </c>
      <c r="AE86" s="153" t="s">
        <v>79</v>
      </c>
      <c r="AF86" s="151" t="s">
        <v>57</v>
      </c>
      <c r="AG86" s="154" t="s">
        <v>80</v>
      </c>
      <c r="AH86" s="10"/>
      <c r="AI86" s="10"/>
      <c r="AJ86" s="88"/>
      <c r="AK86" s="88"/>
      <c r="AL86" s="89"/>
      <c r="AM86" s="89"/>
      <c r="AN86" s="90"/>
      <c r="AO86" s="91"/>
      <c r="AP86" s="91"/>
      <c r="AQ86" s="91"/>
      <c r="AR86" s="89"/>
      <c r="AS86" s="10"/>
      <c r="AT86" s="10"/>
      <c r="AU86" s="10"/>
    </row>
    <row r="87" spans="1:47" x14ac:dyDescent="0.2">
      <c r="A87" s="125">
        <f t="shared" si="141"/>
        <v>44051</v>
      </c>
      <c r="B87" s="123">
        <f t="shared" si="136"/>
        <v>1010.88632278</v>
      </c>
      <c r="C87" s="3">
        <f t="shared" si="81"/>
        <v>1003.9572744</v>
      </c>
      <c r="D87" s="126">
        <f t="shared" si="148"/>
        <v>787.66600000000005</v>
      </c>
      <c r="E87" s="175">
        <f>IF(DAY(A86)=$A$7,VLOOKUP(A86,[1]A!$A$15:$C$500,3),E86)</f>
        <v>790.33100000000002</v>
      </c>
      <c r="F87" s="127">
        <f t="shared" si="149"/>
        <v>44006</v>
      </c>
      <c r="G87" s="122">
        <f t="shared" si="150"/>
        <v>3.3834137819837018E-3</v>
      </c>
      <c r="H87" s="128">
        <f t="shared" si="155"/>
        <v>16</v>
      </c>
      <c r="I87" s="128">
        <f t="shared" si="142"/>
        <v>31</v>
      </c>
      <c r="J87" s="123">
        <f t="shared" si="143"/>
        <v>1.0017448510211178</v>
      </c>
      <c r="K87" s="123">
        <v>1</v>
      </c>
      <c r="L87" s="123">
        <f t="shared" si="100"/>
        <v>1.0017448499999999</v>
      </c>
      <c r="M87" s="123">
        <f t="shared" si="137"/>
        <v>1005.70902925</v>
      </c>
      <c r="N87" s="27">
        <f t="shared" si="151"/>
        <v>0</v>
      </c>
      <c r="O87" s="122">
        <f t="shared" si="138"/>
        <v>0</v>
      </c>
      <c r="P87" s="123">
        <f t="shared" si="79"/>
        <v>0</v>
      </c>
      <c r="Q87" s="122">
        <f t="shared" si="144"/>
        <v>0.1268</v>
      </c>
      <c r="R87" s="130">
        <f t="shared" si="139"/>
        <v>1.005147904</v>
      </c>
      <c r="S87" s="123">
        <f t="shared" si="145"/>
        <v>5.17729353</v>
      </c>
      <c r="T87" s="123">
        <f t="shared" si="146"/>
        <v>0</v>
      </c>
      <c r="U87" s="131" t="str">
        <f t="shared" ref="U87" si="164">U86</f>
        <v>J=</v>
      </c>
      <c r="V87" s="140">
        <f t="shared" si="83"/>
        <v>44066</v>
      </c>
      <c r="W87" s="4"/>
      <c r="X87" s="159">
        <f>[2]Plan1!$A218</f>
        <v>43466</v>
      </c>
      <c r="Y87" s="165" t="str">
        <f>[2]Plan1!$C218</f>
        <v>Confraternização Universal</v>
      </c>
      <c r="AB87" s="155"/>
      <c r="AC87" s="155"/>
      <c r="AD87" s="155"/>
      <c r="AE87" s="155"/>
      <c r="AF87" s="156"/>
      <c r="AG87" s="157"/>
      <c r="AH87" s="10"/>
      <c r="AJ87" s="88"/>
      <c r="AK87" s="88"/>
      <c r="AL87" s="89"/>
      <c r="AM87" s="89"/>
      <c r="AN87" s="90"/>
      <c r="AO87" s="91"/>
      <c r="AP87" s="91"/>
      <c r="AQ87" s="91"/>
      <c r="AR87" s="89"/>
    </row>
    <row r="88" spans="1:47" x14ac:dyDescent="0.2">
      <c r="A88" s="125">
        <f t="shared" si="141"/>
        <v>44052</v>
      </c>
      <c r="B88" s="123">
        <f t="shared" si="136"/>
        <v>1011.3209690399999</v>
      </c>
      <c r="C88" s="3">
        <f t="shared" si="81"/>
        <v>1003.9572744</v>
      </c>
      <c r="D88" s="126">
        <f t="shared" si="148"/>
        <v>787.66600000000005</v>
      </c>
      <c r="E88" s="175">
        <f>IF(DAY(A87)=$A$7,VLOOKUP(A87,[1]A!$A$15:$C$500,3),E87)</f>
        <v>790.33100000000002</v>
      </c>
      <c r="F88" s="127">
        <f t="shared" si="149"/>
        <v>44006</v>
      </c>
      <c r="G88" s="122">
        <f t="shared" si="150"/>
        <v>3.3834137819837018E-3</v>
      </c>
      <c r="H88" s="128">
        <f t="shared" si="155"/>
        <v>17</v>
      </c>
      <c r="I88" s="128">
        <f t="shared" si="142"/>
        <v>31</v>
      </c>
      <c r="J88" s="123">
        <f t="shared" si="143"/>
        <v>1.0018540052419478</v>
      </c>
      <c r="K88" s="123">
        <v>1</v>
      </c>
      <c r="L88" s="123">
        <f t="shared" si="100"/>
        <v>1.001854</v>
      </c>
      <c r="M88" s="123">
        <f t="shared" si="137"/>
        <v>1005.8186111799999</v>
      </c>
      <c r="N88" s="27">
        <f t="shared" si="151"/>
        <v>0</v>
      </c>
      <c r="O88" s="122">
        <f t="shared" si="138"/>
        <v>0</v>
      </c>
      <c r="P88" s="123">
        <f t="shared" si="79"/>
        <v>0</v>
      </c>
      <c r="Q88" s="122">
        <f t="shared" si="144"/>
        <v>0.1268</v>
      </c>
      <c r="R88" s="130">
        <f t="shared" si="139"/>
        <v>1.0054705269999999</v>
      </c>
      <c r="S88" s="123">
        <f t="shared" si="145"/>
        <v>5.50235786</v>
      </c>
      <c r="T88" s="123">
        <f t="shared" si="146"/>
        <v>0</v>
      </c>
      <c r="U88" s="131" t="str">
        <f t="shared" ref="U88" si="165">U87</f>
        <v>J=</v>
      </c>
      <c r="V88" s="140">
        <f t="shared" si="83"/>
        <v>44066</v>
      </c>
      <c r="W88" s="4"/>
      <c r="X88" s="159">
        <f>[2]Plan1!$A219</f>
        <v>43528</v>
      </c>
      <c r="Y88" s="165" t="str">
        <f>[2]Plan1!$C219</f>
        <v>Carnaval</v>
      </c>
      <c r="AB88" s="157">
        <v>44005</v>
      </c>
      <c r="AC88" s="157">
        <f t="shared" ref="AC88:AC135" si="166">WORKDAY(AB88,-1,X$87:X$300)</f>
        <v>44004</v>
      </c>
      <c r="AD88" s="157">
        <f t="shared" ref="AD88:AD135" si="167">WORKDAY(AC88,3,X$87:X$300)</f>
        <v>44007</v>
      </c>
      <c r="AE88" s="157">
        <f t="shared" ref="AE88:AE123" si="168">AD89</f>
        <v>44039</v>
      </c>
      <c r="AF88" s="157">
        <f>AD88</f>
        <v>44007</v>
      </c>
      <c r="AG88" s="157">
        <f t="shared" ref="AG88:AG123" si="169">AF89</f>
        <v>44039</v>
      </c>
      <c r="AH88" s="10"/>
      <c r="AI88" s="12"/>
      <c r="AJ88" s="88"/>
      <c r="AK88" s="88"/>
      <c r="AL88" s="89"/>
      <c r="AM88" s="89"/>
      <c r="AN88" s="90"/>
      <c r="AO88" s="91"/>
      <c r="AP88" s="91"/>
      <c r="AQ88" s="91"/>
      <c r="AR88" s="89"/>
      <c r="AS88" s="12"/>
      <c r="AT88" s="12"/>
      <c r="AU88" s="12"/>
    </row>
    <row r="89" spans="1:47" x14ac:dyDescent="0.2">
      <c r="A89" s="125">
        <f t="shared" si="141"/>
        <v>44053</v>
      </c>
      <c r="B89" s="123">
        <f t="shared" si="136"/>
        <v>1011.75580983</v>
      </c>
      <c r="C89" s="3">
        <f t="shared" si="81"/>
        <v>1003.9572744</v>
      </c>
      <c r="D89" s="126">
        <f t="shared" si="148"/>
        <v>787.66600000000005</v>
      </c>
      <c r="E89" s="175">
        <f>IF(DAY(A88)=$A$7,VLOOKUP(A88,[1]A!$A$15:$C$500,3),E88)</f>
        <v>790.33100000000002</v>
      </c>
      <c r="F89" s="127">
        <f t="shared" si="149"/>
        <v>44006</v>
      </c>
      <c r="G89" s="122">
        <f t="shared" si="150"/>
        <v>3.3834137819837018E-3</v>
      </c>
      <c r="H89" s="128">
        <f t="shared" si="155"/>
        <v>18</v>
      </c>
      <c r="I89" s="128">
        <f t="shared" si="142"/>
        <v>31</v>
      </c>
      <c r="J89" s="123">
        <f t="shared" si="143"/>
        <v>1.0019631713566686</v>
      </c>
      <c r="K89" s="123">
        <v>1</v>
      </c>
      <c r="L89" s="123">
        <f t="shared" si="100"/>
        <v>1.00196317</v>
      </c>
      <c r="M89" s="123">
        <f t="shared" si="137"/>
        <v>1005.9282132</v>
      </c>
      <c r="N89" s="27">
        <f t="shared" si="151"/>
        <v>0</v>
      </c>
      <c r="O89" s="122">
        <f t="shared" si="138"/>
        <v>0</v>
      </c>
      <c r="P89" s="123">
        <f t="shared" si="79"/>
        <v>0</v>
      </c>
      <c r="Q89" s="122">
        <f t="shared" si="144"/>
        <v>0.1268</v>
      </c>
      <c r="R89" s="130">
        <f t="shared" si="139"/>
        <v>1.005793253</v>
      </c>
      <c r="S89" s="123">
        <f t="shared" si="145"/>
        <v>5.8275966300000004</v>
      </c>
      <c r="T89" s="123">
        <f t="shared" si="146"/>
        <v>0</v>
      </c>
      <c r="U89" s="131" t="str">
        <f t="shared" ref="U89" si="170">U88</f>
        <v>J=</v>
      </c>
      <c r="V89" s="140">
        <f t="shared" si="83"/>
        <v>44066</v>
      </c>
      <c r="W89" s="4"/>
      <c r="X89" s="159">
        <f>[2]Plan1!$A220</f>
        <v>43529</v>
      </c>
      <c r="Y89" s="165" t="str">
        <f>[2]Plan1!$C220</f>
        <v>Carnaval</v>
      </c>
      <c r="AB89" s="157">
        <f t="shared" ref="AB89:AB149" si="171">EDATE(AB88,1)</f>
        <v>44035</v>
      </c>
      <c r="AC89" s="157">
        <f t="shared" si="166"/>
        <v>44034</v>
      </c>
      <c r="AD89" s="157">
        <f t="shared" si="167"/>
        <v>44039</v>
      </c>
      <c r="AE89" s="157">
        <f t="shared" si="168"/>
        <v>44069</v>
      </c>
      <c r="AF89" s="157">
        <f t="shared" ref="AF89:AF123" si="172">AD89</f>
        <v>44039</v>
      </c>
      <c r="AG89" s="157">
        <f t="shared" si="169"/>
        <v>44069</v>
      </c>
      <c r="AH89" s="10"/>
      <c r="AI89" s="13"/>
      <c r="AJ89" s="88"/>
      <c r="AK89" s="88"/>
      <c r="AL89" s="89"/>
      <c r="AM89" s="89"/>
      <c r="AN89" s="90"/>
      <c r="AO89" s="91"/>
      <c r="AP89" s="91"/>
      <c r="AQ89" s="91"/>
      <c r="AR89" s="89"/>
      <c r="AS89" s="13"/>
      <c r="AT89" s="13"/>
      <c r="AU89" s="13"/>
    </row>
    <row r="90" spans="1:47" x14ac:dyDescent="0.2">
      <c r="A90" s="125">
        <f t="shared" si="141"/>
        <v>44054</v>
      </c>
      <c r="B90" s="123">
        <f t="shared" si="136"/>
        <v>1012.19082598</v>
      </c>
      <c r="C90" s="3">
        <f t="shared" si="81"/>
        <v>1003.9572744</v>
      </c>
      <c r="D90" s="126">
        <f t="shared" si="148"/>
        <v>787.66600000000005</v>
      </c>
      <c r="E90" s="175">
        <f>IF(DAY(A89)=$A$7,VLOOKUP(A89,[1]A!$A$15:$C$500,3),E89)</f>
        <v>790.33100000000002</v>
      </c>
      <c r="F90" s="127">
        <f t="shared" si="149"/>
        <v>44006</v>
      </c>
      <c r="G90" s="122">
        <f t="shared" si="150"/>
        <v>3.3834137819837018E-3</v>
      </c>
      <c r="H90" s="128">
        <f t="shared" si="155"/>
        <v>19</v>
      </c>
      <c r="I90" s="128">
        <f t="shared" si="142"/>
        <v>31</v>
      </c>
      <c r="J90" s="123">
        <f t="shared" si="143"/>
        <v>1.0020723493665764</v>
      </c>
      <c r="K90" s="123">
        <v>1</v>
      </c>
      <c r="L90" s="123">
        <f t="shared" si="100"/>
        <v>1.00207234</v>
      </c>
      <c r="M90" s="123">
        <f t="shared" si="137"/>
        <v>1006.03781521</v>
      </c>
      <c r="N90" s="27">
        <f t="shared" si="151"/>
        <v>0</v>
      </c>
      <c r="O90" s="122">
        <f t="shared" si="138"/>
        <v>0</v>
      </c>
      <c r="P90" s="123">
        <f t="shared" si="79"/>
        <v>0</v>
      </c>
      <c r="Q90" s="122">
        <f t="shared" si="144"/>
        <v>0.1268</v>
      </c>
      <c r="R90" s="130">
        <f t="shared" si="139"/>
        <v>1.006116083</v>
      </c>
      <c r="S90" s="123">
        <f t="shared" si="145"/>
        <v>6.1530107699999999</v>
      </c>
      <c r="T90" s="123">
        <f t="shared" si="146"/>
        <v>0</v>
      </c>
      <c r="U90" s="131" t="str">
        <f t="shared" ref="U90" si="173">U89</f>
        <v>J=</v>
      </c>
      <c r="V90" s="140">
        <f t="shared" si="83"/>
        <v>44066</v>
      </c>
      <c r="W90" s="4"/>
      <c r="X90" s="159">
        <f>[2]Plan1!$A221</f>
        <v>43574</v>
      </c>
      <c r="Y90" s="165" t="str">
        <f>[2]Plan1!$C221</f>
        <v>Paixão de Cristo</v>
      </c>
      <c r="AB90" s="157">
        <f t="shared" si="171"/>
        <v>44066</v>
      </c>
      <c r="AC90" s="157">
        <f t="shared" si="166"/>
        <v>44064</v>
      </c>
      <c r="AD90" s="157">
        <f t="shared" si="167"/>
        <v>44069</v>
      </c>
      <c r="AE90" s="157">
        <f t="shared" si="168"/>
        <v>44099</v>
      </c>
      <c r="AF90" s="157">
        <f t="shared" si="172"/>
        <v>44069</v>
      </c>
      <c r="AG90" s="157">
        <f t="shared" si="169"/>
        <v>44099</v>
      </c>
      <c r="AH90" s="10"/>
      <c r="AI90" s="13"/>
      <c r="AJ90" s="88"/>
      <c r="AK90" s="88"/>
      <c r="AL90" s="89"/>
      <c r="AM90" s="89"/>
      <c r="AN90" s="90"/>
      <c r="AO90" s="91"/>
      <c r="AP90" s="91"/>
      <c r="AQ90" s="91"/>
      <c r="AR90" s="89"/>
      <c r="AS90" s="13"/>
      <c r="AT90" s="13"/>
      <c r="AU90" s="13"/>
    </row>
    <row r="91" spans="1:47" x14ac:dyDescent="0.2">
      <c r="A91" s="125">
        <f t="shared" si="141"/>
        <v>44055</v>
      </c>
      <c r="B91" s="123">
        <f t="shared" si="136"/>
        <v>1012.62603675</v>
      </c>
      <c r="C91" s="3">
        <f t="shared" si="81"/>
        <v>1003.9572744</v>
      </c>
      <c r="D91" s="126">
        <f t="shared" si="148"/>
        <v>787.66600000000005</v>
      </c>
      <c r="E91" s="175">
        <f>IF(DAY(A90)=$A$7,VLOOKUP(A90,[1]A!$A$15:$C$500,3),E90)</f>
        <v>790.33100000000002</v>
      </c>
      <c r="F91" s="127">
        <f t="shared" si="149"/>
        <v>44006</v>
      </c>
      <c r="G91" s="122">
        <f t="shared" si="150"/>
        <v>3.3834137819837018E-3</v>
      </c>
      <c r="H91" s="128">
        <f t="shared" si="155"/>
        <v>20</v>
      </c>
      <c r="I91" s="128">
        <f t="shared" si="142"/>
        <v>31</v>
      </c>
      <c r="J91" s="123">
        <f t="shared" si="143"/>
        <v>1.0021815392729672</v>
      </c>
      <c r="K91" s="123">
        <v>1</v>
      </c>
      <c r="L91" s="123">
        <f t="shared" si="100"/>
        <v>1.0021815300000001</v>
      </c>
      <c r="M91" s="123">
        <f t="shared" si="137"/>
        <v>1006.14743731</v>
      </c>
      <c r="N91" s="27">
        <f t="shared" si="151"/>
        <v>0</v>
      </c>
      <c r="O91" s="122">
        <f t="shared" si="138"/>
        <v>0</v>
      </c>
      <c r="P91" s="123">
        <f t="shared" si="79"/>
        <v>0</v>
      </c>
      <c r="Q91" s="122">
        <f t="shared" si="144"/>
        <v>0.1268</v>
      </c>
      <c r="R91" s="130">
        <f t="shared" si="139"/>
        <v>1.0064390160000001</v>
      </c>
      <c r="S91" s="123">
        <f t="shared" si="145"/>
        <v>6.47859944</v>
      </c>
      <c r="T91" s="123">
        <f t="shared" si="146"/>
        <v>0</v>
      </c>
      <c r="U91" s="131" t="str">
        <f t="shared" ref="U91" si="174">U90</f>
        <v>J=</v>
      </c>
      <c r="V91" s="140">
        <f t="shared" si="83"/>
        <v>44066</v>
      </c>
      <c r="W91" s="4"/>
      <c r="X91" s="159">
        <f>[2]Plan1!$A222</f>
        <v>43576</v>
      </c>
      <c r="Y91" s="165" t="str">
        <f>[2]Plan1!$C222</f>
        <v>Tiradentes</v>
      </c>
      <c r="AB91" s="157">
        <f t="shared" si="171"/>
        <v>44097</v>
      </c>
      <c r="AC91" s="157">
        <f t="shared" si="166"/>
        <v>44096</v>
      </c>
      <c r="AD91" s="157">
        <f t="shared" si="167"/>
        <v>44099</v>
      </c>
      <c r="AE91" s="157">
        <f t="shared" si="168"/>
        <v>44131</v>
      </c>
      <c r="AF91" s="157">
        <f t="shared" si="172"/>
        <v>44099</v>
      </c>
      <c r="AG91" s="157">
        <f t="shared" si="169"/>
        <v>44131</v>
      </c>
      <c r="AH91" s="10"/>
      <c r="AI91" s="13"/>
      <c r="AJ91" s="88"/>
      <c r="AK91" s="88"/>
      <c r="AL91" s="89"/>
      <c r="AM91" s="89"/>
      <c r="AN91" s="90"/>
      <c r="AO91" s="91"/>
      <c r="AP91" s="91"/>
      <c r="AQ91" s="91"/>
      <c r="AR91" s="89"/>
      <c r="AS91" s="13"/>
      <c r="AT91" s="13"/>
      <c r="AU91" s="13"/>
    </row>
    <row r="92" spans="1:47" x14ac:dyDescent="0.2">
      <c r="A92" s="125">
        <f t="shared" si="141"/>
        <v>44056</v>
      </c>
      <c r="B92" s="123">
        <f t="shared" si="136"/>
        <v>1013.06144318</v>
      </c>
      <c r="C92" s="3">
        <f t="shared" si="81"/>
        <v>1003.9572744</v>
      </c>
      <c r="D92" s="126">
        <f t="shared" si="148"/>
        <v>787.66600000000005</v>
      </c>
      <c r="E92" s="175">
        <f>IF(DAY(A91)=$A$7,VLOOKUP(A91,[1]A!$A$15:$C$500,3),E91)</f>
        <v>790.33100000000002</v>
      </c>
      <c r="F92" s="127">
        <f t="shared" si="149"/>
        <v>44006</v>
      </c>
      <c r="G92" s="122">
        <f t="shared" si="150"/>
        <v>3.3834137819837018E-3</v>
      </c>
      <c r="H92" s="128">
        <f t="shared" si="155"/>
        <v>21</v>
      </c>
      <c r="I92" s="128">
        <f t="shared" si="142"/>
        <v>31</v>
      </c>
      <c r="J92" s="123">
        <f t="shared" si="143"/>
        <v>1.0022907410771371</v>
      </c>
      <c r="K92" s="123">
        <v>1</v>
      </c>
      <c r="L92" s="123">
        <f t="shared" si="100"/>
        <v>1.0022907400000001</v>
      </c>
      <c r="M92" s="123">
        <f t="shared" si="137"/>
        <v>1006.25707948</v>
      </c>
      <c r="N92" s="27">
        <f t="shared" si="151"/>
        <v>0</v>
      </c>
      <c r="O92" s="122">
        <f t="shared" si="138"/>
        <v>0</v>
      </c>
      <c r="P92" s="123">
        <f t="shared" si="79"/>
        <v>0</v>
      </c>
      <c r="Q92" s="122">
        <f t="shared" si="144"/>
        <v>0.1268</v>
      </c>
      <c r="R92" s="130">
        <f t="shared" si="139"/>
        <v>1.0067620530000001</v>
      </c>
      <c r="S92" s="123">
        <f t="shared" si="145"/>
        <v>6.8043636999999997</v>
      </c>
      <c r="T92" s="123">
        <f t="shared" si="146"/>
        <v>0</v>
      </c>
      <c r="U92" s="131" t="str">
        <f t="shared" ref="U92" si="175">U91</f>
        <v>J=</v>
      </c>
      <c r="V92" s="140">
        <f t="shared" si="83"/>
        <v>44066</v>
      </c>
      <c r="W92" s="4"/>
      <c r="X92" s="159">
        <f>[2]Plan1!$A223</f>
        <v>43586</v>
      </c>
      <c r="Y92" s="165" t="str">
        <f>[2]Plan1!$C223</f>
        <v>Dia do Trabalho</v>
      </c>
      <c r="AB92" s="157">
        <f t="shared" si="171"/>
        <v>44127</v>
      </c>
      <c r="AC92" s="157">
        <f t="shared" si="166"/>
        <v>44126</v>
      </c>
      <c r="AD92" s="157">
        <f t="shared" si="167"/>
        <v>44131</v>
      </c>
      <c r="AE92" s="157">
        <f t="shared" si="168"/>
        <v>44160</v>
      </c>
      <c r="AF92" s="157">
        <f t="shared" si="172"/>
        <v>44131</v>
      </c>
      <c r="AG92" s="157">
        <f t="shared" si="169"/>
        <v>44160</v>
      </c>
      <c r="AH92" s="10"/>
      <c r="AI92" s="13"/>
      <c r="AJ92" s="88"/>
      <c r="AK92" s="88"/>
      <c r="AL92" s="89"/>
      <c r="AM92" s="89"/>
      <c r="AN92" s="90"/>
      <c r="AO92" s="91"/>
      <c r="AP92" s="91"/>
      <c r="AQ92" s="91"/>
      <c r="AR92" s="89"/>
      <c r="AS92" s="13"/>
      <c r="AT92" s="13"/>
      <c r="AU92" s="13"/>
    </row>
    <row r="93" spans="1:47" x14ac:dyDescent="0.2">
      <c r="A93" s="125">
        <f t="shared" si="141"/>
        <v>44057</v>
      </c>
      <c r="B93" s="123">
        <f t="shared" si="136"/>
        <v>1013.4970241100001</v>
      </c>
      <c r="C93" s="3">
        <f t="shared" si="81"/>
        <v>1003.9572744</v>
      </c>
      <c r="D93" s="126">
        <f t="shared" si="148"/>
        <v>787.66600000000005</v>
      </c>
      <c r="E93" s="175">
        <f>IF(DAY(A92)=$A$7,VLOOKUP(A92,[1]A!$A$15:$C$500,3),E92)</f>
        <v>790.33100000000002</v>
      </c>
      <c r="F93" s="127">
        <f t="shared" si="149"/>
        <v>44006</v>
      </c>
      <c r="G93" s="122">
        <f t="shared" si="150"/>
        <v>3.3834137819837018E-3</v>
      </c>
      <c r="H93" s="128">
        <f t="shared" si="155"/>
        <v>22</v>
      </c>
      <c r="I93" s="128">
        <f t="shared" si="142"/>
        <v>31</v>
      </c>
      <c r="J93" s="123">
        <f t="shared" si="143"/>
        <v>1.0023999547803828</v>
      </c>
      <c r="K93" s="123">
        <v>1</v>
      </c>
      <c r="L93" s="123">
        <f t="shared" si="100"/>
        <v>1.00239995</v>
      </c>
      <c r="M93" s="123">
        <f t="shared" si="137"/>
        <v>1006.3667216600001</v>
      </c>
      <c r="N93" s="27">
        <f t="shared" si="151"/>
        <v>0</v>
      </c>
      <c r="O93" s="122">
        <f t="shared" si="138"/>
        <v>0</v>
      </c>
      <c r="P93" s="123">
        <f t="shared" si="79"/>
        <v>0</v>
      </c>
      <c r="Q93" s="122">
        <f t="shared" si="144"/>
        <v>0.1268</v>
      </c>
      <c r="R93" s="130">
        <f t="shared" si="139"/>
        <v>1.007085193</v>
      </c>
      <c r="S93" s="123">
        <f t="shared" si="145"/>
        <v>7.1303024500000003</v>
      </c>
      <c r="T93" s="123">
        <f t="shared" si="146"/>
        <v>0</v>
      </c>
      <c r="U93" s="131" t="str">
        <f t="shared" ref="U93" si="176">U92</f>
        <v>J=</v>
      </c>
      <c r="V93" s="140">
        <f t="shared" si="83"/>
        <v>44066</v>
      </c>
      <c r="W93" s="4"/>
      <c r="X93" s="159">
        <f>[2]Plan1!$A224</f>
        <v>43636</v>
      </c>
      <c r="Y93" s="165" t="str">
        <f>[2]Plan1!$C224</f>
        <v>Corpus Christi</v>
      </c>
      <c r="AB93" s="157">
        <f t="shared" si="171"/>
        <v>44158</v>
      </c>
      <c r="AC93" s="157">
        <f t="shared" si="166"/>
        <v>44155</v>
      </c>
      <c r="AD93" s="157">
        <f t="shared" si="167"/>
        <v>44160</v>
      </c>
      <c r="AE93" s="157">
        <f t="shared" si="168"/>
        <v>44193</v>
      </c>
      <c r="AF93" s="157">
        <f t="shared" si="172"/>
        <v>44160</v>
      </c>
      <c r="AG93" s="157">
        <f t="shared" si="169"/>
        <v>44193</v>
      </c>
      <c r="AH93" s="10"/>
      <c r="AI93" s="13"/>
      <c r="AJ93" s="88"/>
      <c r="AK93" s="88"/>
      <c r="AL93" s="89"/>
      <c r="AM93" s="89"/>
      <c r="AN93" s="90"/>
      <c r="AO93" s="91"/>
      <c r="AP93" s="91"/>
      <c r="AQ93" s="91"/>
      <c r="AR93" s="89"/>
      <c r="AS93" s="13"/>
      <c r="AT93" s="13"/>
      <c r="AU93" s="13"/>
    </row>
    <row r="94" spans="1:47" x14ac:dyDescent="0.2">
      <c r="A94" s="125">
        <f t="shared" si="141"/>
        <v>44058</v>
      </c>
      <c r="B94" s="123">
        <f t="shared" si="136"/>
        <v>1013.93280179</v>
      </c>
      <c r="C94" s="3">
        <f t="shared" si="81"/>
        <v>1003.9572744</v>
      </c>
      <c r="D94" s="126">
        <f t="shared" si="148"/>
        <v>787.66600000000005</v>
      </c>
      <c r="E94" s="175">
        <f>IF(DAY(A93)=$A$7,VLOOKUP(A93,[1]A!$A$15:$C$500,3),E93)</f>
        <v>790.33100000000002</v>
      </c>
      <c r="F94" s="127">
        <f t="shared" si="149"/>
        <v>44006</v>
      </c>
      <c r="G94" s="122">
        <f t="shared" si="150"/>
        <v>3.3834137819837018E-3</v>
      </c>
      <c r="H94" s="128">
        <f t="shared" si="155"/>
        <v>23</v>
      </c>
      <c r="I94" s="128">
        <f t="shared" si="142"/>
        <v>31</v>
      </c>
      <c r="J94" s="123">
        <f t="shared" si="143"/>
        <v>1.0025091803840009</v>
      </c>
      <c r="K94" s="123">
        <v>1</v>
      </c>
      <c r="L94" s="123">
        <f t="shared" si="100"/>
        <v>1.0025091800000001</v>
      </c>
      <c r="M94" s="123">
        <f t="shared" si="137"/>
        <v>1006.47638391</v>
      </c>
      <c r="N94" s="27">
        <f t="shared" si="151"/>
        <v>0</v>
      </c>
      <c r="O94" s="122">
        <f t="shared" si="138"/>
        <v>0</v>
      </c>
      <c r="P94" s="123">
        <f t="shared" si="79"/>
        <v>0</v>
      </c>
      <c r="Q94" s="122">
        <f t="shared" si="144"/>
        <v>0.1268</v>
      </c>
      <c r="R94" s="130">
        <f t="shared" si="139"/>
        <v>1.0074084379999999</v>
      </c>
      <c r="S94" s="123">
        <f t="shared" si="145"/>
        <v>7.4564178800000001</v>
      </c>
      <c r="T94" s="123">
        <f t="shared" si="146"/>
        <v>0</v>
      </c>
      <c r="U94" s="131" t="str">
        <f t="shared" ref="U94" si="177">U93</f>
        <v>J=</v>
      </c>
      <c r="V94" s="140">
        <f t="shared" si="83"/>
        <v>44066</v>
      </c>
      <c r="W94" s="4"/>
      <c r="X94" s="159">
        <f>[2]Plan1!$A225</f>
        <v>43715</v>
      </c>
      <c r="Y94" s="165" t="str">
        <f>[2]Plan1!$C225</f>
        <v>Independência do Brasil</v>
      </c>
      <c r="AB94" s="157">
        <f t="shared" si="171"/>
        <v>44188</v>
      </c>
      <c r="AC94" s="157">
        <f t="shared" si="166"/>
        <v>44187</v>
      </c>
      <c r="AD94" s="157">
        <f t="shared" si="167"/>
        <v>44193</v>
      </c>
      <c r="AE94" s="157">
        <f t="shared" si="168"/>
        <v>44223</v>
      </c>
      <c r="AF94" s="157">
        <f t="shared" si="172"/>
        <v>44193</v>
      </c>
      <c r="AG94" s="157">
        <f t="shared" si="169"/>
        <v>44223</v>
      </c>
      <c r="AH94" s="10"/>
      <c r="AI94" s="10"/>
      <c r="AJ94" s="88"/>
      <c r="AK94" s="88"/>
      <c r="AL94" s="89"/>
      <c r="AM94" s="89"/>
      <c r="AN94" s="90"/>
      <c r="AO94" s="91"/>
      <c r="AP94" s="91"/>
      <c r="AQ94" s="91"/>
      <c r="AR94" s="89"/>
      <c r="AS94" s="10"/>
      <c r="AT94" s="10"/>
      <c r="AU94" s="10"/>
    </row>
    <row r="95" spans="1:47" x14ac:dyDescent="0.2">
      <c r="A95" s="125">
        <f t="shared" si="141"/>
        <v>44059</v>
      </c>
      <c r="B95" s="123">
        <f t="shared" si="136"/>
        <v>1014.36875405</v>
      </c>
      <c r="C95" s="3">
        <f t="shared" si="81"/>
        <v>1003.9572744</v>
      </c>
      <c r="D95" s="126">
        <f t="shared" si="148"/>
        <v>787.66600000000005</v>
      </c>
      <c r="E95" s="175">
        <f>IF(DAY(A94)=$A$7,VLOOKUP(A94,[1]A!$A$15:$C$500,3),E94)</f>
        <v>790.33100000000002</v>
      </c>
      <c r="F95" s="127">
        <f t="shared" si="149"/>
        <v>44006</v>
      </c>
      <c r="G95" s="122">
        <f t="shared" si="150"/>
        <v>3.3834137819837018E-3</v>
      </c>
      <c r="H95" s="128">
        <f t="shared" si="155"/>
        <v>24</v>
      </c>
      <c r="I95" s="128">
        <f t="shared" si="142"/>
        <v>31</v>
      </c>
      <c r="J95" s="123">
        <f t="shared" si="143"/>
        <v>1.0026184178892881</v>
      </c>
      <c r="K95" s="123">
        <v>1</v>
      </c>
      <c r="L95" s="123">
        <f t="shared" si="100"/>
        <v>1.00261841</v>
      </c>
      <c r="M95" s="123">
        <f t="shared" si="137"/>
        <v>1006.58604616</v>
      </c>
      <c r="N95" s="27">
        <f t="shared" si="151"/>
        <v>0</v>
      </c>
      <c r="O95" s="122">
        <f t="shared" si="138"/>
        <v>0</v>
      </c>
      <c r="P95" s="123">
        <f t="shared" si="79"/>
        <v>0</v>
      </c>
      <c r="Q95" s="122">
        <f t="shared" si="144"/>
        <v>0.1268</v>
      </c>
      <c r="R95" s="130">
        <f t="shared" si="139"/>
        <v>1.0077317859999999</v>
      </c>
      <c r="S95" s="123">
        <f t="shared" si="145"/>
        <v>7.7827078900000002</v>
      </c>
      <c r="T95" s="123">
        <f t="shared" si="146"/>
        <v>0</v>
      </c>
      <c r="U95" s="131" t="str">
        <f t="shared" ref="U95" si="178">U94</f>
        <v>J=</v>
      </c>
      <c r="V95" s="140">
        <f t="shared" si="83"/>
        <v>44066</v>
      </c>
      <c r="W95" s="4"/>
      <c r="X95" s="159">
        <f>[2]Plan1!$A226</f>
        <v>43750</v>
      </c>
      <c r="Y95" s="165" t="str">
        <f>[2]Plan1!$C226</f>
        <v>Nossa Sr.a Aparecida - Padroeira do Brasil</v>
      </c>
      <c r="AB95" s="157">
        <f t="shared" si="171"/>
        <v>44219</v>
      </c>
      <c r="AC95" s="157">
        <f t="shared" si="166"/>
        <v>44218</v>
      </c>
      <c r="AD95" s="157">
        <f t="shared" si="167"/>
        <v>44223</v>
      </c>
      <c r="AE95" s="157">
        <f t="shared" si="168"/>
        <v>44252</v>
      </c>
      <c r="AF95" s="157">
        <f t="shared" si="172"/>
        <v>44223</v>
      </c>
      <c r="AG95" s="157">
        <f t="shared" si="169"/>
        <v>44252</v>
      </c>
      <c r="AH95" s="10"/>
      <c r="AI95" s="10"/>
      <c r="AJ95" s="88"/>
      <c r="AK95" s="88"/>
      <c r="AL95" s="89"/>
      <c r="AM95" s="89"/>
      <c r="AN95" s="90"/>
      <c r="AO95" s="91"/>
      <c r="AP95" s="91"/>
      <c r="AQ95" s="91"/>
      <c r="AR95" s="89"/>
      <c r="AS95" s="10"/>
      <c r="AT95" s="10"/>
      <c r="AU95" s="10"/>
    </row>
    <row r="96" spans="1:47" x14ac:dyDescent="0.2">
      <c r="A96" s="125">
        <f t="shared" si="141"/>
        <v>44060</v>
      </c>
      <c r="B96" s="123">
        <f t="shared" si="136"/>
        <v>1014.80490217</v>
      </c>
      <c r="C96" s="3">
        <f t="shared" si="81"/>
        <v>1003.9572744</v>
      </c>
      <c r="D96" s="126">
        <f t="shared" si="148"/>
        <v>787.66600000000005</v>
      </c>
      <c r="E96" s="175">
        <f>IF(DAY(A95)=$A$7,VLOOKUP(A95,[1]A!$A$15:$C$500,3),E95)</f>
        <v>790.33100000000002</v>
      </c>
      <c r="F96" s="127">
        <f t="shared" si="149"/>
        <v>44006</v>
      </c>
      <c r="G96" s="122">
        <f t="shared" si="150"/>
        <v>3.3834137819837018E-3</v>
      </c>
      <c r="H96" s="128">
        <f t="shared" si="155"/>
        <v>25</v>
      </c>
      <c r="I96" s="128">
        <f t="shared" si="142"/>
        <v>31</v>
      </c>
      <c r="J96" s="123">
        <f t="shared" si="143"/>
        <v>1.0027276672975409</v>
      </c>
      <c r="K96" s="123">
        <v>1</v>
      </c>
      <c r="L96" s="123">
        <f t="shared" si="100"/>
        <v>1.0027276599999999</v>
      </c>
      <c r="M96" s="123">
        <f t="shared" si="137"/>
        <v>1006.69572849</v>
      </c>
      <c r="N96" s="27">
        <f t="shared" si="151"/>
        <v>0</v>
      </c>
      <c r="O96" s="122">
        <f t="shared" si="138"/>
        <v>0</v>
      </c>
      <c r="P96" s="123">
        <f t="shared" si="79"/>
        <v>0</v>
      </c>
      <c r="Q96" s="122">
        <f t="shared" si="144"/>
        <v>0.1268</v>
      </c>
      <c r="R96" s="130">
        <f t="shared" si="139"/>
        <v>1.0080552380000001</v>
      </c>
      <c r="S96" s="123">
        <f t="shared" si="145"/>
        <v>8.1091736799999996</v>
      </c>
      <c r="T96" s="123">
        <f t="shared" si="146"/>
        <v>0</v>
      </c>
      <c r="U96" s="131" t="str">
        <f t="shared" ref="U96" si="179">U95</f>
        <v>J=</v>
      </c>
      <c r="V96" s="140">
        <f t="shared" si="83"/>
        <v>44066</v>
      </c>
      <c r="W96" s="4"/>
      <c r="X96" s="159">
        <f>[2]Plan1!$A227</f>
        <v>43771</v>
      </c>
      <c r="Y96" s="165" t="str">
        <f>[2]Plan1!$C227</f>
        <v>Finados</v>
      </c>
      <c r="AB96" s="157">
        <f t="shared" si="171"/>
        <v>44250</v>
      </c>
      <c r="AC96" s="157">
        <f t="shared" si="166"/>
        <v>44249</v>
      </c>
      <c r="AD96" s="157">
        <f t="shared" si="167"/>
        <v>44252</v>
      </c>
      <c r="AE96" s="157">
        <f t="shared" si="168"/>
        <v>44280</v>
      </c>
      <c r="AF96" s="157">
        <f t="shared" si="172"/>
        <v>44252</v>
      </c>
      <c r="AG96" s="157">
        <f t="shared" si="169"/>
        <v>44280</v>
      </c>
      <c r="AH96" s="10"/>
      <c r="AI96" s="10"/>
      <c r="AJ96" s="88"/>
      <c r="AK96" s="88"/>
      <c r="AL96" s="89"/>
      <c r="AM96" s="89"/>
      <c r="AN96" s="90"/>
      <c r="AO96" s="91"/>
      <c r="AP96" s="91"/>
      <c r="AQ96" s="91"/>
      <c r="AR96" s="89"/>
      <c r="AS96" s="10"/>
      <c r="AT96" s="10"/>
      <c r="AU96" s="10"/>
    </row>
    <row r="97" spans="1:161" x14ac:dyDescent="0.2">
      <c r="A97" s="125">
        <f t="shared" si="141"/>
        <v>44061</v>
      </c>
      <c r="B97" s="123">
        <f t="shared" si="136"/>
        <v>1015.24123508</v>
      </c>
      <c r="C97" s="3">
        <f t="shared" si="81"/>
        <v>1003.9572744</v>
      </c>
      <c r="D97" s="126">
        <f t="shared" si="148"/>
        <v>787.66600000000005</v>
      </c>
      <c r="E97" s="175">
        <f>IF(DAY(A96)=$A$7,VLOOKUP(A96,[1]A!$A$15:$C$500,3),E96)</f>
        <v>790.33100000000002</v>
      </c>
      <c r="F97" s="127">
        <f t="shared" si="149"/>
        <v>44006</v>
      </c>
      <c r="G97" s="122">
        <f t="shared" si="150"/>
        <v>3.3834137819837018E-3</v>
      </c>
      <c r="H97" s="128">
        <f t="shared" si="155"/>
        <v>26</v>
      </c>
      <c r="I97" s="128">
        <f t="shared" si="142"/>
        <v>31</v>
      </c>
      <c r="J97" s="123">
        <f t="shared" si="143"/>
        <v>1.0028369286100569</v>
      </c>
      <c r="K97" s="123">
        <v>1</v>
      </c>
      <c r="L97" s="123">
        <f t="shared" si="100"/>
        <v>1.00283692</v>
      </c>
      <c r="M97" s="123">
        <f t="shared" si="137"/>
        <v>1006.80542087</v>
      </c>
      <c r="N97" s="27">
        <f t="shared" si="151"/>
        <v>0</v>
      </c>
      <c r="O97" s="122">
        <f t="shared" si="138"/>
        <v>0</v>
      </c>
      <c r="P97" s="123">
        <f t="shared" si="79"/>
        <v>0</v>
      </c>
      <c r="Q97" s="122">
        <f t="shared" si="144"/>
        <v>0.1268</v>
      </c>
      <c r="R97" s="130">
        <f t="shared" si="139"/>
        <v>1.0083787930000001</v>
      </c>
      <c r="S97" s="123">
        <f t="shared" si="145"/>
        <v>8.4358142100000002</v>
      </c>
      <c r="T97" s="123">
        <f t="shared" si="146"/>
        <v>0</v>
      </c>
      <c r="U97" s="131" t="str">
        <f t="shared" ref="U97" si="180">U96</f>
        <v>J=</v>
      </c>
      <c r="V97" s="140">
        <f t="shared" si="83"/>
        <v>44066</v>
      </c>
      <c r="W97" s="4"/>
      <c r="X97" s="159">
        <f>[2]Plan1!$A228</f>
        <v>43784</v>
      </c>
      <c r="Y97" s="165" t="str">
        <f>[2]Plan1!$C228</f>
        <v>Proclamação da República</v>
      </c>
      <c r="AB97" s="157">
        <f t="shared" si="171"/>
        <v>44278</v>
      </c>
      <c r="AC97" s="157">
        <f t="shared" si="166"/>
        <v>44277</v>
      </c>
      <c r="AD97" s="157">
        <f t="shared" si="167"/>
        <v>44280</v>
      </c>
      <c r="AE97" s="157">
        <f t="shared" si="168"/>
        <v>44313</v>
      </c>
      <c r="AF97" s="157">
        <f t="shared" si="172"/>
        <v>44280</v>
      </c>
      <c r="AG97" s="157">
        <f t="shared" si="169"/>
        <v>44313</v>
      </c>
      <c r="AH97" s="10"/>
      <c r="AI97" s="10"/>
      <c r="AJ97" s="88"/>
      <c r="AK97" s="88"/>
      <c r="AL97" s="89"/>
      <c r="AM97" s="89"/>
      <c r="AN97" s="90"/>
      <c r="AO97" s="91"/>
      <c r="AP97" s="91"/>
      <c r="AQ97" s="91"/>
      <c r="AR97" s="89"/>
      <c r="AS97" s="10"/>
      <c r="AT97" s="10"/>
      <c r="AU97" s="10"/>
    </row>
    <row r="98" spans="1:161" x14ac:dyDescent="0.2">
      <c r="A98" s="125">
        <f t="shared" si="141"/>
        <v>44062</v>
      </c>
      <c r="B98" s="123">
        <f t="shared" si="136"/>
        <v>1015.67776494</v>
      </c>
      <c r="C98" s="3">
        <f t="shared" si="81"/>
        <v>1003.9572744</v>
      </c>
      <c r="D98" s="126">
        <f t="shared" si="148"/>
        <v>787.66600000000005</v>
      </c>
      <c r="E98" s="175">
        <f>IF(DAY(A97)=$A$7,VLOOKUP(A97,[1]A!$A$15:$C$500,3),E97)</f>
        <v>790.33100000000002</v>
      </c>
      <c r="F98" s="127">
        <f t="shared" si="149"/>
        <v>44006</v>
      </c>
      <c r="G98" s="122">
        <f t="shared" si="150"/>
        <v>3.3834137819837018E-3</v>
      </c>
      <c r="H98" s="128">
        <f t="shared" si="155"/>
        <v>27</v>
      </c>
      <c r="I98" s="128">
        <f t="shared" si="142"/>
        <v>31</v>
      </c>
      <c r="J98" s="123">
        <f t="shared" si="143"/>
        <v>1.0029462018281325</v>
      </c>
      <c r="K98" s="123">
        <v>1</v>
      </c>
      <c r="L98" s="123">
        <f t="shared" si="100"/>
        <v>1.0029462</v>
      </c>
      <c r="M98" s="123">
        <f t="shared" si="137"/>
        <v>1006.91513332</v>
      </c>
      <c r="N98" s="27">
        <f t="shared" si="151"/>
        <v>0</v>
      </c>
      <c r="O98" s="122">
        <f t="shared" si="138"/>
        <v>0</v>
      </c>
      <c r="P98" s="123">
        <f t="shared" si="79"/>
        <v>0</v>
      </c>
      <c r="Q98" s="122">
        <f t="shared" si="144"/>
        <v>0.1268</v>
      </c>
      <c r="R98" s="130">
        <f t="shared" si="139"/>
        <v>1.0087024529999999</v>
      </c>
      <c r="S98" s="123">
        <f t="shared" si="145"/>
        <v>8.7626316200000005</v>
      </c>
      <c r="T98" s="123">
        <f t="shared" si="146"/>
        <v>0</v>
      </c>
      <c r="U98" s="131" t="str">
        <f t="shared" ref="U98" si="181">U97</f>
        <v>J=</v>
      </c>
      <c r="V98" s="140">
        <f t="shared" si="83"/>
        <v>44066</v>
      </c>
      <c r="W98" s="4"/>
      <c r="X98" s="159">
        <f>[2]Plan1!$A229</f>
        <v>43824</v>
      </c>
      <c r="Y98" s="165" t="str">
        <f>[2]Plan1!$C229</f>
        <v>Natal</v>
      </c>
      <c r="AB98" s="157">
        <f t="shared" si="171"/>
        <v>44309</v>
      </c>
      <c r="AC98" s="157">
        <f t="shared" si="166"/>
        <v>44308</v>
      </c>
      <c r="AD98" s="157">
        <f t="shared" si="167"/>
        <v>44313</v>
      </c>
      <c r="AE98" s="157">
        <f t="shared" si="168"/>
        <v>44342</v>
      </c>
      <c r="AF98" s="157">
        <f t="shared" si="172"/>
        <v>44313</v>
      </c>
      <c r="AG98" s="157">
        <f t="shared" si="169"/>
        <v>44342</v>
      </c>
      <c r="AH98" s="10"/>
      <c r="AI98" s="10"/>
      <c r="AJ98" s="88"/>
      <c r="AK98" s="88"/>
      <c r="AL98" s="89"/>
      <c r="AM98" s="89"/>
      <c r="AN98" s="90"/>
      <c r="AO98" s="91"/>
      <c r="AP98" s="91"/>
      <c r="AQ98" s="91"/>
      <c r="AR98" s="89"/>
      <c r="AS98" s="10"/>
      <c r="AT98" s="10"/>
      <c r="AU98" s="10"/>
    </row>
    <row r="99" spans="1:161" x14ac:dyDescent="0.2">
      <c r="A99" s="125">
        <f t="shared" si="141"/>
        <v>44063</v>
      </c>
      <c r="B99" s="123">
        <f t="shared" si="136"/>
        <v>1016.11446954</v>
      </c>
      <c r="C99" s="3">
        <f t="shared" si="81"/>
        <v>1003.9572744</v>
      </c>
      <c r="D99" s="126">
        <f t="shared" si="148"/>
        <v>787.66600000000005</v>
      </c>
      <c r="E99" s="175">
        <f>IF(DAY(A98)=$A$7,VLOOKUP(A98,[1]A!$A$15:$C$500,3),E98)</f>
        <v>790.33100000000002</v>
      </c>
      <c r="F99" s="127">
        <f t="shared" si="149"/>
        <v>44006</v>
      </c>
      <c r="G99" s="122">
        <f t="shared" si="150"/>
        <v>3.3834137819837018E-3</v>
      </c>
      <c r="H99" s="128">
        <f t="shared" si="155"/>
        <v>28</v>
      </c>
      <c r="I99" s="128">
        <f t="shared" si="142"/>
        <v>31</v>
      </c>
      <c r="J99" s="123">
        <f t="shared" si="143"/>
        <v>1.0030554869530657</v>
      </c>
      <c r="K99" s="123">
        <v>1</v>
      </c>
      <c r="L99" s="123">
        <f t="shared" si="100"/>
        <v>1.00305548</v>
      </c>
      <c r="M99" s="123">
        <f t="shared" si="137"/>
        <v>1007.02484577</v>
      </c>
      <c r="N99" s="27">
        <f t="shared" si="151"/>
        <v>0</v>
      </c>
      <c r="O99" s="122">
        <f t="shared" si="138"/>
        <v>0</v>
      </c>
      <c r="P99" s="123">
        <f t="shared" si="79"/>
        <v>0</v>
      </c>
      <c r="Q99" s="122">
        <f t="shared" si="144"/>
        <v>0.1268</v>
      </c>
      <c r="R99" s="130">
        <f t="shared" si="139"/>
        <v>1.0090262160000001</v>
      </c>
      <c r="S99" s="123">
        <f t="shared" si="145"/>
        <v>9.0896237699999993</v>
      </c>
      <c r="T99" s="123">
        <f t="shared" si="146"/>
        <v>0</v>
      </c>
      <c r="U99" s="131" t="str">
        <f t="shared" ref="U99" si="182">U98</f>
        <v>J=</v>
      </c>
      <c r="V99" s="140">
        <f t="shared" si="83"/>
        <v>44066</v>
      </c>
      <c r="W99" s="4"/>
      <c r="X99" s="159">
        <f>[2]Plan1!$A230</f>
        <v>43831</v>
      </c>
      <c r="Y99" s="165" t="str">
        <f>[2]Plan1!$C230</f>
        <v>Confraternização Universal</v>
      </c>
      <c r="AB99" s="157">
        <f t="shared" si="171"/>
        <v>44339</v>
      </c>
      <c r="AC99" s="157">
        <f t="shared" si="166"/>
        <v>44337</v>
      </c>
      <c r="AD99" s="157">
        <f t="shared" si="167"/>
        <v>44342</v>
      </c>
      <c r="AE99" s="157">
        <f t="shared" si="168"/>
        <v>44372</v>
      </c>
      <c r="AF99" s="157">
        <f t="shared" si="172"/>
        <v>44342</v>
      </c>
      <c r="AG99" s="157">
        <f t="shared" si="169"/>
        <v>44372</v>
      </c>
      <c r="AH99" s="10"/>
      <c r="AI99" s="10"/>
      <c r="AJ99" s="88"/>
      <c r="AK99" s="88"/>
      <c r="AL99" s="89"/>
      <c r="AM99" s="89"/>
      <c r="AN99" s="90"/>
      <c r="AO99" s="91"/>
      <c r="AP99" s="91"/>
      <c r="AQ99" s="91"/>
      <c r="AR99" s="89"/>
      <c r="AS99" s="10"/>
      <c r="AT99" s="10"/>
      <c r="AU99" s="10"/>
    </row>
    <row r="100" spans="1:161" x14ac:dyDescent="0.2">
      <c r="A100" s="125">
        <f t="shared" si="141"/>
        <v>44064</v>
      </c>
      <c r="B100" s="123">
        <f t="shared" si="136"/>
        <v>1016.5513712000001</v>
      </c>
      <c r="C100" s="3">
        <f t="shared" si="81"/>
        <v>1003.9572744</v>
      </c>
      <c r="D100" s="126">
        <f t="shared" si="148"/>
        <v>787.66600000000005</v>
      </c>
      <c r="E100" s="175">
        <f>IF(DAY(A99)=$A$7,VLOOKUP(A99,[1]A!$A$15:$C$500,3),E99)</f>
        <v>790.33100000000002</v>
      </c>
      <c r="F100" s="127">
        <f t="shared" si="149"/>
        <v>44006</v>
      </c>
      <c r="G100" s="122">
        <f t="shared" si="150"/>
        <v>3.3834137819837018E-3</v>
      </c>
      <c r="H100" s="128">
        <f t="shared" si="155"/>
        <v>29</v>
      </c>
      <c r="I100" s="128">
        <f t="shared" si="142"/>
        <v>31</v>
      </c>
      <c r="J100" s="123">
        <f t="shared" si="143"/>
        <v>1.0031647839861535</v>
      </c>
      <c r="K100" s="123">
        <v>1</v>
      </c>
      <c r="L100" s="123">
        <f t="shared" si="100"/>
        <v>1.0031647800000001</v>
      </c>
      <c r="M100" s="123">
        <f t="shared" si="137"/>
        <v>1007.1345783</v>
      </c>
      <c r="N100" s="27">
        <f t="shared" si="151"/>
        <v>0</v>
      </c>
      <c r="O100" s="122">
        <f t="shared" si="138"/>
        <v>0</v>
      </c>
      <c r="P100" s="123">
        <f t="shared" si="79"/>
        <v>0</v>
      </c>
      <c r="Q100" s="122">
        <f t="shared" si="144"/>
        <v>0.1268</v>
      </c>
      <c r="R100" s="130">
        <f t="shared" si="139"/>
        <v>1.009350084</v>
      </c>
      <c r="S100" s="123">
        <f t="shared" si="145"/>
        <v>9.4167929000000008</v>
      </c>
      <c r="T100" s="123">
        <f t="shared" si="146"/>
        <v>0</v>
      </c>
      <c r="U100" s="131" t="str">
        <f t="shared" ref="U100" si="183">U99</f>
        <v>J=</v>
      </c>
      <c r="V100" s="140">
        <f t="shared" si="83"/>
        <v>44066</v>
      </c>
      <c r="W100" s="4"/>
      <c r="X100" s="159">
        <f>[2]Plan1!$A231</f>
        <v>43885</v>
      </c>
      <c r="Y100" s="165" t="str">
        <f>[2]Plan1!$C231</f>
        <v>Carnaval</v>
      </c>
      <c r="AB100" s="157">
        <f t="shared" si="171"/>
        <v>44370</v>
      </c>
      <c r="AC100" s="157">
        <f t="shared" si="166"/>
        <v>44369</v>
      </c>
      <c r="AD100" s="157">
        <f t="shared" si="167"/>
        <v>44372</v>
      </c>
      <c r="AE100" s="157">
        <f t="shared" si="168"/>
        <v>44404</v>
      </c>
      <c r="AF100" s="157">
        <f t="shared" si="172"/>
        <v>44372</v>
      </c>
      <c r="AG100" s="157">
        <f t="shared" si="169"/>
        <v>44404</v>
      </c>
      <c r="AH100" s="10"/>
      <c r="AI100" s="10"/>
      <c r="AJ100" s="88"/>
      <c r="AK100" s="88"/>
      <c r="AL100" s="89"/>
      <c r="AM100" s="89"/>
      <c r="AN100" s="90"/>
      <c r="AO100" s="91"/>
      <c r="AP100" s="91"/>
      <c r="AQ100" s="91"/>
      <c r="AR100" s="89"/>
      <c r="AS100" s="10"/>
      <c r="AT100" s="10"/>
      <c r="AU100" s="10"/>
    </row>
    <row r="101" spans="1:161" x14ac:dyDescent="0.2">
      <c r="A101" s="125">
        <f t="shared" si="141"/>
        <v>44065</v>
      </c>
      <c r="B101" s="123">
        <f t="shared" si="136"/>
        <v>1016.98845782</v>
      </c>
      <c r="C101" s="3">
        <f t="shared" si="81"/>
        <v>1003.9572744</v>
      </c>
      <c r="D101" s="126">
        <f t="shared" si="148"/>
        <v>787.66600000000005</v>
      </c>
      <c r="E101" s="175">
        <f>IF(DAY(A100)=$A$7,VLOOKUP(A100,[1]A!$A$15:$C$500,3),E100)</f>
        <v>790.33100000000002</v>
      </c>
      <c r="F101" s="127">
        <f t="shared" si="149"/>
        <v>44006</v>
      </c>
      <c r="G101" s="122">
        <f t="shared" si="150"/>
        <v>3.3834137819837018E-3</v>
      </c>
      <c r="H101" s="128">
        <f t="shared" si="155"/>
        <v>30</v>
      </c>
      <c r="I101" s="128">
        <f t="shared" si="142"/>
        <v>31</v>
      </c>
      <c r="J101" s="123">
        <f t="shared" si="143"/>
        <v>1.0032740929286936</v>
      </c>
      <c r="K101" s="123">
        <v>1</v>
      </c>
      <c r="L101" s="123">
        <f t="shared" si="100"/>
        <v>1.0032740899999999</v>
      </c>
      <c r="M101" s="123">
        <f t="shared" si="137"/>
        <v>1007.24432087</v>
      </c>
      <c r="N101" s="27">
        <f t="shared" si="151"/>
        <v>0</v>
      </c>
      <c r="O101" s="122">
        <f t="shared" si="138"/>
        <v>0</v>
      </c>
      <c r="P101" s="123">
        <f t="shared" si="79"/>
        <v>0</v>
      </c>
      <c r="Q101" s="122">
        <f t="shared" si="144"/>
        <v>0.1268</v>
      </c>
      <c r="R101" s="130">
        <f t="shared" si="139"/>
        <v>1.0096740550000001</v>
      </c>
      <c r="S101" s="123">
        <f t="shared" si="145"/>
        <v>9.7441369499999997</v>
      </c>
      <c r="T101" s="123">
        <f t="shared" si="146"/>
        <v>0</v>
      </c>
      <c r="U101" s="131" t="str">
        <f t="shared" ref="U101" si="184">U100</f>
        <v>J=</v>
      </c>
      <c r="V101" s="140">
        <f t="shared" si="83"/>
        <v>44066</v>
      </c>
      <c r="W101" s="28"/>
      <c r="X101" s="159">
        <f>[2]Plan1!$A232</f>
        <v>43886</v>
      </c>
      <c r="Y101" s="165" t="str">
        <f>[2]Plan1!$C232</f>
        <v>Carnaval</v>
      </c>
      <c r="AB101" s="157">
        <f t="shared" si="171"/>
        <v>44400</v>
      </c>
      <c r="AC101" s="157">
        <f t="shared" si="166"/>
        <v>44399</v>
      </c>
      <c r="AD101" s="157">
        <f t="shared" si="167"/>
        <v>44404</v>
      </c>
      <c r="AE101" s="157">
        <f t="shared" si="168"/>
        <v>44433</v>
      </c>
      <c r="AF101" s="157">
        <f t="shared" si="172"/>
        <v>44404</v>
      </c>
      <c r="AG101" s="157">
        <f t="shared" si="169"/>
        <v>44433</v>
      </c>
      <c r="AH101" s="10"/>
      <c r="AI101" s="17"/>
      <c r="AJ101" s="88"/>
      <c r="AK101" s="88"/>
      <c r="AL101" s="89"/>
      <c r="AM101" s="89"/>
      <c r="AN101" s="90"/>
      <c r="AO101" s="91"/>
      <c r="AP101" s="91"/>
      <c r="AQ101" s="91"/>
      <c r="AR101" s="89"/>
      <c r="AS101" s="17"/>
      <c r="AT101" s="17"/>
      <c r="AU101" s="17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  <c r="BM101" s="18"/>
      <c r="BN101" s="18"/>
      <c r="BO101" s="18"/>
      <c r="BP101" s="18"/>
      <c r="BQ101" s="18"/>
      <c r="BR101" s="18"/>
      <c r="BS101" s="18"/>
      <c r="BT101" s="18"/>
      <c r="BU101" s="18"/>
      <c r="BV101" s="18"/>
      <c r="BW101" s="18"/>
      <c r="BX101" s="18"/>
      <c r="BY101" s="18"/>
      <c r="BZ101" s="18"/>
      <c r="CA101" s="18"/>
      <c r="CB101" s="18"/>
      <c r="CC101" s="18"/>
      <c r="CD101" s="18"/>
      <c r="CE101" s="18"/>
      <c r="CF101" s="18"/>
      <c r="CG101" s="18"/>
      <c r="CH101" s="18"/>
      <c r="CI101" s="18"/>
      <c r="CJ101" s="18"/>
      <c r="CK101" s="18"/>
      <c r="CL101" s="18"/>
      <c r="CM101" s="18"/>
      <c r="CN101" s="18"/>
      <c r="CO101" s="18"/>
      <c r="CP101" s="18"/>
      <c r="CQ101" s="18"/>
      <c r="CR101" s="18"/>
      <c r="CS101" s="18"/>
      <c r="CT101" s="18"/>
      <c r="CU101" s="18"/>
      <c r="CV101" s="18"/>
      <c r="CW101" s="18"/>
      <c r="CX101" s="18"/>
      <c r="CY101" s="18"/>
      <c r="CZ101" s="18"/>
      <c r="DA101" s="18"/>
      <c r="DB101" s="18"/>
      <c r="DC101" s="18"/>
      <c r="DD101" s="18"/>
      <c r="DE101" s="18"/>
      <c r="DF101" s="18"/>
      <c r="DG101" s="18"/>
      <c r="DH101" s="18"/>
      <c r="DI101" s="18"/>
      <c r="DJ101" s="18"/>
      <c r="DK101" s="18"/>
      <c r="DL101" s="18"/>
      <c r="DM101" s="18"/>
      <c r="DN101" s="18"/>
      <c r="DO101" s="18"/>
      <c r="DP101" s="18"/>
      <c r="DQ101" s="18"/>
      <c r="DR101" s="18"/>
      <c r="DS101" s="18"/>
      <c r="DT101" s="18"/>
      <c r="DU101" s="18"/>
      <c r="DV101" s="18"/>
      <c r="DW101" s="18"/>
      <c r="DX101" s="18"/>
      <c r="DY101" s="18"/>
      <c r="DZ101" s="18"/>
      <c r="EA101" s="18"/>
      <c r="EB101" s="18"/>
      <c r="EC101" s="18"/>
      <c r="ED101" s="18"/>
      <c r="EE101" s="18"/>
      <c r="EF101" s="18"/>
      <c r="EG101" s="18"/>
      <c r="EH101" s="18"/>
      <c r="EI101" s="18"/>
      <c r="EJ101" s="18"/>
      <c r="EK101" s="18"/>
      <c r="EL101" s="18"/>
      <c r="EM101" s="18"/>
      <c r="EN101" s="18"/>
      <c r="EO101" s="18"/>
      <c r="EP101" s="18"/>
      <c r="EQ101" s="18"/>
      <c r="ER101" s="18"/>
      <c r="ES101" s="18"/>
      <c r="ET101" s="18"/>
      <c r="EU101" s="18"/>
      <c r="EV101" s="18"/>
      <c r="EW101" s="18"/>
      <c r="EX101" s="18"/>
      <c r="EY101" s="18"/>
      <c r="EZ101" s="18"/>
      <c r="FA101" s="18"/>
      <c r="FB101" s="18"/>
      <c r="FC101" s="18"/>
      <c r="FD101" s="18"/>
      <c r="FE101" s="18"/>
    </row>
    <row r="102" spans="1:161" x14ac:dyDescent="0.2">
      <c r="A102" s="125">
        <f t="shared" si="141"/>
        <v>44066</v>
      </c>
      <c r="B102" s="123">
        <f t="shared" si="136"/>
        <v>1017.4257304600001</v>
      </c>
      <c r="C102" s="3">
        <f t="shared" si="81"/>
        <v>1003.9572744</v>
      </c>
      <c r="D102" s="126">
        <f t="shared" si="148"/>
        <v>787.66600000000005</v>
      </c>
      <c r="E102" s="175">
        <f>IF(DAY(A101)=$A$7,VLOOKUP(A101,[1]A!$A$15:$C$500,3),E101)</f>
        <v>790.33100000000002</v>
      </c>
      <c r="F102" s="127">
        <f t="shared" si="149"/>
        <v>44006</v>
      </c>
      <c r="G102" s="122">
        <f t="shared" si="150"/>
        <v>3.3834137819837018E-3</v>
      </c>
      <c r="H102" s="128">
        <f t="shared" si="155"/>
        <v>31</v>
      </c>
      <c r="I102" s="128">
        <f t="shared" si="142"/>
        <v>31</v>
      </c>
      <c r="J102" s="123">
        <f t="shared" si="143"/>
        <v>1.0033834137819837</v>
      </c>
      <c r="K102" s="123">
        <v>1</v>
      </c>
      <c r="L102" s="123">
        <f t="shared" si="100"/>
        <v>1.0033834100000001</v>
      </c>
      <c r="M102" s="123">
        <f t="shared" si="137"/>
        <v>1007.35407348</v>
      </c>
      <c r="N102" s="27">
        <f t="shared" si="151"/>
        <v>3</v>
      </c>
      <c r="O102" s="122">
        <f t="shared" si="138"/>
        <v>0</v>
      </c>
      <c r="P102" s="123">
        <f t="shared" si="79"/>
        <v>0</v>
      </c>
      <c r="Q102" s="122">
        <f t="shared" si="144"/>
        <v>0.1268</v>
      </c>
      <c r="R102" s="130">
        <f t="shared" si="139"/>
        <v>1.00999813</v>
      </c>
      <c r="S102" s="123">
        <f t="shared" si="145"/>
        <v>10.07165698</v>
      </c>
      <c r="T102" s="123">
        <f t="shared" si="146"/>
        <v>10.07165698</v>
      </c>
      <c r="U102" s="131" t="str">
        <f t="shared" ref="U102" si="185">U101</f>
        <v>J=</v>
      </c>
      <c r="V102" s="140">
        <f t="shared" si="83"/>
        <v>44066</v>
      </c>
      <c r="W102" s="4"/>
      <c r="X102" s="159">
        <f>[2]Plan1!$A233</f>
        <v>43931</v>
      </c>
      <c r="Y102" s="165" t="str">
        <f>[2]Plan1!$C233</f>
        <v>Paixão de Cristo</v>
      </c>
      <c r="AB102" s="157">
        <f t="shared" si="171"/>
        <v>44431</v>
      </c>
      <c r="AC102" s="157">
        <f t="shared" si="166"/>
        <v>44428</v>
      </c>
      <c r="AD102" s="157">
        <f t="shared" si="167"/>
        <v>44433</v>
      </c>
      <c r="AE102" s="157">
        <f t="shared" si="168"/>
        <v>44466</v>
      </c>
      <c r="AF102" s="157">
        <f t="shared" si="172"/>
        <v>44433</v>
      </c>
      <c r="AG102" s="157">
        <f t="shared" si="169"/>
        <v>44466</v>
      </c>
      <c r="AH102" s="10"/>
      <c r="AI102" s="10"/>
      <c r="AJ102" s="88"/>
      <c r="AK102" s="88"/>
      <c r="AL102" s="89"/>
      <c r="AM102" s="89"/>
      <c r="AN102" s="90"/>
      <c r="AO102" s="91"/>
      <c r="AP102" s="91"/>
      <c r="AQ102" s="91"/>
      <c r="AR102" s="89"/>
      <c r="AS102" s="10"/>
      <c r="AT102" s="10"/>
      <c r="AU102" s="10"/>
    </row>
    <row r="103" spans="1:161" x14ac:dyDescent="0.2">
      <c r="A103" s="125">
        <f t="shared" si="141"/>
        <v>44067</v>
      </c>
      <c r="B103" s="123">
        <f t="shared" si="136"/>
        <v>1008.05602861</v>
      </c>
      <c r="C103" s="3">
        <f t="shared" si="81"/>
        <v>1007.35407348</v>
      </c>
      <c r="D103" s="126">
        <f t="shared" si="148"/>
        <v>790.33100000000002</v>
      </c>
      <c r="E103" s="175">
        <f>IF(DAY(A102)=$A$7,VLOOKUP(A102,[1]A!$A$15:$C$500,3),E102)</f>
        <v>799.58900000000006</v>
      </c>
      <c r="F103" s="127">
        <f t="shared" si="149"/>
        <v>44036</v>
      </c>
      <c r="G103" s="122">
        <f t="shared" si="150"/>
        <v>1.1714079290828794E-2</v>
      </c>
      <c r="H103" s="128">
        <f t="shared" si="155"/>
        <v>1</v>
      </c>
      <c r="I103" s="128">
        <f t="shared" si="142"/>
        <v>31</v>
      </c>
      <c r="J103" s="123">
        <f t="shared" si="143"/>
        <v>1.0003757480143494</v>
      </c>
      <c r="K103" s="123">
        <v>1</v>
      </c>
      <c r="L103" s="123">
        <f t="shared" si="100"/>
        <v>1.00037574</v>
      </c>
      <c r="M103" s="123">
        <f t="shared" si="137"/>
        <v>1007.73257669</v>
      </c>
      <c r="N103" s="27">
        <f t="shared" si="151"/>
        <v>0</v>
      </c>
      <c r="O103" s="122">
        <f t="shared" si="138"/>
        <v>0</v>
      </c>
      <c r="P103" s="123">
        <f t="shared" si="79"/>
        <v>0</v>
      </c>
      <c r="Q103" s="122">
        <f t="shared" si="144"/>
        <v>0.1268</v>
      </c>
      <c r="R103" s="130">
        <f t="shared" si="139"/>
        <v>1.00032097</v>
      </c>
      <c r="S103" s="123">
        <f t="shared" si="145"/>
        <v>0.32345192</v>
      </c>
      <c r="T103" s="123">
        <f t="shared" si="146"/>
        <v>0</v>
      </c>
      <c r="U103" s="131" t="str">
        <f t="shared" ref="U103" si="186">U102</f>
        <v>J=</v>
      </c>
      <c r="V103" s="140">
        <f t="shared" si="83"/>
        <v>44097</v>
      </c>
      <c r="W103" s="4"/>
      <c r="X103" s="159">
        <f>[2]Plan1!$A234</f>
        <v>43942</v>
      </c>
      <c r="Y103" s="165" t="str">
        <f>[2]Plan1!$C234</f>
        <v>Tiradentes</v>
      </c>
      <c r="AB103" s="157">
        <f t="shared" si="171"/>
        <v>44462</v>
      </c>
      <c r="AC103" s="157">
        <f t="shared" si="166"/>
        <v>44461</v>
      </c>
      <c r="AD103" s="157">
        <f t="shared" si="167"/>
        <v>44466</v>
      </c>
      <c r="AE103" s="157">
        <f t="shared" si="168"/>
        <v>44496</v>
      </c>
      <c r="AF103" s="157">
        <f t="shared" si="172"/>
        <v>44466</v>
      </c>
      <c r="AG103" s="157">
        <f t="shared" si="169"/>
        <v>44496</v>
      </c>
      <c r="AH103" s="10"/>
      <c r="AI103" s="10"/>
      <c r="AJ103" s="88"/>
      <c r="AK103" s="88"/>
      <c r="AL103" s="89"/>
      <c r="AM103" s="89"/>
      <c r="AN103" s="90"/>
      <c r="AO103" s="91"/>
      <c r="AP103" s="91"/>
      <c r="AQ103" s="91"/>
      <c r="AR103" s="89"/>
      <c r="AS103" s="10"/>
      <c r="AT103" s="10"/>
      <c r="AU103" s="10"/>
    </row>
    <row r="104" spans="1:161" x14ac:dyDescent="0.2">
      <c r="A104" s="125">
        <f t="shared" si="141"/>
        <v>44068</v>
      </c>
      <c r="B104" s="123">
        <f t="shared" si="136"/>
        <v>1008.75848177</v>
      </c>
      <c r="C104" s="3">
        <f t="shared" si="81"/>
        <v>1007.35407348</v>
      </c>
      <c r="D104" s="126">
        <f t="shared" si="148"/>
        <v>790.33100000000002</v>
      </c>
      <c r="E104" s="175">
        <f>IF(DAY(A103)=$A$7,VLOOKUP(A103,[1]A!$A$15:$C$500,3),E103)</f>
        <v>799.58900000000006</v>
      </c>
      <c r="F104" s="127">
        <f t="shared" si="149"/>
        <v>44036</v>
      </c>
      <c r="G104" s="122">
        <f t="shared" si="150"/>
        <v>1.1714079290828794E-2</v>
      </c>
      <c r="H104" s="128">
        <f t="shared" si="155"/>
        <v>2</v>
      </c>
      <c r="I104" s="128">
        <f t="shared" si="142"/>
        <v>31</v>
      </c>
      <c r="J104" s="123">
        <f t="shared" si="143"/>
        <v>1.0007516372152689</v>
      </c>
      <c r="K104" s="123">
        <v>1</v>
      </c>
      <c r="L104" s="123">
        <f t="shared" si="100"/>
        <v>1.0007516299999999</v>
      </c>
      <c r="M104" s="123">
        <f t="shared" si="137"/>
        <v>1008.11123102</v>
      </c>
      <c r="N104" s="27">
        <f t="shared" si="151"/>
        <v>0</v>
      </c>
      <c r="O104" s="122">
        <f t="shared" si="138"/>
        <v>0</v>
      </c>
      <c r="P104" s="123">
        <f t="shared" si="79"/>
        <v>0</v>
      </c>
      <c r="Q104" s="122">
        <f t="shared" si="144"/>
        <v>0.1268</v>
      </c>
      <c r="R104" s="130">
        <f t="shared" si="139"/>
        <v>1.000642043</v>
      </c>
      <c r="S104" s="123">
        <f t="shared" si="145"/>
        <v>0.64725074999999999</v>
      </c>
      <c r="T104" s="123">
        <f t="shared" si="146"/>
        <v>0</v>
      </c>
      <c r="U104" s="131" t="str">
        <f t="shared" ref="U104" si="187">U103</f>
        <v>J=</v>
      </c>
      <c r="V104" s="140">
        <f t="shared" si="83"/>
        <v>44097</v>
      </c>
      <c r="W104" s="4"/>
      <c r="X104" s="159">
        <f>[2]Plan1!$A235</f>
        <v>43952</v>
      </c>
      <c r="Y104" s="165" t="str">
        <f>[2]Plan1!$C235</f>
        <v>Dia do Trabalho</v>
      </c>
      <c r="AB104" s="157">
        <f t="shared" si="171"/>
        <v>44492</v>
      </c>
      <c r="AC104" s="157">
        <f t="shared" si="166"/>
        <v>44491</v>
      </c>
      <c r="AD104" s="157">
        <f t="shared" si="167"/>
        <v>44496</v>
      </c>
      <c r="AE104" s="157">
        <f t="shared" si="168"/>
        <v>44525</v>
      </c>
      <c r="AF104" s="157">
        <f t="shared" si="172"/>
        <v>44496</v>
      </c>
      <c r="AG104" s="157">
        <f t="shared" si="169"/>
        <v>44525</v>
      </c>
      <c r="AH104" s="10"/>
      <c r="AI104" s="10"/>
      <c r="AJ104" s="88"/>
      <c r="AK104" s="88"/>
      <c r="AL104" s="89"/>
      <c r="AM104" s="89"/>
      <c r="AN104" s="90"/>
      <c r="AO104" s="91"/>
      <c r="AP104" s="91"/>
      <c r="AQ104" s="91"/>
      <c r="AR104" s="89"/>
      <c r="AS104" s="10"/>
      <c r="AT104" s="10"/>
      <c r="AU104" s="10"/>
    </row>
    <row r="105" spans="1:161" x14ac:dyDescent="0.2">
      <c r="A105" s="125">
        <f t="shared" si="141"/>
        <v>44069</v>
      </c>
      <c r="B105" s="123">
        <f t="shared" si="136"/>
        <v>1009.46142413</v>
      </c>
      <c r="C105" s="3">
        <f t="shared" si="81"/>
        <v>1007.35407348</v>
      </c>
      <c r="D105" s="126">
        <f t="shared" si="148"/>
        <v>790.33100000000002</v>
      </c>
      <c r="E105" s="175">
        <f>IF(DAY(A104)=$A$7,VLOOKUP(A104,[1]A!$A$15:$C$500,3),E104)</f>
        <v>799.58900000000006</v>
      </c>
      <c r="F105" s="127">
        <f t="shared" si="149"/>
        <v>44036</v>
      </c>
      <c r="G105" s="122">
        <f t="shared" si="150"/>
        <v>1.1714079290828794E-2</v>
      </c>
      <c r="H105" s="128">
        <f t="shared" si="155"/>
        <v>3</v>
      </c>
      <c r="I105" s="128">
        <f t="shared" si="142"/>
        <v>31</v>
      </c>
      <c r="J105" s="123">
        <f t="shared" si="143"/>
        <v>1.0011276676558096</v>
      </c>
      <c r="K105" s="123">
        <v>1</v>
      </c>
      <c r="L105" s="123">
        <f t="shared" si="100"/>
        <v>1.0011276600000001</v>
      </c>
      <c r="M105" s="123">
        <f t="shared" si="137"/>
        <v>1008.49002637</v>
      </c>
      <c r="N105" s="27">
        <f t="shared" si="151"/>
        <v>0</v>
      </c>
      <c r="O105" s="122">
        <f t="shared" si="138"/>
        <v>0</v>
      </c>
      <c r="P105" s="123">
        <f t="shared" si="79"/>
        <v>0</v>
      </c>
      <c r="Q105" s="122">
        <f t="shared" si="144"/>
        <v>0.1268</v>
      </c>
      <c r="R105" s="130">
        <f t="shared" si="139"/>
        <v>1.00096322</v>
      </c>
      <c r="S105" s="123">
        <f t="shared" si="145"/>
        <v>0.97139776</v>
      </c>
      <c r="T105" s="123">
        <f t="shared" si="146"/>
        <v>0</v>
      </c>
      <c r="U105" s="131" t="str">
        <f t="shared" ref="U105" si="188">U104</f>
        <v>J=</v>
      </c>
      <c r="V105" s="140">
        <f t="shared" si="83"/>
        <v>44097</v>
      </c>
      <c r="W105" s="4"/>
      <c r="X105" s="159">
        <f>[2]Plan1!$A236</f>
        <v>43993</v>
      </c>
      <c r="Y105" s="165" t="str">
        <f>[2]Plan1!$C236</f>
        <v>Corpus Christi</v>
      </c>
      <c r="AB105" s="157">
        <f t="shared" si="171"/>
        <v>44523</v>
      </c>
      <c r="AC105" s="157">
        <f t="shared" si="166"/>
        <v>44522</v>
      </c>
      <c r="AD105" s="157">
        <f t="shared" si="167"/>
        <v>44525</v>
      </c>
      <c r="AE105" s="157">
        <f t="shared" si="168"/>
        <v>44557</v>
      </c>
      <c r="AF105" s="157">
        <f t="shared" si="172"/>
        <v>44525</v>
      </c>
      <c r="AG105" s="157">
        <f t="shared" si="169"/>
        <v>44557</v>
      </c>
      <c r="AH105" s="10"/>
      <c r="AI105" s="10"/>
      <c r="AJ105" s="88"/>
      <c r="AK105" s="88"/>
      <c r="AL105" s="89"/>
      <c r="AM105" s="89"/>
      <c r="AN105" s="90"/>
      <c r="AO105" s="91"/>
      <c r="AP105" s="91"/>
      <c r="AQ105" s="91"/>
      <c r="AR105" s="89"/>
      <c r="AS105" s="10"/>
      <c r="AT105" s="10"/>
      <c r="AU105" s="10"/>
    </row>
    <row r="106" spans="1:161" x14ac:dyDescent="0.2">
      <c r="A106" s="125">
        <f t="shared" si="141"/>
        <v>44070</v>
      </c>
      <c r="B106" s="123">
        <f t="shared" si="136"/>
        <v>1010.16485392</v>
      </c>
      <c r="C106" s="3">
        <f t="shared" si="81"/>
        <v>1007.35407348</v>
      </c>
      <c r="D106" s="126">
        <f t="shared" si="148"/>
        <v>790.33100000000002</v>
      </c>
      <c r="E106" s="175">
        <f>IF(DAY(A105)=$A$7,VLOOKUP(A105,[1]A!$A$15:$C$500,3),E105)</f>
        <v>799.58900000000006</v>
      </c>
      <c r="F106" s="127">
        <f t="shared" si="149"/>
        <v>44036</v>
      </c>
      <c r="G106" s="122">
        <f t="shared" si="150"/>
        <v>1.1714079290828794E-2</v>
      </c>
      <c r="H106" s="128">
        <f t="shared" si="155"/>
        <v>4</v>
      </c>
      <c r="I106" s="128">
        <f t="shared" si="142"/>
        <v>31</v>
      </c>
      <c r="J106" s="123">
        <f t="shared" si="143"/>
        <v>1.0015038393890414</v>
      </c>
      <c r="K106" s="123">
        <v>1</v>
      </c>
      <c r="L106" s="123">
        <f t="shared" si="100"/>
        <v>1.0015038300000001</v>
      </c>
      <c r="M106" s="123">
        <f t="shared" si="137"/>
        <v>1008.86896275</v>
      </c>
      <c r="N106" s="27">
        <f t="shared" si="151"/>
        <v>0</v>
      </c>
      <c r="O106" s="122">
        <f t="shared" si="138"/>
        <v>0</v>
      </c>
      <c r="P106" s="123">
        <f t="shared" ref="P106:P169" si="189">IF(O106&gt;0,TRUNC(O106*M106,8),0)</f>
        <v>0</v>
      </c>
      <c r="Q106" s="122">
        <f t="shared" si="144"/>
        <v>0.1268</v>
      </c>
      <c r="R106" s="130">
        <f t="shared" si="139"/>
        <v>1.0012844990000001</v>
      </c>
      <c r="S106" s="123">
        <f t="shared" si="145"/>
        <v>1.29589117</v>
      </c>
      <c r="T106" s="123">
        <f t="shared" si="146"/>
        <v>0</v>
      </c>
      <c r="U106" s="131" t="str">
        <f t="shared" ref="U106" si="190">U105</f>
        <v>J=</v>
      </c>
      <c r="V106" s="140">
        <f t="shared" si="83"/>
        <v>44097</v>
      </c>
      <c r="W106" s="4"/>
      <c r="X106" s="159">
        <f>[2]Plan1!$A237</f>
        <v>44081</v>
      </c>
      <c r="Y106" s="165" t="str">
        <f>[2]Plan1!$C237</f>
        <v>Independência do Brasil</v>
      </c>
      <c r="AB106" s="157">
        <f t="shared" si="171"/>
        <v>44553</v>
      </c>
      <c r="AC106" s="157">
        <f t="shared" si="166"/>
        <v>44552</v>
      </c>
      <c r="AD106" s="157">
        <f t="shared" si="167"/>
        <v>44557</v>
      </c>
      <c r="AE106" s="157">
        <f t="shared" si="168"/>
        <v>44587</v>
      </c>
      <c r="AF106" s="157">
        <f t="shared" si="172"/>
        <v>44557</v>
      </c>
      <c r="AG106" s="157">
        <f t="shared" si="169"/>
        <v>44587</v>
      </c>
      <c r="AH106" s="10"/>
      <c r="AI106" s="10"/>
      <c r="AJ106" s="88"/>
      <c r="AK106" s="88"/>
      <c r="AL106" s="89"/>
      <c r="AM106" s="89"/>
      <c r="AN106" s="90"/>
      <c r="AO106" s="91"/>
      <c r="AP106" s="91"/>
      <c r="AQ106" s="91"/>
      <c r="AR106" s="89"/>
      <c r="AS106" s="10"/>
      <c r="AT106" s="10"/>
      <c r="AU106" s="10"/>
    </row>
    <row r="107" spans="1:161" x14ac:dyDescent="0.2">
      <c r="A107" s="125">
        <f t="shared" si="141"/>
        <v>44071</v>
      </c>
      <c r="B107" s="123">
        <f t="shared" si="136"/>
        <v>1010.86878351</v>
      </c>
      <c r="C107" s="3">
        <f t="shared" ref="C107:C170" si="191">IF(N106&gt;0,M106-P106,C106)</f>
        <v>1007.35407348</v>
      </c>
      <c r="D107" s="126">
        <f t="shared" si="148"/>
        <v>790.33100000000002</v>
      </c>
      <c r="E107" s="175">
        <f>IF(DAY(A106)=$A$7,VLOOKUP(A106,[1]A!$A$15:$C$500,3),E106)</f>
        <v>799.58900000000006</v>
      </c>
      <c r="F107" s="127">
        <f t="shared" si="149"/>
        <v>44036</v>
      </c>
      <c r="G107" s="122">
        <f t="shared" si="150"/>
        <v>1.1714079290828794E-2</v>
      </c>
      <c r="H107" s="128">
        <f t="shared" si="155"/>
        <v>5</v>
      </c>
      <c r="I107" s="128">
        <f t="shared" si="142"/>
        <v>31</v>
      </c>
      <c r="J107" s="123">
        <f t="shared" si="143"/>
        <v>1.0018801524680552</v>
      </c>
      <c r="K107" s="123">
        <v>1</v>
      </c>
      <c r="L107" s="123">
        <f t="shared" ref="L107:L170" si="192">TRUNC(J107*K107,8)</f>
        <v>1.0018801500000001</v>
      </c>
      <c r="M107" s="123">
        <f t="shared" si="137"/>
        <v>1009.24805024</v>
      </c>
      <c r="N107" s="27">
        <f t="shared" si="151"/>
        <v>0</v>
      </c>
      <c r="O107" s="122">
        <f t="shared" si="138"/>
        <v>0</v>
      </c>
      <c r="P107" s="123">
        <f t="shared" si="189"/>
        <v>0</v>
      </c>
      <c r="Q107" s="122">
        <f t="shared" si="144"/>
        <v>0.1268</v>
      </c>
      <c r="R107" s="130">
        <f t="shared" si="139"/>
        <v>1.001605882</v>
      </c>
      <c r="S107" s="123">
        <f t="shared" si="145"/>
        <v>1.6207332699999999</v>
      </c>
      <c r="T107" s="123">
        <f t="shared" si="146"/>
        <v>0</v>
      </c>
      <c r="U107" s="131" t="str">
        <f t="shared" ref="U107" si="193">U106</f>
        <v>J=</v>
      </c>
      <c r="V107" s="140">
        <f t="shared" ref="V107:V170" si="194">VLOOKUP(A106,$Y$10:$AG$60,9)</f>
        <v>44097</v>
      </c>
      <c r="W107" s="4"/>
      <c r="X107" s="159">
        <f>[2]Plan1!$A238</f>
        <v>44116</v>
      </c>
      <c r="Y107" s="165" t="str">
        <f>[2]Plan1!$C238</f>
        <v>Nossa Sr.a Aparecida - Padroeira do Brasil</v>
      </c>
      <c r="AB107" s="157">
        <f t="shared" si="171"/>
        <v>44584</v>
      </c>
      <c r="AC107" s="157">
        <f t="shared" si="166"/>
        <v>44582</v>
      </c>
      <c r="AD107" s="157">
        <f t="shared" si="167"/>
        <v>44587</v>
      </c>
      <c r="AE107" s="157">
        <f t="shared" si="168"/>
        <v>44617</v>
      </c>
      <c r="AF107" s="157">
        <f t="shared" si="172"/>
        <v>44587</v>
      </c>
      <c r="AG107" s="157">
        <f t="shared" si="169"/>
        <v>44617</v>
      </c>
      <c r="AH107" s="10"/>
      <c r="AI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</row>
    <row r="108" spans="1:161" x14ac:dyDescent="0.2">
      <c r="A108" s="125">
        <f t="shared" si="141"/>
        <v>44072</v>
      </c>
      <c r="B108" s="123">
        <f t="shared" si="136"/>
        <v>1011.57319095</v>
      </c>
      <c r="C108" s="3">
        <f t="shared" si="191"/>
        <v>1007.35407348</v>
      </c>
      <c r="D108" s="126">
        <f t="shared" si="148"/>
        <v>790.33100000000002</v>
      </c>
      <c r="E108" s="175">
        <f>IF(DAY(A107)=$A$7,VLOOKUP(A107,[1]A!$A$15:$C$500,3),E107)</f>
        <v>799.58900000000006</v>
      </c>
      <c r="F108" s="127">
        <f t="shared" si="149"/>
        <v>44036</v>
      </c>
      <c r="G108" s="122">
        <f t="shared" si="150"/>
        <v>1.1714079290828794E-2</v>
      </c>
      <c r="H108" s="128">
        <f t="shared" si="155"/>
        <v>6</v>
      </c>
      <c r="I108" s="128">
        <f t="shared" si="142"/>
        <v>31</v>
      </c>
      <c r="J108" s="123">
        <f t="shared" si="143"/>
        <v>1.0022566069459611</v>
      </c>
      <c r="K108" s="123">
        <v>1</v>
      </c>
      <c r="L108" s="123">
        <f t="shared" si="192"/>
        <v>1.0022565999999999</v>
      </c>
      <c r="M108" s="123">
        <f t="shared" si="137"/>
        <v>1009.62726868</v>
      </c>
      <c r="N108" s="27">
        <f t="shared" si="151"/>
        <v>0</v>
      </c>
      <c r="O108" s="122">
        <f t="shared" si="138"/>
        <v>0</v>
      </c>
      <c r="P108" s="123">
        <f t="shared" si="189"/>
        <v>0</v>
      </c>
      <c r="Q108" s="122">
        <f t="shared" si="144"/>
        <v>0.1268</v>
      </c>
      <c r="R108" s="130">
        <f t="shared" si="139"/>
        <v>1.001927367</v>
      </c>
      <c r="S108" s="123">
        <f t="shared" si="145"/>
        <v>1.9459222700000001</v>
      </c>
      <c r="T108" s="123">
        <f t="shared" si="146"/>
        <v>0</v>
      </c>
      <c r="U108" s="131" t="str">
        <f t="shared" ref="U108" si="195">U107</f>
        <v>J=</v>
      </c>
      <c r="V108" s="140">
        <f t="shared" si="194"/>
        <v>44097</v>
      </c>
      <c r="W108" s="4"/>
      <c r="X108" s="159">
        <f>[2]Plan1!$A239</f>
        <v>44137</v>
      </c>
      <c r="Y108" s="165" t="str">
        <f>[2]Plan1!$C239</f>
        <v>Finados</v>
      </c>
      <c r="AB108" s="157">
        <f t="shared" si="171"/>
        <v>44615</v>
      </c>
      <c r="AC108" s="157">
        <f t="shared" si="166"/>
        <v>44614</v>
      </c>
      <c r="AD108" s="157">
        <f t="shared" si="167"/>
        <v>44617</v>
      </c>
      <c r="AE108" s="157">
        <f t="shared" si="168"/>
        <v>44645</v>
      </c>
      <c r="AF108" s="157">
        <f t="shared" si="172"/>
        <v>44617</v>
      </c>
      <c r="AG108" s="157">
        <f t="shared" si="169"/>
        <v>44645</v>
      </c>
      <c r="AH108" s="10"/>
      <c r="AI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</row>
    <row r="109" spans="1:161" x14ac:dyDescent="0.2">
      <c r="A109" s="125">
        <f t="shared" si="141"/>
        <v>44073</v>
      </c>
      <c r="B109" s="123">
        <f t="shared" si="136"/>
        <v>1012.2780987</v>
      </c>
      <c r="C109" s="3">
        <f t="shared" si="191"/>
        <v>1007.35407348</v>
      </c>
      <c r="D109" s="126">
        <f t="shared" si="148"/>
        <v>790.33100000000002</v>
      </c>
      <c r="E109" s="175">
        <f>IF(DAY(A108)=$A$7,VLOOKUP(A108,[1]A!$A$15:$C$500,3),E108)</f>
        <v>799.58900000000006</v>
      </c>
      <c r="F109" s="127">
        <f t="shared" si="149"/>
        <v>44036</v>
      </c>
      <c r="G109" s="122">
        <f t="shared" si="150"/>
        <v>1.1714079290828794E-2</v>
      </c>
      <c r="H109" s="128">
        <f t="shared" si="155"/>
        <v>7</v>
      </c>
      <c r="I109" s="128">
        <f t="shared" si="142"/>
        <v>31</v>
      </c>
      <c r="J109" s="123">
        <f t="shared" si="143"/>
        <v>1.0026332028758895</v>
      </c>
      <c r="K109" s="123">
        <v>1</v>
      </c>
      <c r="L109" s="123">
        <f t="shared" si="192"/>
        <v>1.0026332</v>
      </c>
      <c r="M109" s="123">
        <f t="shared" si="137"/>
        <v>1010.00663822</v>
      </c>
      <c r="N109" s="27">
        <f t="shared" si="151"/>
        <v>0</v>
      </c>
      <c r="O109" s="122">
        <f t="shared" si="138"/>
        <v>0</v>
      </c>
      <c r="P109" s="123">
        <f t="shared" si="189"/>
        <v>0</v>
      </c>
      <c r="Q109" s="122">
        <f t="shared" si="144"/>
        <v>0.1268</v>
      </c>
      <c r="R109" s="130">
        <f t="shared" si="139"/>
        <v>1.0022489560000001</v>
      </c>
      <c r="S109" s="123">
        <f t="shared" si="145"/>
        <v>2.27146048</v>
      </c>
      <c r="T109" s="123">
        <f t="shared" si="146"/>
        <v>0</v>
      </c>
      <c r="U109" s="131" t="str">
        <f t="shared" ref="U109" si="196">U108</f>
        <v>J=</v>
      </c>
      <c r="V109" s="140">
        <f t="shared" si="194"/>
        <v>44097</v>
      </c>
      <c r="W109" s="4"/>
      <c r="X109" s="159">
        <f>[2]Plan1!$A240</f>
        <v>44150</v>
      </c>
      <c r="Y109" s="165" t="str">
        <f>[2]Plan1!$C240</f>
        <v>Proclamação da República</v>
      </c>
      <c r="AB109" s="157">
        <f t="shared" si="171"/>
        <v>44643</v>
      </c>
      <c r="AC109" s="157">
        <f t="shared" si="166"/>
        <v>44642</v>
      </c>
      <c r="AD109" s="157">
        <f t="shared" si="167"/>
        <v>44645</v>
      </c>
      <c r="AE109" s="157">
        <f t="shared" si="168"/>
        <v>44678</v>
      </c>
      <c r="AF109" s="157">
        <f t="shared" si="172"/>
        <v>44645</v>
      </c>
      <c r="AG109" s="157">
        <f t="shared" si="169"/>
        <v>44678</v>
      </c>
      <c r="AH109" s="10"/>
    </row>
    <row r="110" spans="1:161" x14ac:dyDescent="0.2">
      <c r="A110" s="125">
        <f t="shared" si="141"/>
        <v>44074</v>
      </c>
      <c r="B110" s="123">
        <f t="shared" si="136"/>
        <v>1012.98349592</v>
      </c>
      <c r="C110" s="3">
        <f t="shared" si="191"/>
        <v>1007.35407348</v>
      </c>
      <c r="D110" s="126">
        <f t="shared" si="148"/>
        <v>790.33100000000002</v>
      </c>
      <c r="E110" s="175">
        <f>IF(DAY(A109)=$A$7,VLOOKUP(A109,[1]A!$A$15:$C$500,3),E109)</f>
        <v>799.58900000000006</v>
      </c>
      <c r="F110" s="127">
        <f t="shared" si="149"/>
        <v>44036</v>
      </c>
      <c r="G110" s="122">
        <f t="shared" si="150"/>
        <v>1.1714079290828794E-2</v>
      </c>
      <c r="H110" s="128">
        <f t="shared" si="155"/>
        <v>8</v>
      </c>
      <c r="I110" s="128">
        <f t="shared" si="142"/>
        <v>31</v>
      </c>
      <c r="J110" s="123">
        <f t="shared" si="143"/>
        <v>1.0030099403109909</v>
      </c>
      <c r="K110" s="123">
        <v>1</v>
      </c>
      <c r="L110" s="123">
        <f t="shared" si="192"/>
        <v>1.0030099400000001</v>
      </c>
      <c r="M110" s="123">
        <f t="shared" si="137"/>
        <v>1010.38614879</v>
      </c>
      <c r="N110" s="27">
        <f t="shared" si="151"/>
        <v>0</v>
      </c>
      <c r="O110" s="122">
        <f t="shared" si="138"/>
        <v>0</v>
      </c>
      <c r="P110" s="123">
        <f t="shared" si="189"/>
        <v>0</v>
      </c>
      <c r="Q110" s="122">
        <f t="shared" si="144"/>
        <v>0.1268</v>
      </c>
      <c r="R110" s="130">
        <f t="shared" si="139"/>
        <v>1.0025706480000001</v>
      </c>
      <c r="S110" s="123">
        <f t="shared" si="145"/>
        <v>2.5973471300000002</v>
      </c>
      <c r="T110" s="123">
        <f t="shared" si="146"/>
        <v>0</v>
      </c>
      <c r="U110" s="131" t="str">
        <f t="shared" ref="U110" si="197">U109</f>
        <v>J=</v>
      </c>
      <c r="V110" s="140">
        <f t="shared" si="194"/>
        <v>44097</v>
      </c>
      <c r="W110" s="4"/>
      <c r="X110" s="159">
        <f>[2]Plan1!$A241</f>
        <v>44190</v>
      </c>
      <c r="Y110" s="165" t="str">
        <f>[2]Plan1!$C241</f>
        <v>Natal</v>
      </c>
      <c r="AB110" s="157">
        <f t="shared" si="171"/>
        <v>44674</v>
      </c>
      <c r="AC110" s="157">
        <f t="shared" si="166"/>
        <v>44673</v>
      </c>
      <c r="AD110" s="157">
        <f t="shared" si="167"/>
        <v>44678</v>
      </c>
      <c r="AE110" s="157">
        <f t="shared" si="168"/>
        <v>44706</v>
      </c>
      <c r="AF110" s="157">
        <f t="shared" si="172"/>
        <v>44678</v>
      </c>
      <c r="AG110" s="157">
        <f t="shared" si="169"/>
        <v>44706</v>
      </c>
      <c r="AH110" s="10"/>
      <c r="AI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</row>
    <row r="111" spans="1:161" x14ac:dyDescent="0.2">
      <c r="A111" s="125">
        <f t="shared" si="141"/>
        <v>44075</v>
      </c>
      <c r="B111" s="123">
        <f t="shared" si="136"/>
        <v>1013.68937275</v>
      </c>
      <c r="C111" s="3">
        <f t="shared" si="191"/>
        <v>1007.35407348</v>
      </c>
      <c r="D111" s="126">
        <f t="shared" si="148"/>
        <v>790.33100000000002</v>
      </c>
      <c r="E111" s="175">
        <f>IF(DAY(A110)=$A$7,VLOOKUP(A110,[1]A!$A$15:$C$500,3),E110)</f>
        <v>799.58900000000006</v>
      </c>
      <c r="F111" s="127">
        <f t="shared" si="149"/>
        <v>44036</v>
      </c>
      <c r="G111" s="122">
        <f t="shared" si="150"/>
        <v>1.1714079290828794E-2</v>
      </c>
      <c r="H111" s="128">
        <f t="shared" si="155"/>
        <v>9</v>
      </c>
      <c r="I111" s="128">
        <f t="shared" si="142"/>
        <v>31</v>
      </c>
      <c r="J111" s="123">
        <f t="shared" si="143"/>
        <v>1.0033868193044355</v>
      </c>
      <c r="K111" s="123">
        <v>1</v>
      </c>
      <c r="L111" s="123">
        <f t="shared" si="192"/>
        <v>1.0033868100000001</v>
      </c>
      <c r="M111" s="123">
        <f t="shared" si="137"/>
        <v>1010.76579032</v>
      </c>
      <c r="N111" s="27">
        <f t="shared" si="151"/>
        <v>0</v>
      </c>
      <c r="O111" s="122">
        <f t="shared" si="138"/>
        <v>0</v>
      </c>
      <c r="P111" s="123">
        <f t="shared" si="189"/>
        <v>0</v>
      </c>
      <c r="Q111" s="122">
        <f t="shared" si="144"/>
        <v>0.1268</v>
      </c>
      <c r="R111" s="130">
        <f t="shared" si="139"/>
        <v>1.0028924429999999</v>
      </c>
      <c r="S111" s="123">
        <f t="shared" si="145"/>
        <v>2.9235824300000002</v>
      </c>
      <c r="T111" s="123">
        <f t="shared" si="146"/>
        <v>0</v>
      </c>
      <c r="U111" s="131" t="str">
        <f t="shared" ref="U111" si="198">U110</f>
        <v>J=</v>
      </c>
      <c r="V111" s="140">
        <f t="shared" si="194"/>
        <v>44097</v>
      </c>
      <c r="W111" s="4"/>
      <c r="X111" s="159">
        <f>[2]Plan1!$A242</f>
        <v>44197</v>
      </c>
      <c r="Y111" s="165" t="str">
        <f>[2]Plan1!$C242</f>
        <v>Confraternização Universal</v>
      </c>
      <c r="AB111" s="157">
        <f t="shared" si="171"/>
        <v>44704</v>
      </c>
      <c r="AC111" s="157">
        <f t="shared" si="166"/>
        <v>44701</v>
      </c>
      <c r="AD111" s="157">
        <f t="shared" si="167"/>
        <v>44706</v>
      </c>
      <c r="AE111" s="157">
        <f t="shared" si="168"/>
        <v>44739</v>
      </c>
      <c r="AF111" s="157">
        <f t="shared" si="172"/>
        <v>44706</v>
      </c>
      <c r="AG111" s="157">
        <f t="shared" si="169"/>
        <v>44739</v>
      </c>
      <c r="AH111" s="10"/>
      <c r="AI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</row>
    <row r="112" spans="1:161" x14ac:dyDescent="0.2">
      <c r="A112" s="125">
        <f t="shared" si="141"/>
        <v>44076</v>
      </c>
      <c r="B112" s="123">
        <f t="shared" si="136"/>
        <v>1014.39575067</v>
      </c>
      <c r="C112" s="3">
        <f t="shared" si="191"/>
        <v>1007.35407348</v>
      </c>
      <c r="D112" s="126">
        <f t="shared" si="148"/>
        <v>790.33100000000002</v>
      </c>
      <c r="E112" s="175">
        <f>IF(DAY(A111)=$A$7,VLOOKUP(A111,[1]A!$A$15:$C$500,3),E111)</f>
        <v>799.58900000000006</v>
      </c>
      <c r="F112" s="127">
        <f t="shared" si="149"/>
        <v>44036</v>
      </c>
      <c r="G112" s="122">
        <f t="shared" si="150"/>
        <v>1.1714079290828794E-2</v>
      </c>
      <c r="H112" s="128">
        <f t="shared" si="155"/>
        <v>10</v>
      </c>
      <c r="I112" s="128">
        <f t="shared" si="142"/>
        <v>31</v>
      </c>
      <c r="J112" s="123">
        <f t="shared" si="143"/>
        <v>1.0037638399094135</v>
      </c>
      <c r="K112" s="123">
        <v>1</v>
      </c>
      <c r="L112" s="123">
        <f t="shared" si="192"/>
        <v>1.00376383</v>
      </c>
      <c r="M112" s="123">
        <f t="shared" si="137"/>
        <v>1011.14558296</v>
      </c>
      <c r="N112" s="27">
        <f t="shared" si="151"/>
        <v>0</v>
      </c>
      <c r="O112" s="122">
        <f t="shared" si="138"/>
        <v>0</v>
      </c>
      <c r="P112" s="123">
        <f t="shared" si="189"/>
        <v>0</v>
      </c>
      <c r="Q112" s="122">
        <f t="shared" si="144"/>
        <v>0.1268</v>
      </c>
      <c r="R112" s="130">
        <f t="shared" si="139"/>
        <v>1.0032143419999999</v>
      </c>
      <c r="S112" s="123">
        <f t="shared" si="145"/>
        <v>3.2501677099999999</v>
      </c>
      <c r="T112" s="123">
        <f t="shared" si="146"/>
        <v>0</v>
      </c>
      <c r="U112" s="131" t="str">
        <f t="shared" ref="U112" si="199">U111</f>
        <v>J=</v>
      </c>
      <c r="V112" s="140">
        <f t="shared" si="194"/>
        <v>44097</v>
      </c>
      <c r="W112" s="4"/>
      <c r="X112" s="159">
        <f>[2]Plan1!$A243</f>
        <v>44242</v>
      </c>
      <c r="Y112" s="165" t="str">
        <f>[2]Plan1!$C243</f>
        <v>Carnaval</v>
      </c>
      <c r="AB112" s="157">
        <f t="shared" si="171"/>
        <v>44735</v>
      </c>
      <c r="AC112" s="157">
        <f t="shared" si="166"/>
        <v>44734</v>
      </c>
      <c r="AD112" s="157">
        <f t="shared" si="167"/>
        <v>44739</v>
      </c>
      <c r="AE112" s="157">
        <f t="shared" si="168"/>
        <v>44769</v>
      </c>
      <c r="AF112" s="157">
        <f t="shared" si="172"/>
        <v>44739</v>
      </c>
      <c r="AG112" s="157">
        <f t="shared" si="169"/>
        <v>44769</v>
      </c>
      <c r="AH112" s="10"/>
      <c r="AI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</row>
    <row r="113" spans="1:47" x14ac:dyDescent="0.2">
      <c r="A113" s="125">
        <f t="shared" si="141"/>
        <v>44077</v>
      </c>
      <c r="B113" s="123">
        <f t="shared" si="136"/>
        <v>1015.10262891</v>
      </c>
      <c r="C113" s="3">
        <f t="shared" si="191"/>
        <v>1007.35407348</v>
      </c>
      <c r="D113" s="126">
        <f t="shared" si="148"/>
        <v>790.33100000000002</v>
      </c>
      <c r="E113" s="175">
        <f>IF(DAY(A112)=$A$7,VLOOKUP(A112,[1]A!$A$15:$C$500,3),E112)</f>
        <v>799.58900000000006</v>
      </c>
      <c r="F113" s="127">
        <f t="shared" si="149"/>
        <v>44036</v>
      </c>
      <c r="G113" s="122">
        <f t="shared" si="150"/>
        <v>1.1714079290828794E-2</v>
      </c>
      <c r="H113" s="128">
        <f t="shared" si="155"/>
        <v>11</v>
      </c>
      <c r="I113" s="128">
        <f t="shared" si="142"/>
        <v>31</v>
      </c>
      <c r="J113" s="123">
        <f t="shared" si="143"/>
        <v>1.004141002179135</v>
      </c>
      <c r="K113" s="123">
        <v>1</v>
      </c>
      <c r="L113" s="123">
        <f t="shared" si="192"/>
        <v>1.004141</v>
      </c>
      <c r="M113" s="123">
        <f t="shared" si="137"/>
        <v>1011.52552669</v>
      </c>
      <c r="N113" s="27">
        <f t="shared" si="151"/>
        <v>0</v>
      </c>
      <c r="O113" s="122">
        <f t="shared" si="138"/>
        <v>0</v>
      </c>
      <c r="P113" s="123">
        <f t="shared" si="189"/>
        <v>0</v>
      </c>
      <c r="Q113" s="122">
        <f t="shared" si="144"/>
        <v>0.1268</v>
      </c>
      <c r="R113" s="130">
        <f t="shared" si="139"/>
        <v>1.003536344</v>
      </c>
      <c r="S113" s="123">
        <f t="shared" si="145"/>
        <v>3.57710222</v>
      </c>
      <c r="T113" s="123">
        <f t="shared" si="146"/>
        <v>0</v>
      </c>
      <c r="U113" s="131" t="str">
        <f t="shared" ref="U113" si="200">U112</f>
        <v>J=</v>
      </c>
      <c r="V113" s="140">
        <f t="shared" si="194"/>
        <v>44097</v>
      </c>
      <c r="W113" s="4"/>
      <c r="X113" s="159">
        <f>[2]Plan1!$A244</f>
        <v>44243</v>
      </c>
      <c r="Y113" s="165" t="str">
        <f>[2]Plan1!$C244</f>
        <v>Carnaval</v>
      </c>
      <c r="AB113" s="157">
        <f t="shared" si="171"/>
        <v>44765</v>
      </c>
      <c r="AC113" s="157">
        <f t="shared" si="166"/>
        <v>44764</v>
      </c>
      <c r="AD113" s="157">
        <f t="shared" si="167"/>
        <v>44769</v>
      </c>
      <c r="AE113" s="157">
        <f t="shared" si="168"/>
        <v>44798</v>
      </c>
      <c r="AF113" s="157">
        <f t="shared" si="172"/>
        <v>44769</v>
      </c>
      <c r="AG113" s="157">
        <f t="shared" si="169"/>
        <v>44798</v>
      </c>
      <c r="AH113" s="10"/>
      <c r="AI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</row>
    <row r="114" spans="1:47" x14ac:dyDescent="0.2">
      <c r="A114" s="125">
        <f t="shared" si="141"/>
        <v>44078</v>
      </c>
      <c r="B114" s="123">
        <f t="shared" si="136"/>
        <v>1015.8099875400001</v>
      </c>
      <c r="C114" s="3">
        <f t="shared" si="191"/>
        <v>1007.35407348</v>
      </c>
      <c r="D114" s="126">
        <f t="shared" si="148"/>
        <v>790.33100000000002</v>
      </c>
      <c r="E114" s="175">
        <f>IF(DAY(A113)=$A$7,VLOOKUP(A113,[1]A!$A$15:$C$500,3),E113)</f>
        <v>799.58900000000006</v>
      </c>
      <c r="F114" s="127">
        <f t="shared" si="149"/>
        <v>44036</v>
      </c>
      <c r="G114" s="122">
        <f t="shared" si="150"/>
        <v>1.1714079290828794E-2</v>
      </c>
      <c r="H114" s="128">
        <f t="shared" si="155"/>
        <v>12</v>
      </c>
      <c r="I114" s="128">
        <f t="shared" si="142"/>
        <v>31</v>
      </c>
      <c r="J114" s="123">
        <f t="shared" si="143"/>
        <v>1.0045183061668308</v>
      </c>
      <c r="K114" s="123">
        <v>1</v>
      </c>
      <c r="L114" s="123">
        <f t="shared" si="192"/>
        <v>1.0045183</v>
      </c>
      <c r="M114" s="123">
        <f t="shared" si="137"/>
        <v>1011.90560139</v>
      </c>
      <c r="N114" s="27">
        <f t="shared" si="151"/>
        <v>0</v>
      </c>
      <c r="O114" s="122">
        <f t="shared" si="138"/>
        <v>0</v>
      </c>
      <c r="P114" s="123">
        <f t="shared" si="189"/>
        <v>0</v>
      </c>
      <c r="Q114" s="122">
        <f t="shared" si="144"/>
        <v>0.1268</v>
      </c>
      <c r="R114" s="130">
        <f t="shared" si="139"/>
        <v>1.003858449</v>
      </c>
      <c r="S114" s="123">
        <f t="shared" si="145"/>
        <v>3.9043861500000001</v>
      </c>
      <c r="T114" s="123">
        <f t="shared" si="146"/>
        <v>0</v>
      </c>
      <c r="U114" s="131" t="str">
        <f t="shared" ref="U114" si="201">U113</f>
        <v>J=</v>
      </c>
      <c r="V114" s="140">
        <f t="shared" si="194"/>
        <v>44097</v>
      </c>
      <c r="W114" s="4"/>
      <c r="X114" s="159">
        <f>[2]Plan1!$A245</f>
        <v>44288</v>
      </c>
      <c r="Y114" s="165" t="str">
        <f>[2]Plan1!$C245</f>
        <v>Paixão de Cristo</v>
      </c>
      <c r="AB114" s="157">
        <f t="shared" si="171"/>
        <v>44796</v>
      </c>
      <c r="AC114" s="157">
        <f t="shared" si="166"/>
        <v>44795</v>
      </c>
      <c r="AD114" s="157">
        <f t="shared" si="167"/>
        <v>44798</v>
      </c>
      <c r="AE114" s="157">
        <f t="shared" si="168"/>
        <v>44831</v>
      </c>
      <c r="AF114" s="157">
        <f t="shared" si="172"/>
        <v>44798</v>
      </c>
      <c r="AG114" s="157">
        <f t="shared" si="169"/>
        <v>44831</v>
      </c>
      <c r="AH114" s="10"/>
      <c r="AI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</row>
    <row r="115" spans="1:47" x14ac:dyDescent="0.2">
      <c r="A115" s="125">
        <f t="shared" si="141"/>
        <v>44079</v>
      </c>
      <c r="B115" s="123">
        <f t="shared" si="136"/>
        <v>1016.51784802</v>
      </c>
      <c r="C115" s="3">
        <f t="shared" si="191"/>
        <v>1007.35407348</v>
      </c>
      <c r="D115" s="126">
        <f t="shared" si="148"/>
        <v>790.33100000000002</v>
      </c>
      <c r="E115" s="175">
        <f>IF(DAY(A114)=$A$7,VLOOKUP(A114,[1]A!$A$15:$C$500,3),E114)</f>
        <v>799.58900000000006</v>
      </c>
      <c r="F115" s="127">
        <f t="shared" si="149"/>
        <v>44036</v>
      </c>
      <c r="G115" s="122">
        <f t="shared" si="150"/>
        <v>1.1714079290828794E-2</v>
      </c>
      <c r="H115" s="128">
        <f t="shared" si="155"/>
        <v>13</v>
      </c>
      <c r="I115" s="128">
        <f t="shared" si="142"/>
        <v>31</v>
      </c>
      <c r="J115" s="123">
        <f t="shared" si="143"/>
        <v>1.0048957519257504</v>
      </c>
      <c r="K115" s="123">
        <v>1</v>
      </c>
      <c r="L115" s="123">
        <f t="shared" si="192"/>
        <v>1.00489575</v>
      </c>
      <c r="M115" s="123">
        <f t="shared" si="137"/>
        <v>1012.28582718</v>
      </c>
      <c r="N115" s="27">
        <f t="shared" si="151"/>
        <v>0</v>
      </c>
      <c r="O115" s="122">
        <f t="shared" si="138"/>
        <v>0</v>
      </c>
      <c r="P115" s="123">
        <f t="shared" si="189"/>
        <v>0</v>
      </c>
      <c r="Q115" s="122">
        <f t="shared" si="144"/>
        <v>0.1268</v>
      </c>
      <c r="R115" s="130">
        <f t="shared" si="139"/>
        <v>1.0041806579999999</v>
      </c>
      <c r="S115" s="123">
        <f t="shared" si="145"/>
        <v>4.2320208399999997</v>
      </c>
      <c r="T115" s="123">
        <f t="shared" si="146"/>
        <v>0</v>
      </c>
      <c r="U115" s="131" t="str">
        <f t="shared" ref="U115" si="202">U114</f>
        <v>J=</v>
      </c>
      <c r="V115" s="140">
        <f t="shared" si="194"/>
        <v>44097</v>
      </c>
      <c r="W115" s="4"/>
      <c r="X115" s="159">
        <f>[2]Plan1!$A246</f>
        <v>44307</v>
      </c>
      <c r="Y115" s="165" t="str">
        <f>[2]Plan1!$C246</f>
        <v>Tiradentes</v>
      </c>
      <c r="AB115" s="157">
        <f t="shared" si="171"/>
        <v>44827</v>
      </c>
      <c r="AC115" s="157">
        <f t="shared" si="166"/>
        <v>44826</v>
      </c>
      <c r="AD115" s="157">
        <f t="shared" si="167"/>
        <v>44831</v>
      </c>
      <c r="AE115" s="157">
        <f t="shared" si="168"/>
        <v>44860</v>
      </c>
      <c r="AF115" s="157">
        <f t="shared" si="172"/>
        <v>44831</v>
      </c>
      <c r="AG115" s="157">
        <f t="shared" si="169"/>
        <v>44860</v>
      </c>
      <c r="AH115" s="10"/>
      <c r="AI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</row>
    <row r="116" spans="1:47" x14ac:dyDescent="0.2">
      <c r="A116" s="125">
        <f t="shared" si="141"/>
        <v>44080</v>
      </c>
      <c r="B116" s="123">
        <f t="shared" si="136"/>
        <v>1017.22618937</v>
      </c>
      <c r="C116" s="3">
        <f t="shared" si="191"/>
        <v>1007.35407348</v>
      </c>
      <c r="D116" s="126">
        <f t="shared" si="148"/>
        <v>790.33100000000002</v>
      </c>
      <c r="E116" s="175">
        <f>IF(DAY(A115)=$A$7,VLOOKUP(A115,[1]A!$A$15:$C$500,3),E115)</f>
        <v>799.58900000000006</v>
      </c>
      <c r="F116" s="127">
        <f t="shared" si="149"/>
        <v>44036</v>
      </c>
      <c r="G116" s="122">
        <f t="shared" si="150"/>
        <v>1.1714079290828794E-2</v>
      </c>
      <c r="H116" s="128">
        <f t="shared" si="155"/>
        <v>14</v>
      </c>
      <c r="I116" s="128">
        <f t="shared" si="142"/>
        <v>31</v>
      </c>
      <c r="J116" s="123">
        <f t="shared" si="143"/>
        <v>1.0052733395091646</v>
      </c>
      <c r="K116" s="123">
        <v>1</v>
      </c>
      <c r="L116" s="123">
        <f t="shared" si="192"/>
        <v>1.0052733300000001</v>
      </c>
      <c r="M116" s="123">
        <f t="shared" si="137"/>
        <v>1012.66618393</v>
      </c>
      <c r="N116" s="27">
        <f t="shared" si="151"/>
        <v>0</v>
      </c>
      <c r="O116" s="122">
        <f t="shared" si="138"/>
        <v>0</v>
      </c>
      <c r="P116" s="123">
        <f t="shared" si="189"/>
        <v>0</v>
      </c>
      <c r="Q116" s="122">
        <f t="shared" si="144"/>
        <v>0.1268</v>
      </c>
      <c r="R116" s="130">
        <f t="shared" si="139"/>
        <v>1.0045029700000001</v>
      </c>
      <c r="S116" s="123">
        <f t="shared" si="145"/>
        <v>4.5600054400000003</v>
      </c>
      <c r="T116" s="123">
        <f t="shared" si="146"/>
        <v>0</v>
      </c>
      <c r="U116" s="131" t="str">
        <f t="shared" ref="U116" si="203">U115</f>
        <v>J=</v>
      </c>
      <c r="V116" s="140">
        <f t="shared" si="194"/>
        <v>44097</v>
      </c>
      <c r="W116" s="4"/>
      <c r="X116" s="159">
        <f>[2]Plan1!$A247</f>
        <v>44317</v>
      </c>
      <c r="Y116" s="165" t="str">
        <f>[2]Plan1!$C247</f>
        <v>Dia do Trabalho</v>
      </c>
      <c r="AB116" s="157">
        <f t="shared" si="171"/>
        <v>44857</v>
      </c>
      <c r="AC116" s="157">
        <f t="shared" si="166"/>
        <v>44855</v>
      </c>
      <c r="AD116" s="157">
        <f t="shared" si="167"/>
        <v>44860</v>
      </c>
      <c r="AE116" s="157">
        <f t="shared" si="168"/>
        <v>44890</v>
      </c>
      <c r="AF116" s="157">
        <f t="shared" si="172"/>
        <v>44860</v>
      </c>
      <c r="AG116" s="157">
        <f t="shared" si="169"/>
        <v>44890</v>
      </c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</row>
    <row r="117" spans="1:47" x14ac:dyDescent="0.2">
      <c r="A117" s="125">
        <f t="shared" si="141"/>
        <v>44081</v>
      </c>
      <c r="B117" s="123">
        <f t="shared" si="136"/>
        <v>1017.9350320999999</v>
      </c>
      <c r="C117" s="3">
        <f t="shared" si="191"/>
        <v>1007.35407348</v>
      </c>
      <c r="D117" s="126">
        <f t="shared" si="148"/>
        <v>790.33100000000002</v>
      </c>
      <c r="E117" s="175">
        <f>IF(DAY(A116)=$A$7,VLOOKUP(A116,[1]A!$A$15:$C$500,3),E116)</f>
        <v>799.58900000000006</v>
      </c>
      <c r="F117" s="127">
        <f t="shared" si="149"/>
        <v>44036</v>
      </c>
      <c r="G117" s="122">
        <f t="shared" si="150"/>
        <v>1.1714079290828794E-2</v>
      </c>
      <c r="H117" s="128">
        <f t="shared" si="155"/>
        <v>15</v>
      </c>
      <c r="I117" s="128">
        <f t="shared" si="142"/>
        <v>31</v>
      </c>
      <c r="J117" s="123">
        <f t="shared" si="143"/>
        <v>1.0056510689703637</v>
      </c>
      <c r="K117" s="123">
        <v>1</v>
      </c>
      <c r="L117" s="123">
        <f t="shared" si="192"/>
        <v>1.0056510599999999</v>
      </c>
      <c r="M117" s="123">
        <f t="shared" si="137"/>
        <v>1013.04669179</v>
      </c>
      <c r="N117" s="27">
        <f t="shared" si="151"/>
        <v>0</v>
      </c>
      <c r="O117" s="122">
        <f t="shared" si="138"/>
        <v>0</v>
      </c>
      <c r="P117" s="123">
        <f t="shared" si="189"/>
        <v>0</v>
      </c>
      <c r="Q117" s="122">
        <f t="shared" si="144"/>
        <v>0.1268</v>
      </c>
      <c r="R117" s="130">
        <f t="shared" si="139"/>
        <v>1.004825385</v>
      </c>
      <c r="S117" s="123">
        <f t="shared" si="145"/>
        <v>4.8883403100000002</v>
      </c>
      <c r="T117" s="123">
        <f t="shared" si="146"/>
        <v>0</v>
      </c>
      <c r="U117" s="131" t="str">
        <f t="shared" ref="U117" si="204">U116</f>
        <v>J=</v>
      </c>
      <c r="V117" s="140">
        <f t="shared" si="194"/>
        <v>44097</v>
      </c>
      <c r="W117" s="4"/>
      <c r="X117" s="159">
        <f>[2]Plan1!$A248</f>
        <v>44350</v>
      </c>
      <c r="Y117" s="165" t="str">
        <f>[2]Plan1!$C248</f>
        <v>Corpus Christi</v>
      </c>
      <c r="AB117" s="157">
        <f t="shared" si="171"/>
        <v>44888</v>
      </c>
      <c r="AC117" s="157">
        <f t="shared" si="166"/>
        <v>44887</v>
      </c>
      <c r="AD117" s="157">
        <f t="shared" si="167"/>
        <v>44890</v>
      </c>
      <c r="AE117" s="157">
        <f t="shared" si="168"/>
        <v>44922</v>
      </c>
      <c r="AF117" s="157">
        <f t="shared" si="172"/>
        <v>44890</v>
      </c>
      <c r="AG117" s="157">
        <f t="shared" si="169"/>
        <v>44922</v>
      </c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</row>
    <row r="118" spans="1:47" x14ac:dyDescent="0.2">
      <c r="A118" s="125">
        <f t="shared" si="141"/>
        <v>44082</v>
      </c>
      <c r="B118" s="123">
        <f t="shared" si="136"/>
        <v>1018.64437745</v>
      </c>
      <c r="C118" s="3">
        <f t="shared" si="191"/>
        <v>1007.35407348</v>
      </c>
      <c r="D118" s="126">
        <f t="shared" si="148"/>
        <v>790.33100000000002</v>
      </c>
      <c r="E118" s="175">
        <f>IF(DAY(A117)=$A$7,VLOOKUP(A117,[1]A!$A$15:$C$500,3),E117)</f>
        <v>799.58900000000006</v>
      </c>
      <c r="F118" s="127">
        <f t="shared" si="149"/>
        <v>44036</v>
      </c>
      <c r="G118" s="122">
        <f t="shared" si="150"/>
        <v>1.1714079290828794E-2</v>
      </c>
      <c r="H118" s="128">
        <f t="shared" si="155"/>
        <v>16</v>
      </c>
      <c r="I118" s="128">
        <f t="shared" si="142"/>
        <v>31</v>
      </c>
      <c r="J118" s="123">
        <f t="shared" si="143"/>
        <v>1.0060289403626577</v>
      </c>
      <c r="K118" s="123">
        <v>1</v>
      </c>
      <c r="L118" s="123">
        <f t="shared" si="192"/>
        <v>1.00602894</v>
      </c>
      <c r="M118" s="123">
        <f t="shared" si="137"/>
        <v>1013.42735074</v>
      </c>
      <c r="N118" s="27">
        <f t="shared" si="151"/>
        <v>0</v>
      </c>
      <c r="O118" s="122">
        <f t="shared" si="138"/>
        <v>0</v>
      </c>
      <c r="P118" s="123">
        <f t="shared" si="189"/>
        <v>0</v>
      </c>
      <c r="Q118" s="122">
        <f t="shared" si="144"/>
        <v>0.1268</v>
      </c>
      <c r="R118" s="130">
        <f t="shared" si="139"/>
        <v>1.005147904</v>
      </c>
      <c r="S118" s="123">
        <f t="shared" si="145"/>
        <v>5.2170267099999998</v>
      </c>
      <c r="T118" s="123">
        <f t="shared" si="146"/>
        <v>0</v>
      </c>
      <c r="U118" s="131" t="str">
        <f t="shared" ref="U118" si="205">U117</f>
        <v>J=</v>
      </c>
      <c r="V118" s="140">
        <f t="shared" si="194"/>
        <v>44097</v>
      </c>
      <c r="W118" s="4"/>
      <c r="X118" s="159">
        <f>[2]Plan1!$A249</f>
        <v>44446</v>
      </c>
      <c r="Y118" s="165" t="str">
        <f>[2]Plan1!$C249</f>
        <v>Independência do Brasil</v>
      </c>
      <c r="AB118" s="157">
        <f t="shared" si="171"/>
        <v>44918</v>
      </c>
      <c r="AC118" s="157">
        <f t="shared" si="166"/>
        <v>44917</v>
      </c>
      <c r="AD118" s="157">
        <f t="shared" si="167"/>
        <v>44922</v>
      </c>
      <c r="AE118" s="157">
        <f t="shared" si="168"/>
        <v>44951</v>
      </c>
      <c r="AF118" s="157">
        <f t="shared" si="172"/>
        <v>44922</v>
      </c>
      <c r="AG118" s="157">
        <f t="shared" si="169"/>
        <v>44951</v>
      </c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</row>
    <row r="119" spans="1:47" x14ac:dyDescent="0.2">
      <c r="A119" s="125">
        <f t="shared" si="141"/>
        <v>44083</v>
      </c>
      <c r="B119" s="123">
        <f t="shared" si="136"/>
        <v>1019.35420546</v>
      </c>
      <c r="C119" s="3">
        <f t="shared" si="191"/>
        <v>1007.35407348</v>
      </c>
      <c r="D119" s="126">
        <f t="shared" si="148"/>
        <v>790.33100000000002</v>
      </c>
      <c r="E119" s="175">
        <f>IF(DAY(A118)=$A$7,VLOOKUP(A118,[1]A!$A$15:$C$500,3),E118)</f>
        <v>799.58900000000006</v>
      </c>
      <c r="F119" s="127">
        <f t="shared" si="149"/>
        <v>44036</v>
      </c>
      <c r="G119" s="122">
        <f t="shared" si="150"/>
        <v>1.1714079290828794E-2</v>
      </c>
      <c r="H119" s="128">
        <f t="shared" si="155"/>
        <v>17</v>
      </c>
      <c r="I119" s="128">
        <f t="shared" si="142"/>
        <v>31</v>
      </c>
      <c r="J119" s="123">
        <f t="shared" si="143"/>
        <v>1.0064069537393769</v>
      </c>
      <c r="K119" s="123">
        <v>1</v>
      </c>
      <c r="L119" s="123">
        <f t="shared" si="192"/>
        <v>1.0064069499999999</v>
      </c>
      <c r="M119" s="123">
        <f t="shared" si="137"/>
        <v>1013.80814066</v>
      </c>
      <c r="N119" s="27">
        <f t="shared" si="151"/>
        <v>0</v>
      </c>
      <c r="O119" s="122">
        <f t="shared" si="138"/>
        <v>0</v>
      </c>
      <c r="P119" s="123">
        <f t="shared" si="189"/>
        <v>0</v>
      </c>
      <c r="Q119" s="122">
        <f t="shared" si="144"/>
        <v>0.1268</v>
      </c>
      <c r="R119" s="130">
        <f t="shared" si="139"/>
        <v>1.0054705269999999</v>
      </c>
      <c r="S119" s="123">
        <f t="shared" si="145"/>
        <v>5.5460647999999999</v>
      </c>
      <c r="T119" s="123">
        <f t="shared" si="146"/>
        <v>0</v>
      </c>
      <c r="U119" s="131" t="str">
        <f t="shared" ref="U119" si="206">U118</f>
        <v>J=</v>
      </c>
      <c r="V119" s="140">
        <f t="shared" si="194"/>
        <v>44097</v>
      </c>
      <c r="W119" s="4"/>
      <c r="X119" s="159">
        <f>[2]Plan1!$A250</f>
        <v>44481</v>
      </c>
      <c r="Y119" s="165" t="str">
        <f>[2]Plan1!$C250</f>
        <v>Nossa Sr.a Aparecida - Padroeira do Brasil</v>
      </c>
      <c r="AB119" s="157">
        <f t="shared" si="171"/>
        <v>44949</v>
      </c>
      <c r="AC119" s="157">
        <f t="shared" si="166"/>
        <v>44946</v>
      </c>
      <c r="AD119" s="157">
        <f t="shared" si="167"/>
        <v>44951</v>
      </c>
      <c r="AE119" s="157">
        <f t="shared" si="168"/>
        <v>44984</v>
      </c>
      <c r="AF119" s="157">
        <f t="shared" si="172"/>
        <v>44951</v>
      </c>
      <c r="AG119" s="157">
        <f t="shared" si="169"/>
        <v>44984</v>
      </c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</row>
    <row r="120" spans="1:47" x14ac:dyDescent="0.2">
      <c r="A120" s="125">
        <f t="shared" si="141"/>
        <v>44084</v>
      </c>
      <c r="B120" s="123">
        <f t="shared" si="136"/>
        <v>1020.06452548</v>
      </c>
      <c r="C120" s="3">
        <f t="shared" si="191"/>
        <v>1007.35407348</v>
      </c>
      <c r="D120" s="126">
        <f t="shared" si="148"/>
        <v>790.33100000000002</v>
      </c>
      <c r="E120" s="175">
        <f>IF(DAY(A119)=$A$7,VLOOKUP(A119,[1]A!$A$15:$C$500,3),E119)</f>
        <v>799.58900000000006</v>
      </c>
      <c r="F120" s="127">
        <f t="shared" si="149"/>
        <v>44036</v>
      </c>
      <c r="G120" s="122">
        <f t="shared" si="150"/>
        <v>1.1714079290828794E-2</v>
      </c>
      <c r="H120" s="128">
        <f t="shared" si="155"/>
        <v>18</v>
      </c>
      <c r="I120" s="128">
        <f t="shared" si="142"/>
        <v>31</v>
      </c>
      <c r="J120" s="123">
        <f t="shared" si="143"/>
        <v>1.0067851091538718</v>
      </c>
      <c r="K120" s="123">
        <v>1</v>
      </c>
      <c r="L120" s="123">
        <f t="shared" si="192"/>
        <v>1.0067851000000001</v>
      </c>
      <c r="M120" s="123">
        <f t="shared" si="137"/>
        <v>1014.1890716</v>
      </c>
      <c r="N120" s="27">
        <f t="shared" si="151"/>
        <v>0</v>
      </c>
      <c r="O120" s="122">
        <f t="shared" si="138"/>
        <v>0</v>
      </c>
      <c r="P120" s="123">
        <f t="shared" si="189"/>
        <v>0</v>
      </c>
      <c r="Q120" s="122">
        <f t="shared" si="144"/>
        <v>0.1268</v>
      </c>
      <c r="R120" s="130">
        <f t="shared" si="139"/>
        <v>1.005793253</v>
      </c>
      <c r="S120" s="123">
        <f t="shared" si="145"/>
        <v>5.8754538800000002</v>
      </c>
      <c r="T120" s="123">
        <f t="shared" si="146"/>
        <v>0</v>
      </c>
      <c r="U120" s="131" t="str">
        <f t="shared" ref="U120" si="207">U119</f>
        <v>J=</v>
      </c>
      <c r="V120" s="140">
        <f t="shared" si="194"/>
        <v>44097</v>
      </c>
      <c r="W120" s="4"/>
      <c r="X120" s="159">
        <f>[2]Plan1!$A251</f>
        <v>44502</v>
      </c>
      <c r="Y120" s="165" t="str">
        <f>[2]Plan1!$C251</f>
        <v>Finados</v>
      </c>
      <c r="AB120" s="157">
        <f t="shared" si="171"/>
        <v>44980</v>
      </c>
      <c r="AC120" s="157">
        <f t="shared" si="166"/>
        <v>44979</v>
      </c>
      <c r="AD120" s="157">
        <f t="shared" si="167"/>
        <v>44984</v>
      </c>
      <c r="AE120" s="157">
        <f t="shared" si="168"/>
        <v>45012</v>
      </c>
      <c r="AF120" s="157">
        <f t="shared" si="172"/>
        <v>44984</v>
      </c>
      <c r="AG120" s="157">
        <f t="shared" si="169"/>
        <v>45012</v>
      </c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</row>
    <row r="121" spans="1:47" x14ac:dyDescent="0.2">
      <c r="A121" s="125">
        <f t="shared" si="141"/>
        <v>44085</v>
      </c>
      <c r="B121" s="123">
        <f t="shared" si="136"/>
        <v>1020.7753488999999</v>
      </c>
      <c r="C121" s="3">
        <f t="shared" si="191"/>
        <v>1007.35407348</v>
      </c>
      <c r="D121" s="126">
        <f t="shared" si="148"/>
        <v>790.33100000000002</v>
      </c>
      <c r="E121" s="175">
        <f>IF(DAY(A120)=$A$7,VLOOKUP(A120,[1]A!$A$15:$C$500,3),E120)</f>
        <v>799.58900000000006</v>
      </c>
      <c r="F121" s="127">
        <f t="shared" si="149"/>
        <v>44036</v>
      </c>
      <c r="G121" s="122">
        <f t="shared" si="150"/>
        <v>1.1714079290828794E-2</v>
      </c>
      <c r="H121" s="128">
        <f t="shared" si="155"/>
        <v>19</v>
      </c>
      <c r="I121" s="128">
        <f t="shared" si="142"/>
        <v>31</v>
      </c>
      <c r="J121" s="123">
        <f t="shared" si="143"/>
        <v>1.007163406659513</v>
      </c>
      <c r="K121" s="123">
        <v>1</v>
      </c>
      <c r="L121" s="123">
        <f t="shared" si="192"/>
        <v>1.0071634</v>
      </c>
      <c r="M121" s="123">
        <f t="shared" si="137"/>
        <v>1014.5701536399999</v>
      </c>
      <c r="N121" s="27">
        <f t="shared" si="151"/>
        <v>0</v>
      </c>
      <c r="O121" s="122">
        <f t="shared" si="138"/>
        <v>0</v>
      </c>
      <c r="P121" s="123">
        <f t="shared" si="189"/>
        <v>0</v>
      </c>
      <c r="Q121" s="122">
        <f t="shared" si="144"/>
        <v>0.1268</v>
      </c>
      <c r="R121" s="130">
        <f t="shared" si="139"/>
        <v>1.006116083</v>
      </c>
      <c r="S121" s="123">
        <f t="shared" si="145"/>
        <v>6.20519526</v>
      </c>
      <c r="T121" s="123">
        <f t="shared" si="146"/>
        <v>0</v>
      </c>
      <c r="U121" s="131" t="str">
        <f t="shared" ref="U121" si="208">U120</f>
        <v>J=</v>
      </c>
      <c r="V121" s="140">
        <f t="shared" si="194"/>
        <v>44097</v>
      </c>
      <c r="W121" s="4"/>
      <c r="X121" s="159">
        <f>[2]Plan1!$A252</f>
        <v>44515</v>
      </c>
      <c r="Y121" s="165" t="str">
        <f>[2]Plan1!$C252</f>
        <v>Proclamação da República</v>
      </c>
      <c r="AB121" s="157">
        <f t="shared" si="171"/>
        <v>45008</v>
      </c>
      <c r="AC121" s="157">
        <f t="shared" si="166"/>
        <v>45007</v>
      </c>
      <c r="AD121" s="157">
        <f t="shared" si="167"/>
        <v>45012</v>
      </c>
      <c r="AE121" s="157">
        <f t="shared" si="168"/>
        <v>45042</v>
      </c>
      <c r="AF121" s="157">
        <f t="shared" si="172"/>
        <v>45012</v>
      </c>
      <c r="AG121" s="157">
        <f t="shared" si="169"/>
        <v>45042</v>
      </c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</row>
    <row r="122" spans="1:47" x14ac:dyDescent="0.2">
      <c r="A122" s="125">
        <f t="shared" si="141"/>
        <v>44086</v>
      </c>
      <c r="B122" s="123">
        <f t="shared" si="136"/>
        <v>1021.48666487</v>
      </c>
      <c r="C122" s="3">
        <f t="shared" si="191"/>
        <v>1007.35407348</v>
      </c>
      <c r="D122" s="126">
        <f t="shared" si="148"/>
        <v>790.33100000000002</v>
      </c>
      <c r="E122" s="175">
        <f>IF(DAY(A121)=$A$7,VLOOKUP(A121,[1]A!$A$15:$C$500,3),E121)</f>
        <v>799.58900000000006</v>
      </c>
      <c r="F122" s="127">
        <f t="shared" si="149"/>
        <v>44036</v>
      </c>
      <c r="G122" s="122">
        <f t="shared" si="150"/>
        <v>1.1714079290828794E-2</v>
      </c>
      <c r="H122" s="128">
        <f t="shared" si="155"/>
        <v>20</v>
      </c>
      <c r="I122" s="128">
        <f t="shared" si="142"/>
        <v>31</v>
      </c>
      <c r="J122" s="123">
        <f t="shared" si="143"/>
        <v>1.0075418463096906</v>
      </c>
      <c r="K122" s="123">
        <v>1</v>
      </c>
      <c r="L122" s="123">
        <f t="shared" si="192"/>
        <v>1.00754184</v>
      </c>
      <c r="M122" s="123">
        <f t="shared" si="137"/>
        <v>1014.95137672</v>
      </c>
      <c r="N122" s="27">
        <f t="shared" si="151"/>
        <v>0</v>
      </c>
      <c r="O122" s="122">
        <f t="shared" si="138"/>
        <v>0</v>
      </c>
      <c r="P122" s="123">
        <f t="shared" si="189"/>
        <v>0</v>
      </c>
      <c r="Q122" s="122">
        <f t="shared" si="144"/>
        <v>0.1268</v>
      </c>
      <c r="R122" s="130">
        <f t="shared" si="139"/>
        <v>1.0064390160000001</v>
      </c>
      <c r="S122" s="123">
        <f t="shared" si="145"/>
        <v>6.5352881500000004</v>
      </c>
      <c r="T122" s="123">
        <f t="shared" si="146"/>
        <v>0</v>
      </c>
      <c r="U122" s="131" t="str">
        <f t="shared" ref="U122" si="209">U121</f>
        <v>J=</v>
      </c>
      <c r="V122" s="140">
        <f t="shared" si="194"/>
        <v>44097</v>
      </c>
      <c r="W122" s="4"/>
      <c r="X122" s="159">
        <f>[2]Plan1!$A253</f>
        <v>44555</v>
      </c>
      <c r="Y122" s="165" t="str">
        <f>[2]Plan1!$C253</f>
        <v>Natal</v>
      </c>
      <c r="AB122" s="157">
        <f t="shared" si="171"/>
        <v>45039</v>
      </c>
      <c r="AC122" s="157">
        <f t="shared" si="166"/>
        <v>45036</v>
      </c>
      <c r="AD122" s="157">
        <f t="shared" si="167"/>
        <v>45042</v>
      </c>
      <c r="AE122" s="157">
        <f t="shared" si="168"/>
        <v>45071</v>
      </c>
      <c r="AF122" s="157">
        <f t="shared" si="172"/>
        <v>45042</v>
      </c>
      <c r="AG122" s="157">
        <f t="shared" si="169"/>
        <v>45071</v>
      </c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</row>
    <row r="123" spans="1:47" x14ac:dyDescent="0.2">
      <c r="A123" s="125">
        <f t="shared" si="141"/>
        <v>44087</v>
      </c>
      <c r="B123" s="123">
        <f t="shared" si="136"/>
        <v>1022.1984746300001</v>
      </c>
      <c r="C123" s="3">
        <f t="shared" si="191"/>
        <v>1007.35407348</v>
      </c>
      <c r="D123" s="126">
        <f t="shared" si="148"/>
        <v>790.33100000000002</v>
      </c>
      <c r="E123" s="175">
        <f>IF(DAY(A122)=$A$7,VLOOKUP(A122,[1]A!$A$15:$C$500,3),E122)</f>
        <v>799.58900000000006</v>
      </c>
      <c r="F123" s="127">
        <f t="shared" si="149"/>
        <v>44036</v>
      </c>
      <c r="G123" s="122">
        <f t="shared" si="150"/>
        <v>1.1714079290828794E-2</v>
      </c>
      <c r="H123" s="128">
        <f t="shared" si="155"/>
        <v>21</v>
      </c>
      <c r="I123" s="128">
        <f t="shared" si="142"/>
        <v>31</v>
      </c>
      <c r="J123" s="123">
        <f t="shared" si="143"/>
        <v>1.0079204281578154</v>
      </c>
      <c r="K123" s="123">
        <v>1</v>
      </c>
      <c r="L123" s="123">
        <f t="shared" si="192"/>
        <v>1.00792042</v>
      </c>
      <c r="M123" s="123">
        <f t="shared" si="137"/>
        <v>1015.33274083</v>
      </c>
      <c r="N123" s="27">
        <f t="shared" si="151"/>
        <v>0</v>
      </c>
      <c r="O123" s="122">
        <f t="shared" si="138"/>
        <v>0</v>
      </c>
      <c r="P123" s="123">
        <f t="shared" si="189"/>
        <v>0</v>
      </c>
      <c r="Q123" s="122">
        <f t="shared" si="144"/>
        <v>0.1268</v>
      </c>
      <c r="R123" s="130">
        <f t="shared" si="139"/>
        <v>1.0067620530000001</v>
      </c>
      <c r="S123" s="123">
        <f t="shared" si="145"/>
        <v>6.8657338000000001</v>
      </c>
      <c r="T123" s="123">
        <f t="shared" si="146"/>
        <v>0</v>
      </c>
      <c r="U123" s="131" t="str">
        <f t="shared" ref="U123" si="210">U122</f>
        <v>J=</v>
      </c>
      <c r="V123" s="140">
        <f t="shared" si="194"/>
        <v>44097</v>
      </c>
      <c r="W123" s="4"/>
      <c r="X123" s="159">
        <f>[2]Plan1!$A254</f>
        <v>44562</v>
      </c>
      <c r="Y123" s="165" t="str">
        <f>[2]Plan1!$C254</f>
        <v>Confraternização Universal</v>
      </c>
      <c r="AB123" s="157">
        <f t="shared" si="171"/>
        <v>45069</v>
      </c>
      <c r="AC123" s="157">
        <f t="shared" si="166"/>
        <v>45068</v>
      </c>
      <c r="AD123" s="157">
        <f t="shared" si="167"/>
        <v>45071</v>
      </c>
      <c r="AE123" s="157">
        <f t="shared" si="168"/>
        <v>45104</v>
      </c>
      <c r="AF123" s="157">
        <f t="shared" si="172"/>
        <v>45071</v>
      </c>
      <c r="AG123" s="157">
        <f t="shared" si="169"/>
        <v>45104</v>
      </c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</row>
    <row r="124" spans="1:47" x14ac:dyDescent="0.2">
      <c r="A124" s="125">
        <f t="shared" si="141"/>
        <v>44088</v>
      </c>
      <c r="B124" s="123">
        <f t="shared" si="136"/>
        <v>1022.91078756</v>
      </c>
      <c r="C124" s="3">
        <f t="shared" si="191"/>
        <v>1007.35407348</v>
      </c>
      <c r="D124" s="126">
        <f t="shared" si="148"/>
        <v>790.33100000000002</v>
      </c>
      <c r="E124" s="175">
        <f>IF(DAY(A123)=$A$7,VLOOKUP(A123,[1]A!$A$15:$C$500,3),E123)</f>
        <v>799.58900000000006</v>
      </c>
      <c r="F124" s="127">
        <f t="shared" si="149"/>
        <v>44036</v>
      </c>
      <c r="G124" s="122">
        <f t="shared" si="150"/>
        <v>1.1714079290828794E-2</v>
      </c>
      <c r="H124" s="128">
        <f t="shared" si="155"/>
        <v>22</v>
      </c>
      <c r="I124" s="128">
        <f t="shared" si="142"/>
        <v>31</v>
      </c>
      <c r="J124" s="123">
        <f t="shared" si="143"/>
        <v>1.0082991522573177</v>
      </c>
      <c r="K124" s="123">
        <v>1</v>
      </c>
      <c r="L124" s="123">
        <f t="shared" si="192"/>
        <v>1.00829915</v>
      </c>
      <c r="M124" s="123">
        <f t="shared" si="137"/>
        <v>1015.71425603</v>
      </c>
      <c r="N124" s="27">
        <f t="shared" si="151"/>
        <v>0</v>
      </c>
      <c r="O124" s="122">
        <f t="shared" si="138"/>
        <v>0</v>
      </c>
      <c r="P124" s="123">
        <f t="shared" si="189"/>
        <v>0</v>
      </c>
      <c r="Q124" s="122">
        <f t="shared" si="144"/>
        <v>0.1268</v>
      </c>
      <c r="R124" s="130">
        <f t="shared" si="139"/>
        <v>1.007085193</v>
      </c>
      <c r="S124" s="123">
        <f t="shared" si="145"/>
        <v>7.1965315299999997</v>
      </c>
      <c r="T124" s="123">
        <f t="shared" si="146"/>
        <v>0</v>
      </c>
      <c r="U124" s="131" t="str">
        <f t="shared" ref="U124" si="211">U123</f>
        <v>J=</v>
      </c>
      <c r="V124" s="140">
        <f t="shared" si="194"/>
        <v>44097</v>
      </c>
      <c r="W124" s="4"/>
      <c r="X124" s="159">
        <f>[2]Plan1!$A255</f>
        <v>44620</v>
      </c>
      <c r="Y124" s="165" t="str">
        <f>[2]Plan1!$C255</f>
        <v>Carnaval</v>
      </c>
      <c r="AB124" s="157">
        <f t="shared" si="171"/>
        <v>45100</v>
      </c>
      <c r="AC124" s="157">
        <f t="shared" si="166"/>
        <v>45099</v>
      </c>
      <c r="AD124" s="157">
        <f t="shared" si="167"/>
        <v>45104</v>
      </c>
      <c r="AE124" s="157">
        <f t="shared" ref="AE124:AE135" si="212">AD125</f>
        <v>45133</v>
      </c>
      <c r="AF124" s="157">
        <f t="shared" ref="AF124:AF135" si="213">AD124</f>
        <v>45104</v>
      </c>
      <c r="AG124" s="157">
        <f t="shared" ref="AG124:AG135" si="214">AF125</f>
        <v>45133</v>
      </c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</row>
    <row r="125" spans="1:47" x14ac:dyDescent="0.2">
      <c r="A125" s="125">
        <f t="shared" si="141"/>
        <v>44089</v>
      </c>
      <c r="B125" s="123">
        <f t="shared" si="136"/>
        <v>1023.6235856899999</v>
      </c>
      <c r="C125" s="3">
        <f t="shared" si="191"/>
        <v>1007.35407348</v>
      </c>
      <c r="D125" s="126">
        <f t="shared" si="148"/>
        <v>790.33100000000002</v>
      </c>
      <c r="E125" s="175">
        <f>IF(DAY(A124)=$A$7,VLOOKUP(A124,[1]A!$A$15:$C$500,3),E124)</f>
        <v>799.58900000000006</v>
      </c>
      <c r="F125" s="127">
        <f t="shared" si="149"/>
        <v>44036</v>
      </c>
      <c r="G125" s="122">
        <f t="shared" si="150"/>
        <v>1.1714079290828794E-2</v>
      </c>
      <c r="H125" s="128">
        <f t="shared" si="155"/>
        <v>23</v>
      </c>
      <c r="I125" s="128">
        <f t="shared" si="142"/>
        <v>31</v>
      </c>
      <c r="J125" s="123">
        <f t="shared" si="143"/>
        <v>1.0086780186616486</v>
      </c>
      <c r="K125" s="123">
        <v>1</v>
      </c>
      <c r="L125" s="123">
        <f t="shared" si="192"/>
        <v>1.0086780099999999</v>
      </c>
      <c r="M125" s="123">
        <f t="shared" si="137"/>
        <v>1016.0959022</v>
      </c>
      <c r="N125" s="27">
        <f t="shared" si="151"/>
        <v>0</v>
      </c>
      <c r="O125" s="122">
        <f t="shared" si="138"/>
        <v>0</v>
      </c>
      <c r="P125" s="123">
        <f t="shared" si="189"/>
        <v>0</v>
      </c>
      <c r="Q125" s="122">
        <f t="shared" si="144"/>
        <v>0.1268</v>
      </c>
      <c r="R125" s="130">
        <f t="shared" si="139"/>
        <v>1.0074084379999999</v>
      </c>
      <c r="S125" s="123">
        <f t="shared" si="145"/>
        <v>7.5276834900000003</v>
      </c>
      <c r="T125" s="123">
        <f t="shared" si="146"/>
        <v>0</v>
      </c>
      <c r="U125" s="131" t="str">
        <f t="shared" ref="U125" si="215">U124</f>
        <v>J=</v>
      </c>
      <c r="V125" s="140">
        <f t="shared" si="194"/>
        <v>44097</v>
      </c>
      <c r="W125" s="4"/>
      <c r="X125" s="159">
        <f>[2]Plan1!$A256</f>
        <v>44621</v>
      </c>
      <c r="Y125" s="165" t="str">
        <f>[2]Plan1!$C256</f>
        <v>Carnaval</v>
      </c>
      <c r="AB125" s="157">
        <f t="shared" si="171"/>
        <v>45130</v>
      </c>
      <c r="AC125" s="157">
        <f t="shared" si="166"/>
        <v>45128</v>
      </c>
      <c r="AD125" s="157">
        <f t="shared" si="167"/>
        <v>45133</v>
      </c>
      <c r="AE125" s="157">
        <f t="shared" si="212"/>
        <v>45163</v>
      </c>
      <c r="AF125" s="157">
        <f t="shared" si="213"/>
        <v>45133</v>
      </c>
      <c r="AG125" s="157">
        <f t="shared" si="214"/>
        <v>45163</v>
      </c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</row>
    <row r="126" spans="1:47" x14ac:dyDescent="0.2">
      <c r="A126" s="125">
        <f t="shared" si="141"/>
        <v>44090</v>
      </c>
      <c r="B126" s="123">
        <f t="shared" si="136"/>
        <v>1024.33688751</v>
      </c>
      <c r="C126" s="3">
        <f t="shared" si="191"/>
        <v>1007.35407348</v>
      </c>
      <c r="D126" s="126">
        <f t="shared" si="148"/>
        <v>790.33100000000002</v>
      </c>
      <c r="E126" s="175">
        <f>IF(DAY(A125)=$A$7,VLOOKUP(A125,[1]A!$A$15:$C$500,3),E125)</f>
        <v>799.58900000000006</v>
      </c>
      <c r="F126" s="127">
        <f t="shared" si="149"/>
        <v>44036</v>
      </c>
      <c r="G126" s="122">
        <f t="shared" si="150"/>
        <v>1.1714079290828794E-2</v>
      </c>
      <c r="H126" s="128">
        <f t="shared" si="155"/>
        <v>24</v>
      </c>
      <c r="I126" s="128">
        <f t="shared" si="142"/>
        <v>31</v>
      </c>
      <c r="J126" s="123">
        <f t="shared" si="143"/>
        <v>1.0090570274242787</v>
      </c>
      <c r="K126" s="123">
        <v>1</v>
      </c>
      <c r="L126" s="123">
        <f t="shared" si="192"/>
        <v>1.00905702</v>
      </c>
      <c r="M126" s="123">
        <f t="shared" si="137"/>
        <v>1016.4776994699999</v>
      </c>
      <c r="N126" s="27">
        <f t="shared" si="151"/>
        <v>0</v>
      </c>
      <c r="O126" s="122">
        <f t="shared" si="138"/>
        <v>0</v>
      </c>
      <c r="P126" s="123">
        <f t="shared" si="189"/>
        <v>0</v>
      </c>
      <c r="Q126" s="122">
        <f t="shared" si="144"/>
        <v>0.1268</v>
      </c>
      <c r="R126" s="130">
        <f t="shared" si="139"/>
        <v>1.0077317859999999</v>
      </c>
      <c r="S126" s="123">
        <f t="shared" si="145"/>
        <v>7.8591880400000003</v>
      </c>
      <c r="T126" s="123">
        <f t="shared" si="146"/>
        <v>0</v>
      </c>
      <c r="U126" s="131" t="str">
        <f t="shared" ref="U126" si="216">U125</f>
        <v>J=</v>
      </c>
      <c r="V126" s="140">
        <f t="shared" si="194"/>
        <v>44097</v>
      </c>
      <c r="W126" s="4"/>
      <c r="X126" s="159">
        <f>[2]Plan1!$A257</f>
        <v>44666</v>
      </c>
      <c r="Y126" s="165" t="str">
        <f>[2]Plan1!$C257</f>
        <v>Paixão de Cristo</v>
      </c>
      <c r="AB126" s="157">
        <f t="shared" si="171"/>
        <v>45161</v>
      </c>
      <c r="AC126" s="157">
        <f t="shared" si="166"/>
        <v>45160</v>
      </c>
      <c r="AD126" s="157">
        <f t="shared" si="167"/>
        <v>45163</v>
      </c>
      <c r="AE126" s="157">
        <f t="shared" si="212"/>
        <v>45196</v>
      </c>
      <c r="AF126" s="157">
        <f t="shared" si="213"/>
        <v>45163</v>
      </c>
      <c r="AG126" s="157">
        <f t="shared" si="214"/>
        <v>45196</v>
      </c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</row>
    <row r="127" spans="1:47" x14ac:dyDescent="0.2">
      <c r="A127" s="125">
        <f t="shared" si="141"/>
        <v>44091</v>
      </c>
      <c r="B127" s="123">
        <f t="shared" si="136"/>
        <v>1025.0506841500001</v>
      </c>
      <c r="C127" s="3">
        <f t="shared" si="191"/>
        <v>1007.35407348</v>
      </c>
      <c r="D127" s="126">
        <f t="shared" si="148"/>
        <v>790.33100000000002</v>
      </c>
      <c r="E127" s="175">
        <f>IF(DAY(A126)=$A$7,VLOOKUP(A126,[1]A!$A$15:$C$500,3),E126)</f>
        <v>799.58900000000006</v>
      </c>
      <c r="F127" s="127">
        <f t="shared" si="149"/>
        <v>44036</v>
      </c>
      <c r="G127" s="122">
        <f t="shared" si="150"/>
        <v>1.1714079290828794E-2</v>
      </c>
      <c r="H127" s="128">
        <f t="shared" si="155"/>
        <v>25</v>
      </c>
      <c r="I127" s="128">
        <f t="shared" si="142"/>
        <v>31</v>
      </c>
      <c r="J127" s="123">
        <f t="shared" si="143"/>
        <v>1.0094361785986985</v>
      </c>
      <c r="K127" s="123">
        <v>1</v>
      </c>
      <c r="L127" s="123">
        <f t="shared" si="192"/>
        <v>1.0094361700000001</v>
      </c>
      <c r="M127" s="123">
        <f t="shared" si="137"/>
        <v>1016.8596377600001</v>
      </c>
      <c r="N127" s="27">
        <f t="shared" si="151"/>
        <v>0</v>
      </c>
      <c r="O127" s="122">
        <f t="shared" si="138"/>
        <v>0</v>
      </c>
      <c r="P127" s="123">
        <f t="shared" si="189"/>
        <v>0</v>
      </c>
      <c r="Q127" s="122">
        <f t="shared" si="144"/>
        <v>0.1268</v>
      </c>
      <c r="R127" s="130">
        <f t="shared" si="139"/>
        <v>1.0080552380000001</v>
      </c>
      <c r="S127" s="123">
        <f t="shared" si="145"/>
        <v>8.1910463900000003</v>
      </c>
      <c r="T127" s="123">
        <f t="shared" si="146"/>
        <v>0</v>
      </c>
      <c r="U127" s="131" t="str">
        <f t="shared" ref="U127" si="217">U126</f>
        <v>J=</v>
      </c>
      <c r="V127" s="140">
        <f t="shared" si="194"/>
        <v>44097</v>
      </c>
      <c r="W127" s="4"/>
      <c r="X127" s="159">
        <f>[2]Plan1!$A258</f>
        <v>44672</v>
      </c>
      <c r="Y127" s="165" t="str">
        <f>[2]Plan1!$C258</f>
        <v>Tiradentes</v>
      </c>
      <c r="AB127" s="157">
        <f t="shared" si="171"/>
        <v>45192</v>
      </c>
      <c r="AC127" s="157">
        <f t="shared" si="166"/>
        <v>45191</v>
      </c>
      <c r="AD127" s="157">
        <f t="shared" si="167"/>
        <v>45196</v>
      </c>
      <c r="AE127" s="157">
        <f t="shared" si="212"/>
        <v>45224</v>
      </c>
      <c r="AF127" s="157">
        <f t="shared" si="213"/>
        <v>45196</v>
      </c>
      <c r="AG127" s="157">
        <f t="shared" si="214"/>
        <v>45224</v>
      </c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</row>
    <row r="128" spans="1:47" x14ac:dyDescent="0.2">
      <c r="A128" s="125">
        <f t="shared" si="141"/>
        <v>44092</v>
      </c>
      <c r="B128" s="123">
        <f t="shared" si="136"/>
        <v>1025.76498502</v>
      </c>
      <c r="C128" s="3">
        <f t="shared" si="191"/>
        <v>1007.35407348</v>
      </c>
      <c r="D128" s="126">
        <f t="shared" si="148"/>
        <v>790.33100000000002</v>
      </c>
      <c r="E128" s="175">
        <f>IF(DAY(A127)=$A$7,VLOOKUP(A127,[1]A!$A$15:$C$500,3),E127)</f>
        <v>799.58900000000006</v>
      </c>
      <c r="F128" s="127">
        <f t="shared" si="149"/>
        <v>44036</v>
      </c>
      <c r="G128" s="122">
        <f t="shared" si="150"/>
        <v>1.1714079290828794E-2</v>
      </c>
      <c r="H128" s="128">
        <f t="shared" si="155"/>
        <v>26</v>
      </c>
      <c r="I128" s="128">
        <f t="shared" si="142"/>
        <v>31</v>
      </c>
      <c r="J128" s="123">
        <f t="shared" si="143"/>
        <v>1.0098154722384194</v>
      </c>
      <c r="K128" s="123">
        <v>1</v>
      </c>
      <c r="L128" s="123">
        <f t="shared" si="192"/>
        <v>1.0098154699999999</v>
      </c>
      <c r="M128" s="123">
        <f t="shared" si="137"/>
        <v>1017.24172716</v>
      </c>
      <c r="N128" s="27">
        <f t="shared" si="151"/>
        <v>0</v>
      </c>
      <c r="O128" s="122">
        <f t="shared" si="138"/>
        <v>0</v>
      </c>
      <c r="P128" s="123">
        <f t="shared" si="189"/>
        <v>0</v>
      </c>
      <c r="Q128" s="122">
        <f t="shared" si="144"/>
        <v>0.1268</v>
      </c>
      <c r="R128" s="130">
        <f t="shared" si="139"/>
        <v>1.0083787930000001</v>
      </c>
      <c r="S128" s="123">
        <f t="shared" si="145"/>
        <v>8.5232578599999993</v>
      </c>
      <c r="T128" s="123">
        <f t="shared" si="146"/>
        <v>0</v>
      </c>
      <c r="U128" s="131" t="str">
        <f t="shared" ref="U128" si="218">U127</f>
        <v>J=</v>
      </c>
      <c r="V128" s="140">
        <f t="shared" si="194"/>
        <v>44097</v>
      </c>
      <c r="W128" s="4"/>
      <c r="X128" s="159">
        <f>[2]Plan1!$A259</f>
        <v>44682</v>
      </c>
      <c r="Y128" s="165" t="str">
        <f>[2]Plan1!$C259</f>
        <v>Dia do Trabalho</v>
      </c>
      <c r="AB128" s="157">
        <f t="shared" si="171"/>
        <v>45222</v>
      </c>
      <c r="AC128" s="157">
        <f t="shared" si="166"/>
        <v>45219</v>
      </c>
      <c r="AD128" s="157">
        <f t="shared" si="167"/>
        <v>45224</v>
      </c>
      <c r="AE128" s="157">
        <f t="shared" si="212"/>
        <v>45257</v>
      </c>
      <c r="AF128" s="157">
        <f t="shared" si="213"/>
        <v>45224</v>
      </c>
      <c r="AG128" s="157">
        <f t="shared" si="214"/>
        <v>45257</v>
      </c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</row>
    <row r="129" spans="1:161" x14ac:dyDescent="0.2">
      <c r="A129" s="125">
        <f t="shared" si="141"/>
        <v>44093</v>
      </c>
      <c r="B129" s="123">
        <f t="shared" si="136"/>
        <v>1026.4797720900001</v>
      </c>
      <c r="C129" s="3">
        <f t="shared" si="191"/>
        <v>1007.35407348</v>
      </c>
      <c r="D129" s="126">
        <f t="shared" si="148"/>
        <v>790.33100000000002</v>
      </c>
      <c r="E129" s="175">
        <f>IF(DAY(A128)=$A$7,VLOOKUP(A128,[1]A!$A$15:$C$500,3),E128)</f>
        <v>799.58900000000006</v>
      </c>
      <c r="F129" s="127">
        <f t="shared" si="149"/>
        <v>44036</v>
      </c>
      <c r="G129" s="122">
        <f t="shared" si="150"/>
        <v>1.1714079290828794E-2</v>
      </c>
      <c r="H129" s="128">
        <f t="shared" si="155"/>
        <v>27</v>
      </c>
      <c r="I129" s="128">
        <f t="shared" si="142"/>
        <v>31</v>
      </c>
      <c r="J129" s="123">
        <f t="shared" si="143"/>
        <v>1.0101949083969723</v>
      </c>
      <c r="K129" s="123">
        <v>1</v>
      </c>
      <c r="L129" s="123">
        <f t="shared" si="192"/>
        <v>1.0101948999999999</v>
      </c>
      <c r="M129" s="123">
        <f t="shared" si="137"/>
        <v>1017.62394752</v>
      </c>
      <c r="N129" s="27">
        <f t="shared" si="151"/>
        <v>0</v>
      </c>
      <c r="O129" s="122">
        <f t="shared" si="138"/>
        <v>0</v>
      </c>
      <c r="P129" s="123">
        <f t="shared" si="189"/>
        <v>0</v>
      </c>
      <c r="Q129" s="122">
        <f t="shared" si="144"/>
        <v>0.1268</v>
      </c>
      <c r="R129" s="130">
        <f t="shared" si="139"/>
        <v>1.0087024529999999</v>
      </c>
      <c r="S129" s="123">
        <f t="shared" si="145"/>
        <v>8.8558245699999993</v>
      </c>
      <c r="T129" s="123">
        <f t="shared" si="146"/>
        <v>0</v>
      </c>
      <c r="U129" s="131" t="str">
        <f t="shared" ref="U129" si="219">U128</f>
        <v>J=</v>
      </c>
      <c r="V129" s="140">
        <f t="shared" si="194"/>
        <v>44097</v>
      </c>
      <c r="W129" s="4"/>
      <c r="X129" s="159">
        <f>[2]Plan1!$A260</f>
        <v>44728</v>
      </c>
      <c r="Y129" s="165" t="str">
        <f>[2]Plan1!$C260</f>
        <v>Corpus Christi</v>
      </c>
      <c r="AB129" s="157">
        <f t="shared" si="171"/>
        <v>45253</v>
      </c>
      <c r="AC129" s="157">
        <f t="shared" si="166"/>
        <v>45252</v>
      </c>
      <c r="AD129" s="157">
        <f t="shared" si="167"/>
        <v>45257</v>
      </c>
      <c r="AE129" s="157">
        <f t="shared" si="212"/>
        <v>45288</v>
      </c>
      <c r="AF129" s="157">
        <f t="shared" si="213"/>
        <v>45257</v>
      </c>
      <c r="AG129" s="157">
        <f t="shared" si="214"/>
        <v>45288</v>
      </c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</row>
    <row r="130" spans="1:161" x14ac:dyDescent="0.2">
      <c r="A130" s="125">
        <f t="shared" si="141"/>
        <v>44094</v>
      </c>
      <c r="B130" s="123">
        <f t="shared" si="136"/>
        <v>1027.1950638999999</v>
      </c>
      <c r="C130" s="3">
        <f t="shared" si="191"/>
        <v>1007.35407348</v>
      </c>
      <c r="D130" s="126">
        <f t="shared" si="148"/>
        <v>790.33100000000002</v>
      </c>
      <c r="E130" s="175">
        <f>IF(DAY(A129)=$A$7,VLOOKUP(A129,[1]A!$A$15:$C$500,3),E129)</f>
        <v>799.58900000000006</v>
      </c>
      <c r="F130" s="127">
        <f t="shared" si="149"/>
        <v>44036</v>
      </c>
      <c r="G130" s="122">
        <f t="shared" si="150"/>
        <v>1.1714079290828794E-2</v>
      </c>
      <c r="H130" s="128">
        <f t="shared" si="155"/>
        <v>28</v>
      </c>
      <c r="I130" s="128">
        <f t="shared" si="142"/>
        <v>31</v>
      </c>
      <c r="J130" s="123">
        <f t="shared" si="143"/>
        <v>1.0105744871279083</v>
      </c>
      <c r="K130" s="123">
        <v>1</v>
      </c>
      <c r="L130" s="123">
        <f t="shared" si="192"/>
        <v>1.0105744800000001</v>
      </c>
      <c r="M130" s="123">
        <f t="shared" si="137"/>
        <v>1018.0063189799999</v>
      </c>
      <c r="N130" s="27">
        <f t="shared" si="151"/>
        <v>0</v>
      </c>
      <c r="O130" s="122">
        <f t="shared" si="138"/>
        <v>0</v>
      </c>
      <c r="P130" s="123">
        <f t="shared" si="189"/>
        <v>0</v>
      </c>
      <c r="Q130" s="122">
        <f t="shared" si="144"/>
        <v>0.1268</v>
      </c>
      <c r="R130" s="130">
        <f t="shared" si="139"/>
        <v>1.0090262160000001</v>
      </c>
      <c r="S130" s="123">
        <f t="shared" si="145"/>
        <v>9.1887449199999995</v>
      </c>
      <c r="T130" s="123">
        <f t="shared" si="146"/>
        <v>0</v>
      </c>
      <c r="U130" s="131" t="str">
        <f t="shared" ref="U130" si="220">U129</f>
        <v>J=</v>
      </c>
      <c r="V130" s="140">
        <f t="shared" si="194"/>
        <v>44097</v>
      </c>
      <c r="W130" s="4"/>
      <c r="X130" s="159">
        <f>[2]Plan1!$A261</f>
        <v>44811</v>
      </c>
      <c r="Y130" s="165" t="str">
        <f>[2]Plan1!$C261</f>
        <v>Independência do Brasil</v>
      </c>
      <c r="AB130" s="157">
        <f t="shared" si="171"/>
        <v>45283</v>
      </c>
      <c r="AC130" s="157">
        <f t="shared" si="166"/>
        <v>45282</v>
      </c>
      <c r="AD130" s="157">
        <f t="shared" si="167"/>
        <v>45288</v>
      </c>
      <c r="AE130" s="157">
        <f t="shared" si="212"/>
        <v>45316</v>
      </c>
      <c r="AF130" s="157">
        <f t="shared" si="213"/>
        <v>45288</v>
      </c>
      <c r="AG130" s="157">
        <f t="shared" si="214"/>
        <v>45316</v>
      </c>
      <c r="AH130" s="10"/>
      <c r="AI130" s="10"/>
    </row>
    <row r="131" spans="1:161" x14ac:dyDescent="0.2">
      <c r="A131" s="125">
        <f t="shared" si="141"/>
        <v>44095</v>
      </c>
      <c r="B131" s="123">
        <f t="shared" si="136"/>
        <v>1027.91085258</v>
      </c>
      <c r="C131" s="3">
        <f t="shared" si="191"/>
        <v>1007.35407348</v>
      </c>
      <c r="D131" s="126">
        <f t="shared" si="148"/>
        <v>790.33100000000002</v>
      </c>
      <c r="E131" s="175">
        <f>IF(DAY(A130)=$A$7,VLOOKUP(A130,[1]A!$A$15:$C$500,3),E130)</f>
        <v>799.58900000000006</v>
      </c>
      <c r="F131" s="127">
        <f t="shared" si="149"/>
        <v>44036</v>
      </c>
      <c r="G131" s="122">
        <f t="shared" si="150"/>
        <v>1.1714079290828794E-2</v>
      </c>
      <c r="H131" s="128">
        <f t="shared" si="155"/>
        <v>29</v>
      </c>
      <c r="I131" s="128">
        <f t="shared" si="142"/>
        <v>31</v>
      </c>
      <c r="J131" s="123">
        <f t="shared" si="143"/>
        <v>1.0109542084847987</v>
      </c>
      <c r="K131" s="123">
        <v>1</v>
      </c>
      <c r="L131" s="123">
        <f t="shared" si="192"/>
        <v>1.0109542</v>
      </c>
      <c r="M131" s="123">
        <f t="shared" si="137"/>
        <v>1018.38883147</v>
      </c>
      <c r="N131" s="27">
        <f t="shared" si="151"/>
        <v>0</v>
      </c>
      <c r="O131" s="122">
        <f t="shared" si="138"/>
        <v>0</v>
      </c>
      <c r="P131" s="123">
        <f t="shared" si="189"/>
        <v>0</v>
      </c>
      <c r="Q131" s="122">
        <f t="shared" si="144"/>
        <v>0.1268</v>
      </c>
      <c r="R131" s="130">
        <f t="shared" si="139"/>
        <v>1.009350084</v>
      </c>
      <c r="S131" s="123">
        <f t="shared" si="145"/>
        <v>9.5220211100000007</v>
      </c>
      <c r="T131" s="123">
        <f t="shared" si="146"/>
        <v>0</v>
      </c>
      <c r="U131" s="131" t="str">
        <f t="shared" ref="U131" si="221">U130</f>
        <v>J=</v>
      </c>
      <c r="V131" s="140">
        <f t="shared" si="194"/>
        <v>44097</v>
      </c>
      <c r="W131" s="4"/>
      <c r="X131" s="159">
        <f>[2]Plan1!$A262</f>
        <v>44846</v>
      </c>
      <c r="Y131" s="165" t="str">
        <f>[2]Plan1!$C262</f>
        <v>Nossa Sr.a Aparecida - Padroeira do Brasil</v>
      </c>
      <c r="AB131" s="157">
        <f t="shared" si="171"/>
        <v>45314</v>
      </c>
      <c r="AC131" s="157">
        <f t="shared" si="166"/>
        <v>45313</v>
      </c>
      <c r="AD131" s="157">
        <f t="shared" si="167"/>
        <v>45316</v>
      </c>
      <c r="AE131" s="157">
        <f t="shared" si="212"/>
        <v>45349</v>
      </c>
      <c r="AF131" s="157">
        <f t="shared" si="213"/>
        <v>45316</v>
      </c>
      <c r="AG131" s="157">
        <f t="shared" si="214"/>
        <v>45349</v>
      </c>
      <c r="AH131" s="10"/>
      <c r="AI131" s="10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</row>
    <row r="132" spans="1:161" x14ac:dyDescent="0.2">
      <c r="A132" s="125">
        <f t="shared" si="141"/>
        <v>44096</v>
      </c>
      <c r="B132" s="123">
        <f t="shared" si="136"/>
        <v>1028.6271465300001</v>
      </c>
      <c r="C132" s="3">
        <f t="shared" si="191"/>
        <v>1007.35407348</v>
      </c>
      <c r="D132" s="126">
        <f t="shared" si="148"/>
        <v>790.33100000000002</v>
      </c>
      <c r="E132" s="175">
        <f>IF(DAY(A131)=$A$7,VLOOKUP(A131,[1]A!$A$15:$C$500,3),E131)</f>
        <v>799.58900000000006</v>
      </c>
      <c r="F132" s="127">
        <f t="shared" si="149"/>
        <v>44036</v>
      </c>
      <c r="G132" s="122">
        <f t="shared" si="150"/>
        <v>1.1714079290828794E-2</v>
      </c>
      <c r="H132" s="128">
        <f t="shared" si="155"/>
        <v>30</v>
      </c>
      <c r="I132" s="128">
        <f t="shared" si="142"/>
        <v>31</v>
      </c>
      <c r="J132" s="123">
        <f t="shared" si="143"/>
        <v>1.011334072521235</v>
      </c>
      <c r="K132" s="123">
        <v>1</v>
      </c>
      <c r="L132" s="123">
        <f t="shared" si="192"/>
        <v>1.01133407</v>
      </c>
      <c r="M132" s="123">
        <f t="shared" si="137"/>
        <v>1018.77149506</v>
      </c>
      <c r="N132" s="27">
        <f t="shared" si="151"/>
        <v>0</v>
      </c>
      <c r="O132" s="122">
        <f t="shared" si="138"/>
        <v>0</v>
      </c>
      <c r="P132" s="123">
        <f t="shared" si="189"/>
        <v>0</v>
      </c>
      <c r="Q132" s="122">
        <f t="shared" si="144"/>
        <v>0.1268</v>
      </c>
      <c r="R132" s="130">
        <f t="shared" si="139"/>
        <v>1.0096740550000001</v>
      </c>
      <c r="S132" s="123">
        <f t="shared" si="145"/>
        <v>9.8556514699999997</v>
      </c>
      <c r="T132" s="123">
        <f t="shared" si="146"/>
        <v>0</v>
      </c>
      <c r="U132" s="131" t="str">
        <f t="shared" ref="U132" si="222">U131</f>
        <v>J=</v>
      </c>
      <c r="V132" s="140">
        <f t="shared" si="194"/>
        <v>44097</v>
      </c>
      <c r="W132" s="28"/>
      <c r="X132" s="159">
        <f>[2]Plan1!$A263</f>
        <v>44867</v>
      </c>
      <c r="Y132" s="165" t="str">
        <f>[2]Plan1!$C263</f>
        <v>Finados</v>
      </c>
      <c r="AB132" s="157">
        <f t="shared" si="171"/>
        <v>45345</v>
      </c>
      <c r="AC132" s="157">
        <f t="shared" si="166"/>
        <v>45344</v>
      </c>
      <c r="AD132" s="157">
        <f t="shared" si="167"/>
        <v>45349</v>
      </c>
      <c r="AE132" s="157">
        <f t="shared" si="212"/>
        <v>45378</v>
      </c>
      <c r="AF132" s="157">
        <f t="shared" si="213"/>
        <v>45349</v>
      </c>
      <c r="AG132" s="157">
        <f t="shared" si="214"/>
        <v>45378</v>
      </c>
      <c r="AH132" s="10"/>
      <c r="AI132" s="10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8"/>
      <c r="AW132" s="18"/>
      <c r="AX132" s="18"/>
      <c r="AY132" s="18"/>
      <c r="AZ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BX132" s="18"/>
      <c r="BY132" s="18"/>
      <c r="BZ132" s="18"/>
      <c r="CA132" s="18"/>
      <c r="CB132" s="18"/>
      <c r="CC132" s="18"/>
      <c r="CD132" s="18"/>
      <c r="CE132" s="18"/>
      <c r="CF132" s="18"/>
      <c r="CG132" s="18"/>
      <c r="CH132" s="18"/>
      <c r="CI132" s="18"/>
      <c r="CJ132" s="18"/>
      <c r="CK132" s="18"/>
      <c r="CL132" s="18"/>
      <c r="CM132" s="18"/>
      <c r="CN132" s="18"/>
      <c r="CO132" s="18"/>
      <c r="CP132" s="18"/>
      <c r="CQ132" s="18"/>
      <c r="CR132" s="18"/>
      <c r="CS132" s="18"/>
      <c r="CT132" s="18"/>
      <c r="CU132" s="18"/>
      <c r="CV132" s="18"/>
      <c r="CW132" s="18"/>
      <c r="CX132" s="18"/>
      <c r="CY132" s="18"/>
      <c r="CZ132" s="18"/>
      <c r="DA132" s="18"/>
      <c r="DB132" s="18"/>
      <c r="DC132" s="18"/>
      <c r="DD132" s="18"/>
      <c r="DE132" s="18"/>
      <c r="DF132" s="18"/>
      <c r="DG132" s="18"/>
      <c r="DH132" s="18"/>
      <c r="DI132" s="18"/>
      <c r="DJ132" s="18"/>
      <c r="DK132" s="18"/>
      <c r="DL132" s="18"/>
      <c r="DM132" s="18"/>
      <c r="DN132" s="18"/>
      <c r="DO132" s="18"/>
      <c r="DP132" s="18"/>
      <c r="DQ132" s="18"/>
      <c r="DR132" s="18"/>
      <c r="DS132" s="18"/>
      <c r="DT132" s="18"/>
      <c r="DU132" s="18"/>
      <c r="DV132" s="18"/>
      <c r="DW132" s="18"/>
      <c r="DX132" s="18"/>
      <c r="DY132" s="18"/>
      <c r="DZ132" s="18"/>
      <c r="EA132" s="18"/>
      <c r="EB132" s="18"/>
      <c r="EC132" s="18"/>
      <c r="ED132" s="18"/>
      <c r="EE132" s="18"/>
      <c r="EF132" s="18"/>
      <c r="EG132" s="18"/>
      <c r="EH132" s="18"/>
      <c r="EI132" s="18"/>
      <c r="EJ132" s="18"/>
      <c r="EK132" s="18"/>
      <c r="EL132" s="18"/>
      <c r="EM132" s="18"/>
      <c r="EN132" s="18"/>
      <c r="EO132" s="18"/>
      <c r="EP132" s="18"/>
      <c r="EQ132" s="18"/>
      <c r="ER132" s="18"/>
      <c r="ES132" s="18"/>
      <c r="ET132" s="18"/>
      <c r="EU132" s="18"/>
      <c r="EV132" s="18"/>
      <c r="EW132" s="18"/>
      <c r="EX132" s="18"/>
      <c r="EY132" s="18"/>
      <c r="EZ132" s="18"/>
      <c r="FA132" s="18"/>
      <c r="FB132" s="18"/>
      <c r="FC132" s="18"/>
      <c r="FD132" s="18"/>
      <c r="FE132" s="18"/>
    </row>
    <row r="133" spans="1:161" x14ac:dyDescent="0.2">
      <c r="A133" s="125">
        <f t="shared" si="141"/>
        <v>44097</v>
      </c>
      <c r="B133" s="123">
        <f t="shared" si="136"/>
        <v>1029.3439266799999</v>
      </c>
      <c r="C133" s="3">
        <f t="shared" si="191"/>
        <v>1007.35407348</v>
      </c>
      <c r="D133" s="126">
        <f t="shared" si="148"/>
        <v>790.33100000000002</v>
      </c>
      <c r="E133" s="175">
        <f>IF(DAY(A132)=$A$7,VLOOKUP(A132,[1]A!$A$15:$C$500,3),E132)</f>
        <v>799.58900000000006</v>
      </c>
      <c r="F133" s="127">
        <f t="shared" si="149"/>
        <v>44036</v>
      </c>
      <c r="G133" s="122">
        <f t="shared" si="150"/>
        <v>1.1714079290828794E-2</v>
      </c>
      <c r="H133" s="128">
        <f t="shared" si="155"/>
        <v>31</v>
      </c>
      <c r="I133" s="128">
        <f t="shared" si="142"/>
        <v>31</v>
      </c>
      <c r="J133" s="123">
        <f t="shared" si="143"/>
        <v>1.0117140792908288</v>
      </c>
      <c r="K133" s="123">
        <v>1</v>
      </c>
      <c r="L133" s="123">
        <f t="shared" si="192"/>
        <v>1.01171407</v>
      </c>
      <c r="M133" s="123">
        <f t="shared" si="137"/>
        <v>1019.15428961</v>
      </c>
      <c r="N133" s="27">
        <f t="shared" si="151"/>
        <v>4</v>
      </c>
      <c r="O133" s="122">
        <f t="shared" si="138"/>
        <v>0</v>
      </c>
      <c r="P133" s="123">
        <f t="shared" si="189"/>
        <v>0</v>
      </c>
      <c r="Q133" s="122">
        <f t="shared" si="144"/>
        <v>0.1268</v>
      </c>
      <c r="R133" s="130">
        <f t="shared" si="139"/>
        <v>1.00999813</v>
      </c>
      <c r="S133" s="123">
        <f t="shared" si="145"/>
        <v>10.18963707</v>
      </c>
      <c r="T133" s="123">
        <f t="shared" si="146"/>
        <v>10.18963707</v>
      </c>
      <c r="U133" s="131" t="str">
        <f t="shared" ref="U133" si="223">U132</f>
        <v>J=</v>
      </c>
      <c r="V133" s="140">
        <f t="shared" si="194"/>
        <v>44097</v>
      </c>
      <c r="W133" s="4"/>
      <c r="X133" s="159">
        <f>[2]Plan1!$A264</f>
        <v>44880</v>
      </c>
      <c r="Y133" s="165" t="str">
        <f>[2]Plan1!$C264</f>
        <v>Proclamação da República</v>
      </c>
      <c r="AB133" s="157">
        <f t="shared" si="171"/>
        <v>45374</v>
      </c>
      <c r="AC133" s="157">
        <f t="shared" si="166"/>
        <v>45373</v>
      </c>
      <c r="AD133" s="157">
        <f t="shared" si="167"/>
        <v>45378</v>
      </c>
      <c r="AE133" s="157">
        <f t="shared" si="212"/>
        <v>45407</v>
      </c>
      <c r="AF133" s="157">
        <f t="shared" si="213"/>
        <v>45378</v>
      </c>
      <c r="AG133" s="157">
        <f t="shared" si="214"/>
        <v>45407</v>
      </c>
      <c r="AH133" s="10"/>
      <c r="AI133" s="10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</row>
    <row r="134" spans="1:161" x14ac:dyDescent="0.2">
      <c r="A134" s="125">
        <f t="shared" si="141"/>
        <v>44098</v>
      </c>
      <c r="B134" s="123">
        <f t="shared" si="136"/>
        <v>1019.73656349</v>
      </c>
      <c r="C134" s="3">
        <f t="shared" si="191"/>
        <v>1019.15428961</v>
      </c>
      <c r="D134" s="126">
        <f t="shared" si="148"/>
        <v>799.58900000000006</v>
      </c>
      <c r="E134" s="175">
        <f>IF(DAY(A133)=$A$7,VLOOKUP(A133,[1]A!$A$15:$C$500,3),E133)</f>
        <v>805.35599999999999</v>
      </c>
      <c r="F134" s="127">
        <f t="shared" si="149"/>
        <v>44067</v>
      </c>
      <c r="G134" s="122">
        <f t="shared" si="150"/>
        <v>7.2124553989612039E-3</v>
      </c>
      <c r="H134" s="128">
        <f t="shared" si="155"/>
        <v>1</v>
      </c>
      <c r="I134" s="128">
        <f t="shared" si="142"/>
        <v>30</v>
      </c>
      <c r="J134" s="123">
        <f t="shared" si="143"/>
        <v>1.0002395810293749</v>
      </c>
      <c r="K134" s="123">
        <v>1</v>
      </c>
      <c r="L134" s="123">
        <f t="shared" si="192"/>
        <v>1.0002395799999999</v>
      </c>
      <c r="M134" s="123">
        <f t="shared" si="137"/>
        <v>1019.39845859</v>
      </c>
      <c r="N134" s="27">
        <f t="shared" si="151"/>
        <v>0</v>
      </c>
      <c r="O134" s="122">
        <f t="shared" si="138"/>
        <v>0</v>
      </c>
      <c r="P134" s="123">
        <f t="shared" si="189"/>
        <v>0</v>
      </c>
      <c r="Q134" s="122">
        <f t="shared" si="144"/>
        <v>0.1268</v>
      </c>
      <c r="R134" s="130">
        <f t="shared" si="139"/>
        <v>1.0003316710000001</v>
      </c>
      <c r="S134" s="123">
        <f t="shared" si="145"/>
        <v>0.33810489999999999</v>
      </c>
      <c r="T134" s="123">
        <f t="shared" si="146"/>
        <v>0</v>
      </c>
      <c r="U134" s="131" t="str">
        <f t="shared" ref="U134" si="224">U133</f>
        <v>J=</v>
      </c>
      <c r="V134" s="140">
        <f t="shared" si="194"/>
        <v>44127</v>
      </c>
      <c r="W134" s="4"/>
      <c r="X134" s="159">
        <f>[2]Plan1!$A265</f>
        <v>44920</v>
      </c>
      <c r="Y134" s="165" t="str">
        <f>[2]Plan1!$C265</f>
        <v>Natal</v>
      </c>
      <c r="AB134" s="157">
        <f t="shared" si="171"/>
        <v>45405</v>
      </c>
      <c r="AC134" s="157">
        <f t="shared" si="166"/>
        <v>45404</v>
      </c>
      <c r="AD134" s="157">
        <f t="shared" si="167"/>
        <v>45407</v>
      </c>
      <c r="AE134" s="157">
        <f t="shared" si="212"/>
        <v>45439</v>
      </c>
      <c r="AF134" s="157">
        <f t="shared" si="213"/>
        <v>45407</v>
      </c>
      <c r="AG134" s="157">
        <f t="shared" si="214"/>
        <v>45439</v>
      </c>
      <c r="AH134" s="10"/>
      <c r="AI134" s="10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</row>
    <row r="135" spans="1:161" x14ac:dyDescent="0.2">
      <c r="A135" s="125">
        <f t="shared" si="141"/>
        <v>44099</v>
      </c>
      <c r="B135" s="123">
        <f t="shared" si="136"/>
        <v>1020.3191625000001</v>
      </c>
      <c r="C135" s="3">
        <f t="shared" si="191"/>
        <v>1019.15428961</v>
      </c>
      <c r="D135" s="126">
        <f t="shared" si="148"/>
        <v>799.58900000000006</v>
      </c>
      <c r="E135" s="175">
        <f>IF(DAY(A134)=$A$7,VLOOKUP(A134,[1]A!$A$15:$C$500,3),E134)</f>
        <v>805.35599999999999</v>
      </c>
      <c r="F135" s="127">
        <f t="shared" si="149"/>
        <v>44067</v>
      </c>
      <c r="G135" s="122">
        <f t="shared" si="150"/>
        <v>7.2124553989612039E-3</v>
      </c>
      <c r="H135" s="128">
        <f t="shared" si="155"/>
        <v>2</v>
      </c>
      <c r="I135" s="128">
        <f t="shared" si="142"/>
        <v>30</v>
      </c>
      <c r="J135" s="123">
        <f t="shared" si="143"/>
        <v>1.0004792194578196</v>
      </c>
      <c r="K135" s="123">
        <v>1</v>
      </c>
      <c r="L135" s="123">
        <f t="shared" si="192"/>
        <v>1.00047921</v>
      </c>
      <c r="M135" s="123">
        <f t="shared" si="137"/>
        <v>1019.64267853</v>
      </c>
      <c r="N135" s="27">
        <f t="shared" si="151"/>
        <v>0</v>
      </c>
      <c r="O135" s="122">
        <f t="shared" si="138"/>
        <v>0</v>
      </c>
      <c r="P135" s="123">
        <f t="shared" si="189"/>
        <v>0</v>
      </c>
      <c r="Q135" s="122">
        <f t="shared" si="144"/>
        <v>0.1268</v>
      </c>
      <c r="R135" s="130">
        <f t="shared" si="139"/>
        <v>1.000663452</v>
      </c>
      <c r="S135" s="123">
        <f t="shared" si="145"/>
        <v>0.67648397000000005</v>
      </c>
      <c r="T135" s="123">
        <f t="shared" si="146"/>
        <v>0</v>
      </c>
      <c r="U135" s="131" t="str">
        <f t="shared" ref="U135" si="225">U134</f>
        <v>J=</v>
      </c>
      <c r="V135" s="140">
        <f t="shared" si="194"/>
        <v>44127</v>
      </c>
      <c r="W135" s="4"/>
      <c r="X135" s="159">
        <f>[2]Plan1!$A266</f>
        <v>44927</v>
      </c>
      <c r="Y135" s="165" t="str">
        <f>[2]Plan1!$C266</f>
        <v>Confraternização Universal</v>
      </c>
      <c r="AB135" s="157">
        <f t="shared" si="171"/>
        <v>45435</v>
      </c>
      <c r="AC135" s="157">
        <f t="shared" si="166"/>
        <v>45434</v>
      </c>
      <c r="AD135" s="157">
        <f t="shared" si="167"/>
        <v>45439</v>
      </c>
      <c r="AE135" s="157">
        <f t="shared" si="212"/>
        <v>45469</v>
      </c>
      <c r="AF135" s="157">
        <f t="shared" si="213"/>
        <v>45439</v>
      </c>
      <c r="AG135" s="157">
        <f t="shared" si="214"/>
        <v>45469</v>
      </c>
      <c r="AH135" s="10"/>
      <c r="AI135" s="10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</row>
    <row r="136" spans="1:161" x14ac:dyDescent="0.2">
      <c r="A136" s="125">
        <f t="shared" si="141"/>
        <v>44100</v>
      </c>
      <c r="B136" s="123">
        <f t="shared" si="136"/>
        <v>1020.90210717</v>
      </c>
      <c r="C136" s="3">
        <f t="shared" si="191"/>
        <v>1019.15428961</v>
      </c>
      <c r="D136" s="126">
        <f t="shared" si="148"/>
        <v>799.58900000000006</v>
      </c>
      <c r="E136" s="175">
        <f>IF(DAY(A135)=$A$7,VLOOKUP(A135,[1]A!$A$15:$C$500,3),E135)</f>
        <v>805.35599999999999</v>
      </c>
      <c r="F136" s="127">
        <f t="shared" si="149"/>
        <v>44067</v>
      </c>
      <c r="G136" s="122">
        <f t="shared" si="150"/>
        <v>7.2124553989612039E-3</v>
      </c>
      <c r="H136" s="128">
        <f t="shared" si="155"/>
        <v>3</v>
      </c>
      <c r="I136" s="128">
        <f t="shared" si="142"/>
        <v>30</v>
      </c>
      <c r="J136" s="123">
        <f t="shared" si="143"/>
        <v>1.0007189152990856</v>
      </c>
      <c r="K136" s="123">
        <v>1</v>
      </c>
      <c r="L136" s="123">
        <f t="shared" si="192"/>
        <v>1.00071891</v>
      </c>
      <c r="M136" s="123">
        <f t="shared" si="137"/>
        <v>1019.88696982</v>
      </c>
      <c r="N136" s="27">
        <f t="shared" si="151"/>
        <v>0</v>
      </c>
      <c r="O136" s="122">
        <f t="shared" si="138"/>
        <v>0</v>
      </c>
      <c r="P136" s="123">
        <f t="shared" si="189"/>
        <v>0</v>
      </c>
      <c r="Q136" s="122">
        <f t="shared" si="144"/>
        <v>0.1268</v>
      </c>
      <c r="R136" s="130">
        <f t="shared" si="139"/>
        <v>1.000995343</v>
      </c>
      <c r="S136" s="123">
        <f t="shared" si="145"/>
        <v>1.01513735</v>
      </c>
      <c r="T136" s="123">
        <f t="shared" si="146"/>
        <v>0</v>
      </c>
      <c r="U136" s="131" t="str">
        <f t="shared" ref="U136" si="226">U135</f>
        <v>J=</v>
      </c>
      <c r="V136" s="140">
        <f t="shared" si="194"/>
        <v>44127</v>
      </c>
      <c r="W136" s="4"/>
      <c r="X136" s="159">
        <f>[2]Plan1!$A267</f>
        <v>44977</v>
      </c>
      <c r="Y136" s="165" t="str">
        <f>[2]Plan1!$C267</f>
        <v>Carnaval</v>
      </c>
      <c r="AB136" s="157">
        <f t="shared" si="171"/>
        <v>45466</v>
      </c>
      <c r="AC136" s="157">
        <f t="shared" ref="AC136:AC149" si="227">WORKDAY(AB136,-1,X$87:X$300)</f>
        <v>45464</v>
      </c>
      <c r="AD136" s="157">
        <f t="shared" ref="AD136:AD149" si="228">WORKDAY(AC136,3,X$87:X$300)</f>
        <v>45469</v>
      </c>
      <c r="AE136" s="157">
        <f t="shared" ref="AE136:AE149" si="229">AD137</f>
        <v>45498</v>
      </c>
      <c r="AF136" s="157">
        <f t="shared" ref="AF136:AF149" si="230">AD136</f>
        <v>45469</v>
      </c>
      <c r="AG136" s="157">
        <f t="shared" ref="AG136:AG149" si="231">AF137</f>
        <v>45498</v>
      </c>
      <c r="AH136" s="10"/>
      <c r="AI136" s="10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</row>
    <row r="137" spans="1:161" x14ac:dyDescent="0.2">
      <c r="A137" s="125">
        <f t="shared" si="141"/>
        <v>44101</v>
      </c>
      <c r="B137" s="123">
        <f t="shared" si="136"/>
        <v>1021.48537723</v>
      </c>
      <c r="C137" s="3">
        <f t="shared" si="191"/>
        <v>1019.15428961</v>
      </c>
      <c r="D137" s="126">
        <f t="shared" si="148"/>
        <v>799.58900000000006</v>
      </c>
      <c r="E137" s="175">
        <f>IF(DAY(A136)=$A$7,VLOOKUP(A136,[1]A!$A$15:$C$500,3),E136)</f>
        <v>805.35599999999999</v>
      </c>
      <c r="F137" s="127">
        <f t="shared" si="149"/>
        <v>44067</v>
      </c>
      <c r="G137" s="122">
        <f t="shared" si="150"/>
        <v>7.2124553989612039E-3</v>
      </c>
      <c r="H137" s="128">
        <f t="shared" si="155"/>
        <v>4</v>
      </c>
      <c r="I137" s="128">
        <f t="shared" si="142"/>
        <v>30</v>
      </c>
      <c r="J137" s="123">
        <f t="shared" si="143"/>
        <v>1.0009586685669281</v>
      </c>
      <c r="K137" s="123">
        <v>1</v>
      </c>
      <c r="L137" s="123">
        <f t="shared" si="192"/>
        <v>1.00095866</v>
      </c>
      <c r="M137" s="123">
        <f t="shared" si="137"/>
        <v>1020.13131206</v>
      </c>
      <c r="N137" s="27">
        <f t="shared" si="151"/>
        <v>0</v>
      </c>
      <c r="O137" s="122">
        <f t="shared" si="138"/>
        <v>0</v>
      </c>
      <c r="P137" s="123">
        <f t="shared" si="189"/>
        <v>0</v>
      </c>
      <c r="Q137" s="122">
        <f t="shared" si="144"/>
        <v>0.1268</v>
      </c>
      <c r="R137" s="130">
        <f t="shared" si="139"/>
        <v>1.0013273439999999</v>
      </c>
      <c r="S137" s="123">
        <f t="shared" si="145"/>
        <v>1.3540651699999999</v>
      </c>
      <c r="T137" s="123">
        <f t="shared" si="146"/>
        <v>0</v>
      </c>
      <c r="U137" s="131" t="str">
        <f t="shared" ref="U137" si="232">U136</f>
        <v>J=</v>
      </c>
      <c r="V137" s="140">
        <f t="shared" si="194"/>
        <v>44127</v>
      </c>
      <c r="W137" s="4"/>
      <c r="X137" s="159">
        <f>[2]Plan1!$A268</f>
        <v>44978</v>
      </c>
      <c r="Y137" s="165" t="str">
        <f>[2]Plan1!$C268</f>
        <v>Carnaval</v>
      </c>
      <c r="AB137" s="157">
        <f t="shared" si="171"/>
        <v>45496</v>
      </c>
      <c r="AC137" s="157">
        <f t="shared" si="227"/>
        <v>45495</v>
      </c>
      <c r="AD137" s="157">
        <f t="shared" si="228"/>
        <v>45498</v>
      </c>
      <c r="AE137" s="157">
        <f t="shared" si="229"/>
        <v>45531</v>
      </c>
      <c r="AF137" s="157">
        <f t="shared" si="230"/>
        <v>45498</v>
      </c>
      <c r="AG137" s="157">
        <f t="shared" si="231"/>
        <v>45531</v>
      </c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</row>
    <row r="138" spans="1:161" x14ac:dyDescent="0.2">
      <c r="A138" s="125">
        <f t="shared" si="141"/>
        <v>44102</v>
      </c>
      <c r="B138" s="123">
        <f t="shared" ref="B138:B201" si="233">(M138+S138)</f>
        <v>1022.06898303</v>
      </c>
      <c r="C138" s="3">
        <f t="shared" si="191"/>
        <v>1019.15428961</v>
      </c>
      <c r="D138" s="126">
        <f t="shared" si="148"/>
        <v>799.58900000000006</v>
      </c>
      <c r="E138" s="175">
        <f>IF(DAY(A137)=$A$7,VLOOKUP(A137,[1]A!$A$15:$C$500,3),E137)</f>
        <v>805.35599999999999</v>
      </c>
      <c r="F138" s="127">
        <f t="shared" si="149"/>
        <v>44067</v>
      </c>
      <c r="G138" s="122">
        <f t="shared" si="150"/>
        <v>7.2124553989612039E-3</v>
      </c>
      <c r="H138" s="128">
        <f t="shared" si="155"/>
        <v>5</v>
      </c>
      <c r="I138" s="128">
        <f t="shared" si="142"/>
        <v>30</v>
      </c>
      <c r="J138" s="123">
        <f t="shared" si="143"/>
        <v>1.0011984792751052</v>
      </c>
      <c r="K138" s="123">
        <v>1</v>
      </c>
      <c r="L138" s="123">
        <f t="shared" si="192"/>
        <v>1.0011984700000001</v>
      </c>
      <c r="M138" s="123">
        <f t="shared" ref="M138:M201" si="234">TRUNC(C138*L138,8)</f>
        <v>1020.37571545</v>
      </c>
      <c r="N138" s="27">
        <f t="shared" si="151"/>
        <v>0</v>
      </c>
      <c r="O138" s="122">
        <f t="shared" ref="O138:O201" si="235">IF(N138&gt;0,VLOOKUP(N138,$X$10:$AD$121,7),0)</f>
        <v>0</v>
      </c>
      <c r="P138" s="123">
        <f t="shared" si="189"/>
        <v>0</v>
      </c>
      <c r="Q138" s="122">
        <f t="shared" si="144"/>
        <v>0.1268</v>
      </c>
      <c r="R138" s="130">
        <f t="shared" ref="R138:R201" si="236">ROUND((1+Q138)^(1/12)^(H138/I138),9)</f>
        <v>1.001659455</v>
      </c>
      <c r="S138" s="123">
        <f t="shared" si="145"/>
        <v>1.6932675800000001</v>
      </c>
      <c r="T138" s="123">
        <f t="shared" si="146"/>
        <v>0</v>
      </c>
      <c r="U138" s="131" t="str">
        <f t="shared" ref="U138" si="237">U137</f>
        <v>J=</v>
      </c>
      <c r="V138" s="140">
        <f t="shared" si="194"/>
        <v>44127</v>
      </c>
      <c r="W138" s="4"/>
      <c r="X138" s="159">
        <f>[2]Plan1!$A269</f>
        <v>45023</v>
      </c>
      <c r="Y138" s="165" t="str">
        <f>[2]Plan1!$C269</f>
        <v>Paixão de Cristo</v>
      </c>
      <c r="AB138" s="157">
        <f t="shared" si="171"/>
        <v>45527</v>
      </c>
      <c r="AC138" s="157">
        <f t="shared" si="227"/>
        <v>45526</v>
      </c>
      <c r="AD138" s="157">
        <f t="shared" si="228"/>
        <v>45531</v>
      </c>
      <c r="AE138" s="157">
        <f t="shared" si="229"/>
        <v>45560</v>
      </c>
      <c r="AF138" s="157">
        <f t="shared" si="230"/>
        <v>45531</v>
      </c>
      <c r="AG138" s="157">
        <f t="shared" si="231"/>
        <v>45560</v>
      </c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</row>
    <row r="139" spans="1:161" x14ac:dyDescent="0.2">
      <c r="A139" s="125">
        <f t="shared" ref="A139:A202" si="238">(A138+1)</f>
        <v>44103</v>
      </c>
      <c r="B139" s="123">
        <f t="shared" si="233"/>
        <v>1022.65292572</v>
      </c>
      <c r="C139" s="3">
        <f t="shared" si="191"/>
        <v>1019.15428961</v>
      </c>
      <c r="D139" s="126">
        <f t="shared" si="148"/>
        <v>799.58900000000006</v>
      </c>
      <c r="E139" s="175">
        <f>IF(DAY(A138)=$A$7,VLOOKUP(A138,[1]A!$A$15:$C$500,3),E138)</f>
        <v>805.35599999999999</v>
      </c>
      <c r="F139" s="127">
        <f t="shared" si="149"/>
        <v>44067</v>
      </c>
      <c r="G139" s="122">
        <f t="shared" si="150"/>
        <v>7.2124553989612039E-3</v>
      </c>
      <c r="H139" s="128">
        <f t="shared" si="155"/>
        <v>6</v>
      </c>
      <c r="I139" s="128">
        <f t="shared" ref="I139:I202" si="239">IF(DAY(A139)=A$7+1,DAY(EOMONTH(A139,0)),I138)</f>
        <v>30</v>
      </c>
      <c r="J139" s="123">
        <f t="shared" ref="J139:J202" si="240">IF(E139&gt;D139,((E139/D139)^(H139/I139)),1)</f>
        <v>1.0014383474373787</v>
      </c>
      <c r="K139" s="123">
        <v>1</v>
      </c>
      <c r="L139" s="123">
        <f t="shared" si="192"/>
        <v>1.00143834</v>
      </c>
      <c r="M139" s="123">
        <f t="shared" si="234"/>
        <v>1020.62017999</v>
      </c>
      <c r="N139" s="27">
        <f t="shared" si="151"/>
        <v>0</v>
      </c>
      <c r="O139" s="122">
        <f t="shared" si="235"/>
        <v>0</v>
      </c>
      <c r="P139" s="123">
        <f t="shared" si="189"/>
        <v>0</v>
      </c>
      <c r="Q139" s="122">
        <f t="shared" ref="Q139:Q202" si="241">(Q138)</f>
        <v>0.1268</v>
      </c>
      <c r="R139" s="130">
        <f t="shared" si="236"/>
        <v>1.0019916769999999</v>
      </c>
      <c r="S139" s="123">
        <f t="shared" ref="S139:S202" si="242">TRUNC(M139*(R139-1),8)</f>
        <v>2.0327457299999998</v>
      </c>
      <c r="T139" s="123">
        <f t="shared" ref="T139:T202" si="243">IF(N139&gt;0,P139+S139,0)</f>
        <v>0</v>
      </c>
      <c r="U139" s="131" t="str">
        <f t="shared" ref="U139" si="244">U138</f>
        <v>J=</v>
      </c>
      <c r="V139" s="140">
        <f t="shared" si="194"/>
        <v>44127</v>
      </c>
      <c r="W139" s="4"/>
      <c r="X139" s="159">
        <f>[2]Plan1!$A270</f>
        <v>45037</v>
      </c>
      <c r="Y139" s="165" t="str">
        <f>[2]Plan1!$C270</f>
        <v>Tiradentes</v>
      </c>
      <c r="AB139" s="157">
        <f t="shared" si="171"/>
        <v>45558</v>
      </c>
      <c r="AC139" s="157">
        <f t="shared" si="227"/>
        <v>45555</v>
      </c>
      <c r="AD139" s="157">
        <f t="shared" si="228"/>
        <v>45560</v>
      </c>
      <c r="AE139" s="157">
        <f t="shared" si="229"/>
        <v>45590</v>
      </c>
      <c r="AF139" s="157">
        <f t="shared" si="230"/>
        <v>45560</v>
      </c>
      <c r="AG139" s="157">
        <f t="shared" si="231"/>
        <v>45590</v>
      </c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</row>
    <row r="140" spans="1:161" x14ac:dyDescent="0.2">
      <c r="A140" s="125">
        <f t="shared" si="238"/>
        <v>44104</v>
      </c>
      <c r="B140" s="123">
        <f t="shared" si="233"/>
        <v>1023.23720341</v>
      </c>
      <c r="C140" s="3">
        <f t="shared" si="191"/>
        <v>1019.15428961</v>
      </c>
      <c r="D140" s="126">
        <f t="shared" ref="D140:D203" si="245">IF(E140=E139,D139,E139)</f>
        <v>799.58900000000006</v>
      </c>
      <c r="E140" s="175">
        <f>IF(DAY(A139)=$A$7,VLOOKUP(A139,[1]A!$A$15:$C$500,3),E139)</f>
        <v>805.35599999999999</v>
      </c>
      <c r="F140" s="127">
        <f t="shared" ref="F140:F203" si="246">IF(D140=D139,F139,EDATE(A140,-1))</f>
        <v>44067</v>
      </c>
      <c r="G140" s="122">
        <f t="shared" ref="G140:G203" si="247">(E140/D140)-1</f>
        <v>7.2124553989612039E-3</v>
      </c>
      <c r="H140" s="128">
        <f t="shared" si="155"/>
        <v>7</v>
      </c>
      <c r="I140" s="128">
        <f t="shared" si="239"/>
        <v>30</v>
      </c>
      <c r="J140" s="123">
        <f t="shared" si="240"/>
        <v>1.0016782730675133</v>
      </c>
      <c r="K140" s="123">
        <v>1</v>
      </c>
      <c r="L140" s="123">
        <f t="shared" si="192"/>
        <v>1.00167827</v>
      </c>
      <c r="M140" s="123">
        <f t="shared" si="234"/>
        <v>1020.86470567</v>
      </c>
      <c r="N140" s="27">
        <f t="shared" ref="N140:N203" si="248">IF(DAY(A140)=A$7,VLOOKUP(A140,$Y$10:$AG$75,8),0)</f>
        <v>0</v>
      </c>
      <c r="O140" s="122">
        <f t="shared" si="235"/>
        <v>0</v>
      </c>
      <c r="P140" s="123">
        <f t="shared" si="189"/>
        <v>0</v>
      </c>
      <c r="Q140" s="122">
        <f t="shared" si="241"/>
        <v>0.1268</v>
      </c>
      <c r="R140" s="130">
        <f t="shared" si="236"/>
        <v>1.002324008</v>
      </c>
      <c r="S140" s="123">
        <f t="shared" si="242"/>
        <v>2.37249774</v>
      </c>
      <c r="T140" s="123">
        <f t="shared" si="243"/>
        <v>0</v>
      </c>
      <c r="U140" s="131" t="str">
        <f t="shared" ref="U140" si="249">U139</f>
        <v>J=</v>
      </c>
      <c r="V140" s="140">
        <f t="shared" si="194"/>
        <v>44127</v>
      </c>
      <c r="W140" s="4"/>
      <c r="X140" s="159">
        <f>[2]Plan1!$A271</f>
        <v>45047</v>
      </c>
      <c r="Y140" s="165" t="str">
        <f>[2]Plan1!$C271</f>
        <v>Dia do Trabalho</v>
      </c>
      <c r="AB140" s="157">
        <f t="shared" si="171"/>
        <v>45588</v>
      </c>
      <c r="AC140" s="157">
        <f t="shared" si="227"/>
        <v>45587</v>
      </c>
      <c r="AD140" s="157">
        <f t="shared" si="228"/>
        <v>45590</v>
      </c>
      <c r="AE140" s="157">
        <f t="shared" si="229"/>
        <v>45623</v>
      </c>
      <c r="AF140" s="157">
        <f t="shared" si="230"/>
        <v>45590</v>
      </c>
      <c r="AG140" s="157">
        <f t="shared" si="231"/>
        <v>45623</v>
      </c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</row>
    <row r="141" spans="1:161" x14ac:dyDescent="0.2">
      <c r="A141" s="125">
        <f t="shared" si="238"/>
        <v>44105</v>
      </c>
      <c r="B141" s="123">
        <f t="shared" si="233"/>
        <v>1023.8218080700001</v>
      </c>
      <c r="C141" s="3">
        <f t="shared" si="191"/>
        <v>1019.15428961</v>
      </c>
      <c r="D141" s="126">
        <f t="shared" si="245"/>
        <v>799.58900000000006</v>
      </c>
      <c r="E141" s="175">
        <f>IF(DAY(A140)=$A$7,VLOOKUP(A140,[1]A!$A$15:$C$500,3),E140)</f>
        <v>805.35599999999999</v>
      </c>
      <c r="F141" s="127">
        <f t="shared" si="246"/>
        <v>44067</v>
      </c>
      <c r="G141" s="122">
        <f t="shared" si="247"/>
        <v>7.2124553989612039E-3</v>
      </c>
      <c r="H141" s="128">
        <f t="shared" si="155"/>
        <v>8</v>
      </c>
      <c r="I141" s="128">
        <f t="shared" si="239"/>
        <v>30</v>
      </c>
      <c r="J141" s="123">
        <f t="shared" si="240"/>
        <v>1.0019182561792774</v>
      </c>
      <c r="K141" s="123">
        <v>1</v>
      </c>
      <c r="L141" s="123">
        <f t="shared" si="192"/>
        <v>1.0019182499999999</v>
      </c>
      <c r="M141" s="123">
        <f t="shared" si="234"/>
        <v>1021.10928232</v>
      </c>
      <c r="N141" s="27">
        <f t="shared" si="248"/>
        <v>0</v>
      </c>
      <c r="O141" s="122">
        <f t="shared" si="235"/>
        <v>0</v>
      </c>
      <c r="P141" s="123">
        <f t="shared" si="189"/>
        <v>0</v>
      </c>
      <c r="Q141" s="122">
        <f t="shared" si="241"/>
        <v>0.1268</v>
      </c>
      <c r="R141" s="130">
        <f t="shared" si="236"/>
        <v>1.0026564499999999</v>
      </c>
      <c r="S141" s="123">
        <f t="shared" si="242"/>
        <v>2.7125257500000002</v>
      </c>
      <c r="T141" s="123">
        <f t="shared" si="243"/>
        <v>0</v>
      </c>
      <c r="U141" s="131" t="str">
        <f t="shared" ref="U141" si="250">U140</f>
        <v>J=</v>
      </c>
      <c r="V141" s="140">
        <f t="shared" si="194"/>
        <v>44127</v>
      </c>
      <c r="W141" s="4"/>
      <c r="X141" s="159">
        <f>[2]Plan1!$A272</f>
        <v>45085</v>
      </c>
      <c r="Y141" s="165" t="str">
        <f>[2]Plan1!$C272</f>
        <v>Corpus Christi</v>
      </c>
      <c r="AB141" s="157">
        <f t="shared" si="171"/>
        <v>45619</v>
      </c>
      <c r="AC141" s="157">
        <f t="shared" si="227"/>
        <v>45618</v>
      </c>
      <c r="AD141" s="157">
        <f t="shared" si="228"/>
        <v>45623</v>
      </c>
      <c r="AE141" s="157">
        <f t="shared" si="229"/>
        <v>45652</v>
      </c>
      <c r="AF141" s="157">
        <f t="shared" si="230"/>
        <v>45623</v>
      </c>
      <c r="AG141" s="157">
        <f t="shared" si="231"/>
        <v>45652</v>
      </c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</row>
    <row r="142" spans="1:161" x14ac:dyDescent="0.2">
      <c r="A142" s="125">
        <f t="shared" si="238"/>
        <v>44106</v>
      </c>
      <c r="B142" s="123">
        <f t="shared" si="233"/>
        <v>1024.40674902</v>
      </c>
      <c r="C142" s="3">
        <f t="shared" si="191"/>
        <v>1019.15428961</v>
      </c>
      <c r="D142" s="126">
        <f t="shared" si="245"/>
        <v>799.58900000000006</v>
      </c>
      <c r="E142" s="175">
        <f>IF(DAY(A141)=$A$7,VLOOKUP(A141,[1]A!$A$15:$C$500,3),E141)</f>
        <v>805.35599999999999</v>
      </c>
      <c r="F142" s="127">
        <f t="shared" si="246"/>
        <v>44067</v>
      </c>
      <c r="G142" s="122">
        <f t="shared" si="247"/>
        <v>7.2124553989612039E-3</v>
      </c>
      <c r="H142" s="128">
        <f t="shared" si="155"/>
        <v>9</v>
      </c>
      <c r="I142" s="128">
        <f t="shared" si="239"/>
        <v>30</v>
      </c>
      <c r="J142" s="123">
        <f t="shared" si="240"/>
        <v>1.0021582967864424</v>
      </c>
      <c r="K142" s="123">
        <v>1</v>
      </c>
      <c r="L142" s="123">
        <f t="shared" si="192"/>
        <v>1.0021582899999999</v>
      </c>
      <c r="M142" s="123">
        <f t="shared" si="234"/>
        <v>1021.35392012</v>
      </c>
      <c r="N142" s="27">
        <f t="shared" si="248"/>
        <v>0</v>
      </c>
      <c r="O142" s="122">
        <f t="shared" si="235"/>
        <v>0</v>
      </c>
      <c r="P142" s="123">
        <f t="shared" si="189"/>
        <v>0</v>
      </c>
      <c r="Q142" s="122">
        <f t="shared" si="241"/>
        <v>0.1268</v>
      </c>
      <c r="R142" s="130">
        <f t="shared" si="236"/>
        <v>1.0029890020000001</v>
      </c>
      <c r="S142" s="123">
        <f t="shared" si="242"/>
        <v>3.0528289000000002</v>
      </c>
      <c r="T142" s="123">
        <f t="shared" si="243"/>
        <v>0</v>
      </c>
      <c r="U142" s="131" t="str">
        <f t="shared" ref="U142" si="251">U141</f>
        <v>J=</v>
      </c>
      <c r="V142" s="140">
        <f t="shared" si="194"/>
        <v>44127</v>
      </c>
      <c r="W142" s="4"/>
      <c r="X142" s="159">
        <f>[2]Plan1!$A273</f>
        <v>45176</v>
      </c>
      <c r="Y142" s="165" t="str">
        <f>[2]Plan1!$C273</f>
        <v>Independência do Brasil</v>
      </c>
      <c r="AB142" s="157">
        <f t="shared" si="171"/>
        <v>45649</v>
      </c>
      <c r="AC142" s="157">
        <f t="shared" si="227"/>
        <v>45646</v>
      </c>
      <c r="AD142" s="157">
        <f t="shared" si="228"/>
        <v>45652</v>
      </c>
      <c r="AE142" s="157">
        <f t="shared" si="229"/>
        <v>45684</v>
      </c>
      <c r="AF142" s="157">
        <f t="shared" si="230"/>
        <v>45652</v>
      </c>
      <c r="AG142" s="157">
        <f t="shared" si="231"/>
        <v>45684</v>
      </c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</row>
    <row r="143" spans="1:161" x14ac:dyDescent="0.2">
      <c r="A143" s="125">
        <f t="shared" si="238"/>
        <v>44107</v>
      </c>
      <c r="B143" s="123">
        <f t="shared" si="233"/>
        <v>1024.9920264100001</v>
      </c>
      <c r="C143" s="3">
        <f t="shared" si="191"/>
        <v>1019.15428961</v>
      </c>
      <c r="D143" s="126">
        <f t="shared" si="245"/>
        <v>799.58900000000006</v>
      </c>
      <c r="E143" s="175">
        <f>IF(DAY(A142)=$A$7,VLOOKUP(A142,[1]A!$A$15:$C$500,3),E142)</f>
        <v>805.35599999999999</v>
      </c>
      <c r="F143" s="127">
        <f t="shared" si="246"/>
        <v>44067</v>
      </c>
      <c r="G143" s="122">
        <f t="shared" si="247"/>
        <v>7.2124553989612039E-3</v>
      </c>
      <c r="H143" s="128">
        <f t="shared" ref="H143:H206" si="252">IF(DAY(A143)=A$7+1,1,H142+1)</f>
        <v>10</v>
      </c>
      <c r="I143" s="128">
        <f t="shared" si="239"/>
        <v>30</v>
      </c>
      <c r="J143" s="123">
        <f t="shared" si="240"/>
        <v>1.0023983949027833</v>
      </c>
      <c r="K143" s="123">
        <v>1</v>
      </c>
      <c r="L143" s="123">
        <f t="shared" si="192"/>
        <v>1.00239839</v>
      </c>
      <c r="M143" s="123">
        <f t="shared" si="234"/>
        <v>1021.59861906</v>
      </c>
      <c r="N143" s="27">
        <f t="shared" si="248"/>
        <v>0</v>
      </c>
      <c r="O143" s="122">
        <f t="shared" si="235"/>
        <v>0</v>
      </c>
      <c r="P143" s="123">
        <f t="shared" si="189"/>
        <v>0</v>
      </c>
      <c r="Q143" s="122">
        <f t="shared" si="241"/>
        <v>0.1268</v>
      </c>
      <c r="R143" s="130">
        <f t="shared" si="236"/>
        <v>1.003321664</v>
      </c>
      <c r="S143" s="123">
        <f t="shared" si="242"/>
        <v>3.3934073499999999</v>
      </c>
      <c r="T143" s="123">
        <f t="shared" si="243"/>
        <v>0</v>
      </c>
      <c r="U143" s="131" t="str">
        <f t="shared" ref="U143" si="253">U142</f>
        <v>J=</v>
      </c>
      <c r="V143" s="140">
        <f t="shared" si="194"/>
        <v>44127</v>
      </c>
      <c r="W143" s="4"/>
      <c r="X143" s="159">
        <f>[2]Plan1!$A274</f>
        <v>45211</v>
      </c>
      <c r="Y143" s="165" t="str">
        <f>[2]Plan1!$C274</f>
        <v>Nossa Sr.a Aparecida - Padroeira do Brasil</v>
      </c>
      <c r="AB143" s="157">
        <f t="shared" si="171"/>
        <v>45680</v>
      </c>
      <c r="AC143" s="157">
        <f t="shared" si="227"/>
        <v>45679</v>
      </c>
      <c r="AD143" s="157">
        <f t="shared" si="228"/>
        <v>45684</v>
      </c>
      <c r="AE143" s="157">
        <f t="shared" si="229"/>
        <v>45714</v>
      </c>
      <c r="AF143" s="157">
        <f t="shared" si="230"/>
        <v>45684</v>
      </c>
      <c r="AG143" s="157">
        <f t="shared" si="231"/>
        <v>45714</v>
      </c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</row>
    <row r="144" spans="1:161" x14ac:dyDescent="0.2">
      <c r="A144" s="125">
        <f t="shared" si="238"/>
        <v>44108</v>
      </c>
      <c r="B144" s="123">
        <f t="shared" si="233"/>
        <v>1025.5776414100001</v>
      </c>
      <c r="C144" s="3">
        <f t="shared" si="191"/>
        <v>1019.15428961</v>
      </c>
      <c r="D144" s="126">
        <f t="shared" si="245"/>
        <v>799.58900000000006</v>
      </c>
      <c r="E144" s="175">
        <f>IF(DAY(A143)=$A$7,VLOOKUP(A143,[1]A!$A$15:$C$500,3),E143)</f>
        <v>805.35599999999999</v>
      </c>
      <c r="F144" s="127">
        <f t="shared" si="246"/>
        <v>44067</v>
      </c>
      <c r="G144" s="122">
        <f t="shared" si="247"/>
        <v>7.2124553989612039E-3</v>
      </c>
      <c r="H144" s="128">
        <f t="shared" si="252"/>
        <v>11</v>
      </c>
      <c r="I144" s="128">
        <f t="shared" si="239"/>
        <v>30</v>
      </c>
      <c r="J144" s="123">
        <f t="shared" si="240"/>
        <v>1.0026385505420778</v>
      </c>
      <c r="K144" s="123">
        <v>1</v>
      </c>
      <c r="L144" s="123">
        <f t="shared" si="192"/>
        <v>1.0026385499999999</v>
      </c>
      <c r="M144" s="123">
        <f t="shared" si="234"/>
        <v>1021.84337916</v>
      </c>
      <c r="N144" s="27">
        <f t="shared" si="248"/>
        <v>0</v>
      </c>
      <c r="O144" s="122">
        <f t="shared" si="235"/>
        <v>0</v>
      </c>
      <c r="P144" s="123">
        <f t="shared" si="189"/>
        <v>0</v>
      </c>
      <c r="Q144" s="122">
        <f t="shared" si="241"/>
        <v>0.1268</v>
      </c>
      <c r="R144" s="130">
        <f t="shared" si="236"/>
        <v>1.003654437</v>
      </c>
      <c r="S144" s="123">
        <f t="shared" si="242"/>
        <v>3.73426225</v>
      </c>
      <c r="T144" s="123">
        <f t="shared" si="243"/>
        <v>0</v>
      </c>
      <c r="U144" s="131" t="str">
        <f t="shared" ref="U144" si="254">U143</f>
        <v>J=</v>
      </c>
      <c r="V144" s="140">
        <f t="shared" si="194"/>
        <v>44127</v>
      </c>
      <c r="W144" s="4"/>
      <c r="X144" s="159">
        <f>[2]Plan1!$A275</f>
        <v>45232</v>
      </c>
      <c r="Y144" s="165" t="str">
        <f>[2]Plan1!$C275</f>
        <v>Finados</v>
      </c>
      <c r="AB144" s="157">
        <f t="shared" si="171"/>
        <v>45711</v>
      </c>
      <c r="AC144" s="157">
        <f t="shared" si="227"/>
        <v>45709</v>
      </c>
      <c r="AD144" s="157">
        <f t="shared" si="228"/>
        <v>45714</v>
      </c>
      <c r="AE144" s="157">
        <f t="shared" si="229"/>
        <v>45742</v>
      </c>
      <c r="AF144" s="157">
        <f t="shared" si="230"/>
        <v>45714</v>
      </c>
      <c r="AG144" s="157">
        <f t="shared" si="231"/>
        <v>45742</v>
      </c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</row>
    <row r="145" spans="1:47" x14ac:dyDescent="0.2">
      <c r="A145" s="125">
        <f t="shared" si="238"/>
        <v>44109</v>
      </c>
      <c r="B145" s="123">
        <f t="shared" si="233"/>
        <v>1026.16358289</v>
      </c>
      <c r="C145" s="3">
        <f t="shared" si="191"/>
        <v>1019.15428961</v>
      </c>
      <c r="D145" s="126">
        <f t="shared" si="245"/>
        <v>799.58900000000006</v>
      </c>
      <c r="E145" s="175">
        <f>IF(DAY(A144)=$A$7,VLOOKUP(A144,[1]A!$A$15:$C$500,3),E144)</f>
        <v>805.35599999999999</v>
      </c>
      <c r="F145" s="127">
        <f t="shared" si="246"/>
        <v>44067</v>
      </c>
      <c r="G145" s="122">
        <f t="shared" si="247"/>
        <v>7.2124553989612039E-3</v>
      </c>
      <c r="H145" s="128">
        <f t="shared" si="252"/>
        <v>12</v>
      </c>
      <c r="I145" s="128">
        <f t="shared" si="239"/>
        <v>30</v>
      </c>
      <c r="J145" s="123">
        <f t="shared" si="240"/>
        <v>1.0028787637181078</v>
      </c>
      <c r="K145" s="123">
        <v>1</v>
      </c>
      <c r="L145" s="123">
        <f t="shared" si="192"/>
        <v>1.00287876</v>
      </c>
      <c r="M145" s="123">
        <f t="shared" si="234"/>
        <v>1022.08819021</v>
      </c>
      <c r="N145" s="27">
        <f t="shared" si="248"/>
        <v>0</v>
      </c>
      <c r="O145" s="122">
        <f t="shared" si="235"/>
        <v>0</v>
      </c>
      <c r="P145" s="123">
        <f t="shared" si="189"/>
        <v>0</v>
      </c>
      <c r="Q145" s="122">
        <f t="shared" si="241"/>
        <v>0.1268</v>
      </c>
      <c r="R145" s="130">
        <f t="shared" si="236"/>
        <v>1.00398732</v>
      </c>
      <c r="S145" s="123">
        <f t="shared" si="242"/>
        <v>4.0753926800000002</v>
      </c>
      <c r="T145" s="123">
        <f t="shared" si="243"/>
        <v>0</v>
      </c>
      <c r="U145" s="131" t="str">
        <f t="shared" ref="U145" si="255">U144</f>
        <v>J=</v>
      </c>
      <c r="V145" s="140">
        <f t="shared" si="194"/>
        <v>44127</v>
      </c>
      <c r="W145" s="4"/>
      <c r="X145" s="159">
        <f>[2]Plan1!$A276</f>
        <v>45245</v>
      </c>
      <c r="Y145" s="165" t="str">
        <f>[2]Plan1!$C276</f>
        <v>Proclamação da República</v>
      </c>
      <c r="AB145" s="157">
        <f t="shared" si="171"/>
        <v>45739</v>
      </c>
      <c r="AC145" s="157">
        <f t="shared" si="227"/>
        <v>45737</v>
      </c>
      <c r="AD145" s="157">
        <f t="shared" si="228"/>
        <v>45742</v>
      </c>
      <c r="AE145" s="157">
        <f t="shared" si="229"/>
        <v>45772</v>
      </c>
      <c r="AF145" s="157">
        <f t="shared" si="230"/>
        <v>45742</v>
      </c>
      <c r="AG145" s="157">
        <f t="shared" si="231"/>
        <v>45772</v>
      </c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</row>
    <row r="146" spans="1:47" x14ac:dyDescent="0.2">
      <c r="A146" s="125">
        <f t="shared" si="238"/>
        <v>44110</v>
      </c>
      <c r="B146" s="123">
        <f t="shared" si="233"/>
        <v>1026.74986225</v>
      </c>
      <c r="C146" s="3">
        <f t="shared" si="191"/>
        <v>1019.15428961</v>
      </c>
      <c r="D146" s="126">
        <f t="shared" si="245"/>
        <v>799.58900000000006</v>
      </c>
      <c r="E146" s="175">
        <f>IF(DAY(A145)=$A$7,VLOOKUP(A145,[1]A!$A$15:$C$500,3),E145)</f>
        <v>805.35599999999999</v>
      </c>
      <c r="F146" s="127">
        <f t="shared" si="246"/>
        <v>44067</v>
      </c>
      <c r="G146" s="122">
        <f t="shared" si="247"/>
        <v>7.2124553989612039E-3</v>
      </c>
      <c r="H146" s="128">
        <f t="shared" si="252"/>
        <v>13</v>
      </c>
      <c r="I146" s="128">
        <f t="shared" si="239"/>
        <v>30</v>
      </c>
      <c r="J146" s="123">
        <f t="shared" si="240"/>
        <v>1.0031190344446577</v>
      </c>
      <c r="K146" s="123">
        <v>1</v>
      </c>
      <c r="L146" s="123">
        <f t="shared" si="192"/>
        <v>1.0031190299999999</v>
      </c>
      <c r="M146" s="123">
        <f t="shared" si="234"/>
        <v>1022.33306241</v>
      </c>
      <c r="N146" s="27">
        <f t="shared" si="248"/>
        <v>0</v>
      </c>
      <c r="O146" s="122">
        <f t="shared" si="235"/>
        <v>0</v>
      </c>
      <c r="P146" s="123">
        <f t="shared" si="189"/>
        <v>0</v>
      </c>
      <c r="Q146" s="122">
        <f t="shared" si="241"/>
        <v>0.1268</v>
      </c>
      <c r="R146" s="130">
        <f t="shared" si="236"/>
        <v>1.0043203140000001</v>
      </c>
      <c r="S146" s="123">
        <f t="shared" si="242"/>
        <v>4.4167998400000004</v>
      </c>
      <c r="T146" s="123">
        <f t="shared" si="243"/>
        <v>0</v>
      </c>
      <c r="U146" s="131" t="str">
        <f t="shared" ref="U146" si="256">U145</f>
        <v>J=</v>
      </c>
      <c r="V146" s="140">
        <f t="shared" si="194"/>
        <v>44127</v>
      </c>
      <c r="W146" s="4"/>
      <c r="X146" s="159">
        <f>[2]Plan1!$A277</f>
        <v>45285</v>
      </c>
      <c r="Y146" s="165" t="str">
        <f>[2]Plan1!$C277</f>
        <v>Natal</v>
      </c>
      <c r="AB146" s="157">
        <f t="shared" si="171"/>
        <v>45770</v>
      </c>
      <c r="AC146" s="157">
        <f t="shared" si="227"/>
        <v>45769</v>
      </c>
      <c r="AD146" s="157">
        <f t="shared" si="228"/>
        <v>45772</v>
      </c>
      <c r="AE146" s="157">
        <f t="shared" si="229"/>
        <v>45804</v>
      </c>
      <c r="AF146" s="157">
        <f t="shared" si="230"/>
        <v>45772</v>
      </c>
      <c r="AG146" s="157">
        <f t="shared" si="231"/>
        <v>45804</v>
      </c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</row>
    <row r="147" spans="1:47" x14ac:dyDescent="0.2">
      <c r="A147" s="125">
        <f t="shared" si="238"/>
        <v>44111</v>
      </c>
      <c r="B147" s="123">
        <f t="shared" si="233"/>
        <v>1027.3364786100001</v>
      </c>
      <c r="C147" s="3">
        <f t="shared" si="191"/>
        <v>1019.15428961</v>
      </c>
      <c r="D147" s="126">
        <f t="shared" si="245"/>
        <v>799.58900000000006</v>
      </c>
      <c r="E147" s="175">
        <f>IF(DAY(A146)=$A$7,VLOOKUP(A146,[1]A!$A$15:$C$500,3),E146)</f>
        <v>805.35599999999999</v>
      </c>
      <c r="F147" s="127">
        <f t="shared" si="246"/>
        <v>44067</v>
      </c>
      <c r="G147" s="122">
        <f t="shared" si="247"/>
        <v>7.2124553989612039E-3</v>
      </c>
      <c r="H147" s="128">
        <f t="shared" si="252"/>
        <v>14</v>
      </c>
      <c r="I147" s="128">
        <f t="shared" si="239"/>
        <v>30</v>
      </c>
      <c r="J147" s="123">
        <f t="shared" si="240"/>
        <v>1.0033593627355157</v>
      </c>
      <c r="K147" s="123">
        <v>1</v>
      </c>
      <c r="L147" s="123">
        <f t="shared" si="192"/>
        <v>1.0033593599999999</v>
      </c>
      <c r="M147" s="123">
        <f t="shared" si="234"/>
        <v>1022.57799576</v>
      </c>
      <c r="N147" s="27">
        <f t="shared" si="248"/>
        <v>0</v>
      </c>
      <c r="O147" s="122">
        <f t="shared" si="235"/>
        <v>0</v>
      </c>
      <c r="P147" s="123">
        <f t="shared" si="189"/>
        <v>0</v>
      </c>
      <c r="Q147" s="122">
        <f t="shared" si="241"/>
        <v>0.1268</v>
      </c>
      <c r="R147" s="130">
        <f t="shared" si="236"/>
        <v>1.004653418</v>
      </c>
      <c r="S147" s="123">
        <f t="shared" si="242"/>
        <v>4.75848285</v>
      </c>
      <c r="T147" s="123">
        <f t="shared" si="243"/>
        <v>0</v>
      </c>
      <c r="U147" s="131" t="str">
        <f t="shared" ref="U147" si="257">U146</f>
        <v>J=</v>
      </c>
      <c r="V147" s="140">
        <f t="shared" si="194"/>
        <v>44127</v>
      </c>
      <c r="W147" s="4"/>
      <c r="X147" s="159">
        <f>[2]Plan1!$A278</f>
        <v>45292</v>
      </c>
      <c r="Y147" s="165" t="str">
        <f>[2]Plan1!$C278</f>
        <v>Confraternização Universal</v>
      </c>
      <c r="AB147" s="157">
        <f t="shared" si="171"/>
        <v>45800</v>
      </c>
      <c r="AC147" s="157">
        <f t="shared" si="227"/>
        <v>45799</v>
      </c>
      <c r="AD147" s="157">
        <f t="shared" si="228"/>
        <v>45804</v>
      </c>
      <c r="AE147" s="157">
        <f t="shared" si="229"/>
        <v>45833</v>
      </c>
      <c r="AF147" s="157">
        <f t="shared" si="230"/>
        <v>45804</v>
      </c>
      <c r="AG147" s="157">
        <f t="shared" si="231"/>
        <v>45833</v>
      </c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</row>
    <row r="148" spans="1:47" x14ac:dyDescent="0.2">
      <c r="A148" s="125">
        <f t="shared" si="238"/>
        <v>44112</v>
      </c>
      <c r="B148" s="123">
        <f t="shared" si="233"/>
        <v>1027.9234218700001</v>
      </c>
      <c r="C148" s="3">
        <f t="shared" si="191"/>
        <v>1019.15428961</v>
      </c>
      <c r="D148" s="126">
        <f t="shared" si="245"/>
        <v>799.58900000000006</v>
      </c>
      <c r="E148" s="175">
        <f>IF(DAY(A147)=$A$7,VLOOKUP(A147,[1]A!$A$15:$C$500,3),E147)</f>
        <v>805.35599999999999</v>
      </c>
      <c r="F148" s="127">
        <f t="shared" si="246"/>
        <v>44067</v>
      </c>
      <c r="G148" s="122">
        <f t="shared" si="247"/>
        <v>7.2124553989612039E-3</v>
      </c>
      <c r="H148" s="128">
        <f t="shared" si="252"/>
        <v>15</v>
      </c>
      <c r="I148" s="128">
        <f t="shared" si="239"/>
        <v>30</v>
      </c>
      <c r="J148" s="123">
        <f t="shared" si="240"/>
        <v>1.003599748604473</v>
      </c>
      <c r="K148" s="123">
        <v>1</v>
      </c>
      <c r="L148" s="123">
        <f t="shared" si="192"/>
        <v>1.0035997400000001</v>
      </c>
      <c r="M148" s="123">
        <f t="shared" si="234"/>
        <v>1022.82298007</v>
      </c>
      <c r="N148" s="27">
        <f t="shared" si="248"/>
        <v>0</v>
      </c>
      <c r="O148" s="122">
        <f t="shared" si="235"/>
        <v>0</v>
      </c>
      <c r="P148" s="123">
        <f t="shared" si="189"/>
        <v>0</v>
      </c>
      <c r="Q148" s="122">
        <f t="shared" si="241"/>
        <v>0.1268</v>
      </c>
      <c r="R148" s="130">
        <f t="shared" si="236"/>
        <v>1.004986632</v>
      </c>
      <c r="S148" s="123">
        <f t="shared" si="242"/>
        <v>5.1004417999999996</v>
      </c>
      <c r="T148" s="123">
        <f t="shared" si="243"/>
        <v>0</v>
      </c>
      <c r="U148" s="131" t="str">
        <f t="shared" ref="U148" si="258">U147</f>
        <v>J=</v>
      </c>
      <c r="V148" s="140">
        <f t="shared" si="194"/>
        <v>44127</v>
      </c>
      <c r="W148" s="4"/>
      <c r="X148" s="159">
        <f>[2]Plan1!$A279</f>
        <v>45334</v>
      </c>
      <c r="Y148" s="165" t="str">
        <f>[2]Plan1!$C279</f>
        <v>Carnaval</v>
      </c>
      <c r="AB148" s="157">
        <f t="shared" si="171"/>
        <v>45831</v>
      </c>
      <c r="AC148" s="157">
        <f t="shared" si="227"/>
        <v>45828</v>
      </c>
      <c r="AD148" s="157">
        <f t="shared" si="228"/>
        <v>45833</v>
      </c>
      <c r="AE148" s="157">
        <f t="shared" si="229"/>
        <v>45863</v>
      </c>
      <c r="AF148" s="157">
        <f t="shared" si="230"/>
        <v>45833</v>
      </c>
      <c r="AG148" s="157">
        <f t="shared" si="231"/>
        <v>45863</v>
      </c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</row>
    <row r="149" spans="1:47" x14ac:dyDescent="0.2">
      <c r="A149" s="125">
        <f t="shared" si="238"/>
        <v>44113</v>
      </c>
      <c r="B149" s="123">
        <f t="shared" si="233"/>
        <v>1028.5107136700001</v>
      </c>
      <c r="C149" s="3">
        <f t="shared" si="191"/>
        <v>1019.15428961</v>
      </c>
      <c r="D149" s="126">
        <f t="shared" si="245"/>
        <v>799.58900000000006</v>
      </c>
      <c r="E149" s="175">
        <f>IF(DAY(A148)=$A$7,VLOOKUP(A148,[1]A!$A$15:$C$500,3),E148)</f>
        <v>805.35599999999999</v>
      </c>
      <c r="F149" s="127">
        <f t="shared" si="246"/>
        <v>44067</v>
      </c>
      <c r="G149" s="122">
        <f t="shared" si="247"/>
        <v>7.2124553989612039E-3</v>
      </c>
      <c r="H149" s="128">
        <f t="shared" si="252"/>
        <v>16</v>
      </c>
      <c r="I149" s="128">
        <f t="shared" si="239"/>
        <v>30</v>
      </c>
      <c r="J149" s="123">
        <f t="shared" si="240"/>
        <v>1.0038401920653242</v>
      </c>
      <c r="K149" s="123">
        <v>1</v>
      </c>
      <c r="L149" s="123">
        <f t="shared" si="192"/>
        <v>1.00384019</v>
      </c>
      <c r="M149" s="123">
        <f t="shared" si="234"/>
        <v>1023.06803572</v>
      </c>
      <c r="N149" s="27">
        <f t="shared" si="248"/>
        <v>0</v>
      </c>
      <c r="O149" s="122">
        <f t="shared" si="235"/>
        <v>0</v>
      </c>
      <c r="P149" s="123">
        <f t="shared" si="189"/>
        <v>0</v>
      </c>
      <c r="Q149" s="122">
        <f t="shared" si="241"/>
        <v>0.1268</v>
      </c>
      <c r="R149" s="130">
        <f t="shared" si="236"/>
        <v>1.005319957</v>
      </c>
      <c r="S149" s="123">
        <f t="shared" si="242"/>
        <v>5.4426779500000002</v>
      </c>
      <c r="T149" s="123">
        <f t="shared" si="243"/>
        <v>0</v>
      </c>
      <c r="U149" s="131" t="str">
        <f t="shared" ref="U149" si="259">U148</f>
        <v>J=</v>
      </c>
      <c r="V149" s="140">
        <f t="shared" si="194"/>
        <v>44127</v>
      </c>
      <c r="W149" s="4"/>
      <c r="X149" s="159">
        <f>[2]Plan1!$A280</f>
        <v>45335</v>
      </c>
      <c r="Y149" s="165" t="str">
        <f>[2]Plan1!$C280</f>
        <v>Carnaval</v>
      </c>
      <c r="AB149" s="157">
        <f t="shared" si="171"/>
        <v>45861</v>
      </c>
      <c r="AC149" s="157">
        <f t="shared" si="227"/>
        <v>45860</v>
      </c>
      <c r="AD149" s="157">
        <f t="shared" si="228"/>
        <v>45863</v>
      </c>
      <c r="AE149" s="157">
        <f t="shared" si="229"/>
        <v>0</v>
      </c>
      <c r="AF149" s="157">
        <f t="shared" si="230"/>
        <v>45863</v>
      </c>
      <c r="AG149" s="157">
        <f t="shared" si="231"/>
        <v>0</v>
      </c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</row>
    <row r="150" spans="1:47" x14ac:dyDescent="0.2">
      <c r="A150" s="125">
        <f t="shared" si="238"/>
        <v>44114</v>
      </c>
      <c r="B150" s="123">
        <f t="shared" si="233"/>
        <v>1029.09833265</v>
      </c>
      <c r="C150" s="3">
        <f t="shared" si="191"/>
        <v>1019.15428961</v>
      </c>
      <c r="D150" s="126">
        <f t="shared" si="245"/>
        <v>799.58900000000006</v>
      </c>
      <c r="E150" s="175">
        <f>IF(DAY(A149)=$A$7,VLOOKUP(A149,[1]A!$A$15:$C$500,3),E149)</f>
        <v>805.35599999999999</v>
      </c>
      <c r="F150" s="127">
        <f t="shared" si="246"/>
        <v>44067</v>
      </c>
      <c r="G150" s="122">
        <f t="shared" si="247"/>
        <v>7.2124553989612039E-3</v>
      </c>
      <c r="H150" s="128">
        <f t="shared" si="252"/>
        <v>17</v>
      </c>
      <c r="I150" s="128">
        <f t="shared" si="239"/>
        <v>30</v>
      </c>
      <c r="J150" s="123">
        <f t="shared" si="240"/>
        <v>1.0040806931318671</v>
      </c>
      <c r="K150" s="123">
        <v>1</v>
      </c>
      <c r="L150" s="123">
        <f t="shared" si="192"/>
        <v>1.0040806900000001</v>
      </c>
      <c r="M150" s="123">
        <f t="shared" si="234"/>
        <v>1023.31314232</v>
      </c>
      <c r="N150" s="27">
        <f t="shared" si="248"/>
        <v>0</v>
      </c>
      <c r="O150" s="122">
        <f t="shared" si="235"/>
        <v>0</v>
      </c>
      <c r="P150" s="123">
        <f t="shared" si="189"/>
        <v>0</v>
      </c>
      <c r="Q150" s="122">
        <f t="shared" si="241"/>
        <v>0.1268</v>
      </c>
      <c r="R150" s="130">
        <f t="shared" si="236"/>
        <v>1.0056533919999999</v>
      </c>
      <c r="S150" s="123">
        <f t="shared" si="242"/>
        <v>5.7851903299999998</v>
      </c>
      <c r="T150" s="123">
        <f t="shared" si="243"/>
        <v>0</v>
      </c>
      <c r="U150" s="131" t="str">
        <f t="shared" ref="U150" si="260">U149</f>
        <v>J=</v>
      </c>
      <c r="V150" s="140">
        <f t="shared" si="194"/>
        <v>44127</v>
      </c>
      <c r="W150" s="4"/>
      <c r="X150" s="159">
        <f>[2]Plan1!$A281</f>
        <v>45380</v>
      </c>
      <c r="Y150" s="165" t="str">
        <f>[2]Plan1!$C281</f>
        <v>Paixão de Cristo</v>
      </c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</row>
    <row r="151" spans="1:47" x14ac:dyDescent="0.2">
      <c r="A151" s="125">
        <f t="shared" si="238"/>
        <v>44115</v>
      </c>
      <c r="B151" s="123">
        <f t="shared" si="233"/>
        <v>1029.68629022</v>
      </c>
      <c r="C151" s="3">
        <f t="shared" si="191"/>
        <v>1019.15428961</v>
      </c>
      <c r="D151" s="126">
        <f t="shared" si="245"/>
        <v>799.58900000000006</v>
      </c>
      <c r="E151" s="175">
        <f>IF(DAY(A150)=$A$7,VLOOKUP(A150,[1]A!$A$15:$C$500,3),E150)</f>
        <v>805.35599999999999</v>
      </c>
      <c r="F151" s="127">
        <f t="shared" si="246"/>
        <v>44067</v>
      </c>
      <c r="G151" s="122">
        <f t="shared" si="247"/>
        <v>7.2124553989612039E-3</v>
      </c>
      <c r="H151" s="128">
        <f t="shared" si="252"/>
        <v>18</v>
      </c>
      <c r="I151" s="128">
        <f t="shared" si="239"/>
        <v>30</v>
      </c>
      <c r="J151" s="123">
        <f t="shared" si="240"/>
        <v>1.0043212518179032</v>
      </c>
      <c r="K151" s="123">
        <v>1</v>
      </c>
      <c r="L151" s="123">
        <f t="shared" si="192"/>
        <v>1.0043212500000001</v>
      </c>
      <c r="M151" s="123">
        <f t="shared" si="234"/>
        <v>1023.55831008</v>
      </c>
      <c r="N151" s="27">
        <f t="shared" si="248"/>
        <v>0</v>
      </c>
      <c r="O151" s="122">
        <f t="shared" si="235"/>
        <v>0</v>
      </c>
      <c r="P151" s="123">
        <f t="shared" si="189"/>
        <v>0</v>
      </c>
      <c r="Q151" s="122">
        <f t="shared" si="241"/>
        <v>0.1268</v>
      </c>
      <c r="R151" s="130">
        <f t="shared" si="236"/>
        <v>1.0059869379999999</v>
      </c>
      <c r="S151" s="123">
        <f t="shared" si="242"/>
        <v>6.12798014</v>
      </c>
      <c r="T151" s="123">
        <f t="shared" si="243"/>
        <v>0</v>
      </c>
      <c r="U151" s="131" t="str">
        <f t="shared" ref="U151" si="261">U150</f>
        <v>J=</v>
      </c>
      <c r="V151" s="140">
        <f t="shared" si="194"/>
        <v>44127</v>
      </c>
      <c r="W151" s="4"/>
      <c r="X151" s="159">
        <f>[2]Plan1!$A282</f>
        <v>45403</v>
      </c>
      <c r="Y151" s="165" t="str">
        <f>[2]Plan1!$C282</f>
        <v>Tiradentes</v>
      </c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</row>
    <row r="152" spans="1:47" x14ac:dyDescent="0.2">
      <c r="A152" s="125">
        <f t="shared" si="238"/>
        <v>44116</v>
      </c>
      <c r="B152" s="123">
        <f t="shared" si="233"/>
        <v>1030.2745762499999</v>
      </c>
      <c r="C152" s="3">
        <f t="shared" si="191"/>
        <v>1019.15428961</v>
      </c>
      <c r="D152" s="126">
        <f t="shared" si="245"/>
        <v>799.58900000000006</v>
      </c>
      <c r="E152" s="175">
        <f>IF(DAY(A151)=$A$7,VLOOKUP(A151,[1]A!$A$15:$C$500,3),E151)</f>
        <v>805.35599999999999</v>
      </c>
      <c r="F152" s="127">
        <f t="shared" si="246"/>
        <v>44067</v>
      </c>
      <c r="G152" s="122">
        <f t="shared" si="247"/>
        <v>7.2124553989612039E-3</v>
      </c>
      <c r="H152" s="128">
        <f t="shared" si="252"/>
        <v>19</v>
      </c>
      <c r="I152" s="128">
        <f t="shared" si="239"/>
        <v>30</v>
      </c>
      <c r="J152" s="123">
        <f t="shared" si="240"/>
        <v>1.004561868137237</v>
      </c>
      <c r="K152" s="123">
        <v>1</v>
      </c>
      <c r="L152" s="123">
        <f t="shared" si="192"/>
        <v>1.0045618599999999</v>
      </c>
      <c r="M152" s="123">
        <f t="shared" si="234"/>
        <v>1023.80352879</v>
      </c>
      <c r="N152" s="27">
        <f t="shared" si="248"/>
        <v>0</v>
      </c>
      <c r="O152" s="122">
        <f t="shared" si="235"/>
        <v>0</v>
      </c>
      <c r="P152" s="123">
        <f t="shared" si="189"/>
        <v>0</v>
      </c>
      <c r="Q152" s="122">
        <f t="shared" si="241"/>
        <v>0.1268</v>
      </c>
      <c r="R152" s="130">
        <f t="shared" si="236"/>
        <v>1.006320595</v>
      </c>
      <c r="S152" s="123">
        <f t="shared" si="242"/>
        <v>6.4710474600000003</v>
      </c>
      <c r="T152" s="123">
        <f t="shared" si="243"/>
        <v>0</v>
      </c>
      <c r="U152" s="131" t="str">
        <f t="shared" ref="U152" si="262">U151</f>
        <v>J=</v>
      </c>
      <c r="V152" s="140">
        <f t="shared" si="194"/>
        <v>44127</v>
      </c>
      <c r="W152" s="4"/>
      <c r="X152" s="159">
        <f>[2]Plan1!$A283</f>
        <v>45413</v>
      </c>
      <c r="Y152" s="165" t="str">
        <f>[2]Plan1!$C283</f>
        <v>Dia do Trabalho</v>
      </c>
      <c r="AE152" s="10"/>
      <c r="AF152" s="10"/>
      <c r="AG152" s="10"/>
      <c r="AH152" s="10"/>
      <c r="AI152" s="10"/>
    </row>
    <row r="153" spans="1:47" x14ac:dyDescent="0.2">
      <c r="A153" s="125">
        <f t="shared" si="238"/>
        <v>44117</v>
      </c>
      <c r="B153" s="123">
        <f t="shared" si="233"/>
        <v>1030.8632103900002</v>
      </c>
      <c r="C153" s="3">
        <f t="shared" si="191"/>
        <v>1019.15428961</v>
      </c>
      <c r="D153" s="126">
        <f t="shared" si="245"/>
        <v>799.58900000000006</v>
      </c>
      <c r="E153" s="175">
        <f>IF(DAY(A152)=$A$7,VLOOKUP(A152,[1]A!$A$15:$C$500,3),E152)</f>
        <v>805.35599999999999</v>
      </c>
      <c r="F153" s="127">
        <f t="shared" si="246"/>
        <v>44067</v>
      </c>
      <c r="G153" s="122">
        <f t="shared" si="247"/>
        <v>7.2124553989612039E-3</v>
      </c>
      <c r="H153" s="128">
        <f t="shared" si="252"/>
        <v>20</v>
      </c>
      <c r="I153" s="128">
        <f t="shared" si="239"/>
        <v>30</v>
      </c>
      <c r="J153" s="123">
        <f t="shared" si="240"/>
        <v>1.0048025421036761</v>
      </c>
      <c r="K153" s="123">
        <v>1</v>
      </c>
      <c r="L153" s="123">
        <f t="shared" si="192"/>
        <v>1.00480254</v>
      </c>
      <c r="M153" s="123">
        <f t="shared" si="234"/>
        <v>1024.0488188500001</v>
      </c>
      <c r="N153" s="27">
        <f t="shared" si="248"/>
        <v>0</v>
      </c>
      <c r="O153" s="122">
        <f t="shared" si="235"/>
        <v>0</v>
      </c>
      <c r="P153" s="123">
        <f t="shared" si="189"/>
        <v>0</v>
      </c>
      <c r="Q153" s="122">
        <f t="shared" si="241"/>
        <v>0.1268</v>
      </c>
      <c r="R153" s="130">
        <f t="shared" si="236"/>
        <v>1.0066543619999999</v>
      </c>
      <c r="S153" s="123">
        <f t="shared" si="242"/>
        <v>6.8143915399999999</v>
      </c>
      <c r="T153" s="123">
        <f t="shared" si="243"/>
        <v>0</v>
      </c>
      <c r="U153" s="131" t="str">
        <f t="shared" ref="U153" si="263">U152</f>
        <v>J=</v>
      </c>
      <c r="V153" s="140">
        <f t="shared" si="194"/>
        <v>44127</v>
      </c>
      <c r="W153" s="4"/>
      <c r="X153" s="159">
        <f>[2]Plan1!$A284</f>
        <v>45442</v>
      </c>
      <c r="Y153" s="165" t="str">
        <f>[2]Plan1!$C284</f>
        <v>Corpus Christi</v>
      </c>
      <c r="AE153" s="10"/>
      <c r="AF153" s="10"/>
      <c r="AG153" s="10"/>
      <c r="AH153" s="10"/>
      <c r="AI153" s="10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</row>
    <row r="154" spans="1:47" x14ac:dyDescent="0.2">
      <c r="A154" s="125">
        <f t="shared" si="238"/>
        <v>44118</v>
      </c>
      <c r="B154" s="123">
        <f t="shared" si="233"/>
        <v>1031.45217327</v>
      </c>
      <c r="C154" s="3">
        <f t="shared" si="191"/>
        <v>1019.15428961</v>
      </c>
      <c r="D154" s="126">
        <f t="shared" si="245"/>
        <v>799.58900000000006</v>
      </c>
      <c r="E154" s="175">
        <f>IF(DAY(A153)=$A$7,VLOOKUP(A153,[1]A!$A$15:$C$500,3),E153)</f>
        <v>805.35599999999999</v>
      </c>
      <c r="F154" s="127">
        <f t="shared" si="246"/>
        <v>44067</v>
      </c>
      <c r="G154" s="122">
        <f t="shared" si="247"/>
        <v>7.2124553989612039E-3</v>
      </c>
      <c r="H154" s="128">
        <f t="shared" si="252"/>
        <v>21</v>
      </c>
      <c r="I154" s="128">
        <f t="shared" si="239"/>
        <v>30</v>
      </c>
      <c r="J154" s="123">
        <f t="shared" si="240"/>
        <v>1.005043273731032</v>
      </c>
      <c r="K154" s="123">
        <v>1</v>
      </c>
      <c r="L154" s="123">
        <f t="shared" si="192"/>
        <v>1.00504327</v>
      </c>
      <c r="M154" s="123">
        <f t="shared" si="234"/>
        <v>1024.29415986</v>
      </c>
      <c r="N154" s="27">
        <f t="shared" si="248"/>
        <v>0</v>
      </c>
      <c r="O154" s="122">
        <f t="shared" si="235"/>
        <v>0</v>
      </c>
      <c r="P154" s="123">
        <f t="shared" si="189"/>
        <v>0</v>
      </c>
      <c r="Q154" s="122">
        <f t="shared" si="241"/>
        <v>0.1268</v>
      </c>
      <c r="R154" s="130">
        <f t="shared" si="236"/>
        <v>1.0069882400000001</v>
      </c>
      <c r="S154" s="123">
        <f t="shared" si="242"/>
        <v>7.1580134099999997</v>
      </c>
      <c r="T154" s="123">
        <f t="shared" si="243"/>
        <v>0</v>
      </c>
      <c r="U154" s="131" t="str">
        <f t="shared" ref="U154" si="264">U153</f>
        <v>J=</v>
      </c>
      <c r="V154" s="140">
        <f t="shared" si="194"/>
        <v>44127</v>
      </c>
      <c r="W154" s="4"/>
      <c r="X154" s="159">
        <f>[2]Plan1!$A285</f>
        <v>45542</v>
      </c>
      <c r="Y154" s="165" t="str">
        <f>[2]Plan1!$C285</f>
        <v>Independência do Brasil</v>
      </c>
      <c r="AE154" s="10"/>
      <c r="AF154" s="10"/>
      <c r="AG154" s="10"/>
      <c r="AH154" s="10"/>
      <c r="AI154" s="10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</row>
    <row r="155" spans="1:47" x14ac:dyDescent="0.2">
      <c r="A155" s="125">
        <f t="shared" si="238"/>
        <v>44119</v>
      </c>
      <c r="B155" s="123">
        <f t="shared" si="233"/>
        <v>1032.0414753099999</v>
      </c>
      <c r="C155" s="3">
        <f t="shared" si="191"/>
        <v>1019.15428961</v>
      </c>
      <c r="D155" s="126">
        <f t="shared" si="245"/>
        <v>799.58900000000006</v>
      </c>
      <c r="E155" s="175">
        <f>IF(DAY(A154)=$A$7,VLOOKUP(A154,[1]A!$A$15:$C$500,3),E154)</f>
        <v>805.35599999999999</v>
      </c>
      <c r="F155" s="127">
        <f t="shared" si="246"/>
        <v>44067</v>
      </c>
      <c r="G155" s="122">
        <f t="shared" si="247"/>
        <v>7.2124553989612039E-3</v>
      </c>
      <c r="H155" s="128">
        <f t="shared" si="252"/>
        <v>22</v>
      </c>
      <c r="I155" s="128">
        <f t="shared" si="239"/>
        <v>30</v>
      </c>
      <c r="J155" s="123">
        <f t="shared" si="240"/>
        <v>1.0052840630331188</v>
      </c>
      <c r="K155" s="123">
        <v>1</v>
      </c>
      <c r="L155" s="123">
        <f t="shared" si="192"/>
        <v>1.0052840599999999</v>
      </c>
      <c r="M155" s="123">
        <f t="shared" si="234"/>
        <v>1024.5395620199999</v>
      </c>
      <c r="N155" s="27">
        <f t="shared" si="248"/>
        <v>0</v>
      </c>
      <c r="O155" s="122">
        <f t="shared" si="235"/>
        <v>0</v>
      </c>
      <c r="P155" s="123">
        <f t="shared" si="189"/>
        <v>0</v>
      </c>
      <c r="Q155" s="122">
        <f t="shared" si="241"/>
        <v>0.1268</v>
      </c>
      <c r="R155" s="130">
        <f t="shared" si="236"/>
        <v>1.0073222289999999</v>
      </c>
      <c r="S155" s="123">
        <f t="shared" si="242"/>
        <v>7.5019132900000001</v>
      </c>
      <c r="T155" s="123">
        <f t="shared" si="243"/>
        <v>0</v>
      </c>
      <c r="U155" s="131" t="str">
        <f t="shared" ref="U155" si="265">U154</f>
        <v>J=</v>
      </c>
      <c r="V155" s="140">
        <f t="shared" si="194"/>
        <v>44127</v>
      </c>
      <c r="W155" s="4"/>
      <c r="X155" s="159">
        <f>[2]Plan1!$A286</f>
        <v>45577</v>
      </c>
      <c r="Y155" s="165" t="str">
        <f>[2]Plan1!$C286</f>
        <v>Nossa Sr.a Aparecida - Padroeira do Brasil</v>
      </c>
      <c r="AE155" s="10"/>
      <c r="AF155" s="10"/>
      <c r="AG155" s="10"/>
      <c r="AH155" s="10"/>
      <c r="AI155" s="10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</row>
    <row r="156" spans="1:47" x14ac:dyDescent="0.2">
      <c r="A156" s="125">
        <f t="shared" si="238"/>
        <v>44120</v>
      </c>
      <c r="B156" s="123">
        <f t="shared" si="233"/>
        <v>1032.63111663</v>
      </c>
      <c r="C156" s="3">
        <f t="shared" si="191"/>
        <v>1019.15428961</v>
      </c>
      <c r="D156" s="126">
        <f t="shared" si="245"/>
        <v>799.58900000000006</v>
      </c>
      <c r="E156" s="175">
        <f>IF(DAY(A155)=$A$7,VLOOKUP(A155,[1]A!$A$15:$C$500,3),E155)</f>
        <v>805.35599999999999</v>
      </c>
      <c r="F156" s="127">
        <f t="shared" si="246"/>
        <v>44067</v>
      </c>
      <c r="G156" s="122">
        <f t="shared" si="247"/>
        <v>7.2124553989612039E-3</v>
      </c>
      <c r="H156" s="128">
        <f t="shared" si="252"/>
        <v>23</v>
      </c>
      <c r="I156" s="128">
        <f t="shared" si="239"/>
        <v>30</v>
      </c>
      <c r="J156" s="123">
        <f t="shared" si="240"/>
        <v>1.0055249100237547</v>
      </c>
      <c r="K156" s="123">
        <v>1</v>
      </c>
      <c r="L156" s="123">
        <f t="shared" si="192"/>
        <v>1.0055249100000001</v>
      </c>
      <c r="M156" s="123">
        <f t="shared" si="234"/>
        <v>1024.7850253300001</v>
      </c>
      <c r="N156" s="27">
        <f t="shared" si="248"/>
        <v>0</v>
      </c>
      <c r="O156" s="122">
        <f t="shared" si="235"/>
        <v>0</v>
      </c>
      <c r="P156" s="123">
        <f t="shared" si="189"/>
        <v>0</v>
      </c>
      <c r="Q156" s="122">
        <f t="shared" si="241"/>
        <v>0.1268</v>
      </c>
      <c r="R156" s="130">
        <f t="shared" si="236"/>
        <v>1.007656329</v>
      </c>
      <c r="S156" s="123">
        <f t="shared" si="242"/>
        <v>7.8460913000000003</v>
      </c>
      <c r="T156" s="123">
        <f t="shared" si="243"/>
        <v>0</v>
      </c>
      <c r="U156" s="131" t="str">
        <f t="shared" ref="U156" si="266">U155</f>
        <v>J=</v>
      </c>
      <c r="V156" s="140">
        <f t="shared" si="194"/>
        <v>44127</v>
      </c>
      <c r="W156" s="4"/>
      <c r="X156" s="159">
        <f>[2]Plan1!$A287</f>
        <v>45598</v>
      </c>
      <c r="Y156" s="165" t="str">
        <f>[2]Plan1!$C287</f>
        <v>Finados</v>
      </c>
      <c r="AE156" s="10"/>
      <c r="AF156" s="10"/>
      <c r="AG156" s="10"/>
      <c r="AH156" s="10"/>
      <c r="AI156" s="10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</row>
    <row r="157" spans="1:47" x14ac:dyDescent="0.2">
      <c r="A157" s="125">
        <f t="shared" si="238"/>
        <v>44121</v>
      </c>
      <c r="B157" s="123">
        <f t="shared" si="233"/>
        <v>1033.2210861000001</v>
      </c>
      <c r="C157" s="3">
        <f t="shared" si="191"/>
        <v>1019.15428961</v>
      </c>
      <c r="D157" s="126">
        <f t="shared" si="245"/>
        <v>799.58900000000006</v>
      </c>
      <c r="E157" s="175">
        <f>IF(DAY(A156)=$A$7,VLOOKUP(A156,[1]A!$A$15:$C$500,3),E156)</f>
        <v>805.35599999999999</v>
      </c>
      <c r="F157" s="127">
        <f t="shared" si="246"/>
        <v>44067</v>
      </c>
      <c r="G157" s="122">
        <f t="shared" si="247"/>
        <v>7.2124553989612039E-3</v>
      </c>
      <c r="H157" s="128">
        <f t="shared" si="252"/>
        <v>24</v>
      </c>
      <c r="I157" s="128">
        <f t="shared" si="239"/>
        <v>30</v>
      </c>
      <c r="J157" s="123">
        <f t="shared" si="240"/>
        <v>1.0057658147167603</v>
      </c>
      <c r="K157" s="123">
        <v>1</v>
      </c>
      <c r="L157" s="123">
        <f t="shared" si="192"/>
        <v>1.00576581</v>
      </c>
      <c r="M157" s="123">
        <f t="shared" si="234"/>
        <v>1025.0305396000001</v>
      </c>
      <c r="N157" s="27">
        <f t="shared" si="248"/>
        <v>0</v>
      </c>
      <c r="O157" s="122">
        <f t="shared" si="235"/>
        <v>0</v>
      </c>
      <c r="P157" s="123">
        <f t="shared" si="189"/>
        <v>0</v>
      </c>
      <c r="Q157" s="122">
        <f t="shared" si="241"/>
        <v>0.1268</v>
      </c>
      <c r="R157" s="130">
        <f t="shared" si="236"/>
        <v>1.0079905389999999</v>
      </c>
      <c r="S157" s="123">
        <f t="shared" si="242"/>
        <v>8.1905465</v>
      </c>
      <c r="T157" s="123">
        <f t="shared" si="243"/>
        <v>0</v>
      </c>
      <c r="U157" s="131" t="str">
        <f t="shared" ref="U157" si="267">U156</f>
        <v>J=</v>
      </c>
      <c r="V157" s="140">
        <f t="shared" si="194"/>
        <v>44127</v>
      </c>
      <c r="W157" s="4"/>
      <c r="X157" s="159">
        <f>[2]Plan1!$A288</f>
        <v>45611</v>
      </c>
      <c r="Y157" s="165" t="str">
        <f>[2]Plan1!$C288</f>
        <v>Proclamação da República</v>
      </c>
      <c r="AE157" s="10"/>
      <c r="AF157" s="10"/>
      <c r="AG157" s="10"/>
      <c r="AH157" s="10"/>
      <c r="AI157" s="10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</row>
    <row r="158" spans="1:47" x14ac:dyDescent="0.2">
      <c r="A158" s="125">
        <f t="shared" si="238"/>
        <v>44122</v>
      </c>
      <c r="B158" s="123">
        <f t="shared" si="233"/>
        <v>1033.8113951299999</v>
      </c>
      <c r="C158" s="3">
        <f t="shared" si="191"/>
        <v>1019.15428961</v>
      </c>
      <c r="D158" s="126">
        <f t="shared" si="245"/>
        <v>799.58900000000006</v>
      </c>
      <c r="E158" s="175">
        <f>IF(DAY(A157)=$A$7,VLOOKUP(A157,[1]A!$A$15:$C$500,3),E157)</f>
        <v>805.35599999999999</v>
      </c>
      <c r="F158" s="127">
        <f t="shared" si="246"/>
        <v>44067</v>
      </c>
      <c r="G158" s="122">
        <f t="shared" si="247"/>
        <v>7.2124553989612039E-3</v>
      </c>
      <c r="H158" s="128">
        <f t="shared" si="252"/>
        <v>25</v>
      </c>
      <c r="I158" s="128">
        <f t="shared" si="239"/>
        <v>30</v>
      </c>
      <c r="J158" s="123">
        <f t="shared" si="240"/>
        <v>1.0060067771259604</v>
      </c>
      <c r="K158" s="123">
        <v>1</v>
      </c>
      <c r="L158" s="123">
        <f t="shared" si="192"/>
        <v>1.0060067699999999</v>
      </c>
      <c r="M158" s="123">
        <f t="shared" si="234"/>
        <v>1025.2761150199999</v>
      </c>
      <c r="N158" s="27">
        <f t="shared" si="248"/>
        <v>0</v>
      </c>
      <c r="O158" s="122">
        <f t="shared" si="235"/>
        <v>0</v>
      </c>
      <c r="P158" s="123">
        <f t="shared" si="189"/>
        <v>0</v>
      </c>
      <c r="Q158" s="122">
        <f t="shared" si="241"/>
        <v>0.1268</v>
      </c>
      <c r="R158" s="130">
        <f t="shared" si="236"/>
        <v>1.0083248600000001</v>
      </c>
      <c r="S158" s="123">
        <f t="shared" si="242"/>
        <v>8.5352801100000004</v>
      </c>
      <c r="T158" s="123">
        <f t="shared" si="243"/>
        <v>0</v>
      </c>
      <c r="U158" s="131" t="str">
        <f t="shared" ref="U158" si="268">U157</f>
        <v>J=</v>
      </c>
      <c r="V158" s="140">
        <f t="shared" si="194"/>
        <v>44127</v>
      </c>
      <c r="W158" s="4"/>
      <c r="X158" s="159">
        <f>[2]Plan1!$A289</f>
        <v>45616</v>
      </c>
      <c r="Y158" s="165" t="str">
        <f>[2]Plan1!$C289</f>
        <v>Dia Nacional de Zumbi e da Consciência Negra</v>
      </c>
      <c r="AE158" s="10"/>
      <c r="AF158" s="10"/>
      <c r="AG158" s="10"/>
      <c r="AH158" s="10"/>
      <c r="AI158" s="10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</row>
    <row r="159" spans="1:47" x14ac:dyDescent="0.2">
      <c r="A159" s="125">
        <f t="shared" si="238"/>
        <v>44123</v>
      </c>
      <c r="B159" s="123">
        <f t="shared" si="233"/>
        <v>1034.4020438699999</v>
      </c>
      <c r="C159" s="3">
        <f t="shared" si="191"/>
        <v>1019.15428961</v>
      </c>
      <c r="D159" s="126">
        <f t="shared" si="245"/>
        <v>799.58900000000006</v>
      </c>
      <c r="E159" s="175">
        <f>IF(DAY(A158)=$A$7,VLOOKUP(A158,[1]A!$A$15:$C$500,3),E158)</f>
        <v>805.35599999999999</v>
      </c>
      <c r="F159" s="127">
        <f t="shared" si="246"/>
        <v>44067</v>
      </c>
      <c r="G159" s="122">
        <f t="shared" si="247"/>
        <v>7.2124553989612039E-3</v>
      </c>
      <c r="H159" s="128">
        <f t="shared" si="252"/>
        <v>26</v>
      </c>
      <c r="I159" s="128">
        <f t="shared" si="239"/>
        <v>30</v>
      </c>
      <c r="J159" s="123">
        <f t="shared" si="240"/>
        <v>1.0062477972651824</v>
      </c>
      <c r="K159" s="123">
        <v>1</v>
      </c>
      <c r="L159" s="123">
        <f t="shared" si="192"/>
        <v>1.00624779</v>
      </c>
      <c r="M159" s="123">
        <f t="shared" si="234"/>
        <v>1025.52175158</v>
      </c>
      <c r="N159" s="27">
        <f t="shared" si="248"/>
        <v>0</v>
      </c>
      <c r="O159" s="122">
        <f t="shared" si="235"/>
        <v>0</v>
      </c>
      <c r="P159" s="123">
        <f t="shared" si="189"/>
        <v>0</v>
      </c>
      <c r="Q159" s="122">
        <f t="shared" si="241"/>
        <v>0.1268</v>
      </c>
      <c r="R159" s="130">
        <f t="shared" si="236"/>
        <v>1.0086592919999999</v>
      </c>
      <c r="S159" s="123">
        <f t="shared" si="242"/>
        <v>8.8802922899999999</v>
      </c>
      <c r="T159" s="123">
        <f t="shared" si="243"/>
        <v>0</v>
      </c>
      <c r="U159" s="131" t="str">
        <f t="shared" ref="U159" si="269">U158</f>
        <v>J=</v>
      </c>
      <c r="V159" s="140">
        <f t="shared" si="194"/>
        <v>44127</v>
      </c>
      <c r="W159" s="4"/>
      <c r="X159" s="159">
        <f>[2]Plan1!$A290</f>
        <v>45651</v>
      </c>
      <c r="Y159" s="165" t="str">
        <f>[2]Plan1!$C290</f>
        <v>Natal</v>
      </c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</row>
    <row r="160" spans="1:47" x14ac:dyDescent="0.2">
      <c r="A160" s="125">
        <f t="shared" si="238"/>
        <v>44124</v>
      </c>
      <c r="B160" s="123">
        <f t="shared" si="233"/>
        <v>1034.99303248</v>
      </c>
      <c r="C160" s="3">
        <f t="shared" si="191"/>
        <v>1019.15428961</v>
      </c>
      <c r="D160" s="126">
        <f t="shared" si="245"/>
        <v>799.58900000000006</v>
      </c>
      <c r="E160" s="175">
        <f>IF(DAY(A159)=$A$7,VLOOKUP(A159,[1]A!$A$15:$C$500,3),E159)</f>
        <v>805.35599999999999</v>
      </c>
      <c r="F160" s="127">
        <f t="shared" si="246"/>
        <v>44067</v>
      </c>
      <c r="G160" s="122">
        <f t="shared" si="247"/>
        <v>7.2124553989612039E-3</v>
      </c>
      <c r="H160" s="128">
        <f t="shared" si="252"/>
        <v>27</v>
      </c>
      <c r="I160" s="128">
        <f t="shared" si="239"/>
        <v>30</v>
      </c>
      <c r="J160" s="123">
        <f t="shared" si="240"/>
        <v>1.0064888751482577</v>
      </c>
      <c r="K160" s="123">
        <v>1</v>
      </c>
      <c r="L160" s="123">
        <f t="shared" si="192"/>
        <v>1.0064888700000001</v>
      </c>
      <c r="M160" s="123">
        <f t="shared" si="234"/>
        <v>1025.7674493</v>
      </c>
      <c r="N160" s="27">
        <f t="shared" si="248"/>
        <v>0</v>
      </c>
      <c r="O160" s="122">
        <f t="shared" si="235"/>
        <v>0</v>
      </c>
      <c r="P160" s="123">
        <f t="shared" si="189"/>
        <v>0</v>
      </c>
      <c r="Q160" s="122">
        <f t="shared" si="241"/>
        <v>0.1268</v>
      </c>
      <c r="R160" s="130">
        <f t="shared" si="236"/>
        <v>1.0089938350000001</v>
      </c>
      <c r="S160" s="123">
        <f t="shared" si="242"/>
        <v>9.2255831799999992</v>
      </c>
      <c r="T160" s="123">
        <f t="shared" si="243"/>
        <v>0</v>
      </c>
      <c r="U160" s="131" t="str">
        <f t="shared" ref="U160" si="270">U159</f>
        <v>J=</v>
      </c>
      <c r="V160" s="140">
        <f t="shared" si="194"/>
        <v>44127</v>
      </c>
      <c r="W160" s="4"/>
      <c r="X160" s="159">
        <f>[2]Plan1!$A291</f>
        <v>45658</v>
      </c>
      <c r="Y160" s="165" t="str">
        <f>[2]Plan1!$C291</f>
        <v>Confraternização Universal</v>
      </c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</row>
    <row r="161" spans="1:161" x14ac:dyDescent="0.2">
      <c r="A161" s="125">
        <f t="shared" si="238"/>
        <v>44125</v>
      </c>
      <c r="B161" s="123">
        <f t="shared" si="233"/>
        <v>1035.5843610900001</v>
      </c>
      <c r="C161" s="3">
        <f t="shared" si="191"/>
        <v>1019.15428961</v>
      </c>
      <c r="D161" s="126">
        <f t="shared" si="245"/>
        <v>799.58900000000006</v>
      </c>
      <c r="E161" s="175">
        <f>IF(DAY(A160)=$A$7,VLOOKUP(A160,[1]A!$A$15:$C$500,3),E160)</f>
        <v>805.35599999999999</v>
      </c>
      <c r="F161" s="127">
        <f t="shared" si="246"/>
        <v>44067</v>
      </c>
      <c r="G161" s="122">
        <f t="shared" si="247"/>
        <v>7.2124553989612039E-3</v>
      </c>
      <c r="H161" s="128">
        <f t="shared" si="252"/>
        <v>28</v>
      </c>
      <c r="I161" s="128">
        <f t="shared" si="239"/>
        <v>30</v>
      </c>
      <c r="J161" s="123">
        <f t="shared" si="240"/>
        <v>1.00673001078902</v>
      </c>
      <c r="K161" s="123">
        <v>1</v>
      </c>
      <c r="L161" s="123">
        <f t="shared" si="192"/>
        <v>1.0067300100000001</v>
      </c>
      <c r="M161" s="123">
        <f t="shared" si="234"/>
        <v>1026.0132081700001</v>
      </c>
      <c r="N161" s="27">
        <f t="shared" si="248"/>
        <v>0</v>
      </c>
      <c r="O161" s="122">
        <f t="shared" si="235"/>
        <v>0</v>
      </c>
      <c r="P161" s="123">
        <f t="shared" si="189"/>
        <v>0</v>
      </c>
      <c r="Q161" s="122">
        <f t="shared" si="241"/>
        <v>0.1268</v>
      </c>
      <c r="R161" s="130">
        <f t="shared" si="236"/>
        <v>1.0093284890000001</v>
      </c>
      <c r="S161" s="123">
        <f t="shared" si="242"/>
        <v>9.5711529199999994</v>
      </c>
      <c r="T161" s="123">
        <f t="shared" si="243"/>
        <v>0</v>
      </c>
      <c r="U161" s="131" t="str">
        <f t="shared" ref="U161" si="271">U160</f>
        <v>J=</v>
      </c>
      <c r="V161" s="140">
        <f t="shared" si="194"/>
        <v>44127</v>
      </c>
      <c r="W161" s="4"/>
      <c r="X161" s="159">
        <f>[2]Plan1!$A292</f>
        <v>45719</v>
      </c>
      <c r="Y161" s="165" t="str">
        <f>[2]Plan1!$C292</f>
        <v>Carnaval</v>
      </c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</row>
    <row r="162" spans="1:161" x14ac:dyDescent="0.2">
      <c r="A162" s="125">
        <f t="shared" si="238"/>
        <v>44126</v>
      </c>
      <c r="B162" s="123">
        <f t="shared" si="233"/>
        <v>1036.1760195500001</v>
      </c>
      <c r="C162" s="3">
        <f t="shared" si="191"/>
        <v>1019.15428961</v>
      </c>
      <c r="D162" s="126">
        <f t="shared" si="245"/>
        <v>799.58900000000006</v>
      </c>
      <c r="E162" s="175">
        <f>IF(DAY(A161)=$A$7,VLOOKUP(A161,[1]A!$A$15:$C$500,3),E161)</f>
        <v>805.35599999999999</v>
      </c>
      <c r="F162" s="127">
        <f t="shared" si="246"/>
        <v>44067</v>
      </c>
      <c r="G162" s="122">
        <f t="shared" si="247"/>
        <v>7.2124553989612039E-3</v>
      </c>
      <c r="H162" s="128">
        <f t="shared" si="252"/>
        <v>29</v>
      </c>
      <c r="I162" s="128">
        <f t="shared" si="239"/>
        <v>30</v>
      </c>
      <c r="J162" s="123">
        <f t="shared" si="240"/>
        <v>1.0069712042013077</v>
      </c>
      <c r="K162" s="123">
        <v>1</v>
      </c>
      <c r="L162" s="123">
        <f t="shared" si="192"/>
        <v>1.0069712</v>
      </c>
      <c r="M162" s="123">
        <f t="shared" si="234"/>
        <v>1026.2590179900001</v>
      </c>
      <c r="N162" s="27">
        <f t="shared" si="248"/>
        <v>0</v>
      </c>
      <c r="O162" s="122">
        <f t="shared" si="235"/>
        <v>0</v>
      </c>
      <c r="P162" s="123">
        <f t="shared" si="189"/>
        <v>0</v>
      </c>
      <c r="Q162" s="122">
        <f t="shared" si="241"/>
        <v>0.1268</v>
      </c>
      <c r="R162" s="130">
        <f t="shared" si="236"/>
        <v>1.0096632539999999</v>
      </c>
      <c r="S162" s="123">
        <f t="shared" si="242"/>
        <v>9.9170015599999992</v>
      </c>
      <c r="T162" s="123">
        <f t="shared" si="243"/>
        <v>0</v>
      </c>
      <c r="U162" s="131" t="str">
        <f t="shared" ref="U162" si="272">U161</f>
        <v>J=</v>
      </c>
      <c r="V162" s="140">
        <f t="shared" si="194"/>
        <v>44127</v>
      </c>
      <c r="W162" s="4"/>
      <c r="X162" s="159">
        <f>[2]Plan1!$A293</f>
        <v>45720</v>
      </c>
      <c r="Y162" s="165" t="str">
        <f>[2]Plan1!$C293</f>
        <v>Carnaval</v>
      </c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</row>
    <row r="163" spans="1:161" x14ac:dyDescent="0.2">
      <c r="A163" s="125">
        <f t="shared" si="238"/>
        <v>44127</v>
      </c>
      <c r="B163" s="123">
        <f t="shared" si="233"/>
        <v>1036.76801828</v>
      </c>
      <c r="C163" s="3">
        <f t="shared" si="191"/>
        <v>1019.15428961</v>
      </c>
      <c r="D163" s="126">
        <f t="shared" si="245"/>
        <v>799.58900000000006</v>
      </c>
      <c r="E163" s="175">
        <f>IF(DAY(A162)=$A$7,VLOOKUP(A162,[1]A!$A$15:$C$500,3),E162)</f>
        <v>805.35599999999999</v>
      </c>
      <c r="F163" s="127">
        <f t="shared" si="246"/>
        <v>44067</v>
      </c>
      <c r="G163" s="122">
        <f t="shared" si="247"/>
        <v>7.2124553989612039E-3</v>
      </c>
      <c r="H163" s="128">
        <f t="shared" si="252"/>
        <v>30</v>
      </c>
      <c r="I163" s="128">
        <f t="shared" si="239"/>
        <v>30</v>
      </c>
      <c r="J163" s="123">
        <f t="shared" si="240"/>
        <v>1.0072124553989612</v>
      </c>
      <c r="K163" s="123">
        <v>1</v>
      </c>
      <c r="L163" s="123">
        <f t="shared" si="192"/>
        <v>1.0072124499999999</v>
      </c>
      <c r="M163" s="123">
        <f t="shared" si="234"/>
        <v>1026.50488896</v>
      </c>
      <c r="N163" s="27">
        <f t="shared" si="248"/>
        <v>5</v>
      </c>
      <c r="O163" s="122">
        <f t="shared" si="235"/>
        <v>0</v>
      </c>
      <c r="P163" s="123">
        <f t="shared" si="189"/>
        <v>0</v>
      </c>
      <c r="Q163" s="122">
        <f t="shared" si="241"/>
        <v>0.1268</v>
      </c>
      <c r="R163" s="130">
        <f t="shared" si="236"/>
        <v>1.00999813</v>
      </c>
      <c r="S163" s="123">
        <f t="shared" si="242"/>
        <v>10.263129320000001</v>
      </c>
      <c r="T163" s="123">
        <f t="shared" si="243"/>
        <v>10.263129320000001</v>
      </c>
      <c r="U163" s="131" t="str">
        <f t="shared" ref="U163" si="273">U162</f>
        <v>J=</v>
      </c>
      <c r="V163" s="140">
        <f t="shared" si="194"/>
        <v>44127</v>
      </c>
      <c r="W163" s="28"/>
      <c r="X163" s="159">
        <f>[2]Plan1!$A294</f>
        <v>45765</v>
      </c>
      <c r="Y163" s="165" t="str">
        <f>[2]Plan1!$C294</f>
        <v>Paixão de Cristo</v>
      </c>
      <c r="AE163" s="10"/>
      <c r="AF163" s="10"/>
      <c r="AG163" s="10"/>
      <c r="AH163" s="10"/>
      <c r="AI163" s="10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8"/>
      <c r="AW163" s="18"/>
      <c r="AX163" s="18"/>
      <c r="AY163" s="18"/>
      <c r="AZ163" s="18"/>
      <c r="BA163" s="18"/>
      <c r="BB163" s="18"/>
      <c r="BC163" s="18"/>
      <c r="BD163" s="18"/>
      <c r="BE163" s="18"/>
      <c r="BF163" s="18"/>
      <c r="BG163" s="18"/>
      <c r="BH163" s="18"/>
      <c r="BI163" s="18"/>
      <c r="BJ163" s="18"/>
      <c r="BK163" s="18"/>
      <c r="BL163" s="18"/>
      <c r="BM163" s="18"/>
      <c r="BN163" s="18"/>
      <c r="BO163" s="18"/>
      <c r="BP163" s="18"/>
      <c r="BQ163" s="18"/>
      <c r="BR163" s="18"/>
      <c r="BS163" s="18"/>
      <c r="BT163" s="18"/>
      <c r="BU163" s="18"/>
      <c r="BV163" s="18"/>
      <c r="BW163" s="18"/>
      <c r="BX163" s="18"/>
      <c r="BY163" s="18"/>
      <c r="BZ163" s="18"/>
      <c r="CA163" s="18"/>
      <c r="CB163" s="18"/>
      <c r="CC163" s="18"/>
      <c r="CD163" s="18"/>
      <c r="CE163" s="18"/>
      <c r="CF163" s="18"/>
      <c r="CG163" s="18"/>
      <c r="CH163" s="18"/>
      <c r="CI163" s="18"/>
      <c r="CJ163" s="18"/>
      <c r="CK163" s="18"/>
      <c r="CL163" s="18"/>
      <c r="CM163" s="18"/>
      <c r="CN163" s="18"/>
      <c r="CO163" s="18"/>
      <c r="CP163" s="18"/>
      <c r="CQ163" s="18"/>
      <c r="CR163" s="18"/>
      <c r="CS163" s="18"/>
      <c r="CT163" s="18"/>
      <c r="CU163" s="18"/>
      <c r="CV163" s="18"/>
      <c r="CW163" s="18"/>
      <c r="CX163" s="18"/>
      <c r="CY163" s="18"/>
      <c r="CZ163" s="18"/>
      <c r="DA163" s="18"/>
      <c r="DB163" s="18"/>
      <c r="DC163" s="18"/>
      <c r="DD163" s="18"/>
      <c r="DE163" s="18"/>
      <c r="DF163" s="18"/>
      <c r="DG163" s="18"/>
      <c r="DH163" s="18"/>
      <c r="DI163" s="18"/>
      <c r="DJ163" s="18"/>
      <c r="DK163" s="18"/>
      <c r="DL163" s="18"/>
      <c r="DM163" s="18"/>
      <c r="DN163" s="18"/>
      <c r="DO163" s="18"/>
      <c r="DP163" s="18"/>
      <c r="DQ163" s="18"/>
      <c r="DR163" s="18"/>
      <c r="DS163" s="18"/>
      <c r="DT163" s="18"/>
      <c r="DU163" s="18"/>
      <c r="DV163" s="18"/>
      <c r="DW163" s="18"/>
      <c r="DX163" s="18"/>
      <c r="DY163" s="18"/>
      <c r="DZ163" s="18"/>
      <c r="EA163" s="18"/>
      <c r="EB163" s="18"/>
      <c r="EC163" s="18"/>
      <c r="ED163" s="18"/>
      <c r="EE163" s="18"/>
      <c r="EF163" s="18"/>
      <c r="EG163" s="18"/>
      <c r="EH163" s="18"/>
      <c r="EI163" s="18"/>
      <c r="EJ163" s="18"/>
      <c r="EK163" s="18"/>
      <c r="EL163" s="18"/>
      <c r="EM163" s="18"/>
      <c r="EN163" s="18"/>
      <c r="EO163" s="18"/>
      <c r="EP163" s="18"/>
      <c r="EQ163" s="18"/>
      <c r="ER163" s="18"/>
      <c r="ES163" s="18"/>
      <c r="ET163" s="18"/>
      <c r="EU163" s="18"/>
      <c r="EV163" s="18"/>
      <c r="EW163" s="18"/>
      <c r="EX163" s="18"/>
      <c r="EY163" s="18"/>
      <c r="EZ163" s="18"/>
      <c r="FA163" s="18"/>
      <c r="FB163" s="18"/>
      <c r="FC163" s="18"/>
      <c r="FD163" s="18"/>
      <c r="FE163" s="18"/>
    </row>
    <row r="164" spans="1:161" x14ac:dyDescent="0.2">
      <c r="A164" s="125">
        <f t="shared" si="238"/>
        <v>44128</v>
      </c>
      <c r="B164" s="123">
        <f t="shared" si="233"/>
        <v>1027.2165745100001</v>
      </c>
      <c r="C164" s="3">
        <f t="shared" si="191"/>
        <v>1026.50488896</v>
      </c>
      <c r="D164" s="126">
        <f t="shared" si="245"/>
        <v>805.35599999999999</v>
      </c>
      <c r="E164" s="175">
        <f>IF(DAY(A163)=$A$7,VLOOKUP(A163,[1]A!$A$15:$C$500,3),E163)</f>
        <v>814.70100000000002</v>
      </c>
      <c r="F164" s="127">
        <f t="shared" si="246"/>
        <v>44098</v>
      </c>
      <c r="G164" s="122">
        <f t="shared" si="247"/>
        <v>1.1603564138095379E-2</v>
      </c>
      <c r="H164" s="128">
        <f t="shared" si="252"/>
        <v>1</v>
      </c>
      <c r="I164" s="128">
        <f t="shared" si="239"/>
        <v>31</v>
      </c>
      <c r="J164" s="123">
        <f t="shared" si="240"/>
        <v>1.0003722227762812</v>
      </c>
      <c r="K164" s="123">
        <v>1</v>
      </c>
      <c r="L164" s="123">
        <f t="shared" si="192"/>
        <v>1.00037222</v>
      </c>
      <c r="M164" s="123">
        <f t="shared" si="234"/>
        <v>1026.8869746</v>
      </c>
      <c r="N164" s="27">
        <f t="shared" si="248"/>
        <v>0</v>
      </c>
      <c r="O164" s="122">
        <f t="shared" si="235"/>
        <v>0</v>
      </c>
      <c r="P164" s="123">
        <f t="shared" si="189"/>
        <v>0</v>
      </c>
      <c r="Q164" s="122">
        <f t="shared" si="241"/>
        <v>0.1268</v>
      </c>
      <c r="R164" s="130">
        <f t="shared" si="236"/>
        <v>1.00032097</v>
      </c>
      <c r="S164" s="123">
        <f t="shared" si="242"/>
        <v>0.32959991</v>
      </c>
      <c r="T164" s="123">
        <f t="shared" si="243"/>
        <v>0</v>
      </c>
      <c r="U164" s="131" t="str">
        <f t="shared" ref="U164" si="274">U163</f>
        <v>J=</v>
      </c>
      <c r="V164" s="140">
        <f t="shared" si="194"/>
        <v>44158</v>
      </c>
      <c r="W164" s="4"/>
      <c r="X164" s="159">
        <f>[2]Plan1!$A295</f>
        <v>45768</v>
      </c>
      <c r="Y164" s="165" t="str">
        <f>[2]Plan1!$C295</f>
        <v>Tiradentes</v>
      </c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</row>
    <row r="165" spans="1:161" x14ac:dyDescent="0.2">
      <c r="A165" s="125">
        <f t="shared" si="238"/>
        <v>44129</v>
      </c>
      <c r="B165" s="123">
        <f t="shared" si="233"/>
        <v>1027.92875497</v>
      </c>
      <c r="C165" s="3">
        <f t="shared" si="191"/>
        <v>1026.50488896</v>
      </c>
      <c r="D165" s="126">
        <f t="shared" si="245"/>
        <v>805.35599999999999</v>
      </c>
      <c r="E165" s="175">
        <f>IF(DAY(A164)=$A$7,VLOOKUP(A164,[1]A!$A$15:$C$500,3),E164)</f>
        <v>814.70100000000002</v>
      </c>
      <c r="F165" s="127">
        <f t="shared" si="246"/>
        <v>44098</v>
      </c>
      <c r="G165" s="122">
        <f t="shared" si="247"/>
        <v>1.1603564138095379E-2</v>
      </c>
      <c r="H165" s="128">
        <f t="shared" si="252"/>
        <v>2</v>
      </c>
      <c r="I165" s="128">
        <f t="shared" si="239"/>
        <v>31</v>
      </c>
      <c r="J165" s="123">
        <f t="shared" si="240"/>
        <v>1.0007445841023579</v>
      </c>
      <c r="K165" s="123">
        <v>1</v>
      </c>
      <c r="L165" s="123">
        <f t="shared" si="192"/>
        <v>1.0007445800000001</v>
      </c>
      <c r="M165" s="123">
        <f t="shared" si="234"/>
        <v>1027.26920397</v>
      </c>
      <c r="N165" s="27">
        <f t="shared" si="248"/>
        <v>0</v>
      </c>
      <c r="O165" s="122">
        <f t="shared" si="235"/>
        <v>0</v>
      </c>
      <c r="P165" s="123">
        <f t="shared" si="189"/>
        <v>0</v>
      </c>
      <c r="Q165" s="122">
        <f t="shared" si="241"/>
        <v>0.1268</v>
      </c>
      <c r="R165" s="130">
        <f t="shared" si="236"/>
        <v>1.000642043</v>
      </c>
      <c r="S165" s="123">
        <f t="shared" si="242"/>
        <v>0.659551</v>
      </c>
      <c r="T165" s="123">
        <f t="shared" si="243"/>
        <v>0</v>
      </c>
      <c r="U165" s="131" t="str">
        <f t="shared" ref="U165" si="275">U164</f>
        <v>J=</v>
      </c>
      <c r="V165" s="140">
        <f t="shared" si="194"/>
        <v>44158</v>
      </c>
      <c r="W165" s="4"/>
      <c r="X165" s="159">
        <f>[2]Plan1!$A296</f>
        <v>45778</v>
      </c>
      <c r="Y165" s="165" t="str">
        <f>[2]Plan1!$C296</f>
        <v>Dia do Trabalho</v>
      </c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</row>
    <row r="166" spans="1:161" x14ac:dyDescent="0.2">
      <c r="A166" s="125">
        <f t="shared" si="238"/>
        <v>44130</v>
      </c>
      <c r="B166" s="123">
        <f t="shared" si="233"/>
        <v>1028.6414315899999</v>
      </c>
      <c r="C166" s="3">
        <f t="shared" si="191"/>
        <v>1026.50488896</v>
      </c>
      <c r="D166" s="126">
        <f t="shared" si="245"/>
        <v>805.35599999999999</v>
      </c>
      <c r="E166" s="175">
        <f>IF(DAY(A165)=$A$7,VLOOKUP(A165,[1]A!$A$15:$C$500,3),E165)</f>
        <v>814.70100000000002</v>
      </c>
      <c r="F166" s="127">
        <f t="shared" si="246"/>
        <v>44098</v>
      </c>
      <c r="G166" s="122">
        <f t="shared" si="247"/>
        <v>1.1603564138095379E-2</v>
      </c>
      <c r="H166" s="128">
        <f t="shared" si="252"/>
        <v>3</v>
      </c>
      <c r="I166" s="128">
        <f t="shared" si="239"/>
        <v>31</v>
      </c>
      <c r="J166" s="123">
        <f t="shared" si="240"/>
        <v>1.0011170840298009</v>
      </c>
      <c r="K166" s="123">
        <v>1</v>
      </c>
      <c r="L166" s="123">
        <f t="shared" si="192"/>
        <v>1.00111708</v>
      </c>
      <c r="M166" s="123">
        <f t="shared" si="234"/>
        <v>1027.6515770399999</v>
      </c>
      <c r="N166" s="27">
        <f t="shared" si="248"/>
        <v>0</v>
      </c>
      <c r="O166" s="122">
        <f t="shared" si="235"/>
        <v>0</v>
      </c>
      <c r="P166" s="123">
        <f t="shared" si="189"/>
        <v>0</v>
      </c>
      <c r="Q166" s="122">
        <f t="shared" si="241"/>
        <v>0.1268</v>
      </c>
      <c r="R166" s="130">
        <f t="shared" si="236"/>
        <v>1.00096322</v>
      </c>
      <c r="S166" s="123">
        <f t="shared" si="242"/>
        <v>0.98985455</v>
      </c>
      <c r="T166" s="123">
        <f t="shared" si="243"/>
        <v>0</v>
      </c>
      <c r="U166" s="131" t="str">
        <f t="shared" ref="U166" si="276">U165</f>
        <v>J=</v>
      </c>
      <c r="V166" s="140">
        <f t="shared" si="194"/>
        <v>44158</v>
      </c>
      <c r="W166" s="4"/>
      <c r="X166" s="159">
        <f>[2]Plan1!$A297</f>
        <v>45827</v>
      </c>
      <c r="Y166" s="165" t="str">
        <f>[2]Plan1!$C297</f>
        <v>Corpus Christi</v>
      </c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</row>
    <row r="167" spans="1:161" x14ac:dyDescent="0.2">
      <c r="A167" s="125">
        <f t="shared" si="238"/>
        <v>44131</v>
      </c>
      <c r="B167" s="123">
        <f t="shared" si="233"/>
        <v>1029.3546025799999</v>
      </c>
      <c r="C167" s="3">
        <f t="shared" si="191"/>
        <v>1026.50488896</v>
      </c>
      <c r="D167" s="126">
        <f t="shared" si="245"/>
        <v>805.35599999999999</v>
      </c>
      <c r="E167" s="175">
        <f>IF(DAY(A166)=$A$7,VLOOKUP(A166,[1]A!$A$15:$C$500,3),E166)</f>
        <v>814.70100000000002</v>
      </c>
      <c r="F167" s="127">
        <f t="shared" si="246"/>
        <v>44098</v>
      </c>
      <c r="G167" s="122">
        <f t="shared" si="247"/>
        <v>1.1603564138095379E-2</v>
      </c>
      <c r="H167" s="128">
        <f t="shared" si="252"/>
        <v>4</v>
      </c>
      <c r="I167" s="128">
        <f t="shared" si="239"/>
        <v>31</v>
      </c>
      <c r="J167" s="123">
        <f t="shared" si="240"/>
        <v>1.0014897226102011</v>
      </c>
      <c r="K167" s="123">
        <v>1</v>
      </c>
      <c r="L167" s="123">
        <f t="shared" si="192"/>
        <v>1.0014897199999999</v>
      </c>
      <c r="M167" s="123">
        <f t="shared" si="234"/>
        <v>1028.03409382</v>
      </c>
      <c r="N167" s="27">
        <f t="shared" si="248"/>
        <v>0</v>
      </c>
      <c r="O167" s="122">
        <f t="shared" si="235"/>
        <v>0</v>
      </c>
      <c r="P167" s="123">
        <f t="shared" si="189"/>
        <v>0</v>
      </c>
      <c r="Q167" s="122">
        <f t="shared" si="241"/>
        <v>0.1268</v>
      </c>
      <c r="R167" s="130">
        <f t="shared" si="236"/>
        <v>1.0012844990000001</v>
      </c>
      <c r="S167" s="123">
        <f t="shared" si="242"/>
        <v>1.3205087600000001</v>
      </c>
      <c r="T167" s="123">
        <f t="shared" si="243"/>
        <v>0</v>
      </c>
      <c r="U167" s="131" t="str">
        <f t="shared" ref="U167" si="277">U166</f>
        <v>J=</v>
      </c>
      <c r="V167" s="140">
        <f t="shared" si="194"/>
        <v>44158</v>
      </c>
      <c r="W167" s="4"/>
      <c r="X167" s="159">
        <f>[2]Plan1!$A298</f>
        <v>45907</v>
      </c>
      <c r="Y167" s="165" t="str">
        <f>[2]Plan1!$C298</f>
        <v>Independência do Brasil</v>
      </c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</row>
    <row r="168" spans="1:161" x14ac:dyDescent="0.2">
      <c r="A168" s="125">
        <f t="shared" si="238"/>
        <v>44132</v>
      </c>
      <c r="B168" s="123">
        <f t="shared" si="233"/>
        <v>1030.06825998</v>
      </c>
      <c r="C168" s="3">
        <f t="shared" si="191"/>
        <v>1026.50488896</v>
      </c>
      <c r="D168" s="126">
        <f t="shared" si="245"/>
        <v>805.35599999999999</v>
      </c>
      <c r="E168" s="175">
        <f>IF(DAY(A167)=$A$7,VLOOKUP(A167,[1]A!$A$15:$C$500,3),E167)</f>
        <v>814.70100000000002</v>
      </c>
      <c r="F168" s="127">
        <f t="shared" si="246"/>
        <v>44098</v>
      </c>
      <c r="G168" s="122">
        <f t="shared" si="247"/>
        <v>1.1603564138095379E-2</v>
      </c>
      <c r="H168" s="128">
        <f t="shared" si="252"/>
        <v>5</v>
      </c>
      <c r="I168" s="128">
        <f t="shared" si="239"/>
        <v>31</v>
      </c>
      <c r="J168" s="123">
        <f t="shared" si="240"/>
        <v>1.0018624998951682</v>
      </c>
      <c r="K168" s="123">
        <v>1</v>
      </c>
      <c r="L168" s="123">
        <f t="shared" si="192"/>
        <v>1.0018624899999999</v>
      </c>
      <c r="M168" s="123">
        <f t="shared" si="234"/>
        <v>1028.41674405</v>
      </c>
      <c r="N168" s="27">
        <f t="shared" si="248"/>
        <v>0</v>
      </c>
      <c r="O168" s="122">
        <f t="shared" si="235"/>
        <v>0</v>
      </c>
      <c r="P168" s="123">
        <f t="shared" si="189"/>
        <v>0</v>
      </c>
      <c r="Q168" s="122">
        <f t="shared" si="241"/>
        <v>0.1268</v>
      </c>
      <c r="R168" s="130">
        <f t="shared" si="236"/>
        <v>1.001605882</v>
      </c>
      <c r="S168" s="123">
        <f t="shared" si="242"/>
        <v>1.65151593</v>
      </c>
      <c r="T168" s="123">
        <f t="shared" si="243"/>
        <v>0</v>
      </c>
      <c r="U168" s="131" t="str">
        <f t="shared" ref="U168" si="278">U167</f>
        <v>J=</v>
      </c>
      <c r="V168" s="140">
        <f t="shared" si="194"/>
        <v>44158</v>
      </c>
      <c r="W168" s="4"/>
      <c r="X168" s="159">
        <f>[2]Plan1!$A299</f>
        <v>45942</v>
      </c>
      <c r="Y168" s="165" t="str">
        <f>[2]Plan1!$C299</f>
        <v>Nossa Sr.a Aparecida - Padroeira do Brasil</v>
      </c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</row>
    <row r="169" spans="1:161" x14ac:dyDescent="0.2">
      <c r="A169" s="125">
        <f t="shared" si="238"/>
        <v>44133</v>
      </c>
      <c r="B169" s="123">
        <f t="shared" si="233"/>
        <v>1030.78242254</v>
      </c>
      <c r="C169" s="3">
        <f t="shared" si="191"/>
        <v>1026.50488896</v>
      </c>
      <c r="D169" s="126">
        <f t="shared" si="245"/>
        <v>805.35599999999999</v>
      </c>
      <c r="E169" s="175">
        <f>IF(DAY(A168)=$A$7,VLOOKUP(A168,[1]A!$A$15:$C$500,3),E168)</f>
        <v>814.70100000000002</v>
      </c>
      <c r="F169" s="127">
        <f t="shared" si="246"/>
        <v>44098</v>
      </c>
      <c r="G169" s="122">
        <f t="shared" si="247"/>
        <v>1.1603564138095379E-2</v>
      </c>
      <c r="H169" s="128">
        <f t="shared" si="252"/>
        <v>6</v>
      </c>
      <c r="I169" s="128">
        <f t="shared" si="239"/>
        <v>31</v>
      </c>
      <c r="J169" s="123">
        <f t="shared" si="240"/>
        <v>1.0022354159363314</v>
      </c>
      <c r="K169" s="123">
        <v>1</v>
      </c>
      <c r="L169" s="123">
        <f t="shared" si="192"/>
        <v>1.0022354099999999</v>
      </c>
      <c r="M169" s="123">
        <f t="shared" si="234"/>
        <v>1028.79954825</v>
      </c>
      <c r="N169" s="27">
        <f t="shared" si="248"/>
        <v>0</v>
      </c>
      <c r="O169" s="122">
        <f t="shared" si="235"/>
        <v>0</v>
      </c>
      <c r="P169" s="123">
        <f t="shared" si="189"/>
        <v>0</v>
      </c>
      <c r="Q169" s="122">
        <f t="shared" si="241"/>
        <v>0.1268</v>
      </c>
      <c r="R169" s="130">
        <f t="shared" si="236"/>
        <v>1.001927367</v>
      </c>
      <c r="S169" s="123">
        <f t="shared" si="242"/>
        <v>1.98287429</v>
      </c>
      <c r="T169" s="123">
        <f t="shared" si="243"/>
        <v>0</v>
      </c>
      <c r="U169" s="131" t="str">
        <f t="shared" ref="U169" si="279">U168</f>
        <v>J=</v>
      </c>
      <c r="V169" s="140">
        <f t="shared" si="194"/>
        <v>44158</v>
      </c>
      <c r="W169" s="4"/>
      <c r="X169" s="159">
        <f>[2]Plan1!$A300</f>
        <v>45963</v>
      </c>
      <c r="Y169" s="165" t="str">
        <f>[2]Plan1!$C300</f>
        <v>Finados</v>
      </c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</row>
    <row r="170" spans="1:161" x14ac:dyDescent="0.2">
      <c r="A170" s="125">
        <f t="shared" si="238"/>
        <v>44134</v>
      </c>
      <c r="B170" s="123">
        <f t="shared" si="233"/>
        <v>1031.4970823000001</v>
      </c>
      <c r="C170" s="3">
        <f t="shared" si="191"/>
        <v>1026.50488896</v>
      </c>
      <c r="D170" s="126">
        <f t="shared" si="245"/>
        <v>805.35599999999999</v>
      </c>
      <c r="E170" s="175">
        <f>IF(DAY(A169)=$A$7,VLOOKUP(A169,[1]A!$A$15:$C$500,3),E169)</f>
        <v>814.70100000000002</v>
      </c>
      <c r="F170" s="127">
        <f t="shared" si="246"/>
        <v>44098</v>
      </c>
      <c r="G170" s="122">
        <f t="shared" si="247"/>
        <v>1.1603564138095379E-2</v>
      </c>
      <c r="H170" s="128">
        <f t="shared" si="252"/>
        <v>7</v>
      </c>
      <c r="I170" s="128">
        <f t="shared" si="239"/>
        <v>31</v>
      </c>
      <c r="J170" s="123">
        <f t="shared" si="240"/>
        <v>1.0026084707853387</v>
      </c>
      <c r="K170" s="123">
        <v>1</v>
      </c>
      <c r="L170" s="123">
        <f t="shared" si="192"/>
        <v>1.00260847</v>
      </c>
      <c r="M170" s="123">
        <f t="shared" si="234"/>
        <v>1029.18249616</v>
      </c>
      <c r="N170" s="27">
        <f t="shared" si="248"/>
        <v>0</v>
      </c>
      <c r="O170" s="122">
        <f t="shared" si="235"/>
        <v>0</v>
      </c>
      <c r="P170" s="123">
        <f t="shared" ref="P170:P233" si="280">IF(O170&gt;0,TRUNC(O170*M170,8),0)</f>
        <v>0</v>
      </c>
      <c r="Q170" s="122">
        <f t="shared" si="241"/>
        <v>0.1268</v>
      </c>
      <c r="R170" s="130">
        <f t="shared" si="236"/>
        <v>1.0022489560000001</v>
      </c>
      <c r="S170" s="123">
        <f t="shared" si="242"/>
        <v>2.3145861399999998</v>
      </c>
      <c r="T170" s="123">
        <f t="shared" si="243"/>
        <v>0</v>
      </c>
      <c r="U170" s="131" t="str">
        <f t="shared" ref="U170" si="281">U169</f>
        <v>J=</v>
      </c>
      <c r="V170" s="140">
        <f t="shared" si="194"/>
        <v>44158</v>
      </c>
      <c r="W170" s="4"/>
      <c r="X170" s="159">
        <f>[2]Plan1!$A301</f>
        <v>45976</v>
      </c>
      <c r="Y170" s="165" t="str">
        <f>[2]Plan1!$C301</f>
        <v>Proclamação da República</v>
      </c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</row>
    <row r="171" spans="1:161" x14ac:dyDescent="0.2">
      <c r="A171" s="125">
        <f t="shared" si="238"/>
        <v>44135</v>
      </c>
      <c r="B171" s="123">
        <f t="shared" si="233"/>
        <v>1032.2122282099999</v>
      </c>
      <c r="C171" s="3">
        <f t="shared" ref="C171:C234" si="282">IF(N170&gt;0,M170-P170,C170)</f>
        <v>1026.50488896</v>
      </c>
      <c r="D171" s="126">
        <f t="shared" si="245"/>
        <v>805.35599999999999</v>
      </c>
      <c r="E171" s="175">
        <f>IF(DAY(A170)=$A$7,VLOOKUP(A170,[1]A!$A$15:$C$500,3),E170)</f>
        <v>814.70100000000002</v>
      </c>
      <c r="F171" s="127">
        <f t="shared" si="246"/>
        <v>44098</v>
      </c>
      <c r="G171" s="122">
        <f t="shared" si="247"/>
        <v>1.1603564138095379E-2</v>
      </c>
      <c r="H171" s="128">
        <f t="shared" si="252"/>
        <v>8</v>
      </c>
      <c r="I171" s="128">
        <f t="shared" si="239"/>
        <v>31</v>
      </c>
      <c r="J171" s="123">
        <f t="shared" si="240"/>
        <v>1.0029816644938574</v>
      </c>
      <c r="K171" s="123">
        <v>1</v>
      </c>
      <c r="L171" s="123">
        <f t="shared" ref="L171:L234" si="283">TRUNC(J171*K171,8)</f>
        <v>1.0029816600000001</v>
      </c>
      <c r="M171" s="123">
        <f t="shared" si="234"/>
        <v>1029.56557752</v>
      </c>
      <c r="N171" s="27">
        <f t="shared" si="248"/>
        <v>0</v>
      </c>
      <c r="O171" s="122">
        <f t="shared" si="235"/>
        <v>0</v>
      </c>
      <c r="P171" s="123">
        <f t="shared" si="280"/>
        <v>0</v>
      </c>
      <c r="Q171" s="122">
        <f t="shared" si="241"/>
        <v>0.1268</v>
      </c>
      <c r="R171" s="130">
        <f t="shared" si="236"/>
        <v>1.0025706480000001</v>
      </c>
      <c r="S171" s="123">
        <f t="shared" si="242"/>
        <v>2.64665069</v>
      </c>
      <c r="T171" s="123">
        <f t="shared" si="243"/>
        <v>0</v>
      </c>
      <c r="U171" s="131" t="str">
        <f t="shared" ref="U171" si="284">U170</f>
        <v>J=</v>
      </c>
      <c r="V171" s="140">
        <f t="shared" ref="V171:V234" si="285">VLOOKUP(A170,$Y$10:$AG$60,9)</f>
        <v>44158</v>
      </c>
      <c r="W171" s="4"/>
      <c r="X171" s="159">
        <f>[2]Plan1!$A302</f>
        <v>45981</v>
      </c>
      <c r="Y171" s="165" t="str">
        <f>[2]Plan1!$C302</f>
        <v>Dia Nacional de Zumbi e da Consciência Negra</v>
      </c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</row>
    <row r="172" spans="1:161" x14ac:dyDescent="0.2">
      <c r="A172" s="125">
        <f t="shared" si="238"/>
        <v>44136</v>
      </c>
      <c r="B172" s="123">
        <f t="shared" si="233"/>
        <v>1032.92787079</v>
      </c>
      <c r="C172" s="3">
        <f t="shared" si="282"/>
        <v>1026.50488896</v>
      </c>
      <c r="D172" s="126">
        <f t="shared" si="245"/>
        <v>805.35599999999999</v>
      </c>
      <c r="E172" s="175">
        <f>IF(DAY(A171)=$A$7,VLOOKUP(A171,[1]A!$A$15:$C$500,3),E171)</f>
        <v>814.70100000000002</v>
      </c>
      <c r="F172" s="127">
        <f t="shared" si="246"/>
        <v>44098</v>
      </c>
      <c r="G172" s="122">
        <f t="shared" si="247"/>
        <v>1.1603564138095379E-2</v>
      </c>
      <c r="H172" s="128">
        <f t="shared" si="252"/>
        <v>9</v>
      </c>
      <c r="I172" s="128">
        <f t="shared" si="239"/>
        <v>31</v>
      </c>
      <c r="J172" s="123">
        <f t="shared" si="240"/>
        <v>1.0033549971135747</v>
      </c>
      <c r="K172" s="123">
        <v>1</v>
      </c>
      <c r="L172" s="123">
        <f t="shared" si="283"/>
        <v>1.0033549900000001</v>
      </c>
      <c r="M172" s="123">
        <f t="shared" si="234"/>
        <v>1029.94880259</v>
      </c>
      <c r="N172" s="27">
        <f t="shared" si="248"/>
        <v>0</v>
      </c>
      <c r="O172" s="122">
        <f t="shared" si="235"/>
        <v>0</v>
      </c>
      <c r="P172" s="123">
        <f t="shared" si="280"/>
        <v>0</v>
      </c>
      <c r="Q172" s="122">
        <f t="shared" si="241"/>
        <v>0.1268</v>
      </c>
      <c r="R172" s="130">
        <f t="shared" si="236"/>
        <v>1.0028924429999999</v>
      </c>
      <c r="S172" s="123">
        <f t="shared" si="242"/>
        <v>2.9790681999999999</v>
      </c>
      <c r="T172" s="123">
        <f t="shared" si="243"/>
        <v>0</v>
      </c>
      <c r="U172" s="131" t="str">
        <f t="shared" ref="U172" si="286">U171</f>
        <v>J=</v>
      </c>
      <c r="V172" s="140">
        <f t="shared" si="285"/>
        <v>44158</v>
      </c>
      <c r="W172" s="4"/>
      <c r="X172" s="159">
        <f>[2]Plan1!$A303</f>
        <v>46016</v>
      </c>
      <c r="Y172" s="165" t="str">
        <f>[2]Plan1!$C303</f>
        <v>Natal</v>
      </c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</row>
    <row r="173" spans="1:161" x14ac:dyDescent="0.2">
      <c r="A173" s="125">
        <f t="shared" si="238"/>
        <v>44137</v>
      </c>
      <c r="B173" s="123">
        <f t="shared" si="233"/>
        <v>1033.6440113399999</v>
      </c>
      <c r="C173" s="3">
        <f t="shared" si="282"/>
        <v>1026.50488896</v>
      </c>
      <c r="D173" s="126">
        <f t="shared" si="245"/>
        <v>805.35599999999999</v>
      </c>
      <c r="E173" s="175">
        <f>IF(DAY(A172)=$A$7,VLOOKUP(A172,[1]A!$A$15:$C$500,3),E172)</f>
        <v>814.70100000000002</v>
      </c>
      <c r="F173" s="127">
        <f t="shared" si="246"/>
        <v>44098</v>
      </c>
      <c r="G173" s="122">
        <f t="shared" si="247"/>
        <v>1.1603564138095379E-2</v>
      </c>
      <c r="H173" s="128">
        <f t="shared" si="252"/>
        <v>10</v>
      </c>
      <c r="I173" s="128">
        <f t="shared" si="239"/>
        <v>31</v>
      </c>
      <c r="J173" s="123">
        <f t="shared" si="240"/>
        <v>1.003728468696196</v>
      </c>
      <c r="K173" s="123">
        <v>1</v>
      </c>
      <c r="L173" s="123">
        <f t="shared" si="283"/>
        <v>1.00372846</v>
      </c>
      <c r="M173" s="123">
        <f t="shared" si="234"/>
        <v>1030.33217137</v>
      </c>
      <c r="N173" s="27">
        <f t="shared" si="248"/>
        <v>0</v>
      </c>
      <c r="O173" s="122">
        <f t="shared" si="235"/>
        <v>0</v>
      </c>
      <c r="P173" s="123">
        <f t="shared" si="280"/>
        <v>0</v>
      </c>
      <c r="Q173" s="122">
        <f t="shared" si="241"/>
        <v>0.1268</v>
      </c>
      <c r="R173" s="130">
        <f t="shared" si="236"/>
        <v>1.0032143419999999</v>
      </c>
      <c r="S173" s="123">
        <f t="shared" si="242"/>
        <v>3.3118399699999999</v>
      </c>
      <c r="T173" s="123">
        <f t="shared" si="243"/>
        <v>0</v>
      </c>
      <c r="U173" s="131" t="str">
        <f t="shared" ref="U173" si="287">U172</f>
        <v>J=</v>
      </c>
      <c r="V173" s="140">
        <f t="shared" si="285"/>
        <v>44158</v>
      </c>
      <c r="W173" s="4"/>
      <c r="X173" s="159">
        <f>[2]Plan1!$A304</f>
        <v>46023</v>
      </c>
      <c r="Y173" s="165" t="str">
        <f>[2]Plan1!$C304</f>
        <v>Confraternização Universal</v>
      </c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</row>
    <row r="174" spans="1:161" x14ac:dyDescent="0.2">
      <c r="A174" s="125">
        <f t="shared" si="238"/>
        <v>44138</v>
      </c>
      <c r="B174" s="123">
        <f t="shared" si="233"/>
        <v>1034.3606490799998</v>
      </c>
      <c r="C174" s="3">
        <f t="shared" si="282"/>
        <v>1026.50488896</v>
      </c>
      <c r="D174" s="126">
        <f t="shared" si="245"/>
        <v>805.35599999999999</v>
      </c>
      <c r="E174" s="175">
        <f>IF(DAY(A173)=$A$7,VLOOKUP(A173,[1]A!$A$15:$C$500,3),E173)</f>
        <v>814.70100000000002</v>
      </c>
      <c r="F174" s="127">
        <f t="shared" si="246"/>
        <v>44098</v>
      </c>
      <c r="G174" s="122">
        <f t="shared" si="247"/>
        <v>1.1603564138095379E-2</v>
      </c>
      <c r="H174" s="128">
        <f t="shared" si="252"/>
        <v>11</v>
      </c>
      <c r="I174" s="128">
        <f t="shared" si="239"/>
        <v>31</v>
      </c>
      <c r="J174" s="123">
        <f t="shared" si="240"/>
        <v>1.0041020792934467</v>
      </c>
      <c r="K174" s="123">
        <v>1</v>
      </c>
      <c r="L174" s="123">
        <f t="shared" si="283"/>
        <v>1.0041020700000001</v>
      </c>
      <c r="M174" s="123">
        <f t="shared" si="234"/>
        <v>1030.7156838599999</v>
      </c>
      <c r="N174" s="27">
        <f t="shared" si="248"/>
        <v>0</v>
      </c>
      <c r="O174" s="122">
        <f t="shared" si="235"/>
        <v>0</v>
      </c>
      <c r="P174" s="123">
        <f t="shared" si="280"/>
        <v>0</v>
      </c>
      <c r="Q174" s="122">
        <f t="shared" si="241"/>
        <v>0.1268</v>
      </c>
      <c r="R174" s="130">
        <f t="shared" si="236"/>
        <v>1.003536344</v>
      </c>
      <c r="S174" s="123">
        <f t="shared" si="242"/>
        <v>3.64496522</v>
      </c>
      <c r="T174" s="123">
        <f t="shared" si="243"/>
        <v>0</v>
      </c>
      <c r="U174" s="131" t="str">
        <f t="shared" ref="U174" si="288">U173</f>
        <v>J=</v>
      </c>
      <c r="V174" s="140">
        <f t="shared" si="285"/>
        <v>44158</v>
      </c>
      <c r="W174" s="4"/>
      <c r="X174" s="159">
        <f>[2]Plan1!$A305</f>
        <v>46069</v>
      </c>
      <c r="Y174" s="165" t="str">
        <f>[2]Plan1!$C305</f>
        <v>Carnaval</v>
      </c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</row>
    <row r="175" spans="1:161" x14ac:dyDescent="0.2">
      <c r="A175" s="125">
        <f t="shared" si="238"/>
        <v>44139</v>
      </c>
      <c r="B175" s="123">
        <f t="shared" si="233"/>
        <v>1035.0777842799998</v>
      </c>
      <c r="C175" s="3">
        <f t="shared" si="282"/>
        <v>1026.50488896</v>
      </c>
      <c r="D175" s="126">
        <f t="shared" si="245"/>
        <v>805.35599999999999</v>
      </c>
      <c r="E175" s="175">
        <f>IF(DAY(A174)=$A$7,VLOOKUP(A174,[1]A!$A$15:$C$500,3),E174)</f>
        <v>814.70100000000002</v>
      </c>
      <c r="F175" s="127">
        <f t="shared" si="246"/>
        <v>44098</v>
      </c>
      <c r="G175" s="122">
        <f t="shared" si="247"/>
        <v>1.1603564138095379E-2</v>
      </c>
      <c r="H175" s="128">
        <f t="shared" si="252"/>
        <v>12</v>
      </c>
      <c r="I175" s="128">
        <f t="shared" si="239"/>
        <v>31</v>
      </c>
      <c r="J175" s="123">
        <f t="shared" si="240"/>
        <v>1.004475828957071</v>
      </c>
      <c r="K175" s="123">
        <v>1</v>
      </c>
      <c r="L175" s="123">
        <f t="shared" si="283"/>
        <v>1.0044758199999999</v>
      </c>
      <c r="M175" s="123">
        <f t="shared" si="234"/>
        <v>1031.0993400699999</v>
      </c>
      <c r="N175" s="27">
        <f t="shared" si="248"/>
        <v>0</v>
      </c>
      <c r="O175" s="122">
        <f t="shared" si="235"/>
        <v>0</v>
      </c>
      <c r="P175" s="123">
        <f t="shared" si="280"/>
        <v>0</v>
      </c>
      <c r="Q175" s="122">
        <f t="shared" si="241"/>
        <v>0.1268</v>
      </c>
      <c r="R175" s="130">
        <f t="shared" si="236"/>
        <v>1.003858449</v>
      </c>
      <c r="S175" s="123">
        <f t="shared" si="242"/>
        <v>3.9784442100000001</v>
      </c>
      <c r="T175" s="123">
        <f t="shared" si="243"/>
        <v>0</v>
      </c>
      <c r="U175" s="131" t="str">
        <f t="shared" ref="U175" si="289">U174</f>
        <v>J=</v>
      </c>
      <c r="V175" s="140">
        <f t="shared" si="285"/>
        <v>44158</v>
      </c>
      <c r="W175" s="4"/>
      <c r="X175" s="159">
        <f>[2]Plan1!$A306</f>
        <v>46070</v>
      </c>
      <c r="Y175" s="165" t="str">
        <f>[2]Plan1!$C306</f>
        <v>Carnaval</v>
      </c>
      <c r="AE175" s="10"/>
      <c r="AF175" s="10"/>
      <c r="AG175" s="10"/>
      <c r="AH175" s="10"/>
      <c r="AI175" s="10"/>
    </row>
    <row r="176" spans="1:161" x14ac:dyDescent="0.2">
      <c r="A176" s="125">
        <f t="shared" si="238"/>
        <v>44140</v>
      </c>
      <c r="B176" s="123">
        <f t="shared" si="233"/>
        <v>1035.7954182200001</v>
      </c>
      <c r="C176" s="3">
        <f t="shared" si="282"/>
        <v>1026.50488896</v>
      </c>
      <c r="D176" s="126">
        <f t="shared" si="245"/>
        <v>805.35599999999999</v>
      </c>
      <c r="E176" s="175">
        <f>IF(DAY(A175)=$A$7,VLOOKUP(A175,[1]A!$A$15:$C$500,3),E175)</f>
        <v>814.70100000000002</v>
      </c>
      <c r="F176" s="127">
        <f t="shared" si="246"/>
        <v>44098</v>
      </c>
      <c r="G176" s="122">
        <f t="shared" si="247"/>
        <v>1.1603564138095379E-2</v>
      </c>
      <c r="H176" s="128">
        <f t="shared" si="252"/>
        <v>13</v>
      </c>
      <c r="I176" s="128">
        <f t="shared" si="239"/>
        <v>31</v>
      </c>
      <c r="J176" s="123">
        <f t="shared" si="240"/>
        <v>1.0048497177388329</v>
      </c>
      <c r="K176" s="123">
        <v>1</v>
      </c>
      <c r="L176" s="123">
        <f t="shared" si="283"/>
        <v>1.00484971</v>
      </c>
      <c r="M176" s="123">
        <f t="shared" si="234"/>
        <v>1031.48313998</v>
      </c>
      <c r="N176" s="27">
        <f t="shared" si="248"/>
        <v>0</v>
      </c>
      <c r="O176" s="122">
        <f t="shared" si="235"/>
        <v>0</v>
      </c>
      <c r="P176" s="123">
        <f t="shared" si="280"/>
        <v>0</v>
      </c>
      <c r="Q176" s="122">
        <f t="shared" si="241"/>
        <v>0.1268</v>
      </c>
      <c r="R176" s="130">
        <f t="shared" si="236"/>
        <v>1.0041806579999999</v>
      </c>
      <c r="S176" s="123">
        <f t="shared" si="242"/>
        <v>4.3122782400000004</v>
      </c>
      <c r="T176" s="123">
        <f t="shared" si="243"/>
        <v>0</v>
      </c>
      <c r="U176" s="131" t="str">
        <f t="shared" ref="U176" si="290">U175</f>
        <v>J=</v>
      </c>
      <c r="V176" s="140">
        <f t="shared" si="285"/>
        <v>44158</v>
      </c>
      <c r="W176" s="4"/>
      <c r="X176" s="159">
        <f>[2]Plan1!$A307</f>
        <v>46115</v>
      </c>
      <c r="Y176" s="165" t="str">
        <f>[2]Plan1!$C307</f>
        <v>Paixão de Cristo</v>
      </c>
      <c r="AE176" s="10"/>
      <c r="AF176" s="10"/>
      <c r="AG176" s="10"/>
      <c r="AH176" s="10"/>
      <c r="AI176" s="10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</row>
    <row r="177" spans="1:161" x14ac:dyDescent="0.2">
      <c r="A177" s="125">
        <f t="shared" si="238"/>
        <v>44141</v>
      </c>
      <c r="B177" s="123">
        <f t="shared" si="233"/>
        <v>1036.51355012</v>
      </c>
      <c r="C177" s="3">
        <f t="shared" si="282"/>
        <v>1026.50488896</v>
      </c>
      <c r="D177" s="126">
        <f t="shared" si="245"/>
        <v>805.35599999999999</v>
      </c>
      <c r="E177" s="175">
        <f>IF(DAY(A176)=$A$7,VLOOKUP(A176,[1]A!$A$15:$C$500,3),E176)</f>
        <v>814.70100000000002</v>
      </c>
      <c r="F177" s="127">
        <f t="shared" si="246"/>
        <v>44098</v>
      </c>
      <c r="G177" s="122">
        <f t="shared" si="247"/>
        <v>1.1603564138095379E-2</v>
      </c>
      <c r="H177" s="128">
        <f t="shared" si="252"/>
        <v>14</v>
      </c>
      <c r="I177" s="128">
        <f t="shared" si="239"/>
        <v>31</v>
      </c>
      <c r="J177" s="123">
        <f t="shared" si="240"/>
        <v>1.0052237456905151</v>
      </c>
      <c r="K177" s="123">
        <v>1</v>
      </c>
      <c r="L177" s="123">
        <f t="shared" si="283"/>
        <v>1.0052237399999999</v>
      </c>
      <c r="M177" s="123">
        <f t="shared" si="234"/>
        <v>1031.8670835999999</v>
      </c>
      <c r="N177" s="27">
        <f t="shared" si="248"/>
        <v>0</v>
      </c>
      <c r="O177" s="122">
        <f t="shared" si="235"/>
        <v>0</v>
      </c>
      <c r="P177" s="123">
        <f t="shared" si="280"/>
        <v>0</v>
      </c>
      <c r="Q177" s="122">
        <f t="shared" si="241"/>
        <v>0.1268</v>
      </c>
      <c r="R177" s="130">
        <f t="shared" si="236"/>
        <v>1.0045029700000001</v>
      </c>
      <c r="S177" s="123">
        <f t="shared" si="242"/>
        <v>4.6464665199999997</v>
      </c>
      <c r="T177" s="123">
        <f t="shared" si="243"/>
        <v>0</v>
      </c>
      <c r="U177" s="131" t="str">
        <f t="shared" ref="U177" si="291">U176</f>
        <v>J=</v>
      </c>
      <c r="V177" s="140">
        <f t="shared" si="285"/>
        <v>44158</v>
      </c>
      <c r="W177" s="4"/>
      <c r="X177" s="159">
        <f>[2]Plan1!$A308</f>
        <v>46133</v>
      </c>
      <c r="Y177" s="165" t="str">
        <f>[2]Plan1!$C308</f>
        <v>Tiradentes</v>
      </c>
      <c r="AE177" s="10"/>
      <c r="AF177" s="10"/>
      <c r="AG177" s="10"/>
      <c r="AH177" s="10"/>
      <c r="AI177" s="10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</row>
    <row r="178" spans="1:161" x14ac:dyDescent="0.2">
      <c r="A178" s="125">
        <f t="shared" si="238"/>
        <v>44142</v>
      </c>
      <c r="B178" s="123">
        <f t="shared" si="233"/>
        <v>1037.2321802500001</v>
      </c>
      <c r="C178" s="3">
        <f t="shared" si="282"/>
        <v>1026.50488896</v>
      </c>
      <c r="D178" s="126">
        <f t="shared" si="245"/>
        <v>805.35599999999999</v>
      </c>
      <c r="E178" s="175">
        <f>IF(DAY(A177)=$A$7,VLOOKUP(A177,[1]A!$A$15:$C$500,3),E177)</f>
        <v>814.70100000000002</v>
      </c>
      <c r="F178" s="127">
        <f t="shared" si="246"/>
        <v>44098</v>
      </c>
      <c r="G178" s="122">
        <f t="shared" si="247"/>
        <v>1.1603564138095379E-2</v>
      </c>
      <c r="H178" s="128">
        <f t="shared" si="252"/>
        <v>15</v>
      </c>
      <c r="I178" s="128">
        <f t="shared" si="239"/>
        <v>31</v>
      </c>
      <c r="J178" s="123">
        <f t="shared" si="240"/>
        <v>1.0055979128639201</v>
      </c>
      <c r="K178" s="123">
        <v>1</v>
      </c>
      <c r="L178" s="123">
        <f t="shared" si="283"/>
        <v>1.0055979100000001</v>
      </c>
      <c r="M178" s="123">
        <f t="shared" si="234"/>
        <v>1032.2511709400001</v>
      </c>
      <c r="N178" s="27">
        <f t="shared" si="248"/>
        <v>0</v>
      </c>
      <c r="O178" s="122">
        <f t="shared" si="235"/>
        <v>0</v>
      </c>
      <c r="P178" s="123">
        <f t="shared" si="280"/>
        <v>0</v>
      </c>
      <c r="Q178" s="122">
        <f t="shared" si="241"/>
        <v>0.1268</v>
      </c>
      <c r="R178" s="130">
        <f t="shared" si="236"/>
        <v>1.004825385</v>
      </c>
      <c r="S178" s="123">
        <f t="shared" si="242"/>
        <v>4.9810093100000001</v>
      </c>
      <c r="T178" s="123">
        <f t="shared" si="243"/>
        <v>0</v>
      </c>
      <c r="U178" s="131" t="str">
        <f t="shared" ref="U178" si="292">U177</f>
        <v>J=</v>
      </c>
      <c r="V178" s="140">
        <f t="shared" si="285"/>
        <v>44158</v>
      </c>
      <c r="W178" s="4"/>
      <c r="X178" s="159">
        <f>[2]Plan1!$A309</f>
        <v>46143</v>
      </c>
      <c r="Y178" s="165" t="str">
        <f>[2]Plan1!$C309</f>
        <v>Dia do Trabalho</v>
      </c>
      <c r="AE178" s="10"/>
      <c r="AF178" s="10"/>
      <c r="AG178" s="10"/>
      <c r="AH178" s="10"/>
      <c r="AI178" s="10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</row>
    <row r="179" spans="1:161" x14ac:dyDescent="0.2">
      <c r="A179" s="125">
        <f t="shared" si="238"/>
        <v>44143</v>
      </c>
      <c r="B179" s="123">
        <f t="shared" si="233"/>
        <v>1037.9512995799998</v>
      </c>
      <c r="C179" s="3">
        <f t="shared" si="282"/>
        <v>1026.50488896</v>
      </c>
      <c r="D179" s="126">
        <f t="shared" si="245"/>
        <v>805.35599999999999</v>
      </c>
      <c r="E179" s="175">
        <f>IF(DAY(A178)=$A$7,VLOOKUP(A178,[1]A!$A$15:$C$500,3),E178)</f>
        <v>814.70100000000002</v>
      </c>
      <c r="F179" s="127">
        <f t="shared" si="246"/>
        <v>44098</v>
      </c>
      <c r="G179" s="122">
        <f t="shared" si="247"/>
        <v>1.1603564138095379E-2</v>
      </c>
      <c r="H179" s="128">
        <f t="shared" si="252"/>
        <v>16</v>
      </c>
      <c r="I179" s="128">
        <f t="shared" si="239"/>
        <v>31</v>
      </c>
      <c r="J179" s="123">
        <f t="shared" si="240"/>
        <v>1.0059722193108689</v>
      </c>
      <c r="K179" s="123">
        <v>1</v>
      </c>
      <c r="L179" s="123">
        <f t="shared" si="283"/>
        <v>1.0059722099999999</v>
      </c>
      <c r="M179" s="123">
        <f t="shared" si="234"/>
        <v>1032.6353917199999</v>
      </c>
      <c r="N179" s="27">
        <f t="shared" si="248"/>
        <v>0</v>
      </c>
      <c r="O179" s="122">
        <f t="shared" si="235"/>
        <v>0</v>
      </c>
      <c r="P179" s="123">
        <f t="shared" si="280"/>
        <v>0</v>
      </c>
      <c r="Q179" s="122">
        <f t="shared" si="241"/>
        <v>0.1268</v>
      </c>
      <c r="R179" s="130">
        <f t="shared" si="236"/>
        <v>1.005147904</v>
      </c>
      <c r="S179" s="123">
        <f t="shared" si="242"/>
        <v>5.3159078600000003</v>
      </c>
      <c r="T179" s="123">
        <f t="shared" si="243"/>
        <v>0</v>
      </c>
      <c r="U179" s="131" t="str">
        <f t="shared" ref="U179" si="293">U178</f>
        <v>J=</v>
      </c>
      <c r="V179" s="140">
        <f t="shared" si="285"/>
        <v>44158</v>
      </c>
      <c r="W179" s="4"/>
      <c r="X179" s="159">
        <f>[2]Plan1!$A310</f>
        <v>46177</v>
      </c>
      <c r="Y179" s="165" t="str">
        <f>[2]Plan1!$C310</f>
        <v>Corpus Christi</v>
      </c>
      <c r="AE179" s="10"/>
      <c r="AF179" s="10"/>
      <c r="AG179" s="10"/>
      <c r="AH179" s="10"/>
      <c r="AI179" s="10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</row>
    <row r="180" spans="1:161" x14ac:dyDescent="0.2">
      <c r="A180" s="125">
        <f t="shared" si="238"/>
        <v>44144</v>
      </c>
      <c r="B180" s="123">
        <f t="shared" si="233"/>
        <v>1038.67092899</v>
      </c>
      <c r="C180" s="3">
        <f t="shared" si="282"/>
        <v>1026.50488896</v>
      </c>
      <c r="D180" s="126">
        <f t="shared" si="245"/>
        <v>805.35599999999999</v>
      </c>
      <c r="E180" s="175">
        <f>IF(DAY(A179)=$A$7,VLOOKUP(A179,[1]A!$A$15:$C$500,3),E179)</f>
        <v>814.70100000000002</v>
      </c>
      <c r="F180" s="127">
        <f t="shared" si="246"/>
        <v>44098</v>
      </c>
      <c r="G180" s="122">
        <f t="shared" si="247"/>
        <v>1.1603564138095379E-2</v>
      </c>
      <c r="H180" s="128">
        <f t="shared" si="252"/>
        <v>17</v>
      </c>
      <c r="I180" s="128">
        <f t="shared" si="239"/>
        <v>31</v>
      </c>
      <c r="J180" s="123">
        <f t="shared" si="240"/>
        <v>1.0063466650832027</v>
      </c>
      <c r="K180" s="123">
        <v>1</v>
      </c>
      <c r="L180" s="123">
        <f t="shared" si="283"/>
        <v>1.0063466599999999</v>
      </c>
      <c r="M180" s="123">
        <f t="shared" si="234"/>
        <v>1033.0197664699999</v>
      </c>
      <c r="N180" s="27">
        <f t="shared" si="248"/>
        <v>0</v>
      </c>
      <c r="O180" s="122">
        <f t="shared" si="235"/>
        <v>0</v>
      </c>
      <c r="P180" s="123">
        <f t="shared" si="280"/>
        <v>0</v>
      </c>
      <c r="Q180" s="122">
        <f t="shared" si="241"/>
        <v>0.1268</v>
      </c>
      <c r="R180" s="130">
        <f t="shared" si="236"/>
        <v>1.0054705269999999</v>
      </c>
      <c r="S180" s="123">
        <f t="shared" si="242"/>
        <v>5.6511625199999997</v>
      </c>
      <c r="T180" s="123">
        <f t="shared" si="243"/>
        <v>0</v>
      </c>
      <c r="U180" s="131" t="str">
        <f t="shared" ref="U180" si="294">U179</f>
        <v>J=</v>
      </c>
      <c r="V180" s="140">
        <f t="shared" si="285"/>
        <v>44158</v>
      </c>
      <c r="W180" s="4"/>
      <c r="X180" s="159">
        <f>[2]Plan1!$A311</f>
        <v>46272</v>
      </c>
      <c r="Y180" s="165" t="str">
        <f>[2]Plan1!$C311</f>
        <v>Independência do Brasil</v>
      </c>
      <c r="AE180" s="10"/>
      <c r="AF180" s="10"/>
      <c r="AG180" s="10"/>
      <c r="AH180" s="10"/>
      <c r="AI180" s="10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</row>
    <row r="181" spans="1:161" x14ac:dyDescent="0.2">
      <c r="A181" s="125">
        <f t="shared" si="238"/>
        <v>44145</v>
      </c>
      <c r="B181" s="123">
        <f t="shared" si="233"/>
        <v>1039.39105741</v>
      </c>
      <c r="C181" s="3">
        <f t="shared" si="282"/>
        <v>1026.50488896</v>
      </c>
      <c r="D181" s="126">
        <f t="shared" si="245"/>
        <v>805.35599999999999</v>
      </c>
      <c r="E181" s="175">
        <f>IF(DAY(A180)=$A$7,VLOOKUP(A180,[1]A!$A$15:$C$500,3),E180)</f>
        <v>814.70100000000002</v>
      </c>
      <c r="F181" s="127">
        <f t="shared" si="246"/>
        <v>44098</v>
      </c>
      <c r="G181" s="122">
        <f t="shared" si="247"/>
        <v>1.1603564138095379E-2</v>
      </c>
      <c r="H181" s="128">
        <f t="shared" si="252"/>
        <v>18</v>
      </c>
      <c r="I181" s="128">
        <f t="shared" si="239"/>
        <v>31</v>
      </c>
      <c r="J181" s="123">
        <f t="shared" si="240"/>
        <v>1.0067212502327814</v>
      </c>
      <c r="K181" s="123">
        <v>1</v>
      </c>
      <c r="L181" s="123">
        <f t="shared" si="283"/>
        <v>1.00672125</v>
      </c>
      <c r="M181" s="123">
        <f t="shared" si="234"/>
        <v>1033.40428494</v>
      </c>
      <c r="N181" s="27">
        <f t="shared" si="248"/>
        <v>0</v>
      </c>
      <c r="O181" s="122">
        <f t="shared" si="235"/>
        <v>0</v>
      </c>
      <c r="P181" s="123">
        <f t="shared" si="280"/>
        <v>0</v>
      </c>
      <c r="Q181" s="122">
        <f t="shared" si="241"/>
        <v>0.1268</v>
      </c>
      <c r="R181" s="130">
        <f t="shared" si="236"/>
        <v>1.005793253</v>
      </c>
      <c r="S181" s="123">
        <f t="shared" si="242"/>
        <v>5.98677247</v>
      </c>
      <c r="T181" s="123">
        <f t="shared" si="243"/>
        <v>0</v>
      </c>
      <c r="U181" s="131" t="str">
        <f t="shared" ref="U181" si="295">U180</f>
        <v>J=</v>
      </c>
      <c r="V181" s="140">
        <f t="shared" si="285"/>
        <v>44158</v>
      </c>
      <c r="W181" s="4"/>
      <c r="X181" s="159">
        <f>[2]Plan1!$A312</f>
        <v>46307</v>
      </c>
      <c r="Y181" s="165" t="str">
        <f>[2]Plan1!$C312</f>
        <v>Nossa Sr.a Aparecida - Padroeira do Brasil</v>
      </c>
      <c r="AE181" s="10"/>
      <c r="AF181" s="10"/>
      <c r="AG181" s="10"/>
      <c r="AH181" s="10"/>
      <c r="AI181" s="10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</row>
    <row r="182" spans="1:161" x14ac:dyDescent="0.2">
      <c r="A182" s="125">
        <f t="shared" si="238"/>
        <v>44146</v>
      </c>
      <c r="B182" s="123">
        <f t="shared" si="233"/>
        <v>1040.1116757899999</v>
      </c>
      <c r="C182" s="3">
        <f t="shared" si="282"/>
        <v>1026.50488896</v>
      </c>
      <c r="D182" s="126">
        <f t="shared" si="245"/>
        <v>805.35599999999999</v>
      </c>
      <c r="E182" s="175">
        <f>IF(DAY(A181)=$A$7,VLOOKUP(A181,[1]A!$A$15:$C$500,3),E181)</f>
        <v>814.70100000000002</v>
      </c>
      <c r="F182" s="127">
        <f t="shared" si="246"/>
        <v>44098</v>
      </c>
      <c r="G182" s="122">
        <f t="shared" si="247"/>
        <v>1.1603564138095379E-2</v>
      </c>
      <c r="H182" s="128">
        <f t="shared" si="252"/>
        <v>19</v>
      </c>
      <c r="I182" s="128">
        <f t="shared" si="239"/>
        <v>31</v>
      </c>
      <c r="J182" s="123">
        <f t="shared" si="240"/>
        <v>1.0070959748114845</v>
      </c>
      <c r="K182" s="123">
        <v>1</v>
      </c>
      <c r="L182" s="123">
        <f t="shared" si="283"/>
        <v>1.00709597</v>
      </c>
      <c r="M182" s="123">
        <f t="shared" si="234"/>
        <v>1033.78893685</v>
      </c>
      <c r="N182" s="27">
        <f t="shared" si="248"/>
        <v>0</v>
      </c>
      <c r="O182" s="122">
        <f t="shared" si="235"/>
        <v>0</v>
      </c>
      <c r="P182" s="123">
        <f t="shared" si="280"/>
        <v>0</v>
      </c>
      <c r="Q182" s="122">
        <f t="shared" si="241"/>
        <v>0.1268</v>
      </c>
      <c r="R182" s="130">
        <f t="shared" si="236"/>
        <v>1.006116083</v>
      </c>
      <c r="S182" s="123">
        <f t="shared" si="242"/>
        <v>6.3227389399999998</v>
      </c>
      <c r="T182" s="123">
        <f t="shared" si="243"/>
        <v>0</v>
      </c>
      <c r="U182" s="131" t="str">
        <f t="shared" ref="U182" si="296">U181</f>
        <v>J=</v>
      </c>
      <c r="V182" s="140">
        <f t="shared" si="285"/>
        <v>44158</v>
      </c>
      <c r="W182" s="4"/>
      <c r="X182" s="159">
        <f>[2]Plan1!$A313</f>
        <v>46328</v>
      </c>
      <c r="Y182" s="165" t="str">
        <f>[2]Plan1!$C313</f>
        <v>Finados</v>
      </c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</row>
    <row r="183" spans="1:161" x14ac:dyDescent="0.2">
      <c r="A183" s="125">
        <f t="shared" si="238"/>
        <v>44147</v>
      </c>
      <c r="B183" s="123">
        <f t="shared" si="233"/>
        <v>1040.8327936799999</v>
      </c>
      <c r="C183" s="3">
        <f t="shared" si="282"/>
        <v>1026.50488896</v>
      </c>
      <c r="D183" s="126">
        <f t="shared" si="245"/>
        <v>805.35599999999999</v>
      </c>
      <c r="E183" s="175">
        <f>IF(DAY(A182)=$A$7,VLOOKUP(A182,[1]A!$A$15:$C$500,3),E182)</f>
        <v>814.70100000000002</v>
      </c>
      <c r="F183" s="127">
        <f t="shared" si="246"/>
        <v>44098</v>
      </c>
      <c r="G183" s="122">
        <f t="shared" si="247"/>
        <v>1.1603564138095379E-2</v>
      </c>
      <c r="H183" s="128">
        <f t="shared" si="252"/>
        <v>20</v>
      </c>
      <c r="I183" s="128">
        <f t="shared" si="239"/>
        <v>31</v>
      </c>
      <c r="J183" s="123">
        <f t="shared" si="240"/>
        <v>1.0074708388712104</v>
      </c>
      <c r="K183" s="123">
        <v>1</v>
      </c>
      <c r="L183" s="123">
        <f t="shared" si="283"/>
        <v>1.0074708299999999</v>
      </c>
      <c r="M183" s="123">
        <f t="shared" si="234"/>
        <v>1034.17373247</v>
      </c>
      <c r="N183" s="27">
        <f t="shared" si="248"/>
        <v>0</v>
      </c>
      <c r="O183" s="122">
        <f t="shared" si="235"/>
        <v>0</v>
      </c>
      <c r="P183" s="123">
        <f t="shared" si="280"/>
        <v>0</v>
      </c>
      <c r="Q183" s="122">
        <f t="shared" si="241"/>
        <v>0.1268</v>
      </c>
      <c r="R183" s="130">
        <f t="shared" si="236"/>
        <v>1.0064390160000001</v>
      </c>
      <c r="S183" s="123">
        <f t="shared" si="242"/>
        <v>6.65906121</v>
      </c>
      <c r="T183" s="123">
        <f t="shared" si="243"/>
        <v>0</v>
      </c>
      <c r="U183" s="131" t="str">
        <f t="shared" ref="U183" si="297">U182</f>
        <v>J=</v>
      </c>
      <c r="V183" s="140">
        <f t="shared" si="285"/>
        <v>44158</v>
      </c>
      <c r="W183" s="4"/>
      <c r="X183" s="159">
        <f>[2]Plan1!$A314</f>
        <v>46341</v>
      </c>
      <c r="Y183" s="165" t="str">
        <f>[2]Plan1!$C314</f>
        <v>Proclamação da República</v>
      </c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</row>
    <row r="184" spans="1:161" x14ac:dyDescent="0.2">
      <c r="A184" s="125">
        <f t="shared" si="238"/>
        <v>44148</v>
      </c>
      <c r="B184" s="123">
        <f t="shared" si="233"/>
        <v>1041.5544227</v>
      </c>
      <c r="C184" s="3">
        <f t="shared" si="282"/>
        <v>1026.50488896</v>
      </c>
      <c r="D184" s="126">
        <f t="shared" si="245"/>
        <v>805.35599999999999</v>
      </c>
      <c r="E184" s="175">
        <f>IF(DAY(A183)=$A$7,VLOOKUP(A183,[1]A!$A$15:$C$500,3),E183)</f>
        <v>814.70100000000002</v>
      </c>
      <c r="F184" s="127">
        <f t="shared" si="246"/>
        <v>44098</v>
      </c>
      <c r="G184" s="122">
        <f t="shared" si="247"/>
        <v>1.1603564138095379E-2</v>
      </c>
      <c r="H184" s="128">
        <f t="shared" si="252"/>
        <v>21</v>
      </c>
      <c r="I184" s="128">
        <f t="shared" si="239"/>
        <v>31</v>
      </c>
      <c r="J184" s="123">
        <f t="shared" si="240"/>
        <v>1.0078458424638777</v>
      </c>
      <c r="K184" s="123">
        <v>1</v>
      </c>
      <c r="L184" s="123">
        <f t="shared" si="283"/>
        <v>1.0078458400000001</v>
      </c>
      <c r="M184" s="123">
        <f t="shared" si="234"/>
        <v>1034.55868207</v>
      </c>
      <c r="N184" s="27">
        <f t="shared" si="248"/>
        <v>0</v>
      </c>
      <c r="O184" s="122">
        <f t="shared" si="235"/>
        <v>0</v>
      </c>
      <c r="P184" s="123">
        <f t="shared" si="280"/>
        <v>0</v>
      </c>
      <c r="Q184" s="122">
        <f t="shared" si="241"/>
        <v>0.1268</v>
      </c>
      <c r="R184" s="130">
        <f t="shared" si="236"/>
        <v>1.0067620530000001</v>
      </c>
      <c r="S184" s="123">
        <f t="shared" si="242"/>
        <v>6.9957406300000002</v>
      </c>
      <c r="T184" s="123">
        <f t="shared" si="243"/>
        <v>0</v>
      </c>
      <c r="U184" s="131" t="str">
        <f t="shared" ref="U184" si="298">U183</f>
        <v>J=</v>
      </c>
      <c r="V184" s="140">
        <f t="shared" si="285"/>
        <v>44158</v>
      </c>
      <c r="W184" s="4"/>
      <c r="X184" s="159">
        <f>[2]Plan1!$A315</f>
        <v>46346</v>
      </c>
      <c r="Y184" s="165" t="str">
        <f>[2]Plan1!$C315</f>
        <v>Dia Nacional de Zumbi e da Consciência Negra</v>
      </c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</row>
    <row r="185" spans="1:161" x14ac:dyDescent="0.2">
      <c r="A185" s="125">
        <f t="shared" si="238"/>
        <v>44149</v>
      </c>
      <c r="B185" s="123">
        <f t="shared" si="233"/>
        <v>1042.2765414400001</v>
      </c>
      <c r="C185" s="3">
        <f t="shared" si="282"/>
        <v>1026.50488896</v>
      </c>
      <c r="D185" s="126">
        <f t="shared" si="245"/>
        <v>805.35599999999999</v>
      </c>
      <c r="E185" s="175">
        <f>IF(DAY(A184)=$A$7,VLOOKUP(A184,[1]A!$A$15:$C$500,3),E184)</f>
        <v>814.70100000000002</v>
      </c>
      <c r="F185" s="127">
        <f t="shared" si="246"/>
        <v>44098</v>
      </c>
      <c r="G185" s="122">
        <f t="shared" si="247"/>
        <v>1.1603564138095379E-2</v>
      </c>
      <c r="H185" s="128">
        <f t="shared" si="252"/>
        <v>22</v>
      </c>
      <c r="I185" s="128">
        <f t="shared" si="239"/>
        <v>31</v>
      </c>
      <c r="J185" s="123">
        <f t="shared" si="240"/>
        <v>1.008220985641423</v>
      </c>
      <c r="K185" s="123">
        <v>1</v>
      </c>
      <c r="L185" s="123">
        <f t="shared" si="283"/>
        <v>1.0082209799999999</v>
      </c>
      <c r="M185" s="123">
        <f t="shared" si="234"/>
        <v>1034.9437651200001</v>
      </c>
      <c r="N185" s="27">
        <f t="shared" si="248"/>
        <v>0</v>
      </c>
      <c r="O185" s="122">
        <f t="shared" si="235"/>
        <v>0</v>
      </c>
      <c r="P185" s="123">
        <f t="shared" si="280"/>
        <v>0</v>
      </c>
      <c r="Q185" s="122">
        <f t="shared" si="241"/>
        <v>0.1268</v>
      </c>
      <c r="R185" s="130">
        <f t="shared" si="236"/>
        <v>1.007085193</v>
      </c>
      <c r="S185" s="123">
        <f t="shared" si="242"/>
        <v>7.3327763199999998</v>
      </c>
      <c r="T185" s="123">
        <f t="shared" si="243"/>
        <v>0</v>
      </c>
      <c r="U185" s="131" t="str">
        <f t="shared" ref="U185" si="299">U184</f>
        <v>J=</v>
      </c>
      <c r="V185" s="140">
        <f t="shared" si="285"/>
        <v>44158</v>
      </c>
      <c r="W185" s="4"/>
      <c r="X185" s="159">
        <f>[2]Plan1!$A316</f>
        <v>46381</v>
      </c>
      <c r="Y185" s="165" t="str">
        <f>[2]Plan1!$C316</f>
        <v>Natal</v>
      </c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</row>
    <row r="186" spans="1:161" x14ac:dyDescent="0.2">
      <c r="A186" s="125">
        <f t="shared" si="238"/>
        <v>44150</v>
      </c>
      <c r="B186" s="123">
        <f t="shared" si="233"/>
        <v>1042.9991625099999</v>
      </c>
      <c r="C186" s="3">
        <f t="shared" si="282"/>
        <v>1026.50488896</v>
      </c>
      <c r="D186" s="126">
        <f t="shared" si="245"/>
        <v>805.35599999999999</v>
      </c>
      <c r="E186" s="175">
        <f>IF(DAY(A185)=$A$7,VLOOKUP(A185,[1]A!$A$15:$C$500,3),E185)</f>
        <v>814.70100000000002</v>
      </c>
      <c r="F186" s="127">
        <f t="shared" si="246"/>
        <v>44098</v>
      </c>
      <c r="G186" s="122">
        <f t="shared" si="247"/>
        <v>1.1603564138095379E-2</v>
      </c>
      <c r="H186" s="128">
        <f t="shared" si="252"/>
        <v>23</v>
      </c>
      <c r="I186" s="128">
        <f t="shared" si="239"/>
        <v>31</v>
      </c>
      <c r="J186" s="123">
        <f t="shared" si="240"/>
        <v>1.0085962684558036</v>
      </c>
      <c r="K186" s="123">
        <v>1</v>
      </c>
      <c r="L186" s="123">
        <f t="shared" si="283"/>
        <v>1.00859626</v>
      </c>
      <c r="M186" s="123">
        <f t="shared" si="234"/>
        <v>1035.32899187</v>
      </c>
      <c r="N186" s="27">
        <f t="shared" si="248"/>
        <v>0</v>
      </c>
      <c r="O186" s="122">
        <f t="shared" si="235"/>
        <v>0</v>
      </c>
      <c r="P186" s="123">
        <f t="shared" si="280"/>
        <v>0</v>
      </c>
      <c r="Q186" s="122">
        <f t="shared" si="241"/>
        <v>0.1268</v>
      </c>
      <c r="R186" s="130">
        <f t="shared" si="236"/>
        <v>1.0074084379999999</v>
      </c>
      <c r="S186" s="123">
        <f t="shared" si="242"/>
        <v>7.6701706400000003</v>
      </c>
      <c r="T186" s="123">
        <f t="shared" si="243"/>
        <v>0</v>
      </c>
      <c r="U186" s="131" t="str">
        <f t="shared" ref="U186" si="300">U185</f>
        <v>J=</v>
      </c>
      <c r="V186" s="140">
        <f t="shared" si="285"/>
        <v>44158</v>
      </c>
      <c r="W186" s="4"/>
      <c r="X186" s="159">
        <f>[2]Plan1!$A317</f>
        <v>46388</v>
      </c>
      <c r="Y186" s="165" t="str">
        <f>[2]Plan1!$C317</f>
        <v>Confraternização Universal</v>
      </c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</row>
    <row r="187" spans="1:161" x14ac:dyDescent="0.2">
      <c r="A187" s="125">
        <f t="shared" si="238"/>
        <v>44151</v>
      </c>
      <c r="B187" s="123">
        <f t="shared" si="233"/>
        <v>1043.7222944799998</v>
      </c>
      <c r="C187" s="3">
        <f t="shared" si="282"/>
        <v>1026.50488896</v>
      </c>
      <c r="D187" s="126">
        <f t="shared" si="245"/>
        <v>805.35599999999999</v>
      </c>
      <c r="E187" s="175">
        <f>IF(DAY(A186)=$A$7,VLOOKUP(A186,[1]A!$A$15:$C$500,3),E186)</f>
        <v>814.70100000000002</v>
      </c>
      <c r="F187" s="127">
        <f t="shared" si="246"/>
        <v>44098</v>
      </c>
      <c r="G187" s="122">
        <f t="shared" si="247"/>
        <v>1.1603564138095379E-2</v>
      </c>
      <c r="H187" s="128">
        <f t="shared" si="252"/>
        <v>24</v>
      </c>
      <c r="I187" s="128">
        <f t="shared" si="239"/>
        <v>31</v>
      </c>
      <c r="J187" s="123">
        <f t="shared" si="240"/>
        <v>1.0089716909589952</v>
      </c>
      <c r="K187" s="123">
        <v>1</v>
      </c>
      <c r="L187" s="123">
        <f t="shared" si="283"/>
        <v>1.0089716900000001</v>
      </c>
      <c r="M187" s="123">
        <f t="shared" si="234"/>
        <v>1035.7143725999999</v>
      </c>
      <c r="N187" s="27">
        <f t="shared" si="248"/>
        <v>0</v>
      </c>
      <c r="O187" s="122">
        <f t="shared" si="235"/>
        <v>0</v>
      </c>
      <c r="P187" s="123">
        <f t="shared" si="280"/>
        <v>0</v>
      </c>
      <c r="Q187" s="122">
        <f t="shared" si="241"/>
        <v>0.1268</v>
      </c>
      <c r="R187" s="130">
        <f t="shared" si="236"/>
        <v>1.0077317859999999</v>
      </c>
      <c r="S187" s="123">
        <f t="shared" si="242"/>
        <v>8.0079218799999996</v>
      </c>
      <c r="T187" s="123">
        <f t="shared" si="243"/>
        <v>0</v>
      </c>
      <c r="U187" s="131" t="str">
        <f t="shared" ref="U187" si="301">U186</f>
        <v>J=</v>
      </c>
      <c r="V187" s="140">
        <f t="shared" si="285"/>
        <v>44158</v>
      </c>
      <c r="W187" s="4"/>
      <c r="X187" s="159">
        <f>[2]Plan1!$A318</f>
        <v>46426</v>
      </c>
      <c r="Y187" s="165" t="str">
        <f>[2]Plan1!$C318</f>
        <v>Carnaval</v>
      </c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</row>
    <row r="188" spans="1:161" x14ac:dyDescent="0.2">
      <c r="A188" s="125">
        <f t="shared" si="238"/>
        <v>44152</v>
      </c>
      <c r="B188" s="123">
        <f t="shared" si="233"/>
        <v>1044.44591795</v>
      </c>
      <c r="C188" s="3">
        <f t="shared" si="282"/>
        <v>1026.50488896</v>
      </c>
      <c r="D188" s="126">
        <f t="shared" si="245"/>
        <v>805.35599999999999</v>
      </c>
      <c r="E188" s="175">
        <f>IF(DAY(A187)=$A$7,VLOOKUP(A187,[1]A!$A$15:$C$500,3),E187)</f>
        <v>814.70100000000002</v>
      </c>
      <c r="F188" s="127">
        <f t="shared" si="246"/>
        <v>44098</v>
      </c>
      <c r="G188" s="122">
        <f t="shared" si="247"/>
        <v>1.1603564138095379E-2</v>
      </c>
      <c r="H188" s="128">
        <f t="shared" si="252"/>
        <v>25</v>
      </c>
      <c r="I188" s="128">
        <f t="shared" si="239"/>
        <v>31</v>
      </c>
      <c r="J188" s="123">
        <f t="shared" si="240"/>
        <v>1.0093472532029932</v>
      </c>
      <c r="K188" s="123">
        <v>1</v>
      </c>
      <c r="L188" s="123">
        <f t="shared" si="283"/>
        <v>1.00934725</v>
      </c>
      <c r="M188" s="123">
        <f t="shared" si="234"/>
        <v>1036.0998867799999</v>
      </c>
      <c r="N188" s="27">
        <f t="shared" si="248"/>
        <v>0</v>
      </c>
      <c r="O188" s="122">
        <f t="shared" si="235"/>
        <v>0</v>
      </c>
      <c r="P188" s="123">
        <f t="shared" si="280"/>
        <v>0</v>
      </c>
      <c r="Q188" s="122">
        <f t="shared" si="241"/>
        <v>0.1268</v>
      </c>
      <c r="R188" s="130">
        <f t="shared" si="236"/>
        <v>1.0080552380000001</v>
      </c>
      <c r="S188" s="123">
        <f t="shared" si="242"/>
        <v>8.3460311699999998</v>
      </c>
      <c r="T188" s="123">
        <f t="shared" si="243"/>
        <v>0</v>
      </c>
      <c r="U188" s="131" t="str">
        <f t="shared" ref="U188" si="302">U187</f>
        <v>J=</v>
      </c>
      <c r="V188" s="140">
        <f t="shared" si="285"/>
        <v>44158</v>
      </c>
      <c r="W188" s="4"/>
      <c r="X188" s="159">
        <f>[2]Plan1!$A319</f>
        <v>46427</v>
      </c>
      <c r="Y188" s="165" t="str">
        <f>[2]Plan1!$C319</f>
        <v>Carnaval</v>
      </c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</row>
    <row r="189" spans="1:161" x14ac:dyDescent="0.2">
      <c r="A189" s="125">
        <f t="shared" si="238"/>
        <v>44153</v>
      </c>
      <c r="B189" s="123">
        <f t="shared" si="233"/>
        <v>1045.17004249</v>
      </c>
      <c r="C189" s="3">
        <f t="shared" si="282"/>
        <v>1026.50488896</v>
      </c>
      <c r="D189" s="126">
        <f t="shared" si="245"/>
        <v>805.35599999999999</v>
      </c>
      <c r="E189" s="175">
        <f>IF(DAY(A188)=$A$7,VLOOKUP(A188,[1]A!$A$15:$C$500,3),E188)</f>
        <v>814.70100000000002</v>
      </c>
      <c r="F189" s="127">
        <f t="shared" si="246"/>
        <v>44098</v>
      </c>
      <c r="G189" s="122">
        <f t="shared" si="247"/>
        <v>1.1603564138095379E-2</v>
      </c>
      <c r="H189" s="128">
        <f t="shared" si="252"/>
        <v>26</v>
      </c>
      <c r="I189" s="128">
        <f t="shared" si="239"/>
        <v>31</v>
      </c>
      <c r="J189" s="123">
        <f t="shared" si="240"/>
        <v>1.0097229552398124</v>
      </c>
      <c r="K189" s="123">
        <v>1</v>
      </c>
      <c r="L189" s="123">
        <f t="shared" si="283"/>
        <v>1.00972295</v>
      </c>
      <c r="M189" s="123">
        <f t="shared" si="234"/>
        <v>1036.4855446700001</v>
      </c>
      <c r="N189" s="27">
        <f t="shared" si="248"/>
        <v>0</v>
      </c>
      <c r="O189" s="122">
        <f t="shared" si="235"/>
        <v>0</v>
      </c>
      <c r="P189" s="123">
        <f t="shared" si="280"/>
        <v>0</v>
      </c>
      <c r="Q189" s="122">
        <f t="shared" si="241"/>
        <v>0.1268</v>
      </c>
      <c r="R189" s="130">
        <f t="shared" si="236"/>
        <v>1.0083787930000001</v>
      </c>
      <c r="S189" s="123">
        <f t="shared" si="242"/>
        <v>8.6844978200000007</v>
      </c>
      <c r="T189" s="123">
        <f t="shared" si="243"/>
        <v>0</v>
      </c>
      <c r="U189" s="131" t="str">
        <f t="shared" ref="U189" si="303">U188</f>
        <v>J=</v>
      </c>
      <c r="V189" s="140">
        <f t="shared" si="285"/>
        <v>44158</v>
      </c>
      <c r="W189" s="4"/>
      <c r="X189" s="159">
        <f>[2]Plan1!$A320</f>
        <v>46472</v>
      </c>
      <c r="Y189" s="165" t="str">
        <f>[2]Plan1!$C320</f>
        <v>Paixão de Cristo</v>
      </c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</row>
    <row r="190" spans="1:161" x14ac:dyDescent="0.2">
      <c r="A190" s="125">
        <f t="shared" si="238"/>
        <v>44154</v>
      </c>
      <c r="B190" s="123">
        <f t="shared" si="233"/>
        <v>1045.8946704100001</v>
      </c>
      <c r="C190" s="3">
        <f t="shared" si="282"/>
        <v>1026.50488896</v>
      </c>
      <c r="D190" s="126">
        <f t="shared" si="245"/>
        <v>805.35599999999999</v>
      </c>
      <c r="E190" s="175">
        <f>IF(DAY(A189)=$A$7,VLOOKUP(A189,[1]A!$A$15:$C$500,3),E189)</f>
        <v>814.70100000000002</v>
      </c>
      <c r="F190" s="127">
        <f t="shared" si="246"/>
        <v>44098</v>
      </c>
      <c r="G190" s="122">
        <f t="shared" si="247"/>
        <v>1.1603564138095379E-2</v>
      </c>
      <c r="H190" s="128">
        <f t="shared" si="252"/>
        <v>27</v>
      </c>
      <c r="I190" s="128">
        <f t="shared" si="239"/>
        <v>31</v>
      </c>
      <c r="J190" s="123">
        <f t="shared" si="240"/>
        <v>1.0100987971214865</v>
      </c>
      <c r="K190" s="123">
        <v>1</v>
      </c>
      <c r="L190" s="123">
        <f t="shared" si="283"/>
        <v>1.01009879</v>
      </c>
      <c r="M190" s="123">
        <f t="shared" si="234"/>
        <v>1036.8713462600001</v>
      </c>
      <c r="N190" s="27">
        <f t="shared" si="248"/>
        <v>0</v>
      </c>
      <c r="O190" s="122">
        <f t="shared" si="235"/>
        <v>0</v>
      </c>
      <c r="P190" s="123">
        <f t="shared" si="280"/>
        <v>0</v>
      </c>
      <c r="Q190" s="122">
        <f t="shared" si="241"/>
        <v>0.1268</v>
      </c>
      <c r="R190" s="130">
        <f t="shared" si="236"/>
        <v>1.0087024529999999</v>
      </c>
      <c r="S190" s="123">
        <f t="shared" si="242"/>
        <v>9.0233241500000005</v>
      </c>
      <c r="T190" s="123">
        <f t="shared" si="243"/>
        <v>0</v>
      </c>
      <c r="U190" s="131" t="str">
        <f t="shared" ref="U190" si="304">U189</f>
        <v>J=</v>
      </c>
      <c r="V190" s="140">
        <f t="shared" si="285"/>
        <v>44158</v>
      </c>
      <c r="W190" s="4"/>
      <c r="X190" s="159">
        <f>[2]Plan1!$A321</f>
        <v>46498</v>
      </c>
      <c r="Y190" s="165" t="str">
        <f>[2]Plan1!$C321</f>
        <v>Tiradentes</v>
      </c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</row>
    <row r="191" spans="1:161" x14ac:dyDescent="0.2">
      <c r="A191" s="125">
        <f t="shared" si="238"/>
        <v>44155</v>
      </c>
      <c r="B191" s="123">
        <f t="shared" si="233"/>
        <v>1046.61979993</v>
      </c>
      <c r="C191" s="3">
        <f t="shared" si="282"/>
        <v>1026.50488896</v>
      </c>
      <c r="D191" s="126">
        <f t="shared" si="245"/>
        <v>805.35599999999999</v>
      </c>
      <c r="E191" s="175">
        <f>IF(DAY(A190)=$A$7,VLOOKUP(A190,[1]A!$A$15:$C$500,3),E190)</f>
        <v>814.70100000000002</v>
      </c>
      <c r="F191" s="127">
        <f t="shared" si="246"/>
        <v>44098</v>
      </c>
      <c r="G191" s="122">
        <f t="shared" si="247"/>
        <v>1.1603564138095379E-2</v>
      </c>
      <c r="H191" s="128">
        <f t="shared" si="252"/>
        <v>28</v>
      </c>
      <c r="I191" s="128">
        <f t="shared" si="239"/>
        <v>31</v>
      </c>
      <c r="J191" s="123">
        <f t="shared" si="240"/>
        <v>1.0104747789000696</v>
      </c>
      <c r="K191" s="123">
        <v>1</v>
      </c>
      <c r="L191" s="123">
        <f t="shared" si="283"/>
        <v>1.0104747700000001</v>
      </c>
      <c r="M191" s="123">
        <f t="shared" si="234"/>
        <v>1037.25729157</v>
      </c>
      <c r="N191" s="27">
        <f t="shared" si="248"/>
        <v>0</v>
      </c>
      <c r="O191" s="122">
        <f t="shared" si="235"/>
        <v>0</v>
      </c>
      <c r="P191" s="123">
        <f t="shared" si="280"/>
        <v>0</v>
      </c>
      <c r="Q191" s="122">
        <f t="shared" si="241"/>
        <v>0.1268</v>
      </c>
      <c r="R191" s="130">
        <f t="shared" si="236"/>
        <v>1.0090262160000001</v>
      </c>
      <c r="S191" s="123">
        <f t="shared" si="242"/>
        <v>9.3625083599999996</v>
      </c>
      <c r="T191" s="123">
        <f t="shared" si="243"/>
        <v>0</v>
      </c>
      <c r="U191" s="131" t="str">
        <f t="shared" ref="U191" si="305">U190</f>
        <v>J=</v>
      </c>
      <c r="V191" s="140">
        <f t="shared" si="285"/>
        <v>44158</v>
      </c>
      <c r="W191" s="28"/>
      <c r="X191" s="159">
        <f>[2]Plan1!$A322</f>
        <v>46508</v>
      </c>
      <c r="Y191" s="165" t="str">
        <f>[2]Plan1!$C322</f>
        <v>Dia do Trabalho</v>
      </c>
      <c r="AE191" s="10"/>
      <c r="AF191" s="10"/>
      <c r="AG191" s="10"/>
      <c r="AH191" s="10"/>
      <c r="AI191" s="10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8"/>
      <c r="AW191" s="18"/>
      <c r="AX191" s="18"/>
      <c r="AY191" s="18"/>
      <c r="AZ191" s="18"/>
      <c r="BA191" s="18"/>
      <c r="BB191" s="18"/>
      <c r="BC191" s="18"/>
      <c r="BD191" s="18"/>
      <c r="BE191" s="18"/>
      <c r="BF191" s="18"/>
      <c r="BG191" s="18"/>
      <c r="BH191" s="18"/>
      <c r="BI191" s="18"/>
      <c r="BJ191" s="18"/>
      <c r="BK191" s="18"/>
      <c r="BL191" s="18"/>
      <c r="BM191" s="18"/>
      <c r="BN191" s="18"/>
      <c r="BO191" s="18"/>
      <c r="BP191" s="18"/>
      <c r="BQ191" s="18"/>
      <c r="BR191" s="18"/>
      <c r="BS191" s="18"/>
      <c r="BT191" s="18"/>
      <c r="BU191" s="18"/>
      <c r="BV191" s="18"/>
      <c r="BW191" s="18"/>
      <c r="BX191" s="18"/>
      <c r="BY191" s="18"/>
      <c r="BZ191" s="18"/>
      <c r="CA191" s="18"/>
      <c r="CB191" s="18"/>
      <c r="CC191" s="18"/>
      <c r="CD191" s="18"/>
      <c r="CE191" s="18"/>
      <c r="CF191" s="18"/>
      <c r="CG191" s="18"/>
      <c r="CH191" s="18"/>
      <c r="CI191" s="18"/>
      <c r="CJ191" s="18"/>
      <c r="CK191" s="18"/>
      <c r="CL191" s="18"/>
      <c r="CM191" s="18"/>
      <c r="CN191" s="18"/>
      <c r="CO191" s="18"/>
      <c r="CP191" s="18"/>
      <c r="CQ191" s="18"/>
      <c r="CR191" s="18"/>
      <c r="CS191" s="18"/>
      <c r="CT191" s="18"/>
      <c r="CU191" s="18"/>
      <c r="CV191" s="18"/>
      <c r="CW191" s="18"/>
      <c r="CX191" s="18"/>
      <c r="CY191" s="18"/>
      <c r="CZ191" s="18"/>
      <c r="DA191" s="18"/>
      <c r="DB191" s="18"/>
      <c r="DC191" s="18"/>
      <c r="DD191" s="18"/>
      <c r="DE191" s="18"/>
      <c r="DF191" s="18"/>
      <c r="DG191" s="18"/>
      <c r="DH191" s="18"/>
      <c r="DI191" s="18"/>
      <c r="DJ191" s="18"/>
      <c r="DK191" s="18"/>
      <c r="DL191" s="18"/>
      <c r="DM191" s="18"/>
      <c r="DN191" s="18"/>
      <c r="DO191" s="18"/>
      <c r="DP191" s="18"/>
      <c r="DQ191" s="18"/>
      <c r="DR191" s="18"/>
      <c r="DS191" s="18"/>
      <c r="DT191" s="18"/>
      <c r="DU191" s="18"/>
      <c r="DV191" s="18"/>
      <c r="DW191" s="18"/>
      <c r="DX191" s="18"/>
      <c r="DY191" s="18"/>
      <c r="DZ191" s="18"/>
      <c r="EA191" s="18"/>
      <c r="EB191" s="18"/>
      <c r="EC191" s="18"/>
      <c r="ED191" s="18"/>
      <c r="EE191" s="18"/>
      <c r="EF191" s="18"/>
      <c r="EG191" s="18"/>
      <c r="EH191" s="18"/>
      <c r="EI191" s="18"/>
      <c r="EJ191" s="18"/>
      <c r="EK191" s="18"/>
      <c r="EL191" s="18"/>
      <c r="EM191" s="18"/>
      <c r="EN191" s="18"/>
      <c r="EO191" s="18"/>
      <c r="EP191" s="18"/>
      <c r="EQ191" s="18"/>
      <c r="ER191" s="18"/>
      <c r="ES191" s="18"/>
      <c r="ET191" s="18"/>
      <c r="EU191" s="18"/>
      <c r="EV191" s="18"/>
      <c r="EW191" s="18"/>
      <c r="EX191" s="18"/>
      <c r="EY191" s="18"/>
      <c r="EZ191" s="18"/>
      <c r="FA191" s="18"/>
      <c r="FB191" s="18"/>
      <c r="FC191" s="18"/>
      <c r="FD191" s="18"/>
      <c r="FE191" s="18"/>
    </row>
    <row r="192" spans="1:161" x14ac:dyDescent="0.2">
      <c r="A192" s="125">
        <f t="shared" si="238"/>
        <v>44156</v>
      </c>
      <c r="B192" s="123">
        <f t="shared" si="233"/>
        <v>1047.3454437100002</v>
      </c>
      <c r="C192" s="3">
        <f t="shared" si="282"/>
        <v>1026.50488896</v>
      </c>
      <c r="D192" s="126">
        <f t="shared" si="245"/>
        <v>805.35599999999999</v>
      </c>
      <c r="E192" s="175">
        <f>IF(DAY(A191)=$A$7,VLOOKUP(A191,[1]A!$A$15:$C$500,3),E191)</f>
        <v>814.70100000000002</v>
      </c>
      <c r="F192" s="127">
        <f t="shared" si="246"/>
        <v>44098</v>
      </c>
      <c r="G192" s="122">
        <f t="shared" si="247"/>
        <v>1.1603564138095379E-2</v>
      </c>
      <c r="H192" s="128">
        <f t="shared" si="252"/>
        <v>29</v>
      </c>
      <c r="I192" s="128">
        <f t="shared" si="239"/>
        <v>31</v>
      </c>
      <c r="J192" s="123">
        <f t="shared" si="240"/>
        <v>1.0108509006276341</v>
      </c>
      <c r="K192" s="123">
        <v>1</v>
      </c>
      <c r="L192" s="123">
        <f t="shared" si="283"/>
        <v>1.0108509000000001</v>
      </c>
      <c r="M192" s="123">
        <f t="shared" si="234"/>
        <v>1037.6433908500001</v>
      </c>
      <c r="N192" s="27">
        <f t="shared" si="248"/>
        <v>0</v>
      </c>
      <c r="O192" s="122">
        <f t="shared" si="235"/>
        <v>0</v>
      </c>
      <c r="P192" s="123">
        <f t="shared" si="280"/>
        <v>0</v>
      </c>
      <c r="Q192" s="122">
        <f t="shared" si="241"/>
        <v>0.1268</v>
      </c>
      <c r="R192" s="130">
        <f t="shared" si="236"/>
        <v>1.009350084</v>
      </c>
      <c r="S192" s="123">
        <f t="shared" si="242"/>
        <v>9.7020528600000002</v>
      </c>
      <c r="T192" s="123">
        <f t="shared" si="243"/>
        <v>0</v>
      </c>
      <c r="U192" s="131" t="str">
        <f t="shared" ref="U192" si="306">U191</f>
        <v>J=</v>
      </c>
      <c r="V192" s="140">
        <f t="shared" si="285"/>
        <v>44158</v>
      </c>
      <c r="W192" s="4"/>
      <c r="X192" s="159">
        <f>[2]Plan1!$A323</f>
        <v>46534</v>
      </c>
      <c r="Y192" s="165" t="str">
        <f>[2]Plan1!$C323</f>
        <v>Corpus Christi</v>
      </c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</row>
    <row r="193" spans="1:47" x14ac:dyDescent="0.2">
      <c r="A193" s="125">
        <f t="shared" si="238"/>
        <v>44157</v>
      </c>
      <c r="B193" s="123">
        <f t="shared" si="233"/>
        <v>1048.07157925</v>
      </c>
      <c r="C193" s="3">
        <f t="shared" si="282"/>
        <v>1026.50488896</v>
      </c>
      <c r="D193" s="126">
        <f t="shared" si="245"/>
        <v>805.35599999999999</v>
      </c>
      <c r="E193" s="175">
        <f>IF(DAY(A192)=$A$7,VLOOKUP(A192,[1]A!$A$15:$C$500,3),E192)</f>
        <v>814.70100000000002</v>
      </c>
      <c r="F193" s="127">
        <f t="shared" si="246"/>
        <v>44098</v>
      </c>
      <c r="G193" s="122">
        <f t="shared" si="247"/>
        <v>1.1603564138095379E-2</v>
      </c>
      <c r="H193" s="128">
        <f t="shared" si="252"/>
        <v>30</v>
      </c>
      <c r="I193" s="128">
        <f t="shared" si="239"/>
        <v>31</v>
      </c>
      <c r="J193" s="123">
        <f t="shared" si="240"/>
        <v>1.0112271623562721</v>
      </c>
      <c r="K193" s="123">
        <v>1</v>
      </c>
      <c r="L193" s="123">
        <f t="shared" si="283"/>
        <v>1.01122716</v>
      </c>
      <c r="M193" s="123">
        <f t="shared" si="234"/>
        <v>1038.0296235799999</v>
      </c>
      <c r="N193" s="27">
        <f t="shared" si="248"/>
        <v>0</v>
      </c>
      <c r="O193" s="122">
        <f t="shared" si="235"/>
        <v>0</v>
      </c>
      <c r="P193" s="123">
        <f t="shared" si="280"/>
        <v>0</v>
      </c>
      <c r="Q193" s="122">
        <f t="shared" si="241"/>
        <v>0.1268</v>
      </c>
      <c r="R193" s="130">
        <f t="shared" si="236"/>
        <v>1.0096740550000001</v>
      </c>
      <c r="S193" s="123">
        <f t="shared" si="242"/>
        <v>10.04195567</v>
      </c>
      <c r="T193" s="123">
        <f t="shared" si="243"/>
        <v>0</v>
      </c>
      <c r="U193" s="131" t="str">
        <f t="shared" ref="U193" si="307">U192</f>
        <v>J=</v>
      </c>
      <c r="V193" s="140">
        <f t="shared" si="285"/>
        <v>44158</v>
      </c>
      <c r="W193" s="4"/>
      <c r="X193" s="159">
        <f>[2]Plan1!$A324</f>
        <v>46637</v>
      </c>
      <c r="Y193" s="165" t="str">
        <f>[2]Plan1!$C324</f>
        <v>Independência do Brasil</v>
      </c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</row>
    <row r="194" spans="1:47" x14ac:dyDescent="0.2">
      <c r="A194" s="125">
        <f t="shared" si="238"/>
        <v>44158</v>
      </c>
      <c r="B194" s="123">
        <f t="shared" si="233"/>
        <v>1048.79821818</v>
      </c>
      <c r="C194" s="3">
        <f t="shared" si="282"/>
        <v>1026.50488896</v>
      </c>
      <c r="D194" s="126">
        <f t="shared" si="245"/>
        <v>805.35599999999999</v>
      </c>
      <c r="E194" s="175">
        <f>IF(DAY(A193)=$A$7,VLOOKUP(A193,[1]A!$A$15:$C$500,3),E193)</f>
        <v>814.70100000000002</v>
      </c>
      <c r="F194" s="127">
        <f t="shared" si="246"/>
        <v>44098</v>
      </c>
      <c r="G194" s="122">
        <f t="shared" si="247"/>
        <v>1.1603564138095379E-2</v>
      </c>
      <c r="H194" s="128">
        <f t="shared" si="252"/>
        <v>31</v>
      </c>
      <c r="I194" s="128">
        <f t="shared" si="239"/>
        <v>31</v>
      </c>
      <c r="J194" s="123">
        <f t="shared" si="240"/>
        <v>1.0116035641380954</v>
      </c>
      <c r="K194" s="123">
        <v>1</v>
      </c>
      <c r="L194" s="123">
        <f t="shared" si="283"/>
        <v>1.01160356</v>
      </c>
      <c r="M194" s="123">
        <f t="shared" si="234"/>
        <v>1038.41600002</v>
      </c>
      <c r="N194" s="27">
        <f t="shared" si="248"/>
        <v>6</v>
      </c>
      <c r="O194" s="122">
        <f t="shared" si="235"/>
        <v>0</v>
      </c>
      <c r="P194" s="123">
        <f t="shared" si="280"/>
        <v>0</v>
      </c>
      <c r="Q194" s="122">
        <f t="shared" si="241"/>
        <v>0.1268</v>
      </c>
      <c r="R194" s="130">
        <f t="shared" si="236"/>
        <v>1.00999813</v>
      </c>
      <c r="S194" s="123">
        <f t="shared" si="242"/>
        <v>10.382218160000001</v>
      </c>
      <c r="T194" s="123">
        <f t="shared" si="243"/>
        <v>10.382218160000001</v>
      </c>
      <c r="U194" s="131" t="str">
        <f t="shared" ref="U194" si="308">U193</f>
        <v>J=</v>
      </c>
      <c r="V194" s="140">
        <f t="shared" si="285"/>
        <v>44158</v>
      </c>
      <c r="W194" s="4"/>
      <c r="X194" s="159">
        <f>[2]Plan1!$A325</f>
        <v>46672</v>
      </c>
      <c r="Y194" s="165" t="str">
        <f>[2]Plan1!$C325</f>
        <v>Nossa Sr.a Aparecida - Padroeira do Brasil</v>
      </c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</row>
    <row r="195" spans="1:47" x14ac:dyDescent="0.2">
      <c r="A195" s="125">
        <f t="shared" si="238"/>
        <v>44159</v>
      </c>
      <c r="B195" s="123">
        <f t="shared" si="233"/>
        <v>1039.35375243</v>
      </c>
      <c r="C195" s="3">
        <f t="shared" si="282"/>
        <v>1038.41600002</v>
      </c>
      <c r="D195" s="126">
        <f t="shared" si="245"/>
        <v>814.70100000000002</v>
      </c>
      <c r="E195" s="175">
        <f>IF(DAY(A194)=$A$7,VLOOKUP(A194,[1]A!$A$15:$C$500,3),E194)</f>
        <v>828.77800000000002</v>
      </c>
      <c r="F195" s="127">
        <f t="shared" si="246"/>
        <v>44128</v>
      </c>
      <c r="G195" s="122">
        <f t="shared" si="247"/>
        <v>1.7278731706478867E-2</v>
      </c>
      <c r="H195" s="128">
        <f t="shared" si="252"/>
        <v>1</v>
      </c>
      <c r="I195" s="128">
        <f t="shared" si="239"/>
        <v>30</v>
      </c>
      <c r="J195" s="123">
        <f t="shared" si="240"/>
        <v>1.0005712014731272</v>
      </c>
      <c r="K195" s="123">
        <v>1</v>
      </c>
      <c r="L195" s="123">
        <f t="shared" si="283"/>
        <v>1.0005712</v>
      </c>
      <c r="M195" s="123">
        <f t="shared" si="234"/>
        <v>1039.0091432300001</v>
      </c>
      <c r="N195" s="27">
        <f t="shared" si="248"/>
        <v>0</v>
      </c>
      <c r="O195" s="122">
        <f t="shared" si="235"/>
        <v>0</v>
      </c>
      <c r="P195" s="123">
        <f t="shared" si="280"/>
        <v>0</v>
      </c>
      <c r="Q195" s="122">
        <f t="shared" si="241"/>
        <v>0.1268</v>
      </c>
      <c r="R195" s="130">
        <f t="shared" si="236"/>
        <v>1.0003316710000001</v>
      </c>
      <c r="S195" s="123">
        <f t="shared" si="242"/>
        <v>0.3446092</v>
      </c>
      <c r="T195" s="123">
        <f t="shared" si="243"/>
        <v>0</v>
      </c>
      <c r="U195" s="131" t="str">
        <f t="shared" ref="U195" si="309">U194</f>
        <v>J=</v>
      </c>
      <c r="V195" s="140">
        <f t="shared" si="285"/>
        <v>44188</v>
      </c>
      <c r="W195" s="4"/>
      <c r="X195" s="159">
        <f>[2]Plan1!$A326</f>
        <v>46693</v>
      </c>
      <c r="Y195" s="165" t="str">
        <f>[2]Plan1!$C326</f>
        <v>Finados</v>
      </c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</row>
    <row r="196" spans="1:47" x14ac:dyDescent="0.2">
      <c r="A196" s="125">
        <f t="shared" si="238"/>
        <v>44160</v>
      </c>
      <c r="B196" s="123">
        <f t="shared" si="233"/>
        <v>1040.29234518</v>
      </c>
      <c r="C196" s="3">
        <f t="shared" si="282"/>
        <v>1038.41600002</v>
      </c>
      <c r="D196" s="126">
        <f t="shared" si="245"/>
        <v>814.70100000000002</v>
      </c>
      <c r="E196" s="175">
        <f>IF(DAY(A195)=$A$7,VLOOKUP(A195,[1]A!$A$15:$C$500,3),E195)</f>
        <v>828.77800000000002</v>
      </c>
      <c r="F196" s="127">
        <f t="shared" si="246"/>
        <v>44128</v>
      </c>
      <c r="G196" s="122">
        <f t="shared" si="247"/>
        <v>1.7278731706478867E-2</v>
      </c>
      <c r="H196" s="128">
        <f t="shared" si="252"/>
        <v>2</v>
      </c>
      <c r="I196" s="128">
        <f t="shared" si="239"/>
        <v>30</v>
      </c>
      <c r="J196" s="123">
        <f t="shared" si="240"/>
        <v>1.0011427292173771</v>
      </c>
      <c r="K196" s="123">
        <v>1</v>
      </c>
      <c r="L196" s="123">
        <f t="shared" si="283"/>
        <v>1.00114272</v>
      </c>
      <c r="M196" s="123">
        <f t="shared" si="234"/>
        <v>1039.6026187499999</v>
      </c>
      <c r="N196" s="27">
        <f t="shared" si="248"/>
        <v>0</v>
      </c>
      <c r="O196" s="122">
        <f t="shared" si="235"/>
        <v>0</v>
      </c>
      <c r="P196" s="123">
        <f t="shared" si="280"/>
        <v>0</v>
      </c>
      <c r="Q196" s="122">
        <f t="shared" si="241"/>
        <v>0.1268</v>
      </c>
      <c r="R196" s="130">
        <f t="shared" si="236"/>
        <v>1.000663452</v>
      </c>
      <c r="S196" s="123">
        <f t="shared" si="242"/>
        <v>0.68972643</v>
      </c>
      <c r="T196" s="123">
        <f t="shared" si="243"/>
        <v>0</v>
      </c>
      <c r="U196" s="131" t="str">
        <f t="shared" ref="U196" si="310">U195</f>
        <v>J=</v>
      </c>
      <c r="V196" s="140">
        <f t="shared" si="285"/>
        <v>44188</v>
      </c>
      <c r="W196" s="4"/>
      <c r="X196" s="159">
        <f>[2]Plan1!$A327</f>
        <v>46706</v>
      </c>
      <c r="Y196" s="165" t="str">
        <f>[2]Plan1!$C327</f>
        <v>Proclamação da República</v>
      </c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</row>
    <row r="197" spans="1:47" x14ac:dyDescent="0.2">
      <c r="A197" s="125">
        <f t="shared" si="238"/>
        <v>44161</v>
      </c>
      <c r="B197" s="123">
        <f t="shared" si="233"/>
        <v>1041.23179957</v>
      </c>
      <c r="C197" s="3">
        <f t="shared" si="282"/>
        <v>1038.41600002</v>
      </c>
      <c r="D197" s="126">
        <f t="shared" si="245"/>
        <v>814.70100000000002</v>
      </c>
      <c r="E197" s="175">
        <f>IF(DAY(A196)=$A$7,VLOOKUP(A196,[1]A!$A$15:$C$500,3),E196)</f>
        <v>828.77800000000002</v>
      </c>
      <c r="F197" s="127">
        <f t="shared" si="246"/>
        <v>44128</v>
      </c>
      <c r="G197" s="122">
        <f t="shared" si="247"/>
        <v>1.7278731706478867E-2</v>
      </c>
      <c r="H197" s="128">
        <f t="shared" si="252"/>
        <v>3</v>
      </c>
      <c r="I197" s="128">
        <f t="shared" si="239"/>
        <v>30</v>
      </c>
      <c r="J197" s="123">
        <f t="shared" si="240"/>
        <v>1.0017145834191166</v>
      </c>
      <c r="K197" s="123">
        <v>1</v>
      </c>
      <c r="L197" s="123">
        <f t="shared" si="283"/>
        <v>1.00171458</v>
      </c>
      <c r="M197" s="123">
        <f t="shared" si="234"/>
        <v>1040.1964473200001</v>
      </c>
      <c r="N197" s="27">
        <f t="shared" si="248"/>
        <v>0</v>
      </c>
      <c r="O197" s="122">
        <f t="shared" si="235"/>
        <v>0</v>
      </c>
      <c r="P197" s="123">
        <f t="shared" si="280"/>
        <v>0</v>
      </c>
      <c r="Q197" s="122">
        <f t="shared" si="241"/>
        <v>0.1268</v>
      </c>
      <c r="R197" s="130">
        <f t="shared" si="236"/>
        <v>1.000995343</v>
      </c>
      <c r="S197" s="123">
        <f t="shared" si="242"/>
        <v>1.0353522500000001</v>
      </c>
      <c r="T197" s="123">
        <f t="shared" si="243"/>
        <v>0</v>
      </c>
      <c r="U197" s="131" t="str">
        <f t="shared" ref="U197" si="311">U196</f>
        <v>J=</v>
      </c>
      <c r="V197" s="140">
        <f t="shared" si="285"/>
        <v>44188</v>
      </c>
      <c r="W197" s="4"/>
      <c r="X197" s="159">
        <f>[2]Plan1!$A328</f>
        <v>46711</v>
      </c>
      <c r="Y197" s="165" t="str">
        <f>[2]Plan1!$C328</f>
        <v>Dia Nacional de Zumbi e da Consciência Negra</v>
      </c>
      <c r="AE197" s="10"/>
      <c r="AF197" s="10"/>
      <c r="AG197" s="10"/>
      <c r="AH197" s="10"/>
      <c r="AI197" s="10"/>
    </row>
    <row r="198" spans="1:47" x14ac:dyDescent="0.2">
      <c r="A198" s="125">
        <f t="shared" si="238"/>
        <v>44162</v>
      </c>
      <c r="B198" s="123">
        <f t="shared" si="233"/>
        <v>1042.1720953500001</v>
      </c>
      <c r="C198" s="3">
        <f t="shared" si="282"/>
        <v>1038.41600002</v>
      </c>
      <c r="D198" s="126">
        <f t="shared" si="245"/>
        <v>814.70100000000002</v>
      </c>
      <c r="E198" s="175">
        <f>IF(DAY(A197)=$A$7,VLOOKUP(A197,[1]A!$A$15:$C$500,3),E197)</f>
        <v>828.77800000000002</v>
      </c>
      <c r="F198" s="127">
        <f t="shared" si="246"/>
        <v>44128</v>
      </c>
      <c r="G198" s="122">
        <f t="shared" si="247"/>
        <v>1.7278731706478867E-2</v>
      </c>
      <c r="H198" s="128">
        <f t="shared" si="252"/>
        <v>4</v>
      </c>
      <c r="I198" s="128">
        <f t="shared" si="239"/>
        <v>30</v>
      </c>
      <c r="J198" s="123">
        <f t="shared" si="240"/>
        <v>1.0022867642648186</v>
      </c>
      <c r="K198" s="123">
        <v>1</v>
      </c>
      <c r="L198" s="123">
        <f t="shared" si="283"/>
        <v>1.0022867600000001</v>
      </c>
      <c r="M198" s="123">
        <f t="shared" si="234"/>
        <v>1040.7906081900001</v>
      </c>
      <c r="N198" s="27">
        <f t="shared" si="248"/>
        <v>0</v>
      </c>
      <c r="O198" s="122">
        <f t="shared" si="235"/>
        <v>0</v>
      </c>
      <c r="P198" s="123">
        <f t="shared" si="280"/>
        <v>0</v>
      </c>
      <c r="Q198" s="122">
        <f t="shared" si="241"/>
        <v>0.1268</v>
      </c>
      <c r="R198" s="130">
        <f t="shared" si="236"/>
        <v>1.0013273439999999</v>
      </c>
      <c r="S198" s="123">
        <f t="shared" si="242"/>
        <v>1.38148716</v>
      </c>
      <c r="T198" s="123">
        <f t="shared" si="243"/>
        <v>0</v>
      </c>
      <c r="U198" s="131" t="str">
        <f t="shared" ref="U198" si="312">U197</f>
        <v>J=</v>
      </c>
      <c r="V198" s="140">
        <f t="shared" si="285"/>
        <v>44188</v>
      </c>
      <c r="W198" s="4"/>
      <c r="X198" s="159">
        <f>[2]Plan1!$A329</f>
        <v>46746</v>
      </c>
      <c r="Y198" s="165" t="str">
        <f>[2]Plan1!$C329</f>
        <v>Natal</v>
      </c>
      <c r="AE198" s="10"/>
      <c r="AF198" s="10"/>
      <c r="AG198" s="10"/>
      <c r="AH198" s="10"/>
      <c r="AI198" s="10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</row>
    <row r="199" spans="1:47" x14ac:dyDescent="0.2">
      <c r="A199" s="125">
        <f t="shared" si="238"/>
        <v>44163</v>
      </c>
      <c r="B199" s="123">
        <f t="shared" si="233"/>
        <v>1043.1132434600001</v>
      </c>
      <c r="C199" s="3">
        <f t="shared" si="282"/>
        <v>1038.41600002</v>
      </c>
      <c r="D199" s="126">
        <f t="shared" si="245"/>
        <v>814.70100000000002</v>
      </c>
      <c r="E199" s="175">
        <f>IF(DAY(A198)=$A$7,VLOOKUP(A198,[1]A!$A$15:$C$500,3),E198)</f>
        <v>828.77800000000002</v>
      </c>
      <c r="F199" s="127">
        <f t="shared" si="246"/>
        <v>44128</v>
      </c>
      <c r="G199" s="122">
        <f t="shared" si="247"/>
        <v>1.7278731706478867E-2</v>
      </c>
      <c r="H199" s="128">
        <f t="shared" si="252"/>
        <v>5</v>
      </c>
      <c r="I199" s="128">
        <f t="shared" si="239"/>
        <v>30</v>
      </c>
      <c r="J199" s="123">
        <f t="shared" si="240"/>
        <v>1.0028592719410623</v>
      </c>
      <c r="K199" s="123">
        <v>1</v>
      </c>
      <c r="L199" s="123">
        <f t="shared" si="283"/>
        <v>1.0028592700000001</v>
      </c>
      <c r="M199" s="123">
        <f t="shared" si="234"/>
        <v>1041.3851117300001</v>
      </c>
      <c r="N199" s="27">
        <f t="shared" si="248"/>
        <v>0</v>
      </c>
      <c r="O199" s="122">
        <f t="shared" si="235"/>
        <v>0</v>
      </c>
      <c r="P199" s="123">
        <f t="shared" si="280"/>
        <v>0</v>
      </c>
      <c r="Q199" s="122">
        <f t="shared" si="241"/>
        <v>0.1268</v>
      </c>
      <c r="R199" s="130">
        <f t="shared" si="236"/>
        <v>1.001659455</v>
      </c>
      <c r="S199" s="123">
        <f t="shared" si="242"/>
        <v>1.7281317300000001</v>
      </c>
      <c r="T199" s="123">
        <f t="shared" si="243"/>
        <v>0</v>
      </c>
      <c r="U199" s="131" t="str">
        <f t="shared" ref="U199" si="313">U198</f>
        <v>J=</v>
      </c>
      <c r="V199" s="140">
        <f t="shared" si="285"/>
        <v>44188</v>
      </c>
      <c r="W199" s="4"/>
      <c r="X199" s="159">
        <f>[2]Plan1!$A330</f>
        <v>46753</v>
      </c>
      <c r="Y199" s="165" t="str">
        <f>[2]Plan1!$C330</f>
        <v>Confraternização Universal</v>
      </c>
      <c r="AE199" s="10"/>
      <c r="AF199" s="10"/>
      <c r="AG199" s="10"/>
      <c r="AH199" s="10"/>
      <c r="AI199" s="10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</row>
    <row r="200" spans="1:47" x14ac:dyDescent="0.2">
      <c r="A200" s="125">
        <f t="shared" si="238"/>
        <v>44164</v>
      </c>
      <c r="B200" s="123">
        <f t="shared" si="233"/>
        <v>1044.0552350599999</v>
      </c>
      <c r="C200" s="3">
        <f t="shared" si="282"/>
        <v>1038.41600002</v>
      </c>
      <c r="D200" s="126">
        <f t="shared" si="245"/>
        <v>814.70100000000002</v>
      </c>
      <c r="E200" s="175">
        <f>IF(DAY(A199)=$A$7,VLOOKUP(A199,[1]A!$A$15:$C$500,3),E199)</f>
        <v>828.77800000000002</v>
      </c>
      <c r="F200" s="127">
        <f t="shared" si="246"/>
        <v>44128</v>
      </c>
      <c r="G200" s="122">
        <f t="shared" si="247"/>
        <v>1.7278731706478867E-2</v>
      </c>
      <c r="H200" s="128">
        <f t="shared" si="252"/>
        <v>6</v>
      </c>
      <c r="I200" s="128">
        <f t="shared" si="239"/>
        <v>30</v>
      </c>
      <c r="J200" s="123">
        <f t="shared" si="240"/>
        <v>1.0034321066345342</v>
      </c>
      <c r="K200" s="123">
        <v>1</v>
      </c>
      <c r="L200" s="123">
        <f t="shared" si="283"/>
        <v>1.0034320999999999</v>
      </c>
      <c r="M200" s="123">
        <f t="shared" si="234"/>
        <v>1041.9799475699999</v>
      </c>
      <c r="N200" s="27">
        <f t="shared" si="248"/>
        <v>0</v>
      </c>
      <c r="O200" s="122">
        <f t="shared" si="235"/>
        <v>0</v>
      </c>
      <c r="P200" s="123">
        <f t="shared" si="280"/>
        <v>0</v>
      </c>
      <c r="Q200" s="122">
        <f t="shared" si="241"/>
        <v>0.1268</v>
      </c>
      <c r="R200" s="130">
        <f t="shared" si="236"/>
        <v>1.0019916769999999</v>
      </c>
      <c r="S200" s="123">
        <f t="shared" si="242"/>
        <v>2.07528749</v>
      </c>
      <c r="T200" s="123">
        <f t="shared" si="243"/>
        <v>0</v>
      </c>
      <c r="U200" s="131" t="str">
        <f t="shared" ref="U200" si="314">U199</f>
        <v>J=</v>
      </c>
      <c r="V200" s="140">
        <f t="shared" si="285"/>
        <v>44188</v>
      </c>
      <c r="W200" s="4"/>
      <c r="X200" s="159">
        <f>[2]Plan1!$A331</f>
        <v>46811</v>
      </c>
      <c r="Y200" s="165" t="str">
        <f>[2]Plan1!$C331</f>
        <v>Carnaval</v>
      </c>
      <c r="AE200" s="10"/>
      <c r="AF200" s="10"/>
      <c r="AG200" s="10"/>
      <c r="AH200" s="10"/>
      <c r="AI200" s="10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</row>
    <row r="201" spans="1:47" x14ac:dyDescent="0.2">
      <c r="A201" s="125">
        <f t="shared" si="238"/>
        <v>44165</v>
      </c>
      <c r="B201" s="123">
        <f t="shared" si="233"/>
        <v>1044.9980790100001</v>
      </c>
      <c r="C201" s="3">
        <f t="shared" si="282"/>
        <v>1038.41600002</v>
      </c>
      <c r="D201" s="126">
        <f t="shared" si="245"/>
        <v>814.70100000000002</v>
      </c>
      <c r="E201" s="175">
        <f>IF(DAY(A200)=$A$7,VLOOKUP(A200,[1]A!$A$15:$C$500,3),E200)</f>
        <v>828.77800000000002</v>
      </c>
      <c r="F201" s="127">
        <f t="shared" si="246"/>
        <v>44128</v>
      </c>
      <c r="G201" s="122">
        <f t="shared" si="247"/>
        <v>1.7278731706478867E-2</v>
      </c>
      <c r="H201" s="128">
        <f t="shared" si="252"/>
        <v>7</v>
      </c>
      <c r="I201" s="128">
        <f t="shared" si="239"/>
        <v>30</v>
      </c>
      <c r="J201" s="123">
        <f t="shared" si="240"/>
        <v>1.0040052685320269</v>
      </c>
      <c r="K201" s="123">
        <v>1</v>
      </c>
      <c r="L201" s="123">
        <f t="shared" si="283"/>
        <v>1.00400526</v>
      </c>
      <c r="M201" s="123">
        <f t="shared" si="234"/>
        <v>1042.57512608</v>
      </c>
      <c r="N201" s="27">
        <f t="shared" si="248"/>
        <v>0</v>
      </c>
      <c r="O201" s="122">
        <f t="shared" si="235"/>
        <v>0</v>
      </c>
      <c r="P201" s="123">
        <f t="shared" si="280"/>
        <v>0</v>
      </c>
      <c r="Q201" s="122">
        <f t="shared" si="241"/>
        <v>0.1268</v>
      </c>
      <c r="R201" s="130">
        <f t="shared" si="236"/>
        <v>1.002324008</v>
      </c>
      <c r="S201" s="123">
        <f t="shared" si="242"/>
        <v>2.4229529300000001</v>
      </c>
      <c r="T201" s="123">
        <f t="shared" si="243"/>
        <v>0</v>
      </c>
      <c r="U201" s="131" t="str">
        <f t="shared" ref="U201" si="315">U200</f>
        <v>J=</v>
      </c>
      <c r="V201" s="140">
        <f t="shared" si="285"/>
        <v>44188</v>
      </c>
      <c r="W201" s="4"/>
      <c r="X201" s="159">
        <f>[2]Plan1!$A332</f>
        <v>46812</v>
      </c>
      <c r="Y201" s="165" t="str">
        <f>[2]Plan1!$C332</f>
        <v>Carnaval</v>
      </c>
      <c r="AE201" s="10"/>
      <c r="AF201" s="10"/>
      <c r="AG201" s="10"/>
      <c r="AH201" s="10"/>
      <c r="AI201" s="10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</row>
    <row r="202" spans="1:47" x14ac:dyDescent="0.2">
      <c r="A202" s="125">
        <f t="shared" si="238"/>
        <v>44166</v>
      </c>
      <c r="B202" s="123">
        <f t="shared" ref="B202:B265" si="316">(M202+S202)</f>
        <v>1045.9417779399998</v>
      </c>
      <c r="C202" s="3">
        <f t="shared" si="282"/>
        <v>1038.41600002</v>
      </c>
      <c r="D202" s="126">
        <f t="shared" si="245"/>
        <v>814.70100000000002</v>
      </c>
      <c r="E202" s="175">
        <f>IF(DAY(A201)=$A$7,VLOOKUP(A201,[1]A!$A$15:$C$500,3),E201)</f>
        <v>828.77800000000002</v>
      </c>
      <c r="F202" s="127">
        <f t="shared" si="246"/>
        <v>44128</v>
      </c>
      <c r="G202" s="122">
        <f t="shared" si="247"/>
        <v>1.7278731706478867E-2</v>
      </c>
      <c r="H202" s="128">
        <f t="shared" si="252"/>
        <v>8</v>
      </c>
      <c r="I202" s="128">
        <f t="shared" si="239"/>
        <v>30</v>
      </c>
      <c r="J202" s="123">
        <f t="shared" si="240"/>
        <v>1.0045787578204397</v>
      </c>
      <c r="K202" s="123">
        <v>1</v>
      </c>
      <c r="L202" s="123">
        <f t="shared" si="283"/>
        <v>1.0045787500000001</v>
      </c>
      <c r="M202" s="123">
        <f t="shared" ref="M202:M265" si="317">TRUNC(C202*L202,8)</f>
        <v>1043.1706472799999</v>
      </c>
      <c r="N202" s="27">
        <f t="shared" si="248"/>
        <v>0</v>
      </c>
      <c r="O202" s="122">
        <f t="shared" ref="O202:O265" si="318">IF(N202&gt;0,VLOOKUP(N202,$X$10:$AD$121,7),0)</f>
        <v>0</v>
      </c>
      <c r="P202" s="123">
        <f t="shared" si="280"/>
        <v>0</v>
      </c>
      <c r="Q202" s="122">
        <f t="shared" si="241"/>
        <v>0.1268</v>
      </c>
      <c r="R202" s="130">
        <f t="shared" ref="R202:R265" si="319">ROUND((1+Q202)^(1/12)^(H202/I202),9)</f>
        <v>1.0026564499999999</v>
      </c>
      <c r="S202" s="123">
        <f t="shared" si="242"/>
        <v>2.7711306599999999</v>
      </c>
      <c r="T202" s="123">
        <f t="shared" si="243"/>
        <v>0</v>
      </c>
      <c r="U202" s="131" t="str">
        <f t="shared" ref="U202" si="320">U201</f>
        <v>J=</v>
      </c>
      <c r="V202" s="140">
        <f t="shared" si="285"/>
        <v>44188</v>
      </c>
      <c r="W202" s="4"/>
      <c r="X202" s="159">
        <f>[2]Plan1!$A333</f>
        <v>46857</v>
      </c>
      <c r="Y202" s="165" t="str">
        <f>[2]Plan1!$C333</f>
        <v>Paixão de Cristo</v>
      </c>
      <c r="AE202" s="10"/>
      <c r="AF202" s="10"/>
      <c r="AG202" s="10"/>
      <c r="AH202" s="10"/>
      <c r="AI202" s="10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</row>
    <row r="203" spans="1:47" x14ac:dyDescent="0.2">
      <c r="A203" s="125">
        <f t="shared" ref="A203:A266" si="321">(A202+1)</f>
        <v>44167</v>
      </c>
      <c r="B203" s="123">
        <f t="shared" si="316"/>
        <v>1046.88633132</v>
      </c>
      <c r="C203" s="3">
        <f t="shared" si="282"/>
        <v>1038.41600002</v>
      </c>
      <c r="D203" s="126">
        <f t="shared" si="245"/>
        <v>814.70100000000002</v>
      </c>
      <c r="E203" s="175">
        <f>IF(DAY(A202)=$A$7,VLOOKUP(A202,[1]A!$A$15:$C$500,3),E202)</f>
        <v>828.77800000000002</v>
      </c>
      <c r="F203" s="127">
        <f t="shared" si="246"/>
        <v>44128</v>
      </c>
      <c r="G203" s="122">
        <f t="shared" si="247"/>
        <v>1.7278731706478867E-2</v>
      </c>
      <c r="H203" s="128">
        <f t="shared" si="252"/>
        <v>9</v>
      </c>
      <c r="I203" s="128">
        <f t="shared" ref="I203:I266" si="322">IF(DAY(A203)=A$7+1,DAY(EOMONTH(A203,0)),I202)</f>
        <v>30</v>
      </c>
      <c r="J203" s="123">
        <f t="shared" ref="J203:J266" si="323">IF(E203&gt;D203,((E203/D203)^(H203/I203)),1)</f>
        <v>1.0051525746867791</v>
      </c>
      <c r="K203" s="123">
        <v>1</v>
      </c>
      <c r="L203" s="123">
        <f t="shared" si="283"/>
        <v>1.0051525699999999</v>
      </c>
      <c r="M203" s="123">
        <f t="shared" si="317"/>
        <v>1043.7665111399999</v>
      </c>
      <c r="N203" s="27">
        <f t="shared" si="248"/>
        <v>0</v>
      </c>
      <c r="O203" s="122">
        <f t="shared" si="318"/>
        <v>0</v>
      </c>
      <c r="P203" s="123">
        <f t="shared" si="280"/>
        <v>0</v>
      </c>
      <c r="Q203" s="122">
        <f t="shared" ref="Q203:Q266" si="324">(Q202)</f>
        <v>0.1268</v>
      </c>
      <c r="R203" s="130">
        <f t="shared" si="319"/>
        <v>1.0029890020000001</v>
      </c>
      <c r="S203" s="123">
        <f t="shared" ref="S203:S266" si="325">TRUNC(M203*(R203-1),8)</f>
        <v>3.1198201800000001</v>
      </c>
      <c r="T203" s="123">
        <f t="shared" ref="T203:T266" si="326">IF(N203&gt;0,P203+S203,0)</f>
        <v>0</v>
      </c>
      <c r="U203" s="131" t="str">
        <f t="shared" ref="U203" si="327">U202</f>
        <v>J=</v>
      </c>
      <c r="V203" s="140">
        <f t="shared" si="285"/>
        <v>44188</v>
      </c>
      <c r="W203" s="4"/>
      <c r="X203" s="159">
        <f>[2]Plan1!$A334</f>
        <v>46864</v>
      </c>
      <c r="Y203" s="165" t="str">
        <f>[2]Plan1!$C334</f>
        <v>Tiradentes</v>
      </c>
      <c r="AE203" s="10"/>
      <c r="AF203" s="10"/>
      <c r="AG203" s="10"/>
      <c r="AH203" s="10"/>
      <c r="AI203" s="10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</row>
    <row r="204" spans="1:47" x14ac:dyDescent="0.2">
      <c r="A204" s="125">
        <f t="shared" si="321"/>
        <v>44168</v>
      </c>
      <c r="B204" s="123">
        <f t="shared" si="316"/>
        <v>1047.8317293099999</v>
      </c>
      <c r="C204" s="3">
        <f t="shared" si="282"/>
        <v>1038.41600002</v>
      </c>
      <c r="D204" s="126">
        <f t="shared" ref="D204:D267" si="328">IF(E204=E203,D203,E203)</f>
        <v>814.70100000000002</v>
      </c>
      <c r="E204" s="175">
        <f>IF(DAY(A203)=$A$7,VLOOKUP(A203,[1]A!$A$15:$C$500,3),E203)</f>
        <v>828.77800000000002</v>
      </c>
      <c r="F204" s="127">
        <f t="shared" ref="F204:F267" si="329">IF(D204=D203,F203,EDATE(A204,-1))</f>
        <v>44128</v>
      </c>
      <c r="G204" s="122">
        <f t="shared" ref="G204:G267" si="330">(E204/D204)-1</f>
        <v>1.7278731706478867E-2</v>
      </c>
      <c r="H204" s="128">
        <f t="shared" si="252"/>
        <v>10</v>
      </c>
      <c r="I204" s="128">
        <f t="shared" si="322"/>
        <v>30</v>
      </c>
      <c r="J204" s="123">
        <f t="shared" si="323"/>
        <v>1.0057267193181576</v>
      </c>
      <c r="K204" s="123">
        <v>1</v>
      </c>
      <c r="L204" s="123">
        <f t="shared" si="283"/>
        <v>1.00572671</v>
      </c>
      <c r="M204" s="123">
        <f t="shared" si="317"/>
        <v>1044.3627073099999</v>
      </c>
      <c r="N204" s="27">
        <f t="shared" ref="N204:N267" si="331">IF(DAY(A204)=A$7,VLOOKUP(A204,$Y$10:$AG$75,8),0)</f>
        <v>0</v>
      </c>
      <c r="O204" s="122">
        <f t="shared" si="318"/>
        <v>0</v>
      </c>
      <c r="P204" s="123">
        <f t="shared" si="280"/>
        <v>0</v>
      </c>
      <c r="Q204" s="122">
        <f t="shared" si="324"/>
        <v>0.1268</v>
      </c>
      <c r="R204" s="130">
        <f t="shared" si="319"/>
        <v>1.003321664</v>
      </c>
      <c r="S204" s="123">
        <f t="shared" si="325"/>
        <v>3.4690219999999998</v>
      </c>
      <c r="T204" s="123">
        <f t="shared" si="326"/>
        <v>0</v>
      </c>
      <c r="U204" s="131" t="str">
        <f t="shared" ref="U204" si="332">U203</f>
        <v>J=</v>
      </c>
      <c r="V204" s="140">
        <f t="shared" si="285"/>
        <v>44188</v>
      </c>
      <c r="W204" s="4"/>
      <c r="X204" s="159">
        <f>[2]Plan1!$A335</f>
        <v>46874</v>
      </c>
      <c r="Y204" s="165" t="str">
        <f>[2]Plan1!$C335</f>
        <v>Dia do Trabalho</v>
      </c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</row>
    <row r="205" spans="1:47" x14ac:dyDescent="0.2">
      <c r="A205" s="125">
        <f t="shared" si="321"/>
        <v>44169</v>
      </c>
      <c r="B205" s="123">
        <f t="shared" si="316"/>
        <v>1048.7779943</v>
      </c>
      <c r="C205" s="3">
        <f t="shared" si="282"/>
        <v>1038.41600002</v>
      </c>
      <c r="D205" s="126">
        <f t="shared" si="328"/>
        <v>814.70100000000002</v>
      </c>
      <c r="E205" s="175">
        <f>IF(DAY(A204)=$A$7,VLOOKUP(A204,[1]A!$A$15:$C$500,3),E204)</f>
        <v>828.77800000000002</v>
      </c>
      <c r="F205" s="127">
        <f t="shared" si="329"/>
        <v>44128</v>
      </c>
      <c r="G205" s="122">
        <f t="shared" si="330"/>
        <v>1.7278731706478867E-2</v>
      </c>
      <c r="H205" s="128">
        <f t="shared" si="252"/>
        <v>11</v>
      </c>
      <c r="I205" s="128">
        <f t="shared" si="322"/>
        <v>30</v>
      </c>
      <c r="J205" s="123">
        <f t="shared" si="323"/>
        <v>1.0063011919017955</v>
      </c>
      <c r="K205" s="123">
        <v>1</v>
      </c>
      <c r="L205" s="123">
        <f t="shared" si="283"/>
        <v>1.0063011900000001</v>
      </c>
      <c r="M205" s="123">
        <f t="shared" si="317"/>
        <v>1044.9592565299999</v>
      </c>
      <c r="N205" s="27">
        <f t="shared" si="331"/>
        <v>0</v>
      </c>
      <c r="O205" s="122">
        <f t="shared" si="318"/>
        <v>0</v>
      </c>
      <c r="P205" s="123">
        <f t="shared" si="280"/>
        <v>0</v>
      </c>
      <c r="Q205" s="122">
        <f t="shared" si="324"/>
        <v>0.1268</v>
      </c>
      <c r="R205" s="130">
        <f t="shared" si="319"/>
        <v>1.003654437</v>
      </c>
      <c r="S205" s="123">
        <f t="shared" si="325"/>
        <v>3.8187377699999998</v>
      </c>
      <c r="T205" s="123">
        <f t="shared" si="326"/>
        <v>0</v>
      </c>
      <c r="U205" s="131" t="str">
        <f t="shared" ref="U205" si="333">U204</f>
        <v>J=</v>
      </c>
      <c r="V205" s="140">
        <f t="shared" si="285"/>
        <v>44188</v>
      </c>
      <c r="W205" s="4"/>
      <c r="X205" s="159">
        <f>[2]Plan1!$A336</f>
        <v>46919</v>
      </c>
      <c r="Y205" s="165" t="str">
        <f>[2]Plan1!$C336</f>
        <v>Corpus Christi</v>
      </c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</row>
    <row r="206" spans="1:47" x14ac:dyDescent="0.2">
      <c r="A206" s="125">
        <f t="shared" si="321"/>
        <v>44170</v>
      </c>
      <c r="B206" s="123">
        <f t="shared" si="316"/>
        <v>1049.7251049500001</v>
      </c>
      <c r="C206" s="3">
        <f t="shared" si="282"/>
        <v>1038.41600002</v>
      </c>
      <c r="D206" s="126">
        <f t="shared" si="328"/>
        <v>814.70100000000002</v>
      </c>
      <c r="E206" s="175">
        <f>IF(DAY(A205)=$A$7,VLOOKUP(A205,[1]A!$A$15:$C$500,3),E205)</f>
        <v>828.77800000000002</v>
      </c>
      <c r="F206" s="127">
        <f t="shared" si="329"/>
        <v>44128</v>
      </c>
      <c r="G206" s="122">
        <f t="shared" si="330"/>
        <v>1.7278731706478867E-2</v>
      </c>
      <c r="H206" s="128">
        <f t="shared" si="252"/>
        <v>12</v>
      </c>
      <c r="I206" s="128">
        <f t="shared" si="322"/>
        <v>30</v>
      </c>
      <c r="J206" s="123">
        <f t="shared" si="323"/>
        <v>1.0068759926250193</v>
      </c>
      <c r="K206" s="123">
        <v>1</v>
      </c>
      <c r="L206" s="123">
        <f t="shared" si="283"/>
        <v>1.0068759899999999</v>
      </c>
      <c r="M206" s="123">
        <f t="shared" si="317"/>
        <v>1045.5561380500001</v>
      </c>
      <c r="N206" s="27">
        <f t="shared" si="331"/>
        <v>0</v>
      </c>
      <c r="O206" s="122">
        <f t="shared" si="318"/>
        <v>0</v>
      </c>
      <c r="P206" s="123">
        <f t="shared" si="280"/>
        <v>0</v>
      </c>
      <c r="Q206" s="122">
        <f t="shared" si="324"/>
        <v>0.1268</v>
      </c>
      <c r="R206" s="130">
        <f t="shared" si="319"/>
        <v>1.00398732</v>
      </c>
      <c r="S206" s="123">
        <f t="shared" si="325"/>
        <v>4.1689669</v>
      </c>
      <c r="T206" s="123">
        <f t="shared" si="326"/>
        <v>0</v>
      </c>
      <c r="U206" s="131" t="str">
        <f t="shared" ref="U206" si="334">U205</f>
        <v>J=</v>
      </c>
      <c r="V206" s="140">
        <f t="shared" si="285"/>
        <v>44188</v>
      </c>
      <c r="W206" s="4"/>
      <c r="X206" s="159">
        <f>[2]Plan1!$A337</f>
        <v>47003</v>
      </c>
      <c r="Y206" s="165" t="str">
        <f>[2]Plan1!$C337</f>
        <v>Independência do Brasil</v>
      </c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</row>
    <row r="207" spans="1:47" x14ac:dyDescent="0.2">
      <c r="A207" s="125">
        <f t="shared" si="321"/>
        <v>44171</v>
      </c>
      <c r="B207" s="123">
        <f t="shared" si="316"/>
        <v>1050.67307325</v>
      </c>
      <c r="C207" s="3">
        <f t="shared" si="282"/>
        <v>1038.41600002</v>
      </c>
      <c r="D207" s="126">
        <f t="shared" si="328"/>
        <v>814.70100000000002</v>
      </c>
      <c r="E207" s="175">
        <f>IF(DAY(A206)=$A$7,VLOOKUP(A206,[1]A!$A$15:$C$500,3),E206)</f>
        <v>828.77800000000002</v>
      </c>
      <c r="F207" s="127">
        <f t="shared" si="329"/>
        <v>44128</v>
      </c>
      <c r="G207" s="122">
        <f t="shared" si="330"/>
        <v>1.7278731706478867E-2</v>
      </c>
      <c r="H207" s="128">
        <f t="shared" ref="H207:H270" si="335">IF(DAY(A207)=A$7+1,1,H206+1)</f>
        <v>13</v>
      </c>
      <c r="I207" s="128">
        <f t="shared" si="322"/>
        <v>30</v>
      </c>
      <c r="J207" s="123">
        <f t="shared" si="323"/>
        <v>1.0074511216752631</v>
      </c>
      <c r="K207" s="123">
        <v>1</v>
      </c>
      <c r="L207" s="123">
        <f t="shared" si="283"/>
        <v>1.00745112</v>
      </c>
      <c r="M207" s="123">
        <f t="shared" si="317"/>
        <v>1046.15336224</v>
      </c>
      <c r="N207" s="27">
        <f t="shared" si="331"/>
        <v>0</v>
      </c>
      <c r="O207" s="122">
        <f t="shared" si="318"/>
        <v>0</v>
      </c>
      <c r="P207" s="123">
        <f t="shared" si="280"/>
        <v>0</v>
      </c>
      <c r="Q207" s="122">
        <f t="shared" si="324"/>
        <v>0.1268</v>
      </c>
      <c r="R207" s="130">
        <f t="shared" si="319"/>
        <v>1.0043203140000001</v>
      </c>
      <c r="S207" s="123">
        <f t="shared" si="325"/>
        <v>4.51971101</v>
      </c>
      <c r="T207" s="123">
        <f t="shared" si="326"/>
        <v>0</v>
      </c>
      <c r="U207" s="131" t="str">
        <f t="shared" ref="U207" si="336">U206</f>
        <v>J=</v>
      </c>
      <c r="V207" s="140">
        <f t="shared" si="285"/>
        <v>44188</v>
      </c>
      <c r="W207" s="4"/>
      <c r="X207" s="159">
        <f>[2]Plan1!$A338</f>
        <v>47038</v>
      </c>
      <c r="Y207" s="165" t="str">
        <f>[2]Plan1!$C338</f>
        <v>Nossa Sr.a Aparecida - Padroeira do Brasil</v>
      </c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</row>
    <row r="208" spans="1:47" x14ac:dyDescent="0.2">
      <c r="A208" s="125">
        <f t="shared" si="321"/>
        <v>44172</v>
      </c>
      <c r="B208" s="123">
        <f t="shared" si="316"/>
        <v>1051.62188829</v>
      </c>
      <c r="C208" s="3">
        <f t="shared" si="282"/>
        <v>1038.41600002</v>
      </c>
      <c r="D208" s="126">
        <f t="shared" si="328"/>
        <v>814.70100000000002</v>
      </c>
      <c r="E208" s="175">
        <f>IF(DAY(A207)=$A$7,VLOOKUP(A207,[1]A!$A$15:$C$500,3),E207)</f>
        <v>828.77800000000002</v>
      </c>
      <c r="F208" s="127">
        <f t="shared" si="329"/>
        <v>44128</v>
      </c>
      <c r="G208" s="122">
        <f t="shared" si="330"/>
        <v>1.7278731706478867E-2</v>
      </c>
      <c r="H208" s="128">
        <f t="shared" si="335"/>
        <v>14</v>
      </c>
      <c r="I208" s="128">
        <f t="shared" si="322"/>
        <v>30</v>
      </c>
      <c r="J208" s="123">
        <f t="shared" si="323"/>
        <v>1.0080265792400676</v>
      </c>
      <c r="K208" s="123">
        <v>1</v>
      </c>
      <c r="L208" s="123">
        <f t="shared" si="283"/>
        <v>1.00802657</v>
      </c>
      <c r="M208" s="123">
        <f t="shared" si="317"/>
        <v>1046.75091873</v>
      </c>
      <c r="N208" s="27">
        <f t="shared" si="331"/>
        <v>0</v>
      </c>
      <c r="O208" s="122">
        <f t="shared" si="318"/>
        <v>0</v>
      </c>
      <c r="P208" s="123">
        <f t="shared" si="280"/>
        <v>0</v>
      </c>
      <c r="Q208" s="122">
        <f t="shared" si="324"/>
        <v>0.1268</v>
      </c>
      <c r="R208" s="130">
        <f t="shared" si="319"/>
        <v>1.004653418</v>
      </c>
      <c r="S208" s="123">
        <f t="shared" si="325"/>
        <v>4.8709695599999998</v>
      </c>
      <c r="T208" s="123">
        <f t="shared" si="326"/>
        <v>0</v>
      </c>
      <c r="U208" s="131" t="str">
        <f t="shared" ref="U208" si="337">U207</f>
        <v>J=</v>
      </c>
      <c r="V208" s="140">
        <f t="shared" si="285"/>
        <v>44188</v>
      </c>
      <c r="W208" s="4"/>
      <c r="X208" s="159">
        <f>[2]Plan1!$A339</f>
        <v>47059</v>
      </c>
      <c r="Y208" s="165" t="str">
        <f>[2]Plan1!$C339</f>
        <v>Finados</v>
      </c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</row>
    <row r="209" spans="1:161" x14ac:dyDescent="0.2">
      <c r="A209" s="125">
        <f t="shared" si="321"/>
        <v>44173</v>
      </c>
      <c r="B209" s="123">
        <f t="shared" si="316"/>
        <v>1052.5715714599999</v>
      </c>
      <c r="C209" s="3">
        <f t="shared" si="282"/>
        <v>1038.41600002</v>
      </c>
      <c r="D209" s="126">
        <f t="shared" si="328"/>
        <v>814.70100000000002</v>
      </c>
      <c r="E209" s="175">
        <f>IF(DAY(A208)=$A$7,VLOOKUP(A208,[1]A!$A$15:$C$500,3),E208)</f>
        <v>828.77800000000002</v>
      </c>
      <c r="F209" s="127">
        <f t="shared" si="329"/>
        <v>44128</v>
      </c>
      <c r="G209" s="122">
        <f t="shared" si="330"/>
        <v>1.7278731706478867E-2</v>
      </c>
      <c r="H209" s="128">
        <f t="shared" si="335"/>
        <v>15</v>
      </c>
      <c r="I209" s="128">
        <f t="shared" si="322"/>
        <v>30</v>
      </c>
      <c r="J209" s="123">
        <f t="shared" si="323"/>
        <v>1.0086023655070808</v>
      </c>
      <c r="K209" s="123">
        <v>1</v>
      </c>
      <c r="L209" s="123">
        <f t="shared" si="283"/>
        <v>1.00860236</v>
      </c>
      <c r="M209" s="123">
        <f t="shared" si="317"/>
        <v>1047.3488282799999</v>
      </c>
      <c r="N209" s="27">
        <f t="shared" si="331"/>
        <v>0</v>
      </c>
      <c r="O209" s="122">
        <f t="shared" si="318"/>
        <v>0</v>
      </c>
      <c r="P209" s="123">
        <f t="shared" si="280"/>
        <v>0</v>
      </c>
      <c r="Q209" s="122">
        <f t="shared" si="324"/>
        <v>0.1268</v>
      </c>
      <c r="R209" s="130">
        <f t="shared" si="319"/>
        <v>1.004986632</v>
      </c>
      <c r="S209" s="123">
        <f t="shared" si="325"/>
        <v>5.2227431800000002</v>
      </c>
      <c r="T209" s="123">
        <f t="shared" si="326"/>
        <v>0</v>
      </c>
      <c r="U209" s="131" t="str">
        <f t="shared" ref="U209" si="338">U208</f>
        <v>J=</v>
      </c>
      <c r="V209" s="140">
        <f t="shared" si="285"/>
        <v>44188</v>
      </c>
      <c r="W209" s="4"/>
      <c r="X209" s="159">
        <f>[2]Plan1!$A340</f>
        <v>47072</v>
      </c>
      <c r="Y209" s="165" t="str">
        <f>[2]Plan1!$C340</f>
        <v>Proclamação da República</v>
      </c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</row>
    <row r="210" spans="1:161" x14ac:dyDescent="0.2">
      <c r="A210" s="125">
        <f t="shared" si="321"/>
        <v>44174</v>
      </c>
      <c r="B210" s="123">
        <f t="shared" si="316"/>
        <v>1053.5221139</v>
      </c>
      <c r="C210" s="3">
        <f t="shared" si="282"/>
        <v>1038.41600002</v>
      </c>
      <c r="D210" s="126">
        <f t="shared" si="328"/>
        <v>814.70100000000002</v>
      </c>
      <c r="E210" s="175">
        <f>IF(DAY(A209)=$A$7,VLOOKUP(A209,[1]A!$A$15:$C$500,3),E209)</f>
        <v>828.77800000000002</v>
      </c>
      <c r="F210" s="127">
        <f t="shared" si="329"/>
        <v>44128</v>
      </c>
      <c r="G210" s="122">
        <f t="shared" si="330"/>
        <v>1.7278731706478867E-2</v>
      </c>
      <c r="H210" s="128">
        <f t="shared" si="335"/>
        <v>16</v>
      </c>
      <c r="I210" s="128">
        <f t="shared" si="322"/>
        <v>30</v>
      </c>
      <c r="J210" s="123">
        <f t="shared" si="323"/>
        <v>1.0091784806640578</v>
      </c>
      <c r="K210" s="123">
        <v>1</v>
      </c>
      <c r="L210" s="123">
        <f t="shared" si="283"/>
        <v>1.0091784800000001</v>
      </c>
      <c r="M210" s="123">
        <f t="shared" si="317"/>
        <v>1047.9470805000001</v>
      </c>
      <c r="N210" s="27">
        <f t="shared" si="331"/>
        <v>0</v>
      </c>
      <c r="O210" s="122">
        <f t="shared" si="318"/>
        <v>0</v>
      </c>
      <c r="P210" s="123">
        <f t="shared" si="280"/>
        <v>0</v>
      </c>
      <c r="Q210" s="122">
        <f t="shared" si="324"/>
        <v>0.1268</v>
      </c>
      <c r="R210" s="130">
        <f t="shared" si="319"/>
        <v>1.005319957</v>
      </c>
      <c r="S210" s="123">
        <f t="shared" si="325"/>
        <v>5.5750333999999997</v>
      </c>
      <c r="T210" s="123">
        <f t="shared" si="326"/>
        <v>0</v>
      </c>
      <c r="U210" s="131" t="str">
        <f t="shared" ref="U210" si="339">U209</f>
        <v>J=</v>
      </c>
      <c r="V210" s="140">
        <f t="shared" si="285"/>
        <v>44188</v>
      </c>
      <c r="W210" s="4"/>
      <c r="X210" s="159">
        <f>[2]Plan1!$A341</f>
        <v>47077</v>
      </c>
      <c r="Y210" s="165" t="str">
        <f>[2]Plan1!$C341</f>
        <v>Dia Nacional de Zumbi e da Consciência Negra</v>
      </c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</row>
    <row r="211" spans="1:161" x14ac:dyDescent="0.2">
      <c r="A211" s="125">
        <f t="shared" si="321"/>
        <v>44175</v>
      </c>
      <c r="B211" s="123">
        <f t="shared" si="316"/>
        <v>1054.4735046899998</v>
      </c>
      <c r="C211" s="3">
        <f t="shared" si="282"/>
        <v>1038.41600002</v>
      </c>
      <c r="D211" s="126">
        <f t="shared" si="328"/>
        <v>814.70100000000002</v>
      </c>
      <c r="E211" s="175">
        <f>IF(DAY(A210)=$A$7,VLOOKUP(A210,[1]A!$A$15:$C$500,3),E210)</f>
        <v>828.77800000000002</v>
      </c>
      <c r="F211" s="127">
        <f t="shared" si="329"/>
        <v>44128</v>
      </c>
      <c r="G211" s="122">
        <f t="shared" si="330"/>
        <v>1.7278731706478867E-2</v>
      </c>
      <c r="H211" s="128">
        <f t="shared" si="335"/>
        <v>17</v>
      </c>
      <c r="I211" s="128">
        <f t="shared" si="322"/>
        <v>30</v>
      </c>
      <c r="J211" s="123">
        <f t="shared" si="323"/>
        <v>1.0097549248988613</v>
      </c>
      <c r="K211" s="123">
        <v>1</v>
      </c>
      <c r="L211" s="123">
        <f t="shared" si="283"/>
        <v>1.00975492</v>
      </c>
      <c r="M211" s="123">
        <f t="shared" si="317"/>
        <v>1048.5456650199999</v>
      </c>
      <c r="N211" s="27">
        <f t="shared" si="331"/>
        <v>0</v>
      </c>
      <c r="O211" s="122">
        <f t="shared" si="318"/>
        <v>0</v>
      </c>
      <c r="P211" s="123">
        <f t="shared" si="280"/>
        <v>0</v>
      </c>
      <c r="Q211" s="122">
        <f t="shared" si="324"/>
        <v>0.1268</v>
      </c>
      <c r="R211" s="130">
        <f t="shared" si="319"/>
        <v>1.0056533919999999</v>
      </c>
      <c r="S211" s="123">
        <f t="shared" si="325"/>
        <v>5.92783967</v>
      </c>
      <c r="T211" s="123">
        <f t="shared" si="326"/>
        <v>0</v>
      </c>
      <c r="U211" s="131" t="str">
        <f t="shared" ref="U211" si="340">U210</f>
        <v>J=</v>
      </c>
      <c r="V211" s="140">
        <f t="shared" si="285"/>
        <v>44188</v>
      </c>
      <c r="W211" s="4"/>
      <c r="X211" s="159">
        <f>[2]Plan1!$A342</f>
        <v>47112</v>
      </c>
      <c r="Y211" s="165" t="str">
        <f>[2]Plan1!$C342</f>
        <v>Natal</v>
      </c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</row>
    <row r="212" spans="1:161" x14ac:dyDescent="0.2">
      <c r="A212" s="125">
        <f t="shared" si="321"/>
        <v>44176</v>
      </c>
      <c r="B212" s="123">
        <f t="shared" si="316"/>
        <v>1055.42575584</v>
      </c>
      <c r="C212" s="3">
        <f t="shared" si="282"/>
        <v>1038.41600002</v>
      </c>
      <c r="D212" s="126">
        <f t="shared" si="328"/>
        <v>814.70100000000002</v>
      </c>
      <c r="E212" s="175">
        <f>IF(DAY(A211)=$A$7,VLOOKUP(A211,[1]A!$A$15:$C$500,3),E211)</f>
        <v>828.77800000000002</v>
      </c>
      <c r="F212" s="127">
        <f t="shared" si="329"/>
        <v>44128</v>
      </c>
      <c r="G212" s="122">
        <f t="shared" si="330"/>
        <v>1.7278731706478867E-2</v>
      </c>
      <c r="H212" s="128">
        <f t="shared" si="335"/>
        <v>18</v>
      </c>
      <c r="I212" s="128">
        <f t="shared" si="322"/>
        <v>30</v>
      </c>
      <c r="J212" s="123">
        <f t="shared" si="323"/>
        <v>1.010331698399461</v>
      </c>
      <c r="K212" s="123">
        <v>1</v>
      </c>
      <c r="L212" s="123">
        <f t="shared" si="283"/>
        <v>1.0103316899999999</v>
      </c>
      <c r="M212" s="123">
        <f t="shared" si="317"/>
        <v>1049.14459222</v>
      </c>
      <c r="N212" s="27">
        <f t="shared" si="331"/>
        <v>0</v>
      </c>
      <c r="O212" s="122">
        <f t="shared" si="318"/>
        <v>0</v>
      </c>
      <c r="P212" s="123">
        <f t="shared" si="280"/>
        <v>0</v>
      </c>
      <c r="Q212" s="122">
        <f t="shared" si="324"/>
        <v>0.1268</v>
      </c>
      <c r="R212" s="130">
        <f t="shared" si="319"/>
        <v>1.0059869379999999</v>
      </c>
      <c r="S212" s="123">
        <f t="shared" si="325"/>
        <v>6.2811636200000001</v>
      </c>
      <c r="T212" s="123">
        <f t="shared" si="326"/>
        <v>0</v>
      </c>
      <c r="U212" s="131" t="str">
        <f t="shared" ref="U212" si="341">U211</f>
        <v>J=</v>
      </c>
      <c r="V212" s="140">
        <f t="shared" si="285"/>
        <v>44188</v>
      </c>
      <c r="W212" s="4"/>
      <c r="X212" s="159">
        <f>[2]Plan1!$A343</f>
        <v>47119</v>
      </c>
      <c r="Y212" s="165" t="str">
        <f>[2]Plan1!$C343</f>
        <v>Confraternização Universal</v>
      </c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</row>
    <row r="213" spans="1:161" x14ac:dyDescent="0.2">
      <c r="A213" s="125">
        <f t="shared" si="321"/>
        <v>44177</v>
      </c>
      <c r="B213" s="123">
        <f t="shared" si="316"/>
        <v>1056.3788783499999</v>
      </c>
      <c r="C213" s="3">
        <f t="shared" si="282"/>
        <v>1038.41600002</v>
      </c>
      <c r="D213" s="126">
        <f t="shared" si="328"/>
        <v>814.70100000000002</v>
      </c>
      <c r="E213" s="175">
        <f>IF(DAY(A212)=$A$7,VLOOKUP(A212,[1]A!$A$15:$C$500,3),E212)</f>
        <v>828.77800000000002</v>
      </c>
      <c r="F213" s="127">
        <f t="shared" si="329"/>
        <v>44128</v>
      </c>
      <c r="G213" s="122">
        <f t="shared" si="330"/>
        <v>1.7278731706478867E-2</v>
      </c>
      <c r="H213" s="128">
        <f t="shared" si="335"/>
        <v>19</v>
      </c>
      <c r="I213" s="128">
        <f t="shared" si="322"/>
        <v>30</v>
      </c>
      <c r="J213" s="123">
        <f t="shared" si="323"/>
        <v>1.0109088013539338</v>
      </c>
      <c r="K213" s="123">
        <v>1</v>
      </c>
      <c r="L213" s="123">
        <f t="shared" si="283"/>
        <v>1.0109087999999999</v>
      </c>
      <c r="M213" s="123">
        <f t="shared" si="317"/>
        <v>1049.7438724799999</v>
      </c>
      <c r="N213" s="27">
        <f t="shared" si="331"/>
        <v>0</v>
      </c>
      <c r="O213" s="122">
        <f t="shared" si="318"/>
        <v>0</v>
      </c>
      <c r="P213" s="123">
        <f t="shared" si="280"/>
        <v>0</v>
      </c>
      <c r="Q213" s="122">
        <f t="shared" si="324"/>
        <v>0.1268</v>
      </c>
      <c r="R213" s="130">
        <f t="shared" si="319"/>
        <v>1.006320595</v>
      </c>
      <c r="S213" s="123">
        <f t="shared" si="325"/>
        <v>6.6350058699999996</v>
      </c>
      <c r="T213" s="123">
        <f t="shared" si="326"/>
        <v>0</v>
      </c>
      <c r="U213" s="131" t="str">
        <f t="shared" ref="U213" si="342">U212</f>
        <v>J=</v>
      </c>
      <c r="V213" s="140">
        <f t="shared" si="285"/>
        <v>44188</v>
      </c>
      <c r="W213" s="4"/>
      <c r="X213" s="159">
        <f>[2]Plan1!$A344</f>
        <v>47161</v>
      </c>
      <c r="Y213" s="165" t="str">
        <f>[2]Plan1!$C344</f>
        <v>Carnaval</v>
      </c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</row>
    <row r="214" spans="1:161" x14ac:dyDescent="0.2">
      <c r="A214" s="125">
        <f t="shared" si="321"/>
        <v>44178</v>
      </c>
      <c r="B214" s="123">
        <f t="shared" si="316"/>
        <v>1057.3328508</v>
      </c>
      <c r="C214" s="3">
        <f t="shared" si="282"/>
        <v>1038.41600002</v>
      </c>
      <c r="D214" s="126">
        <f t="shared" si="328"/>
        <v>814.70100000000002</v>
      </c>
      <c r="E214" s="175">
        <f>IF(DAY(A213)=$A$7,VLOOKUP(A213,[1]A!$A$15:$C$500,3),E213)</f>
        <v>828.77800000000002</v>
      </c>
      <c r="F214" s="127">
        <f t="shared" si="329"/>
        <v>44128</v>
      </c>
      <c r="G214" s="122">
        <f t="shared" si="330"/>
        <v>1.7278731706478867E-2</v>
      </c>
      <c r="H214" s="128">
        <f t="shared" si="335"/>
        <v>20</v>
      </c>
      <c r="I214" s="128">
        <f t="shared" si="322"/>
        <v>30</v>
      </c>
      <c r="J214" s="123">
        <f t="shared" si="323"/>
        <v>1.0114862339504642</v>
      </c>
      <c r="K214" s="123">
        <v>1</v>
      </c>
      <c r="L214" s="123">
        <f t="shared" si="283"/>
        <v>1.01148623</v>
      </c>
      <c r="M214" s="123">
        <f t="shared" si="317"/>
        <v>1050.34348503</v>
      </c>
      <c r="N214" s="27">
        <f t="shared" si="331"/>
        <v>0</v>
      </c>
      <c r="O214" s="122">
        <f t="shared" si="318"/>
        <v>0</v>
      </c>
      <c r="P214" s="123">
        <f t="shared" si="280"/>
        <v>0</v>
      </c>
      <c r="Q214" s="122">
        <f t="shared" si="324"/>
        <v>0.1268</v>
      </c>
      <c r="R214" s="130">
        <f t="shared" si="319"/>
        <v>1.0066543619999999</v>
      </c>
      <c r="S214" s="123">
        <f t="shared" si="325"/>
        <v>6.98936577</v>
      </c>
      <c r="T214" s="123">
        <f t="shared" si="326"/>
        <v>0</v>
      </c>
      <c r="U214" s="131" t="str">
        <f t="shared" ref="U214" si="343">U213</f>
        <v>J=</v>
      </c>
      <c r="V214" s="140">
        <f t="shared" si="285"/>
        <v>44188</v>
      </c>
      <c r="W214" s="4"/>
      <c r="X214" s="159">
        <f>[2]Plan1!$A345</f>
        <v>47162</v>
      </c>
      <c r="Y214" s="165" t="str">
        <f>[2]Plan1!$C345</f>
        <v>Carnaval</v>
      </c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</row>
    <row r="215" spans="1:161" x14ac:dyDescent="0.2">
      <c r="A215" s="125">
        <f t="shared" si="321"/>
        <v>44179</v>
      </c>
      <c r="B215" s="123">
        <f t="shared" si="316"/>
        <v>1058.28768524</v>
      </c>
      <c r="C215" s="3">
        <f t="shared" si="282"/>
        <v>1038.41600002</v>
      </c>
      <c r="D215" s="126">
        <f t="shared" si="328"/>
        <v>814.70100000000002</v>
      </c>
      <c r="E215" s="175">
        <f>IF(DAY(A214)=$A$7,VLOOKUP(A214,[1]A!$A$15:$C$500,3),E214)</f>
        <v>828.77800000000002</v>
      </c>
      <c r="F215" s="127">
        <f t="shared" si="329"/>
        <v>44128</v>
      </c>
      <c r="G215" s="122">
        <f t="shared" si="330"/>
        <v>1.7278731706478867E-2</v>
      </c>
      <c r="H215" s="128">
        <f t="shared" si="335"/>
        <v>21</v>
      </c>
      <c r="I215" s="128">
        <f t="shared" si="322"/>
        <v>30</v>
      </c>
      <c r="J215" s="123">
        <f t="shared" si="323"/>
        <v>1.0120639963773446</v>
      </c>
      <c r="K215" s="123">
        <v>1</v>
      </c>
      <c r="L215" s="123">
        <f t="shared" si="283"/>
        <v>1.0120639899999999</v>
      </c>
      <c r="M215" s="123">
        <f t="shared" si="317"/>
        <v>1050.94344026</v>
      </c>
      <c r="N215" s="27">
        <f t="shared" si="331"/>
        <v>0</v>
      </c>
      <c r="O215" s="122">
        <f t="shared" si="318"/>
        <v>0</v>
      </c>
      <c r="P215" s="123">
        <f t="shared" si="280"/>
        <v>0</v>
      </c>
      <c r="Q215" s="122">
        <f t="shared" si="324"/>
        <v>0.1268</v>
      </c>
      <c r="R215" s="130">
        <f t="shared" si="319"/>
        <v>1.0069882400000001</v>
      </c>
      <c r="S215" s="123">
        <f t="shared" si="325"/>
        <v>7.34424498</v>
      </c>
      <c r="T215" s="123">
        <f t="shared" si="326"/>
        <v>0</v>
      </c>
      <c r="U215" s="131" t="str">
        <f t="shared" ref="U215" si="344">U214</f>
        <v>J=</v>
      </c>
      <c r="V215" s="140">
        <f t="shared" si="285"/>
        <v>44188</v>
      </c>
      <c r="W215" s="4"/>
      <c r="X215" s="159">
        <f>[2]Plan1!$A346</f>
        <v>47207</v>
      </c>
      <c r="Y215" s="165" t="str">
        <f>[2]Plan1!$C346</f>
        <v>Paixão de Cristo</v>
      </c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</row>
    <row r="216" spans="1:161" x14ac:dyDescent="0.2">
      <c r="A216" s="125">
        <f t="shared" si="321"/>
        <v>44180</v>
      </c>
      <c r="B216" s="123">
        <f t="shared" si="316"/>
        <v>1059.2433822099999</v>
      </c>
      <c r="C216" s="3">
        <f t="shared" si="282"/>
        <v>1038.41600002</v>
      </c>
      <c r="D216" s="126">
        <f t="shared" si="328"/>
        <v>814.70100000000002</v>
      </c>
      <c r="E216" s="175">
        <f>IF(DAY(A215)=$A$7,VLOOKUP(A215,[1]A!$A$15:$C$500,3),E215)</f>
        <v>828.77800000000002</v>
      </c>
      <c r="F216" s="127">
        <f t="shared" si="329"/>
        <v>44128</v>
      </c>
      <c r="G216" s="122">
        <f t="shared" si="330"/>
        <v>1.7278731706478867E-2</v>
      </c>
      <c r="H216" s="128">
        <f t="shared" si="335"/>
        <v>22</v>
      </c>
      <c r="I216" s="128">
        <f t="shared" si="322"/>
        <v>30</v>
      </c>
      <c r="J216" s="123">
        <f t="shared" si="323"/>
        <v>1.0126420888229741</v>
      </c>
      <c r="K216" s="123">
        <v>1</v>
      </c>
      <c r="L216" s="123">
        <f t="shared" si="283"/>
        <v>1.01264208</v>
      </c>
      <c r="M216" s="123">
        <f t="shared" si="317"/>
        <v>1051.54373816</v>
      </c>
      <c r="N216" s="27">
        <f t="shared" si="331"/>
        <v>0</v>
      </c>
      <c r="O216" s="122">
        <f t="shared" si="318"/>
        <v>0</v>
      </c>
      <c r="P216" s="123">
        <f t="shared" si="280"/>
        <v>0</v>
      </c>
      <c r="Q216" s="122">
        <f t="shared" si="324"/>
        <v>0.1268</v>
      </c>
      <c r="R216" s="130">
        <f t="shared" si="319"/>
        <v>1.0073222289999999</v>
      </c>
      <c r="S216" s="123">
        <f t="shared" si="325"/>
        <v>7.6996440499999999</v>
      </c>
      <c r="T216" s="123">
        <f t="shared" si="326"/>
        <v>0</v>
      </c>
      <c r="U216" s="131" t="str">
        <f t="shared" ref="U216" si="345">U215</f>
        <v>J=</v>
      </c>
      <c r="V216" s="140">
        <f t="shared" si="285"/>
        <v>44188</v>
      </c>
      <c r="W216" s="4"/>
      <c r="X216" s="159">
        <f>[2]Plan1!$A347</f>
        <v>47229</v>
      </c>
      <c r="Y216" s="165" t="str">
        <f>[2]Plan1!$C347</f>
        <v>Tiradentes</v>
      </c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</row>
    <row r="217" spans="1:161" x14ac:dyDescent="0.2">
      <c r="A217" s="125">
        <f t="shared" si="321"/>
        <v>44181</v>
      </c>
      <c r="B217" s="123">
        <f t="shared" si="316"/>
        <v>1060.1999527200001</v>
      </c>
      <c r="C217" s="3">
        <f t="shared" si="282"/>
        <v>1038.41600002</v>
      </c>
      <c r="D217" s="126">
        <f t="shared" si="328"/>
        <v>814.70100000000002</v>
      </c>
      <c r="E217" s="175">
        <f>IF(DAY(A216)=$A$7,VLOOKUP(A216,[1]A!$A$15:$C$500,3),E216)</f>
        <v>828.77800000000002</v>
      </c>
      <c r="F217" s="127">
        <f t="shared" si="329"/>
        <v>44128</v>
      </c>
      <c r="G217" s="122">
        <f t="shared" si="330"/>
        <v>1.7278731706478867E-2</v>
      </c>
      <c r="H217" s="128">
        <f t="shared" si="335"/>
        <v>23</v>
      </c>
      <c r="I217" s="128">
        <f t="shared" si="322"/>
        <v>30</v>
      </c>
      <c r="J217" s="123">
        <f t="shared" si="323"/>
        <v>1.0132205114758603</v>
      </c>
      <c r="K217" s="123">
        <v>1</v>
      </c>
      <c r="L217" s="123">
        <f t="shared" si="283"/>
        <v>1.01322051</v>
      </c>
      <c r="M217" s="123">
        <f t="shared" si="317"/>
        <v>1052.14438913</v>
      </c>
      <c r="N217" s="27">
        <f t="shared" si="331"/>
        <v>0</v>
      </c>
      <c r="O217" s="122">
        <f t="shared" si="318"/>
        <v>0</v>
      </c>
      <c r="P217" s="123">
        <f t="shared" si="280"/>
        <v>0</v>
      </c>
      <c r="Q217" s="122">
        <f t="shared" si="324"/>
        <v>0.1268</v>
      </c>
      <c r="R217" s="130">
        <f t="shared" si="319"/>
        <v>1.007656329</v>
      </c>
      <c r="S217" s="123">
        <f t="shared" si="325"/>
        <v>8.0555635900000002</v>
      </c>
      <c r="T217" s="123">
        <f t="shared" si="326"/>
        <v>0</v>
      </c>
      <c r="U217" s="131" t="str">
        <f t="shared" ref="U217" si="346">U216</f>
        <v>J=</v>
      </c>
      <c r="V217" s="140">
        <f t="shared" si="285"/>
        <v>44188</v>
      </c>
      <c r="W217" s="4"/>
      <c r="X217" s="159">
        <f>[2]Plan1!$A348</f>
        <v>47239</v>
      </c>
      <c r="Y217" s="165" t="str">
        <f>[2]Plan1!$C348</f>
        <v>Dia do Trabalho</v>
      </c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</row>
    <row r="218" spans="1:161" x14ac:dyDescent="0.2">
      <c r="A218" s="125">
        <f t="shared" si="321"/>
        <v>44182</v>
      </c>
      <c r="B218" s="123">
        <f t="shared" si="316"/>
        <v>1061.15737534</v>
      </c>
      <c r="C218" s="3">
        <f t="shared" si="282"/>
        <v>1038.41600002</v>
      </c>
      <c r="D218" s="126">
        <f t="shared" si="328"/>
        <v>814.70100000000002</v>
      </c>
      <c r="E218" s="175">
        <f>IF(DAY(A217)=$A$7,VLOOKUP(A217,[1]A!$A$15:$C$500,3),E217)</f>
        <v>828.77800000000002</v>
      </c>
      <c r="F218" s="127">
        <f t="shared" si="329"/>
        <v>44128</v>
      </c>
      <c r="G218" s="122">
        <f t="shared" si="330"/>
        <v>1.7278731706478867E-2</v>
      </c>
      <c r="H218" s="128">
        <f t="shared" si="335"/>
        <v>24</v>
      </c>
      <c r="I218" s="128">
        <f t="shared" si="322"/>
        <v>30</v>
      </c>
      <c r="J218" s="123">
        <f t="shared" si="323"/>
        <v>1.0137992645246179</v>
      </c>
      <c r="K218" s="123">
        <v>1</v>
      </c>
      <c r="L218" s="123">
        <f t="shared" si="283"/>
        <v>1.0137992600000001</v>
      </c>
      <c r="M218" s="123">
        <f t="shared" si="317"/>
        <v>1052.7453723900001</v>
      </c>
      <c r="N218" s="27">
        <f t="shared" si="331"/>
        <v>0</v>
      </c>
      <c r="O218" s="122">
        <f t="shared" si="318"/>
        <v>0</v>
      </c>
      <c r="P218" s="123">
        <f t="shared" si="280"/>
        <v>0</v>
      </c>
      <c r="Q218" s="122">
        <f t="shared" si="324"/>
        <v>0.1268</v>
      </c>
      <c r="R218" s="130">
        <f t="shared" si="319"/>
        <v>1.0079905389999999</v>
      </c>
      <c r="S218" s="123">
        <f t="shared" si="325"/>
        <v>8.4120029499999998</v>
      </c>
      <c r="T218" s="123">
        <f t="shared" si="326"/>
        <v>0</v>
      </c>
      <c r="U218" s="131" t="str">
        <f t="shared" ref="U218" si="347">U217</f>
        <v>J=</v>
      </c>
      <c r="V218" s="140">
        <f t="shared" si="285"/>
        <v>44188</v>
      </c>
      <c r="W218" s="4"/>
      <c r="X218" s="159">
        <f>[2]Plan1!$A349</f>
        <v>47269</v>
      </c>
      <c r="Y218" s="165" t="str">
        <f>[2]Plan1!$C349</f>
        <v>Corpus Christi</v>
      </c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</row>
    <row r="219" spans="1:161" x14ac:dyDescent="0.2">
      <c r="A219" s="125">
        <f t="shared" si="321"/>
        <v>44183</v>
      </c>
      <c r="B219" s="123">
        <f t="shared" si="316"/>
        <v>1062.1156621100001</v>
      </c>
      <c r="C219" s="3">
        <f t="shared" si="282"/>
        <v>1038.41600002</v>
      </c>
      <c r="D219" s="126">
        <f t="shared" si="328"/>
        <v>814.70100000000002</v>
      </c>
      <c r="E219" s="175">
        <f>IF(DAY(A218)=$A$7,VLOOKUP(A218,[1]A!$A$15:$C$500,3),E218)</f>
        <v>828.77800000000002</v>
      </c>
      <c r="F219" s="127">
        <f t="shared" si="329"/>
        <v>44128</v>
      </c>
      <c r="G219" s="122">
        <f t="shared" si="330"/>
        <v>1.7278731706478867E-2</v>
      </c>
      <c r="H219" s="128">
        <f t="shared" si="335"/>
        <v>25</v>
      </c>
      <c r="I219" s="128">
        <f t="shared" si="322"/>
        <v>30</v>
      </c>
      <c r="J219" s="123">
        <f t="shared" si="323"/>
        <v>1.0143783481579696</v>
      </c>
      <c r="K219" s="123">
        <v>1</v>
      </c>
      <c r="L219" s="123">
        <f t="shared" si="283"/>
        <v>1.0143783399999999</v>
      </c>
      <c r="M219" s="123">
        <f t="shared" si="317"/>
        <v>1053.3466983200001</v>
      </c>
      <c r="N219" s="27">
        <f t="shared" si="331"/>
        <v>0</v>
      </c>
      <c r="O219" s="122">
        <f t="shared" si="318"/>
        <v>0</v>
      </c>
      <c r="P219" s="123">
        <f t="shared" si="280"/>
        <v>0</v>
      </c>
      <c r="Q219" s="122">
        <f t="shared" si="324"/>
        <v>0.1268</v>
      </c>
      <c r="R219" s="130">
        <f t="shared" si="319"/>
        <v>1.0083248600000001</v>
      </c>
      <c r="S219" s="123">
        <f t="shared" si="325"/>
        <v>8.7689637900000008</v>
      </c>
      <c r="T219" s="123">
        <f t="shared" si="326"/>
        <v>0</v>
      </c>
      <c r="U219" s="131" t="str">
        <f t="shared" ref="U219" si="348">U218</f>
        <v>J=</v>
      </c>
      <c r="V219" s="140">
        <f t="shared" si="285"/>
        <v>44188</v>
      </c>
      <c r="W219" s="4"/>
      <c r="X219" s="159">
        <f>[2]Plan1!$A350</f>
        <v>47368</v>
      </c>
      <c r="Y219" s="165" t="str">
        <f>[2]Plan1!$C350</f>
        <v>Independência do Brasil</v>
      </c>
      <c r="AE219" s="10"/>
      <c r="AF219" s="10"/>
      <c r="AG219" s="10"/>
      <c r="AH219" s="10"/>
      <c r="AI219" s="10"/>
    </row>
    <row r="220" spans="1:161" x14ac:dyDescent="0.2">
      <c r="A220" s="125">
        <f t="shared" si="321"/>
        <v>44184</v>
      </c>
      <c r="B220" s="123">
        <f t="shared" si="316"/>
        <v>1063.07482407</v>
      </c>
      <c r="C220" s="3">
        <f t="shared" si="282"/>
        <v>1038.41600002</v>
      </c>
      <c r="D220" s="126">
        <f t="shared" si="328"/>
        <v>814.70100000000002</v>
      </c>
      <c r="E220" s="175">
        <f>IF(DAY(A219)=$A$7,VLOOKUP(A219,[1]A!$A$15:$C$500,3),E219)</f>
        <v>828.77800000000002</v>
      </c>
      <c r="F220" s="127">
        <f t="shared" si="329"/>
        <v>44128</v>
      </c>
      <c r="G220" s="122">
        <f t="shared" si="330"/>
        <v>1.7278731706478867E-2</v>
      </c>
      <c r="H220" s="128">
        <f t="shared" si="335"/>
        <v>26</v>
      </c>
      <c r="I220" s="128">
        <f t="shared" si="322"/>
        <v>30</v>
      </c>
      <c r="J220" s="123">
        <f t="shared" si="323"/>
        <v>1.0149577625647457</v>
      </c>
      <c r="K220" s="123">
        <v>1</v>
      </c>
      <c r="L220" s="123">
        <f t="shared" si="283"/>
        <v>1.0149577599999999</v>
      </c>
      <c r="M220" s="123">
        <f t="shared" si="317"/>
        <v>1053.94837732</v>
      </c>
      <c r="N220" s="27">
        <f t="shared" si="331"/>
        <v>0</v>
      </c>
      <c r="O220" s="122">
        <f t="shared" si="318"/>
        <v>0</v>
      </c>
      <c r="P220" s="123">
        <f t="shared" si="280"/>
        <v>0</v>
      </c>
      <c r="Q220" s="122">
        <f t="shared" si="324"/>
        <v>0.1268</v>
      </c>
      <c r="R220" s="130">
        <f t="shared" si="319"/>
        <v>1.0086592919999999</v>
      </c>
      <c r="S220" s="123">
        <f t="shared" si="325"/>
        <v>9.1264467499999995</v>
      </c>
      <c r="T220" s="123">
        <f t="shared" si="326"/>
        <v>0</v>
      </c>
      <c r="U220" s="131" t="str">
        <f t="shared" ref="U220" si="349">U219</f>
        <v>J=</v>
      </c>
      <c r="V220" s="140">
        <f t="shared" si="285"/>
        <v>44188</v>
      </c>
      <c r="W220" s="4"/>
      <c r="X220" s="159">
        <f>[2]Plan1!$A351</f>
        <v>47403</v>
      </c>
      <c r="Y220" s="165" t="str">
        <f>[2]Plan1!$C351</f>
        <v>Nossa Sr.a Aparecida - Padroeira do Brasil</v>
      </c>
      <c r="AE220" s="10"/>
      <c r="AF220" s="10"/>
      <c r="AG220" s="10"/>
      <c r="AH220" s="10"/>
      <c r="AI220" s="10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</row>
    <row r="221" spans="1:161" x14ac:dyDescent="0.2">
      <c r="A221" s="125">
        <f t="shared" si="321"/>
        <v>44185</v>
      </c>
      <c r="B221" s="123">
        <f t="shared" si="316"/>
        <v>1064.0348408099999</v>
      </c>
      <c r="C221" s="3">
        <f t="shared" si="282"/>
        <v>1038.41600002</v>
      </c>
      <c r="D221" s="126">
        <f t="shared" si="328"/>
        <v>814.70100000000002</v>
      </c>
      <c r="E221" s="175">
        <f>IF(DAY(A220)=$A$7,VLOOKUP(A220,[1]A!$A$15:$C$500,3),E220)</f>
        <v>828.77800000000002</v>
      </c>
      <c r="F221" s="127">
        <f t="shared" si="329"/>
        <v>44128</v>
      </c>
      <c r="G221" s="122">
        <f t="shared" si="330"/>
        <v>1.7278731706478867E-2</v>
      </c>
      <c r="H221" s="128">
        <f t="shared" si="335"/>
        <v>27</v>
      </c>
      <c r="I221" s="128">
        <f t="shared" si="322"/>
        <v>30</v>
      </c>
      <c r="J221" s="123">
        <f t="shared" si="323"/>
        <v>1.0155375079338844</v>
      </c>
      <c r="K221" s="123">
        <v>1</v>
      </c>
      <c r="L221" s="123">
        <f t="shared" si="283"/>
        <v>1.0155375</v>
      </c>
      <c r="M221" s="123">
        <f t="shared" si="317"/>
        <v>1054.5503886199999</v>
      </c>
      <c r="N221" s="27">
        <f t="shared" si="331"/>
        <v>0</v>
      </c>
      <c r="O221" s="122">
        <f t="shared" si="318"/>
        <v>0</v>
      </c>
      <c r="P221" s="123">
        <f t="shared" si="280"/>
        <v>0</v>
      </c>
      <c r="Q221" s="122">
        <f t="shared" si="324"/>
        <v>0.1268</v>
      </c>
      <c r="R221" s="130">
        <f t="shared" si="319"/>
        <v>1.0089938350000001</v>
      </c>
      <c r="S221" s="123">
        <f t="shared" si="325"/>
        <v>9.4844521900000007</v>
      </c>
      <c r="T221" s="123">
        <f t="shared" si="326"/>
        <v>0</v>
      </c>
      <c r="U221" s="131" t="str">
        <f t="shared" ref="U221" si="350">U220</f>
        <v>J=</v>
      </c>
      <c r="V221" s="140">
        <f t="shared" si="285"/>
        <v>44188</v>
      </c>
      <c r="W221" s="4"/>
      <c r="X221" s="159">
        <f>[2]Plan1!$A352</f>
        <v>47424</v>
      </c>
      <c r="Y221" s="165" t="str">
        <f>[2]Plan1!$C352</f>
        <v>Finados</v>
      </c>
      <c r="AE221" s="10"/>
      <c r="AF221" s="10"/>
      <c r="AG221" s="10"/>
      <c r="AH221" s="10"/>
      <c r="AI221" s="10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</row>
    <row r="222" spans="1:161" x14ac:dyDescent="0.2">
      <c r="A222" s="125">
        <f t="shared" si="321"/>
        <v>44186</v>
      </c>
      <c r="B222" s="123">
        <f t="shared" si="316"/>
        <v>1064.99573381</v>
      </c>
      <c r="C222" s="3">
        <f t="shared" si="282"/>
        <v>1038.41600002</v>
      </c>
      <c r="D222" s="126">
        <f t="shared" si="328"/>
        <v>814.70100000000002</v>
      </c>
      <c r="E222" s="175">
        <f>IF(DAY(A221)=$A$7,VLOOKUP(A221,[1]A!$A$15:$C$500,3),E221)</f>
        <v>828.77800000000002</v>
      </c>
      <c r="F222" s="127">
        <f t="shared" si="329"/>
        <v>44128</v>
      </c>
      <c r="G222" s="122">
        <f t="shared" si="330"/>
        <v>1.7278731706478867E-2</v>
      </c>
      <c r="H222" s="128">
        <f t="shared" si="335"/>
        <v>28</v>
      </c>
      <c r="I222" s="128">
        <f t="shared" si="322"/>
        <v>30</v>
      </c>
      <c r="J222" s="123">
        <f t="shared" si="323"/>
        <v>1.0161175844544321</v>
      </c>
      <c r="K222" s="123">
        <v>1</v>
      </c>
      <c r="L222" s="123">
        <f t="shared" si="283"/>
        <v>1.01611758</v>
      </c>
      <c r="M222" s="123">
        <f t="shared" si="317"/>
        <v>1055.1527529699999</v>
      </c>
      <c r="N222" s="27">
        <f t="shared" si="331"/>
        <v>0</v>
      </c>
      <c r="O222" s="122">
        <f t="shared" si="318"/>
        <v>0</v>
      </c>
      <c r="P222" s="123">
        <f t="shared" si="280"/>
        <v>0</v>
      </c>
      <c r="Q222" s="122">
        <f t="shared" si="324"/>
        <v>0.1268</v>
      </c>
      <c r="R222" s="130">
        <f t="shared" si="319"/>
        <v>1.0093284890000001</v>
      </c>
      <c r="S222" s="123">
        <f t="shared" si="325"/>
        <v>9.8429808399999992</v>
      </c>
      <c r="T222" s="123">
        <f t="shared" si="326"/>
        <v>0</v>
      </c>
      <c r="U222" s="131" t="str">
        <f t="shared" ref="U222" si="351">U221</f>
        <v>J=</v>
      </c>
      <c r="V222" s="140">
        <f t="shared" si="285"/>
        <v>44188</v>
      </c>
      <c r="W222" s="28"/>
      <c r="X222" s="159">
        <f>[2]Plan1!$A353</f>
        <v>47437</v>
      </c>
      <c r="Y222" s="165" t="str">
        <f>[2]Plan1!$C353</f>
        <v>Proclamação da República</v>
      </c>
      <c r="AE222" s="10"/>
      <c r="AF222" s="10"/>
      <c r="AG222" s="10"/>
      <c r="AH222" s="10"/>
      <c r="AI222" s="10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8"/>
      <c r="AW222" s="18"/>
      <c r="AX222" s="18"/>
      <c r="AY222" s="18"/>
      <c r="AZ222" s="18"/>
      <c r="BA222" s="18"/>
      <c r="BB222" s="18"/>
      <c r="BC222" s="18"/>
      <c r="BD222" s="18"/>
      <c r="BE222" s="18"/>
      <c r="BF222" s="18"/>
      <c r="BG222" s="18"/>
      <c r="BH222" s="18"/>
      <c r="BI222" s="18"/>
      <c r="BJ222" s="18"/>
      <c r="BK222" s="18"/>
      <c r="BL222" s="18"/>
      <c r="BM222" s="18"/>
      <c r="BN222" s="18"/>
      <c r="BO222" s="18"/>
      <c r="BP222" s="18"/>
      <c r="BQ222" s="18"/>
      <c r="BR222" s="18"/>
      <c r="BS222" s="18"/>
      <c r="BT222" s="18"/>
      <c r="BU222" s="18"/>
      <c r="BV222" s="18"/>
      <c r="BW222" s="18"/>
      <c r="BX222" s="18"/>
      <c r="BY222" s="18"/>
      <c r="BZ222" s="18"/>
      <c r="CA222" s="18"/>
      <c r="CB222" s="18"/>
      <c r="CC222" s="18"/>
      <c r="CD222" s="18"/>
      <c r="CE222" s="18"/>
      <c r="CF222" s="18"/>
      <c r="CG222" s="18"/>
      <c r="CH222" s="18"/>
      <c r="CI222" s="18"/>
      <c r="CJ222" s="18"/>
      <c r="CK222" s="18"/>
      <c r="CL222" s="18"/>
      <c r="CM222" s="18"/>
      <c r="CN222" s="18"/>
      <c r="CO222" s="18"/>
      <c r="CP222" s="18"/>
      <c r="CQ222" s="18"/>
      <c r="CR222" s="18"/>
      <c r="CS222" s="18"/>
      <c r="CT222" s="18"/>
      <c r="CU222" s="18"/>
      <c r="CV222" s="18"/>
      <c r="CW222" s="18"/>
      <c r="CX222" s="18"/>
      <c r="CY222" s="18"/>
      <c r="CZ222" s="18"/>
      <c r="DA222" s="18"/>
      <c r="DB222" s="18"/>
      <c r="DC222" s="18"/>
      <c r="DD222" s="18"/>
      <c r="DE222" s="18"/>
      <c r="DF222" s="18"/>
      <c r="DG222" s="18"/>
      <c r="DH222" s="18"/>
      <c r="DI222" s="18"/>
      <c r="DJ222" s="18"/>
      <c r="DK222" s="18"/>
      <c r="DL222" s="18"/>
      <c r="DM222" s="18"/>
      <c r="DN222" s="18"/>
      <c r="DO222" s="18"/>
      <c r="DP222" s="18"/>
      <c r="DQ222" s="18"/>
      <c r="DR222" s="18"/>
      <c r="DS222" s="18"/>
      <c r="DT222" s="18"/>
      <c r="DU222" s="18"/>
      <c r="DV222" s="18"/>
      <c r="DW222" s="18"/>
      <c r="DX222" s="18"/>
      <c r="DY222" s="18"/>
      <c r="DZ222" s="18"/>
      <c r="EA222" s="18"/>
      <c r="EB222" s="18"/>
      <c r="EC222" s="18"/>
      <c r="ED222" s="18"/>
      <c r="EE222" s="18"/>
      <c r="EF222" s="18"/>
      <c r="EG222" s="18"/>
      <c r="EH222" s="18"/>
      <c r="EI222" s="18"/>
      <c r="EJ222" s="18"/>
      <c r="EK222" s="18"/>
      <c r="EL222" s="18"/>
      <c r="EM222" s="18"/>
      <c r="EN222" s="18"/>
      <c r="EO222" s="18"/>
      <c r="EP222" s="18"/>
      <c r="EQ222" s="18"/>
      <c r="ER222" s="18"/>
      <c r="ES222" s="18"/>
      <c r="ET222" s="18"/>
      <c r="EU222" s="18"/>
      <c r="EV222" s="18"/>
      <c r="EW222" s="18"/>
      <c r="EX222" s="18"/>
      <c r="EY222" s="18"/>
      <c r="EZ222" s="18"/>
      <c r="FA222" s="18"/>
      <c r="FB222" s="18"/>
      <c r="FC222" s="18"/>
      <c r="FD222" s="18"/>
      <c r="FE222" s="18"/>
    </row>
    <row r="223" spans="1:161" x14ac:dyDescent="0.2">
      <c r="A223" s="125">
        <f t="shared" si="321"/>
        <v>44187</v>
      </c>
      <c r="B223" s="123">
        <f t="shared" si="316"/>
        <v>1065.9574931700001</v>
      </c>
      <c r="C223" s="3">
        <f t="shared" si="282"/>
        <v>1038.41600002</v>
      </c>
      <c r="D223" s="126">
        <f t="shared" si="328"/>
        <v>814.70100000000002</v>
      </c>
      <c r="E223" s="175">
        <f>IF(DAY(A222)=$A$7,VLOOKUP(A222,[1]A!$A$15:$C$500,3),E222)</f>
        <v>828.77800000000002</v>
      </c>
      <c r="F223" s="127">
        <f t="shared" si="329"/>
        <v>44128</v>
      </c>
      <c r="G223" s="122">
        <f t="shared" si="330"/>
        <v>1.7278731706478867E-2</v>
      </c>
      <c r="H223" s="128">
        <f t="shared" si="335"/>
        <v>29</v>
      </c>
      <c r="I223" s="128">
        <f t="shared" si="322"/>
        <v>30</v>
      </c>
      <c r="J223" s="123">
        <f t="shared" si="323"/>
        <v>1.0166979923155428</v>
      </c>
      <c r="K223" s="123">
        <v>1</v>
      </c>
      <c r="L223" s="123">
        <f t="shared" si="283"/>
        <v>1.0166979899999999</v>
      </c>
      <c r="M223" s="123">
        <f t="shared" si="317"/>
        <v>1055.7554600000001</v>
      </c>
      <c r="N223" s="27">
        <f t="shared" si="331"/>
        <v>0</v>
      </c>
      <c r="O223" s="122">
        <f t="shared" si="318"/>
        <v>0</v>
      </c>
      <c r="P223" s="123">
        <f t="shared" si="280"/>
        <v>0</v>
      </c>
      <c r="Q223" s="122">
        <f t="shared" si="324"/>
        <v>0.1268</v>
      </c>
      <c r="R223" s="130">
        <f t="shared" si="319"/>
        <v>1.0096632539999999</v>
      </c>
      <c r="S223" s="123">
        <f t="shared" si="325"/>
        <v>10.20203317</v>
      </c>
      <c r="T223" s="123">
        <f t="shared" si="326"/>
        <v>0</v>
      </c>
      <c r="U223" s="131" t="str">
        <f t="shared" ref="U223" si="352">U222</f>
        <v>J=</v>
      </c>
      <c r="V223" s="140">
        <f t="shared" si="285"/>
        <v>44188</v>
      </c>
      <c r="W223" s="4"/>
      <c r="X223" s="159">
        <f>[2]Plan1!$A354</f>
        <v>47442</v>
      </c>
      <c r="Y223" s="165" t="str">
        <f>[2]Plan1!$C354</f>
        <v>Dia Nacional de Zumbi e da Consciência Negra</v>
      </c>
      <c r="AE223" s="10"/>
      <c r="AF223" s="10"/>
      <c r="AG223" s="10"/>
      <c r="AH223" s="10"/>
      <c r="AI223" s="10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</row>
    <row r="224" spans="1:161" x14ac:dyDescent="0.2">
      <c r="A224" s="125">
        <f t="shared" si="321"/>
        <v>44188</v>
      </c>
      <c r="B224" s="123">
        <f t="shared" si="316"/>
        <v>1066.9201194099999</v>
      </c>
      <c r="C224" s="3">
        <f t="shared" si="282"/>
        <v>1038.41600002</v>
      </c>
      <c r="D224" s="126">
        <f t="shared" si="328"/>
        <v>814.70100000000002</v>
      </c>
      <c r="E224" s="175">
        <f>IF(DAY(A223)=$A$7,VLOOKUP(A223,[1]A!$A$15:$C$500,3),E223)</f>
        <v>828.77800000000002</v>
      </c>
      <c r="F224" s="127">
        <f t="shared" si="329"/>
        <v>44128</v>
      </c>
      <c r="G224" s="122">
        <f t="shared" si="330"/>
        <v>1.7278731706478867E-2</v>
      </c>
      <c r="H224" s="128">
        <f t="shared" si="335"/>
        <v>30</v>
      </c>
      <c r="I224" s="128">
        <f t="shared" si="322"/>
        <v>30</v>
      </c>
      <c r="J224" s="123">
        <f t="shared" si="323"/>
        <v>1.0172787317064789</v>
      </c>
      <c r="K224" s="123">
        <v>1</v>
      </c>
      <c r="L224" s="123">
        <f t="shared" si="283"/>
        <v>1.0172787299999999</v>
      </c>
      <c r="M224" s="123">
        <f t="shared" si="317"/>
        <v>1056.3585097099999</v>
      </c>
      <c r="N224" s="27">
        <f t="shared" si="331"/>
        <v>7</v>
      </c>
      <c r="O224" s="122">
        <f t="shared" si="318"/>
        <v>0</v>
      </c>
      <c r="P224" s="123">
        <f t="shared" si="280"/>
        <v>0</v>
      </c>
      <c r="Q224" s="122">
        <f t="shared" si="324"/>
        <v>0.1268</v>
      </c>
      <c r="R224" s="130">
        <f t="shared" si="319"/>
        <v>1.00999813</v>
      </c>
      <c r="S224" s="123">
        <f t="shared" si="325"/>
        <v>10.5616097</v>
      </c>
      <c r="T224" s="123">
        <f t="shared" si="326"/>
        <v>10.5616097</v>
      </c>
      <c r="U224" s="131" t="str">
        <f t="shared" ref="U224" si="353">U223</f>
        <v>J=</v>
      </c>
      <c r="V224" s="140">
        <f t="shared" si="285"/>
        <v>44188</v>
      </c>
      <c r="W224" s="4"/>
      <c r="X224" s="159">
        <f>[2]Plan1!$A355</f>
        <v>47477</v>
      </c>
      <c r="Y224" s="165" t="str">
        <f>[2]Plan1!$C355</f>
        <v>Natal</v>
      </c>
      <c r="AE224" s="10"/>
      <c r="AF224" s="10"/>
      <c r="AG224" s="10"/>
      <c r="AH224" s="10"/>
      <c r="AI224" s="10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</row>
    <row r="225" spans="1:47" x14ac:dyDescent="0.2">
      <c r="A225" s="125">
        <f t="shared" si="321"/>
        <v>44189</v>
      </c>
      <c r="B225" s="123">
        <f t="shared" si="316"/>
        <v>1057.1310158599999</v>
      </c>
      <c r="C225" s="3">
        <f t="shared" si="282"/>
        <v>1056.3585097099999</v>
      </c>
      <c r="D225" s="126">
        <f t="shared" si="328"/>
        <v>828.77800000000002</v>
      </c>
      <c r="E225" s="175">
        <f>IF(DAY(A224)=$A$7,VLOOKUP(A224,[1]A!$A$15:$C$500,3),E224)</f>
        <v>839.38199999999995</v>
      </c>
      <c r="F225" s="127">
        <f t="shared" si="329"/>
        <v>44159</v>
      </c>
      <c r="G225" s="122">
        <f t="shared" si="330"/>
        <v>1.2794741173148827E-2</v>
      </c>
      <c r="H225" s="128">
        <f t="shared" si="335"/>
        <v>1</v>
      </c>
      <c r="I225" s="128">
        <f t="shared" si="322"/>
        <v>31</v>
      </c>
      <c r="J225" s="123">
        <f t="shared" si="323"/>
        <v>1.0004101995936825</v>
      </c>
      <c r="K225" s="123">
        <v>1</v>
      </c>
      <c r="L225" s="123">
        <f t="shared" si="283"/>
        <v>1.00041019</v>
      </c>
      <c r="M225" s="123">
        <f t="shared" si="317"/>
        <v>1056.7918173999999</v>
      </c>
      <c r="N225" s="27">
        <f t="shared" si="331"/>
        <v>0</v>
      </c>
      <c r="O225" s="122">
        <f t="shared" si="318"/>
        <v>0</v>
      </c>
      <c r="P225" s="123">
        <f t="shared" si="280"/>
        <v>0</v>
      </c>
      <c r="Q225" s="122">
        <f t="shared" si="324"/>
        <v>0.1268</v>
      </c>
      <c r="R225" s="130">
        <f t="shared" si="319"/>
        <v>1.00032097</v>
      </c>
      <c r="S225" s="123">
        <f t="shared" si="325"/>
        <v>0.33919845999999998</v>
      </c>
      <c r="T225" s="123">
        <f t="shared" si="326"/>
        <v>0</v>
      </c>
      <c r="U225" s="131" t="str">
        <f t="shared" ref="U225" si="354">U224</f>
        <v>J=</v>
      </c>
      <c r="V225" s="140">
        <f t="shared" si="285"/>
        <v>44219</v>
      </c>
      <c r="W225" s="4"/>
      <c r="X225" s="159">
        <f>[2]Plan1!$A356</f>
        <v>47484</v>
      </c>
      <c r="Y225" s="165" t="str">
        <f>[2]Plan1!$C356</f>
        <v>Confraternização Universal</v>
      </c>
      <c r="AE225" s="10"/>
      <c r="AF225" s="10"/>
      <c r="AG225" s="10"/>
      <c r="AH225" s="10"/>
      <c r="AI225" s="10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</row>
    <row r="226" spans="1:47" x14ac:dyDescent="0.2">
      <c r="A226" s="125">
        <f t="shared" si="321"/>
        <v>44190</v>
      </c>
      <c r="B226" s="123">
        <f t="shared" si="316"/>
        <v>1057.90409935</v>
      </c>
      <c r="C226" s="3">
        <f t="shared" si="282"/>
        <v>1056.3585097099999</v>
      </c>
      <c r="D226" s="126">
        <f t="shared" si="328"/>
        <v>828.77800000000002</v>
      </c>
      <c r="E226" s="175">
        <f>IF(DAY(A225)=$A$7,VLOOKUP(A225,[1]A!$A$15:$C$500,3),E225)</f>
        <v>839.38199999999995</v>
      </c>
      <c r="F226" s="127">
        <f t="shared" si="329"/>
        <v>44159</v>
      </c>
      <c r="G226" s="122">
        <f t="shared" si="330"/>
        <v>1.2794741173148827E-2</v>
      </c>
      <c r="H226" s="128">
        <f t="shared" si="335"/>
        <v>2</v>
      </c>
      <c r="I226" s="128">
        <f t="shared" si="322"/>
        <v>31</v>
      </c>
      <c r="J226" s="123">
        <f t="shared" si="323"/>
        <v>1.0008205674510717</v>
      </c>
      <c r="K226" s="123">
        <v>1</v>
      </c>
      <c r="L226" s="123">
        <f t="shared" si="283"/>
        <v>1.00082056</v>
      </c>
      <c r="M226" s="123">
        <f t="shared" si="317"/>
        <v>1057.2253152400001</v>
      </c>
      <c r="N226" s="27">
        <f t="shared" si="331"/>
        <v>0</v>
      </c>
      <c r="O226" s="122">
        <f t="shared" si="318"/>
        <v>0</v>
      </c>
      <c r="P226" s="123">
        <f t="shared" si="280"/>
        <v>0</v>
      </c>
      <c r="Q226" s="122">
        <f t="shared" si="324"/>
        <v>0.1268</v>
      </c>
      <c r="R226" s="130">
        <f t="shared" si="319"/>
        <v>1.000642043</v>
      </c>
      <c r="S226" s="123">
        <f t="shared" si="325"/>
        <v>0.67878411000000005</v>
      </c>
      <c r="T226" s="123">
        <f t="shared" si="326"/>
        <v>0</v>
      </c>
      <c r="U226" s="131" t="str">
        <f t="shared" ref="U226" si="355">U225</f>
        <v>J=</v>
      </c>
      <c r="V226" s="140">
        <f t="shared" si="285"/>
        <v>44219</v>
      </c>
      <c r="W226" s="4"/>
      <c r="X226" s="159">
        <f>[2]Plan1!$A357</f>
        <v>47546</v>
      </c>
      <c r="Y226" s="165" t="str">
        <f>[2]Plan1!$C357</f>
        <v>Carnaval</v>
      </c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</row>
    <row r="227" spans="1:47" x14ac:dyDescent="0.2">
      <c r="A227" s="125">
        <f t="shared" si="321"/>
        <v>44191</v>
      </c>
      <c r="B227" s="123">
        <f t="shared" si="316"/>
        <v>1058.6777509600001</v>
      </c>
      <c r="C227" s="3">
        <f t="shared" si="282"/>
        <v>1056.3585097099999</v>
      </c>
      <c r="D227" s="126">
        <f t="shared" si="328"/>
        <v>828.77800000000002</v>
      </c>
      <c r="E227" s="175">
        <f>IF(DAY(A226)=$A$7,VLOOKUP(A226,[1]A!$A$15:$C$500,3),E226)</f>
        <v>839.38199999999995</v>
      </c>
      <c r="F227" s="127">
        <f t="shared" si="329"/>
        <v>44159</v>
      </c>
      <c r="G227" s="122">
        <f t="shared" si="330"/>
        <v>1.2794741173148827E-2</v>
      </c>
      <c r="H227" s="128">
        <f t="shared" si="335"/>
        <v>3</v>
      </c>
      <c r="I227" s="128">
        <f t="shared" si="322"/>
        <v>31</v>
      </c>
      <c r="J227" s="123">
        <f t="shared" si="323"/>
        <v>1.0012311036411892</v>
      </c>
      <c r="K227" s="123">
        <v>1</v>
      </c>
      <c r="L227" s="123">
        <f t="shared" si="283"/>
        <v>1.0012311</v>
      </c>
      <c r="M227" s="123">
        <f t="shared" si="317"/>
        <v>1057.6589926700001</v>
      </c>
      <c r="N227" s="27">
        <f t="shared" si="331"/>
        <v>0</v>
      </c>
      <c r="O227" s="122">
        <f t="shared" si="318"/>
        <v>0</v>
      </c>
      <c r="P227" s="123">
        <f t="shared" si="280"/>
        <v>0</v>
      </c>
      <c r="Q227" s="122">
        <f t="shared" si="324"/>
        <v>0.1268</v>
      </c>
      <c r="R227" s="130">
        <f t="shared" si="319"/>
        <v>1.00096322</v>
      </c>
      <c r="S227" s="123">
        <f t="shared" si="325"/>
        <v>1.0187582900000001</v>
      </c>
      <c r="T227" s="123">
        <f t="shared" si="326"/>
        <v>0</v>
      </c>
      <c r="U227" s="131" t="str">
        <f t="shared" ref="U227" si="356">U226</f>
        <v>J=</v>
      </c>
      <c r="V227" s="140">
        <f t="shared" si="285"/>
        <v>44219</v>
      </c>
      <c r="W227" s="4"/>
      <c r="X227" s="159">
        <f>[2]Plan1!$A358</f>
        <v>47547</v>
      </c>
      <c r="Y227" s="165" t="str">
        <f>[2]Plan1!$C358</f>
        <v>Carnaval</v>
      </c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</row>
    <row r="228" spans="1:47" x14ac:dyDescent="0.2">
      <c r="A228" s="125">
        <f t="shared" si="321"/>
        <v>44192</v>
      </c>
      <c r="B228" s="123">
        <f t="shared" si="316"/>
        <v>1059.4519583000001</v>
      </c>
      <c r="C228" s="3">
        <f t="shared" si="282"/>
        <v>1056.3585097099999</v>
      </c>
      <c r="D228" s="126">
        <f t="shared" si="328"/>
        <v>828.77800000000002</v>
      </c>
      <c r="E228" s="175">
        <f>IF(DAY(A227)=$A$7,VLOOKUP(A227,[1]A!$A$15:$C$500,3),E227)</f>
        <v>839.38199999999995</v>
      </c>
      <c r="F228" s="127">
        <f t="shared" si="329"/>
        <v>44159</v>
      </c>
      <c r="G228" s="122">
        <f t="shared" si="330"/>
        <v>1.2794741173148827E-2</v>
      </c>
      <c r="H228" s="128">
        <f t="shared" si="335"/>
        <v>4</v>
      </c>
      <c r="I228" s="128">
        <f t="shared" si="322"/>
        <v>31</v>
      </c>
      <c r="J228" s="123">
        <f t="shared" si="323"/>
        <v>1.0016418082330851</v>
      </c>
      <c r="K228" s="123">
        <v>1</v>
      </c>
      <c r="L228" s="123">
        <f t="shared" si="283"/>
        <v>1.0016418</v>
      </c>
      <c r="M228" s="123">
        <f t="shared" si="317"/>
        <v>1058.0928391100001</v>
      </c>
      <c r="N228" s="27">
        <f t="shared" si="331"/>
        <v>0</v>
      </c>
      <c r="O228" s="122">
        <f t="shared" si="318"/>
        <v>0</v>
      </c>
      <c r="P228" s="123">
        <f t="shared" si="280"/>
        <v>0</v>
      </c>
      <c r="Q228" s="122">
        <f t="shared" si="324"/>
        <v>0.1268</v>
      </c>
      <c r="R228" s="130">
        <f t="shared" si="319"/>
        <v>1.0012844990000001</v>
      </c>
      <c r="S228" s="123">
        <f t="shared" si="325"/>
        <v>1.3591191899999999</v>
      </c>
      <c r="T228" s="123">
        <f t="shared" si="326"/>
        <v>0</v>
      </c>
      <c r="U228" s="131" t="str">
        <f t="shared" ref="U228" si="357">U227</f>
        <v>J=</v>
      </c>
      <c r="V228" s="140">
        <f t="shared" si="285"/>
        <v>44219</v>
      </c>
      <c r="W228" s="4"/>
      <c r="X228" s="159">
        <f>[2]Plan1!$A359</f>
        <v>47592</v>
      </c>
      <c r="Y228" s="165" t="str">
        <f>[2]Plan1!$C359</f>
        <v>Paixão de Cristo</v>
      </c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</row>
    <row r="229" spans="1:47" x14ac:dyDescent="0.2">
      <c r="A229" s="125">
        <f t="shared" si="321"/>
        <v>44193</v>
      </c>
      <c r="B229" s="123">
        <f t="shared" si="316"/>
        <v>1060.2267449399999</v>
      </c>
      <c r="C229" s="3">
        <f t="shared" si="282"/>
        <v>1056.3585097099999</v>
      </c>
      <c r="D229" s="126">
        <f t="shared" si="328"/>
        <v>828.77800000000002</v>
      </c>
      <c r="E229" s="175">
        <f>IF(DAY(A228)=$A$7,VLOOKUP(A228,[1]A!$A$15:$C$500,3),E228)</f>
        <v>839.38199999999995</v>
      </c>
      <c r="F229" s="127">
        <f t="shared" si="329"/>
        <v>44159</v>
      </c>
      <c r="G229" s="122">
        <f t="shared" si="330"/>
        <v>1.2794741173148827E-2</v>
      </c>
      <c r="H229" s="128">
        <f t="shared" si="335"/>
        <v>5</v>
      </c>
      <c r="I229" s="128">
        <f t="shared" si="322"/>
        <v>31</v>
      </c>
      <c r="J229" s="123">
        <f t="shared" si="323"/>
        <v>1.0020526812958377</v>
      </c>
      <c r="K229" s="123">
        <v>1</v>
      </c>
      <c r="L229" s="123">
        <f t="shared" si="283"/>
        <v>1.00205268</v>
      </c>
      <c r="M229" s="123">
        <f t="shared" si="317"/>
        <v>1058.52687569</v>
      </c>
      <c r="N229" s="27">
        <f t="shared" si="331"/>
        <v>0</v>
      </c>
      <c r="O229" s="122">
        <f t="shared" si="318"/>
        <v>0</v>
      </c>
      <c r="P229" s="123">
        <f t="shared" si="280"/>
        <v>0</v>
      </c>
      <c r="Q229" s="122">
        <f t="shared" si="324"/>
        <v>0.1268</v>
      </c>
      <c r="R229" s="130">
        <f t="shared" si="319"/>
        <v>1.001605882</v>
      </c>
      <c r="S229" s="123">
        <f t="shared" si="325"/>
        <v>1.6998692500000001</v>
      </c>
      <c r="T229" s="123">
        <f t="shared" si="326"/>
        <v>0</v>
      </c>
      <c r="U229" s="131" t="str">
        <f t="shared" ref="U229" si="358">U228</f>
        <v>J=</v>
      </c>
      <c r="V229" s="140">
        <f t="shared" si="285"/>
        <v>44219</v>
      </c>
      <c r="W229" s="4"/>
      <c r="X229" s="159">
        <f>[2]Plan1!$A360</f>
        <v>47594</v>
      </c>
      <c r="Y229" s="165" t="str">
        <f>[2]Plan1!$C360</f>
        <v>Tiradentes</v>
      </c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</row>
    <row r="230" spans="1:47" x14ac:dyDescent="0.2">
      <c r="A230" s="125">
        <f t="shared" si="321"/>
        <v>44194</v>
      </c>
      <c r="B230" s="123">
        <f t="shared" si="316"/>
        <v>1061.00208793</v>
      </c>
      <c r="C230" s="3">
        <f t="shared" si="282"/>
        <v>1056.3585097099999</v>
      </c>
      <c r="D230" s="126">
        <f t="shared" si="328"/>
        <v>828.77800000000002</v>
      </c>
      <c r="E230" s="175">
        <f>IF(DAY(A229)=$A$7,VLOOKUP(A229,[1]A!$A$15:$C$500,3),E229)</f>
        <v>839.38199999999995</v>
      </c>
      <c r="F230" s="127">
        <f t="shared" si="329"/>
        <v>44159</v>
      </c>
      <c r="G230" s="122">
        <f t="shared" si="330"/>
        <v>1.2794741173148827E-2</v>
      </c>
      <c r="H230" s="128">
        <f t="shared" si="335"/>
        <v>6</v>
      </c>
      <c r="I230" s="128">
        <f t="shared" si="322"/>
        <v>31</v>
      </c>
      <c r="J230" s="123">
        <f t="shared" si="323"/>
        <v>1.0024637228985538</v>
      </c>
      <c r="K230" s="123">
        <v>1</v>
      </c>
      <c r="L230" s="123">
        <f t="shared" si="283"/>
        <v>1.0024637199999999</v>
      </c>
      <c r="M230" s="123">
        <f t="shared" si="317"/>
        <v>1058.96108129</v>
      </c>
      <c r="N230" s="27">
        <f t="shared" si="331"/>
        <v>0</v>
      </c>
      <c r="O230" s="122">
        <f t="shared" si="318"/>
        <v>0</v>
      </c>
      <c r="P230" s="123">
        <f t="shared" si="280"/>
        <v>0</v>
      </c>
      <c r="Q230" s="122">
        <f t="shared" si="324"/>
        <v>0.1268</v>
      </c>
      <c r="R230" s="130">
        <f t="shared" si="319"/>
        <v>1.001927367</v>
      </c>
      <c r="S230" s="123">
        <f t="shared" si="325"/>
        <v>2.04100664</v>
      </c>
      <c r="T230" s="123">
        <f t="shared" si="326"/>
        <v>0</v>
      </c>
      <c r="U230" s="131" t="str">
        <f t="shared" ref="U230" si="359">U229</f>
        <v>J=</v>
      </c>
      <c r="V230" s="140">
        <f t="shared" si="285"/>
        <v>44219</v>
      </c>
      <c r="W230" s="4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</row>
    <row r="231" spans="1:47" x14ac:dyDescent="0.2">
      <c r="A231" s="125">
        <f t="shared" si="321"/>
        <v>44195</v>
      </c>
      <c r="B231" s="123">
        <f t="shared" si="316"/>
        <v>1061.7780002700001</v>
      </c>
      <c r="C231" s="3">
        <f t="shared" si="282"/>
        <v>1056.3585097099999</v>
      </c>
      <c r="D231" s="126">
        <f t="shared" si="328"/>
        <v>828.77800000000002</v>
      </c>
      <c r="E231" s="175">
        <f>IF(DAY(A230)=$A$7,VLOOKUP(A230,[1]A!$A$15:$C$500,3),E230)</f>
        <v>839.38199999999995</v>
      </c>
      <c r="F231" s="127">
        <f t="shared" si="329"/>
        <v>44159</v>
      </c>
      <c r="G231" s="122">
        <f t="shared" si="330"/>
        <v>1.2794741173148827E-2</v>
      </c>
      <c r="H231" s="128">
        <f t="shared" si="335"/>
        <v>7</v>
      </c>
      <c r="I231" s="128">
        <f t="shared" si="322"/>
        <v>31</v>
      </c>
      <c r="J231" s="123">
        <f t="shared" si="323"/>
        <v>1.0028749331103683</v>
      </c>
      <c r="K231" s="123">
        <v>1</v>
      </c>
      <c r="L231" s="123">
        <f t="shared" si="283"/>
        <v>1.0028749299999999</v>
      </c>
      <c r="M231" s="123">
        <f t="shared" si="317"/>
        <v>1059.3954664800001</v>
      </c>
      <c r="N231" s="27">
        <f t="shared" si="331"/>
        <v>0</v>
      </c>
      <c r="O231" s="122">
        <f t="shared" si="318"/>
        <v>0</v>
      </c>
      <c r="P231" s="123">
        <f t="shared" si="280"/>
        <v>0</v>
      </c>
      <c r="Q231" s="122">
        <f t="shared" si="324"/>
        <v>0.1268</v>
      </c>
      <c r="R231" s="130">
        <f t="shared" si="319"/>
        <v>1.0022489560000001</v>
      </c>
      <c r="S231" s="123">
        <f t="shared" si="325"/>
        <v>2.3825337900000001</v>
      </c>
      <c r="T231" s="123">
        <f t="shared" si="326"/>
        <v>0</v>
      </c>
      <c r="U231" s="131" t="str">
        <f t="shared" ref="U231" si="360">U230</f>
        <v>J=</v>
      </c>
      <c r="V231" s="140">
        <f t="shared" si="285"/>
        <v>44219</v>
      </c>
      <c r="W231" s="4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</row>
    <row r="232" spans="1:47" x14ac:dyDescent="0.2">
      <c r="A232" s="125">
        <f t="shared" si="321"/>
        <v>44196</v>
      </c>
      <c r="B232" s="123">
        <f t="shared" si="316"/>
        <v>1062.5544811899999</v>
      </c>
      <c r="C232" s="3">
        <f t="shared" si="282"/>
        <v>1056.3585097099999</v>
      </c>
      <c r="D232" s="126">
        <f t="shared" si="328"/>
        <v>828.77800000000002</v>
      </c>
      <c r="E232" s="175">
        <f>IF(DAY(A231)=$A$7,VLOOKUP(A231,[1]A!$A$15:$C$500,3),E231)</f>
        <v>839.38199999999995</v>
      </c>
      <c r="F232" s="127">
        <f t="shared" si="329"/>
        <v>44159</v>
      </c>
      <c r="G232" s="122">
        <f t="shared" si="330"/>
        <v>1.2794741173148827E-2</v>
      </c>
      <c r="H232" s="128">
        <f t="shared" si="335"/>
        <v>8</v>
      </c>
      <c r="I232" s="128">
        <f t="shared" si="322"/>
        <v>31</v>
      </c>
      <c r="J232" s="123">
        <f t="shared" si="323"/>
        <v>1.0032863120004445</v>
      </c>
      <c r="K232" s="123">
        <v>1</v>
      </c>
      <c r="L232" s="123">
        <f t="shared" si="283"/>
        <v>1.00328631</v>
      </c>
      <c r="M232" s="123">
        <f t="shared" si="317"/>
        <v>1059.8300312399999</v>
      </c>
      <c r="N232" s="27">
        <f t="shared" si="331"/>
        <v>0</v>
      </c>
      <c r="O232" s="122">
        <f t="shared" si="318"/>
        <v>0</v>
      </c>
      <c r="P232" s="123">
        <f t="shared" si="280"/>
        <v>0</v>
      </c>
      <c r="Q232" s="122">
        <f t="shared" si="324"/>
        <v>0.1268</v>
      </c>
      <c r="R232" s="130">
        <f t="shared" si="319"/>
        <v>1.0025706480000001</v>
      </c>
      <c r="S232" s="123">
        <f t="shared" si="325"/>
        <v>2.7244499499999999</v>
      </c>
      <c r="T232" s="123">
        <f t="shared" si="326"/>
        <v>0</v>
      </c>
      <c r="U232" s="131" t="str">
        <f t="shared" ref="U232" si="361">U231</f>
        <v>J=</v>
      </c>
      <c r="V232" s="140">
        <f t="shared" si="285"/>
        <v>44219</v>
      </c>
      <c r="W232" s="4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</row>
    <row r="233" spans="1:47" x14ac:dyDescent="0.2">
      <c r="A233" s="125">
        <f t="shared" si="321"/>
        <v>44197</v>
      </c>
      <c r="B233" s="123">
        <f t="shared" si="316"/>
        <v>1063.3315204099999</v>
      </c>
      <c r="C233" s="3">
        <f t="shared" si="282"/>
        <v>1056.3585097099999</v>
      </c>
      <c r="D233" s="126">
        <f t="shared" si="328"/>
        <v>828.77800000000002</v>
      </c>
      <c r="E233" s="175">
        <f>IF(DAY(A232)=$A$7,VLOOKUP(A232,[1]A!$A$15:$C$500,3),E232)</f>
        <v>839.38199999999995</v>
      </c>
      <c r="F233" s="127">
        <f t="shared" si="329"/>
        <v>44159</v>
      </c>
      <c r="G233" s="122">
        <f t="shared" si="330"/>
        <v>1.2794741173148827E-2</v>
      </c>
      <c r="H233" s="128">
        <f t="shared" si="335"/>
        <v>9</v>
      </c>
      <c r="I233" s="128">
        <f t="shared" si="322"/>
        <v>31</v>
      </c>
      <c r="J233" s="123">
        <f t="shared" si="323"/>
        <v>1.0036978596379744</v>
      </c>
      <c r="K233" s="123">
        <v>1</v>
      </c>
      <c r="L233" s="123">
        <f t="shared" si="283"/>
        <v>1.00369785</v>
      </c>
      <c r="M233" s="123">
        <f t="shared" si="317"/>
        <v>1060.2647650199999</v>
      </c>
      <c r="N233" s="27">
        <f t="shared" si="331"/>
        <v>0</v>
      </c>
      <c r="O233" s="122">
        <f t="shared" si="318"/>
        <v>0</v>
      </c>
      <c r="P233" s="123">
        <f t="shared" si="280"/>
        <v>0</v>
      </c>
      <c r="Q233" s="122">
        <f t="shared" si="324"/>
        <v>0.1268</v>
      </c>
      <c r="R233" s="130">
        <f t="shared" si="319"/>
        <v>1.0028924429999999</v>
      </c>
      <c r="S233" s="123">
        <f t="shared" si="325"/>
        <v>3.06675539</v>
      </c>
      <c r="T233" s="123">
        <f t="shared" si="326"/>
        <v>0</v>
      </c>
      <c r="U233" s="131" t="str">
        <f t="shared" ref="U233" si="362">U232</f>
        <v>J=</v>
      </c>
      <c r="V233" s="140">
        <f t="shared" si="285"/>
        <v>44219</v>
      </c>
      <c r="W233" s="4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</row>
    <row r="234" spans="1:47" x14ac:dyDescent="0.2">
      <c r="A234" s="125">
        <f t="shared" si="321"/>
        <v>44198</v>
      </c>
      <c r="B234" s="123">
        <f t="shared" si="316"/>
        <v>1064.1091405000002</v>
      </c>
      <c r="C234" s="3">
        <f t="shared" si="282"/>
        <v>1056.3585097099999</v>
      </c>
      <c r="D234" s="126">
        <f t="shared" si="328"/>
        <v>828.77800000000002</v>
      </c>
      <c r="E234" s="175">
        <f>IF(DAY(A233)=$A$7,VLOOKUP(A233,[1]A!$A$15:$C$500,3),E233)</f>
        <v>839.38199999999995</v>
      </c>
      <c r="F234" s="127">
        <f t="shared" si="329"/>
        <v>44159</v>
      </c>
      <c r="G234" s="122">
        <f t="shared" si="330"/>
        <v>1.2794741173148827E-2</v>
      </c>
      <c r="H234" s="128">
        <f t="shared" si="335"/>
        <v>10</v>
      </c>
      <c r="I234" s="128">
        <f t="shared" si="322"/>
        <v>31</v>
      </c>
      <c r="J234" s="123">
        <f t="shared" si="323"/>
        <v>1.0041095760921779</v>
      </c>
      <c r="K234" s="123">
        <v>1</v>
      </c>
      <c r="L234" s="123">
        <f t="shared" si="283"/>
        <v>1.00410957</v>
      </c>
      <c r="M234" s="123">
        <f t="shared" si="317"/>
        <v>1060.6996889500001</v>
      </c>
      <c r="N234" s="27">
        <f t="shared" si="331"/>
        <v>0</v>
      </c>
      <c r="O234" s="122">
        <f t="shared" si="318"/>
        <v>0</v>
      </c>
      <c r="P234" s="123">
        <f t="shared" ref="P234:P297" si="363">IF(O234&gt;0,TRUNC(O234*M234,8),0)</f>
        <v>0</v>
      </c>
      <c r="Q234" s="122">
        <f t="shared" si="324"/>
        <v>0.1268</v>
      </c>
      <c r="R234" s="130">
        <f t="shared" si="319"/>
        <v>1.0032143419999999</v>
      </c>
      <c r="S234" s="123">
        <f t="shared" si="325"/>
        <v>3.40945155</v>
      </c>
      <c r="T234" s="123">
        <f t="shared" si="326"/>
        <v>0</v>
      </c>
      <c r="U234" s="131" t="str">
        <f t="shared" ref="U234" si="364">U233</f>
        <v>J=</v>
      </c>
      <c r="V234" s="140">
        <f t="shared" si="285"/>
        <v>44219</v>
      </c>
      <c r="W234" s="4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</row>
    <row r="235" spans="1:47" x14ac:dyDescent="0.2">
      <c r="A235" s="125">
        <f t="shared" si="321"/>
        <v>44199</v>
      </c>
      <c r="B235" s="123">
        <f t="shared" si="316"/>
        <v>1064.8873301000001</v>
      </c>
      <c r="C235" s="3">
        <f t="shared" ref="C235:C298" si="365">IF(N234&gt;0,M234-P234,C234)</f>
        <v>1056.3585097099999</v>
      </c>
      <c r="D235" s="126">
        <f t="shared" si="328"/>
        <v>828.77800000000002</v>
      </c>
      <c r="E235" s="175">
        <f>IF(DAY(A234)=$A$7,VLOOKUP(A234,[1]A!$A$15:$C$500,3),E234)</f>
        <v>839.38199999999995</v>
      </c>
      <c r="F235" s="127">
        <f t="shared" si="329"/>
        <v>44159</v>
      </c>
      <c r="G235" s="122">
        <f t="shared" si="330"/>
        <v>1.2794741173148827E-2</v>
      </c>
      <c r="H235" s="128">
        <f t="shared" si="335"/>
        <v>11</v>
      </c>
      <c r="I235" s="128">
        <f t="shared" si="322"/>
        <v>31</v>
      </c>
      <c r="J235" s="123">
        <f t="shared" si="323"/>
        <v>1.0045214614323037</v>
      </c>
      <c r="K235" s="123">
        <v>1</v>
      </c>
      <c r="L235" s="123">
        <f t="shared" ref="L235:L298" si="366">TRUNC(J235*K235,8)</f>
        <v>1.0045214600000001</v>
      </c>
      <c r="M235" s="123">
        <f t="shared" si="317"/>
        <v>1061.1347924500001</v>
      </c>
      <c r="N235" s="27">
        <f t="shared" si="331"/>
        <v>0</v>
      </c>
      <c r="O235" s="122">
        <f t="shared" si="318"/>
        <v>0</v>
      </c>
      <c r="P235" s="123">
        <f t="shared" si="363"/>
        <v>0</v>
      </c>
      <c r="Q235" s="122">
        <f t="shared" si="324"/>
        <v>0.1268</v>
      </c>
      <c r="R235" s="130">
        <f t="shared" si="319"/>
        <v>1.003536344</v>
      </c>
      <c r="S235" s="123">
        <f t="shared" si="325"/>
        <v>3.7525376499999998</v>
      </c>
      <c r="T235" s="123">
        <f t="shared" si="326"/>
        <v>0</v>
      </c>
      <c r="U235" s="131" t="str">
        <f t="shared" ref="U235" si="367">U234</f>
        <v>J=</v>
      </c>
      <c r="V235" s="140">
        <f t="shared" ref="V235:V298" si="368">VLOOKUP(A234,$Y$10:$AG$60,9)</f>
        <v>44219</v>
      </c>
      <c r="W235" s="4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</row>
    <row r="236" spans="1:47" x14ac:dyDescent="0.2">
      <c r="A236" s="125">
        <f t="shared" si="321"/>
        <v>44200</v>
      </c>
      <c r="B236" s="123">
        <f t="shared" si="316"/>
        <v>1065.6660789300001</v>
      </c>
      <c r="C236" s="3">
        <f t="shared" si="365"/>
        <v>1056.3585097099999</v>
      </c>
      <c r="D236" s="126">
        <f t="shared" si="328"/>
        <v>828.77800000000002</v>
      </c>
      <c r="E236" s="175">
        <f>IF(DAY(A235)=$A$7,VLOOKUP(A235,[1]A!$A$15:$C$500,3),E235)</f>
        <v>839.38199999999995</v>
      </c>
      <c r="F236" s="127">
        <f t="shared" si="329"/>
        <v>44159</v>
      </c>
      <c r="G236" s="122">
        <f t="shared" si="330"/>
        <v>1.2794741173148827E-2</v>
      </c>
      <c r="H236" s="128">
        <f t="shared" si="335"/>
        <v>12</v>
      </c>
      <c r="I236" s="128">
        <f t="shared" si="322"/>
        <v>31</v>
      </c>
      <c r="J236" s="123">
        <f t="shared" si="323"/>
        <v>1.0049335157276285</v>
      </c>
      <c r="K236" s="123">
        <v>1</v>
      </c>
      <c r="L236" s="123">
        <f t="shared" si="366"/>
        <v>1.0049335100000001</v>
      </c>
      <c r="M236" s="123">
        <f t="shared" si="317"/>
        <v>1061.5700649800001</v>
      </c>
      <c r="N236" s="27">
        <f t="shared" si="331"/>
        <v>0</v>
      </c>
      <c r="O236" s="122">
        <f t="shared" si="318"/>
        <v>0</v>
      </c>
      <c r="P236" s="123">
        <f t="shared" si="363"/>
        <v>0</v>
      </c>
      <c r="Q236" s="122">
        <f t="shared" si="324"/>
        <v>0.1268</v>
      </c>
      <c r="R236" s="130">
        <f t="shared" si="319"/>
        <v>1.003858449</v>
      </c>
      <c r="S236" s="123">
        <f t="shared" si="325"/>
        <v>4.0960139499999997</v>
      </c>
      <c r="T236" s="123">
        <f t="shared" si="326"/>
        <v>0</v>
      </c>
      <c r="U236" s="131" t="str">
        <f t="shared" ref="U236" si="369">U235</f>
        <v>J=</v>
      </c>
      <c r="V236" s="140">
        <f t="shared" si="368"/>
        <v>44219</v>
      </c>
      <c r="W236" s="4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</row>
    <row r="237" spans="1:47" x14ac:dyDescent="0.2">
      <c r="A237" s="125">
        <f t="shared" si="321"/>
        <v>44201</v>
      </c>
      <c r="B237" s="123">
        <f t="shared" si="316"/>
        <v>1066.4453989399999</v>
      </c>
      <c r="C237" s="3">
        <f t="shared" si="365"/>
        <v>1056.3585097099999</v>
      </c>
      <c r="D237" s="126">
        <f t="shared" si="328"/>
        <v>828.77800000000002</v>
      </c>
      <c r="E237" s="175">
        <f>IF(DAY(A236)=$A$7,VLOOKUP(A236,[1]A!$A$15:$C$500,3),E236)</f>
        <v>839.38199999999995</v>
      </c>
      <c r="F237" s="127">
        <f t="shared" si="329"/>
        <v>44159</v>
      </c>
      <c r="G237" s="122">
        <f t="shared" si="330"/>
        <v>1.2794741173148827E-2</v>
      </c>
      <c r="H237" s="128">
        <f t="shared" si="335"/>
        <v>13</v>
      </c>
      <c r="I237" s="128">
        <f t="shared" si="322"/>
        <v>31</v>
      </c>
      <c r="J237" s="123">
        <f t="shared" si="323"/>
        <v>1.0053457390474578</v>
      </c>
      <c r="K237" s="123">
        <v>1</v>
      </c>
      <c r="L237" s="123">
        <f t="shared" si="366"/>
        <v>1.0053457299999999</v>
      </c>
      <c r="M237" s="123">
        <f t="shared" si="317"/>
        <v>1062.0055170799999</v>
      </c>
      <c r="N237" s="27">
        <f t="shared" si="331"/>
        <v>0</v>
      </c>
      <c r="O237" s="122">
        <f t="shared" si="318"/>
        <v>0</v>
      </c>
      <c r="P237" s="123">
        <f t="shared" si="363"/>
        <v>0</v>
      </c>
      <c r="Q237" s="122">
        <f t="shared" si="324"/>
        <v>0.1268</v>
      </c>
      <c r="R237" s="130">
        <f t="shared" si="319"/>
        <v>1.0041806579999999</v>
      </c>
      <c r="S237" s="123">
        <f t="shared" si="325"/>
        <v>4.4398818599999998</v>
      </c>
      <c r="T237" s="123">
        <f t="shared" si="326"/>
        <v>0</v>
      </c>
      <c r="U237" s="131" t="str">
        <f t="shared" ref="U237" si="370">U236</f>
        <v>J=</v>
      </c>
      <c r="V237" s="140">
        <f t="shared" si="368"/>
        <v>44219</v>
      </c>
      <c r="W237" s="4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</row>
    <row r="238" spans="1:47" x14ac:dyDescent="0.2">
      <c r="A238" s="125">
        <f t="shared" si="321"/>
        <v>44202</v>
      </c>
      <c r="B238" s="123">
        <f t="shared" si="316"/>
        <v>1067.2252999899999</v>
      </c>
      <c r="C238" s="3">
        <f t="shared" si="365"/>
        <v>1056.3585097099999</v>
      </c>
      <c r="D238" s="126">
        <f t="shared" si="328"/>
        <v>828.77800000000002</v>
      </c>
      <c r="E238" s="175">
        <f>IF(DAY(A237)=$A$7,VLOOKUP(A237,[1]A!$A$15:$C$500,3),E237)</f>
        <v>839.38199999999995</v>
      </c>
      <c r="F238" s="127">
        <f t="shared" si="329"/>
        <v>44159</v>
      </c>
      <c r="G238" s="122">
        <f t="shared" si="330"/>
        <v>1.2794741173148827E-2</v>
      </c>
      <c r="H238" s="128">
        <f t="shared" si="335"/>
        <v>14</v>
      </c>
      <c r="I238" s="128">
        <f t="shared" si="322"/>
        <v>31</v>
      </c>
      <c r="J238" s="123">
        <f t="shared" si="323"/>
        <v>1.0057581314611257</v>
      </c>
      <c r="K238" s="123">
        <v>1</v>
      </c>
      <c r="L238" s="123">
        <f t="shared" si="366"/>
        <v>1.00575813</v>
      </c>
      <c r="M238" s="123">
        <f t="shared" si="317"/>
        <v>1062.4411593299999</v>
      </c>
      <c r="N238" s="27">
        <f t="shared" si="331"/>
        <v>0</v>
      </c>
      <c r="O238" s="122">
        <f t="shared" si="318"/>
        <v>0</v>
      </c>
      <c r="P238" s="123">
        <f t="shared" si="363"/>
        <v>0</v>
      </c>
      <c r="Q238" s="122">
        <f t="shared" si="324"/>
        <v>0.1268</v>
      </c>
      <c r="R238" s="130">
        <f t="shared" si="319"/>
        <v>1.0045029700000001</v>
      </c>
      <c r="S238" s="123">
        <f t="shared" si="325"/>
        <v>4.7841406600000003</v>
      </c>
      <c r="T238" s="123">
        <f t="shared" si="326"/>
        <v>0</v>
      </c>
      <c r="U238" s="131" t="str">
        <f t="shared" ref="U238" si="371">U237</f>
        <v>J=</v>
      </c>
      <c r="V238" s="140">
        <f t="shared" si="368"/>
        <v>44219</v>
      </c>
      <c r="W238" s="4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</row>
    <row r="239" spans="1:47" x14ac:dyDescent="0.2">
      <c r="A239" s="125">
        <f t="shared" si="321"/>
        <v>44203</v>
      </c>
      <c r="B239" s="123">
        <f t="shared" si="316"/>
        <v>1068.0057611900002</v>
      </c>
      <c r="C239" s="3">
        <f t="shared" si="365"/>
        <v>1056.3585097099999</v>
      </c>
      <c r="D239" s="126">
        <f t="shared" si="328"/>
        <v>828.77800000000002</v>
      </c>
      <c r="E239" s="175">
        <f>IF(DAY(A238)=$A$7,VLOOKUP(A238,[1]A!$A$15:$C$500,3),E238)</f>
        <v>839.38199999999995</v>
      </c>
      <c r="F239" s="127">
        <f t="shared" si="329"/>
        <v>44159</v>
      </c>
      <c r="G239" s="122">
        <f t="shared" si="330"/>
        <v>1.2794741173148827E-2</v>
      </c>
      <c r="H239" s="128">
        <f t="shared" si="335"/>
        <v>15</v>
      </c>
      <c r="I239" s="128">
        <f t="shared" si="322"/>
        <v>31</v>
      </c>
      <c r="J239" s="123">
        <f t="shared" si="323"/>
        <v>1.0061706930379939</v>
      </c>
      <c r="K239" s="123">
        <v>1</v>
      </c>
      <c r="L239" s="123">
        <f t="shared" si="366"/>
        <v>1.00617069</v>
      </c>
      <c r="M239" s="123">
        <f t="shared" si="317"/>
        <v>1062.8769706</v>
      </c>
      <c r="N239" s="27">
        <f t="shared" si="331"/>
        <v>0</v>
      </c>
      <c r="O239" s="122">
        <f t="shared" si="318"/>
        <v>0</v>
      </c>
      <c r="P239" s="123">
        <f t="shared" si="363"/>
        <v>0</v>
      </c>
      <c r="Q239" s="122">
        <f t="shared" si="324"/>
        <v>0.1268</v>
      </c>
      <c r="R239" s="130">
        <f t="shared" si="319"/>
        <v>1.004825385</v>
      </c>
      <c r="S239" s="123">
        <f t="shared" si="325"/>
        <v>5.1287905900000004</v>
      </c>
      <c r="T239" s="123">
        <f t="shared" si="326"/>
        <v>0</v>
      </c>
      <c r="U239" s="131" t="str">
        <f t="shared" ref="U239" si="372">U238</f>
        <v>J=</v>
      </c>
      <c r="V239" s="140">
        <f t="shared" si="368"/>
        <v>44219</v>
      </c>
      <c r="W239" s="4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</row>
    <row r="240" spans="1:47" x14ac:dyDescent="0.2">
      <c r="A240" s="125">
        <f t="shared" si="321"/>
        <v>44204</v>
      </c>
      <c r="B240" s="123">
        <f t="shared" si="316"/>
        <v>1068.78679448</v>
      </c>
      <c r="C240" s="3">
        <f t="shared" si="365"/>
        <v>1056.3585097099999</v>
      </c>
      <c r="D240" s="126">
        <f t="shared" si="328"/>
        <v>828.77800000000002</v>
      </c>
      <c r="E240" s="175">
        <f>IF(DAY(A239)=$A$7,VLOOKUP(A239,[1]A!$A$15:$C$500,3),E239)</f>
        <v>839.38199999999995</v>
      </c>
      <c r="F240" s="127">
        <f t="shared" si="329"/>
        <v>44159</v>
      </c>
      <c r="G240" s="122">
        <f t="shared" si="330"/>
        <v>1.2794741173148827E-2</v>
      </c>
      <c r="H240" s="128">
        <f t="shared" si="335"/>
        <v>16</v>
      </c>
      <c r="I240" s="128">
        <f t="shared" si="322"/>
        <v>31</v>
      </c>
      <c r="J240" s="123">
        <f t="shared" si="323"/>
        <v>1.0065834238474534</v>
      </c>
      <c r="K240" s="123">
        <v>1</v>
      </c>
      <c r="L240" s="123">
        <f t="shared" si="366"/>
        <v>1.0065834199999999</v>
      </c>
      <c r="M240" s="123">
        <f t="shared" si="317"/>
        <v>1063.31296144</v>
      </c>
      <c r="N240" s="27">
        <f t="shared" si="331"/>
        <v>0</v>
      </c>
      <c r="O240" s="122">
        <f t="shared" si="318"/>
        <v>0</v>
      </c>
      <c r="P240" s="123">
        <f t="shared" si="363"/>
        <v>0</v>
      </c>
      <c r="Q240" s="122">
        <f t="shared" si="324"/>
        <v>0.1268</v>
      </c>
      <c r="R240" s="130">
        <f t="shared" si="319"/>
        <v>1.005147904</v>
      </c>
      <c r="S240" s="123">
        <f t="shared" si="325"/>
        <v>5.4738330399999997</v>
      </c>
      <c r="T240" s="123">
        <f t="shared" si="326"/>
        <v>0</v>
      </c>
      <c r="U240" s="131" t="str">
        <f t="shared" ref="U240" si="373">U239</f>
        <v>J=</v>
      </c>
      <c r="V240" s="140">
        <f t="shared" si="368"/>
        <v>44219</v>
      </c>
      <c r="W240" s="4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</row>
    <row r="241" spans="1:161" x14ac:dyDescent="0.2">
      <c r="A241" s="125">
        <f t="shared" si="321"/>
        <v>44205</v>
      </c>
      <c r="B241" s="123">
        <f t="shared" si="316"/>
        <v>1069.5684002099999</v>
      </c>
      <c r="C241" s="3">
        <f t="shared" si="365"/>
        <v>1056.3585097099999</v>
      </c>
      <c r="D241" s="126">
        <f t="shared" si="328"/>
        <v>828.77800000000002</v>
      </c>
      <c r="E241" s="175">
        <f>IF(DAY(A240)=$A$7,VLOOKUP(A240,[1]A!$A$15:$C$500,3),E240)</f>
        <v>839.38199999999995</v>
      </c>
      <c r="F241" s="127">
        <f t="shared" si="329"/>
        <v>44159</v>
      </c>
      <c r="G241" s="122">
        <f t="shared" si="330"/>
        <v>1.2794741173148827E-2</v>
      </c>
      <c r="H241" s="128">
        <f t="shared" si="335"/>
        <v>17</v>
      </c>
      <c r="I241" s="128">
        <f t="shared" si="322"/>
        <v>31</v>
      </c>
      <c r="J241" s="123">
        <f t="shared" si="323"/>
        <v>1.006996323958923</v>
      </c>
      <c r="K241" s="123">
        <v>1</v>
      </c>
      <c r="L241" s="123">
        <f t="shared" si="366"/>
        <v>1.0069963200000001</v>
      </c>
      <c r="M241" s="123">
        <f t="shared" si="317"/>
        <v>1063.7491318699999</v>
      </c>
      <c r="N241" s="27">
        <f t="shared" si="331"/>
        <v>0</v>
      </c>
      <c r="O241" s="122">
        <f t="shared" si="318"/>
        <v>0</v>
      </c>
      <c r="P241" s="123">
        <f t="shared" si="363"/>
        <v>0</v>
      </c>
      <c r="Q241" s="122">
        <f t="shared" si="324"/>
        <v>0.1268</v>
      </c>
      <c r="R241" s="130">
        <f t="shared" si="319"/>
        <v>1.0054705269999999</v>
      </c>
      <c r="S241" s="123">
        <f t="shared" si="325"/>
        <v>5.8192683399999998</v>
      </c>
      <c r="T241" s="123">
        <f t="shared" si="326"/>
        <v>0</v>
      </c>
      <c r="U241" s="131" t="str">
        <f t="shared" ref="U241" si="374">U240</f>
        <v>J=</v>
      </c>
      <c r="V241" s="140">
        <f t="shared" si="368"/>
        <v>44219</v>
      </c>
      <c r="W241" s="4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</row>
    <row r="242" spans="1:161" x14ac:dyDescent="0.2">
      <c r="A242" s="125">
        <f t="shared" si="321"/>
        <v>44206</v>
      </c>
      <c r="B242" s="123">
        <f t="shared" si="316"/>
        <v>1070.3505776100001</v>
      </c>
      <c r="C242" s="3">
        <f t="shared" si="365"/>
        <v>1056.3585097099999</v>
      </c>
      <c r="D242" s="126">
        <f t="shared" si="328"/>
        <v>828.77800000000002</v>
      </c>
      <c r="E242" s="175">
        <f>IF(DAY(A241)=$A$7,VLOOKUP(A241,[1]A!$A$15:$C$500,3),E241)</f>
        <v>839.38199999999995</v>
      </c>
      <c r="F242" s="127">
        <f t="shared" si="329"/>
        <v>44159</v>
      </c>
      <c r="G242" s="122">
        <f t="shared" si="330"/>
        <v>1.2794741173148827E-2</v>
      </c>
      <c r="H242" s="128">
        <f t="shared" si="335"/>
        <v>18</v>
      </c>
      <c r="I242" s="128">
        <f t="shared" si="322"/>
        <v>31</v>
      </c>
      <c r="J242" s="123">
        <f t="shared" si="323"/>
        <v>1.0074093934418509</v>
      </c>
      <c r="K242" s="123">
        <v>1</v>
      </c>
      <c r="L242" s="123">
        <f t="shared" si="366"/>
        <v>1.0074093900000001</v>
      </c>
      <c r="M242" s="123">
        <f t="shared" si="317"/>
        <v>1064.18548188</v>
      </c>
      <c r="N242" s="27">
        <f t="shared" si="331"/>
        <v>0</v>
      </c>
      <c r="O242" s="122">
        <f t="shared" si="318"/>
        <v>0</v>
      </c>
      <c r="P242" s="123">
        <f t="shared" si="363"/>
        <v>0</v>
      </c>
      <c r="Q242" s="122">
        <f t="shared" si="324"/>
        <v>0.1268</v>
      </c>
      <c r="R242" s="130">
        <f t="shared" si="319"/>
        <v>1.005793253</v>
      </c>
      <c r="S242" s="123">
        <f t="shared" si="325"/>
        <v>6.16509573</v>
      </c>
      <c r="T242" s="123">
        <f t="shared" si="326"/>
        <v>0</v>
      </c>
      <c r="U242" s="131" t="str">
        <f t="shared" ref="U242" si="375">U241</f>
        <v>J=</v>
      </c>
      <c r="V242" s="140">
        <f t="shared" si="368"/>
        <v>44219</v>
      </c>
      <c r="W242" s="4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</row>
    <row r="243" spans="1:161" x14ac:dyDescent="0.2">
      <c r="A243" s="125">
        <f t="shared" si="321"/>
        <v>44207</v>
      </c>
      <c r="B243" s="123">
        <f t="shared" si="316"/>
        <v>1071.13332805</v>
      </c>
      <c r="C243" s="3">
        <f t="shared" si="365"/>
        <v>1056.3585097099999</v>
      </c>
      <c r="D243" s="126">
        <f t="shared" si="328"/>
        <v>828.77800000000002</v>
      </c>
      <c r="E243" s="175">
        <f>IF(DAY(A242)=$A$7,VLOOKUP(A242,[1]A!$A$15:$C$500,3),E242)</f>
        <v>839.38199999999995</v>
      </c>
      <c r="F243" s="127">
        <f t="shared" si="329"/>
        <v>44159</v>
      </c>
      <c r="G243" s="122">
        <f t="shared" si="330"/>
        <v>1.2794741173148827E-2</v>
      </c>
      <c r="H243" s="128">
        <f t="shared" si="335"/>
        <v>19</v>
      </c>
      <c r="I243" s="128">
        <f t="shared" si="322"/>
        <v>31</v>
      </c>
      <c r="J243" s="123">
        <f t="shared" si="323"/>
        <v>1.0078226323657127</v>
      </c>
      <c r="K243" s="123">
        <v>1</v>
      </c>
      <c r="L243" s="123">
        <f t="shared" si="366"/>
        <v>1.0078226299999999</v>
      </c>
      <c r="M243" s="123">
        <f t="shared" si="317"/>
        <v>1064.62201147</v>
      </c>
      <c r="N243" s="27">
        <f t="shared" si="331"/>
        <v>0</v>
      </c>
      <c r="O243" s="122">
        <f t="shared" si="318"/>
        <v>0</v>
      </c>
      <c r="P243" s="123">
        <f t="shared" si="363"/>
        <v>0</v>
      </c>
      <c r="Q243" s="122">
        <f t="shared" si="324"/>
        <v>0.1268</v>
      </c>
      <c r="R243" s="130">
        <f t="shared" si="319"/>
        <v>1.006116083</v>
      </c>
      <c r="S243" s="123">
        <f t="shared" si="325"/>
        <v>6.5113165799999999</v>
      </c>
      <c r="T243" s="123">
        <f t="shared" si="326"/>
        <v>0</v>
      </c>
      <c r="U243" s="131" t="str">
        <f t="shared" ref="U243" si="376">U242</f>
        <v>J=</v>
      </c>
      <c r="V243" s="140">
        <f t="shared" si="368"/>
        <v>44219</v>
      </c>
      <c r="W243" s="4"/>
      <c r="AE243" s="10"/>
      <c r="AF243" s="10"/>
      <c r="AG243" s="10"/>
      <c r="AH243" s="10"/>
      <c r="AI243" s="10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</row>
    <row r="244" spans="1:161" x14ac:dyDescent="0.2">
      <c r="A244" s="125">
        <f t="shared" si="321"/>
        <v>44208</v>
      </c>
      <c r="B244" s="123">
        <f t="shared" si="316"/>
        <v>1071.9166507899999</v>
      </c>
      <c r="C244" s="3">
        <f t="shared" si="365"/>
        <v>1056.3585097099999</v>
      </c>
      <c r="D244" s="126">
        <f t="shared" si="328"/>
        <v>828.77800000000002</v>
      </c>
      <c r="E244" s="175">
        <f>IF(DAY(A243)=$A$7,VLOOKUP(A243,[1]A!$A$15:$C$500,3),E243)</f>
        <v>839.38199999999995</v>
      </c>
      <c r="F244" s="127">
        <f t="shared" si="329"/>
        <v>44159</v>
      </c>
      <c r="G244" s="122">
        <f t="shared" si="330"/>
        <v>1.2794741173148827E-2</v>
      </c>
      <c r="H244" s="128">
        <f t="shared" si="335"/>
        <v>20</v>
      </c>
      <c r="I244" s="128">
        <f t="shared" si="322"/>
        <v>31</v>
      </c>
      <c r="J244" s="123">
        <f t="shared" si="323"/>
        <v>1.0082360408000131</v>
      </c>
      <c r="K244" s="123">
        <v>1</v>
      </c>
      <c r="L244" s="123">
        <f t="shared" si="366"/>
        <v>1.0082360399999999</v>
      </c>
      <c r="M244" s="123">
        <f t="shared" si="317"/>
        <v>1065.0587206499999</v>
      </c>
      <c r="N244" s="27">
        <f t="shared" si="331"/>
        <v>0</v>
      </c>
      <c r="O244" s="122">
        <f t="shared" si="318"/>
        <v>0</v>
      </c>
      <c r="P244" s="123">
        <f t="shared" si="363"/>
        <v>0</v>
      </c>
      <c r="Q244" s="122">
        <f t="shared" si="324"/>
        <v>0.1268</v>
      </c>
      <c r="R244" s="130">
        <f t="shared" si="319"/>
        <v>1.0064390160000001</v>
      </c>
      <c r="S244" s="123">
        <f t="shared" si="325"/>
        <v>6.8579301399999997</v>
      </c>
      <c r="T244" s="123">
        <f t="shared" si="326"/>
        <v>0</v>
      </c>
      <c r="U244" s="131" t="str">
        <f t="shared" ref="U244" si="377">U243</f>
        <v>J=</v>
      </c>
      <c r="V244" s="140">
        <f t="shared" si="368"/>
        <v>44219</v>
      </c>
      <c r="W244" s="4"/>
      <c r="AE244" s="10"/>
      <c r="AF244" s="10"/>
      <c r="AG244" s="10"/>
      <c r="AH244" s="10"/>
      <c r="AI244" s="10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</row>
    <row r="245" spans="1:161" x14ac:dyDescent="0.2">
      <c r="A245" s="125">
        <f t="shared" si="321"/>
        <v>44209</v>
      </c>
      <c r="B245" s="123">
        <f t="shared" si="316"/>
        <v>1072.70053654</v>
      </c>
      <c r="C245" s="3">
        <f t="shared" si="365"/>
        <v>1056.3585097099999</v>
      </c>
      <c r="D245" s="126">
        <f t="shared" si="328"/>
        <v>828.77800000000002</v>
      </c>
      <c r="E245" s="175">
        <f>IF(DAY(A244)=$A$7,VLOOKUP(A244,[1]A!$A$15:$C$500,3),E244)</f>
        <v>839.38199999999995</v>
      </c>
      <c r="F245" s="127">
        <f t="shared" si="329"/>
        <v>44159</v>
      </c>
      <c r="G245" s="122">
        <f t="shared" si="330"/>
        <v>1.2794741173148827E-2</v>
      </c>
      <c r="H245" s="128">
        <f t="shared" si="335"/>
        <v>21</v>
      </c>
      <c r="I245" s="128">
        <f t="shared" si="322"/>
        <v>31</v>
      </c>
      <c r="J245" s="123">
        <f t="shared" si="323"/>
        <v>1.0086496188142853</v>
      </c>
      <c r="K245" s="123">
        <v>1</v>
      </c>
      <c r="L245" s="123">
        <f t="shared" si="366"/>
        <v>1.00864961</v>
      </c>
      <c r="M245" s="123">
        <f t="shared" si="317"/>
        <v>1065.4955988300001</v>
      </c>
      <c r="N245" s="27">
        <f t="shared" si="331"/>
        <v>0</v>
      </c>
      <c r="O245" s="122">
        <f t="shared" si="318"/>
        <v>0</v>
      </c>
      <c r="P245" s="123">
        <f t="shared" si="363"/>
        <v>0</v>
      </c>
      <c r="Q245" s="122">
        <f t="shared" si="324"/>
        <v>0.1268</v>
      </c>
      <c r="R245" s="130">
        <f t="shared" si="319"/>
        <v>1.0067620530000001</v>
      </c>
      <c r="S245" s="123">
        <f t="shared" si="325"/>
        <v>7.2049377100000003</v>
      </c>
      <c r="T245" s="123">
        <f t="shared" si="326"/>
        <v>0</v>
      </c>
      <c r="U245" s="131" t="str">
        <f t="shared" ref="U245" si="378">U244</f>
        <v>J=</v>
      </c>
      <c r="V245" s="140">
        <f t="shared" si="368"/>
        <v>44219</v>
      </c>
      <c r="W245" s="4"/>
      <c r="AE245" s="10"/>
      <c r="AF245" s="10"/>
      <c r="AG245" s="10"/>
      <c r="AH245" s="10"/>
      <c r="AI245" s="10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</row>
    <row r="246" spans="1:161" x14ac:dyDescent="0.2">
      <c r="A246" s="125">
        <f t="shared" si="321"/>
        <v>44210</v>
      </c>
      <c r="B246" s="123">
        <f t="shared" si="316"/>
        <v>1073.48500584</v>
      </c>
      <c r="C246" s="3">
        <f t="shared" si="365"/>
        <v>1056.3585097099999</v>
      </c>
      <c r="D246" s="126">
        <f t="shared" si="328"/>
        <v>828.77800000000002</v>
      </c>
      <c r="E246" s="175">
        <f>IF(DAY(A245)=$A$7,VLOOKUP(A245,[1]A!$A$15:$C$500,3),E245)</f>
        <v>839.38199999999995</v>
      </c>
      <c r="F246" s="127">
        <f t="shared" si="329"/>
        <v>44159</v>
      </c>
      <c r="G246" s="122">
        <f t="shared" si="330"/>
        <v>1.2794741173148827E-2</v>
      </c>
      <c r="H246" s="128">
        <f t="shared" si="335"/>
        <v>22</v>
      </c>
      <c r="I246" s="128">
        <f t="shared" si="322"/>
        <v>31</v>
      </c>
      <c r="J246" s="123">
        <f t="shared" si="323"/>
        <v>1.009063366478091</v>
      </c>
      <c r="K246" s="123">
        <v>1</v>
      </c>
      <c r="L246" s="123">
        <f t="shared" si="366"/>
        <v>1.0090633600000001</v>
      </c>
      <c r="M246" s="123">
        <f t="shared" si="317"/>
        <v>1065.9326671700001</v>
      </c>
      <c r="N246" s="27">
        <f t="shared" si="331"/>
        <v>0</v>
      </c>
      <c r="O246" s="122">
        <f t="shared" si="318"/>
        <v>0</v>
      </c>
      <c r="P246" s="123">
        <f t="shared" si="363"/>
        <v>0</v>
      </c>
      <c r="Q246" s="122">
        <f t="shared" si="324"/>
        <v>0.1268</v>
      </c>
      <c r="R246" s="130">
        <f t="shared" si="319"/>
        <v>1.007085193</v>
      </c>
      <c r="S246" s="123">
        <f t="shared" si="325"/>
        <v>7.5523386700000001</v>
      </c>
      <c r="T246" s="123">
        <f t="shared" si="326"/>
        <v>0</v>
      </c>
      <c r="U246" s="131" t="str">
        <f t="shared" ref="U246" si="379">U245</f>
        <v>J=</v>
      </c>
      <c r="V246" s="140">
        <f t="shared" si="368"/>
        <v>44219</v>
      </c>
      <c r="W246" s="4"/>
      <c r="AE246" s="10"/>
      <c r="AF246" s="10"/>
      <c r="AG246" s="10"/>
      <c r="AH246" s="10"/>
      <c r="AI246" s="10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</row>
    <row r="247" spans="1:161" x14ac:dyDescent="0.2">
      <c r="A247" s="125">
        <f t="shared" si="321"/>
        <v>44211</v>
      </c>
      <c r="B247" s="123">
        <f t="shared" si="316"/>
        <v>1074.27005048</v>
      </c>
      <c r="C247" s="3">
        <f t="shared" si="365"/>
        <v>1056.3585097099999</v>
      </c>
      <c r="D247" s="126">
        <f t="shared" si="328"/>
        <v>828.77800000000002</v>
      </c>
      <c r="E247" s="175">
        <f>IF(DAY(A246)=$A$7,VLOOKUP(A246,[1]A!$A$15:$C$500,3),E246)</f>
        <v>839.38199999999995</v>
      </c>
      <c r="F247" s="127">
        <f t="shared" si="329"/>
        <v>44159</v>
      </c>
      <c r="G247" s="122">
        <f t="shared" si="330"/>
        <v>1.2794741173148827E-2</v>
      </c>
      <c r="H247" s="128">
        <f t="shared" si="335"/>
        <v>23</v>
      </c>
      <c r="I247" s="128">
        <f t="shared" si="322"/>
        <v>31</v>
      </c>
      <c r="J247" s="123">
        <f t="shared" si="323"/>
        <v>1.0094772838610202</v>
      </c>
      <c r="K247" s="123">
        <v>1</v>
      </c>
      <c r="L247" s="123">
        <f t="shared" si="366"/>
        <v>1.00947728</v>
      </c>
      <c r="M247" s="123">
        <f t="shared" si="317"/>
        <v>1066.3699150800001</v>
      </c>
      <c r="N247" s="27">
        <f t="shared" si="331"/>
        <v>0</v>
      </c>
      <c r="O247" s="122">
        <f t="shared" si="318"/>
        <v>0</v>
      </c>
      <c r="P247" s="123">
        <f t="shared" si="363"/>
        <v>0</v>
      </c>
      <c r="Q247" s="122">
        <f t="shared" si="324"/>
        <v>0.1268</v>
      </c>
      <c r="R247" s="130">
        <f t="shared" si="319"/>
        <v>1.0074084379999999</v>
      </c>
      <c r="S247" s="123">
        <f t="shared" si="325"/>
        <v>7.9001353999999999</v>
      </c>
      <c r="T247" s="123">
        <f t="shared" si="326"/>
        <v>0</v>
      </c>
      <c r="U247" s="131" t="str">
        <f t="shared" ref="U247" si="380">U246</f>
        <v>J=</v>
      </c>
      <c r="V247" s="140">
        <f t="shared" si="368"/>
        <v>44219</v>
      </c>
      <c r="W247" s="4"/>
      <c r="AE247" s="10"/>
      <c r="AF247" s="10"/>
      <c r="AG247" s="10"/>
      <c r="AH247" s="10"/>
      <c r="AI247" s="10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</row>
    <row r="248" spans="1:161" x14ac:dyDescent="0.2">
      <c r="A248" s="125">
        <f t="shared" si="321"/>
        <v>44212</v>
      </c>
      <c r="B248" s="123">
        <f t="shared" si="316"/>
        <v>1075.0556686500001</v>
      </c>
      <c r="C248" s="3">
        <f t="shared" si="365"/>
        <v>1056.3585097099999</v>
      </c>
      <c r="D248" s="126">
        <f t="shared" si="328"/>
        <v>828.77800000000002</v>
      </c>
      <c r="E248" s="175">
        <f>IF(DAY(A247)=$A$7,VLOOKUP(A247,[1]A!$A$15:$C$500,3),E247)</f>
        <v>839.38199999999995</v>
      </c>
      <c r="F248" s="127">
        <f t="shared" si="329"/>
        <v>44159</v>
      </c>
      <c r="G248" s="122">
        <f t="shared" si="330"/>
        <v>1.2794741173148827E-2</v>
      </c>
      <c r="H248" s="128">
        <f t="shared" si="335"/>
        <v>24</v>
      </c>
      <c r="I248" s="128">
        <f t="shared" si="322"/>
        <v>31</v>
      </c>
      <c r="J248" s="123">
        <f t="shared" si="323"/>
        <v>1.0098913710326918</v>
      </c>
      <c r="K248" s="123">
        <v>1</v>
      </c>
      <c r="L248" s="123">
        <f t="shared" si="366"/>
        <v>1.0098913700000001</v>
      </c>
      <c r="M248" s="123">
        <f t="shared" si="317"/>
        <v>1066.8073425800001</v>
      </c>
      <c r="N248" s="27">
        <f t="shared" si="331"/>
        <v>0</v>
      </c>
      <c r="O248" s="122">
        <f t="shared" si="318"/>
        <v>0</v>
      </c>
      <c r="P248" s="123">
        <f t="shared" si="363"/>
        <v>0</v>
      </c>
      <c r="Q248" s="122">
        <f t="shared" si="324"/>
        <v>0.1268</v>
      </c>
      <c r="R248" s="130">
        <f t="shared" si="319"/>
        <v>1.0077317859999999</v>
      </c>
      <c r="S248" s="123">
        <f t="shared" si="325"/>
        <v>8.2483260699999992</v>
      </c>
      <c r="T248" s="123">
        <f t="shared" si="326"/>
        <v>0</v>
      </c>
      <c r="U248" s="131" t="str">
        <f t="shared" ref="U248" si="381">U247</f>
        <v>J=</v>
      </c>
      <c r="V248" s="140">
        <f t="shared" si="368"/>
        <v>44219</v>
      </c>
      <c r="W248" s="4"/>
      <c r="AE248" s="10"/>
      <c r="AF248" s="10"/>
      <c r="AG248" s="10"/>
      <c r="AH248" s="10"/>
      <c r="AI248" s="10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</row>
    <row r="249" spans="1:161" x14ac:dyDescent="0.2">
      <c r="A249" s="125">
        <f t="shared" si="321"/>
        <v>44213</v>
      </c>
      <c r="B249" s="123">
        <f t="shared" si="316"/>
        <v>1075.8418510699998</v>
      </c>
      <c r="C249" s="3">
        <f t="shared" si="365"/>
        <v>1056.3585097099999</v>
      </c>
      <c r="D249" s="126">
        <f t="shared" si="328"/>
        <v>828.77800000000002</v>
      </c>
      <c r="E249" s="175">
        <f>IF(DAY(A248)=$A$7,VLOOKUP(A248,[1]A!$A$15:$C$500,3),E248)</f>
        <v>839.38199999999995</v>
      </c>
      <c r="F249" s="127">
        <f t="shared" si="329"/>
        <v>44159</v>
      </c>
      <c r="G249" s="122">
        <f t="shared" si="330"/>
        <v>1.2794741173148827E-2</v>
      </c>
      <c r="H249" s="128">
        <f t="shared" si="335"/>
        <v>25</v>
      </c>
      <c r="I249" s="128">
        <f t="shared" si="322"/>
        <v>31</v>
      </c>
      <c r="J249" s="123">
        <f t="shared" si="323"/>
        <v>1.0103056280627529</v>
      </c>
      <c r="K249" s="123">
        <v>1</v>
      </c>
      <c r="L249" s="123">
        <f t="shared" si="366"/>
        <v>1.01030562</v>
      </c>
      <c r="M249" s="123">
        <f t="shared" si="317"/>
        <v>1067.2449390899999</v>
      </c>
      <c r="N249" s="27">
        <f t="shared" si="331"/>
        <v>0</v>
      </c>
      <c r="O249" s="122">
        <f t="shared" si="318"/>
        <v>0</v>
      </c>
      <c r="P249" s="123">
        <f t="shared" si="363"/>
        <v>0</v>
      </c>
      <c r="Q249" s="122">
        <f t="shared" si="324"/>
        <v>0.1268</v>
      </c>
      <c r="R249" s="130">
        <f t="shared" si="319"/>
        <v>1.0080552380000001</v>
      </c>
      <c r="S249" s="123">
        <f t="shared" si="325"/>
        <v>8.5969119799999998</v>
      </c>
      <c r="T249" s="123">
        <f t="shared" si="326"/>
        <v>0</v>
      </c>
      <c r="U249" s="131" t="str">
        <f t="shared" ref="U249" si="382">U248</f>
        <v>J=</v>
      </c>
      <c r="V249" s="140">
        <f t="shared" si="368"/>
        <v>44219</v>
      </c>
      <c r="W249" s="4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</row>
    <row r="250" spans="1:161" x14ac:dyDescent="0.2">
      <c r="A250" s="125">
        <f t="shared" si="321"/>
        <v>44214</v>
      </c>
      <c r="B250" s="123">
        <f t="shared" si="316"/>
        <v>1076.6286182899998</v>
      </c>
      <c r="C250" s="3">
        <f t="shared" si="365"/>
        <v>1056.3585097099999</v>
      </c>
      <c r="D250" s="126">
        <f t="shared" si="328"/>
        <v>828.77800000000002</v>
      </c>
      <c r="E250" s="175">
        <f>IF(DAY(A249)=$A$7,VLOOKUP(A249,[1]A!$A$15:$C$500,3),E249)</f>
        <v>839.38199999999995</v>
      </c>
      <c r="F250" s="127">
        <f t="shared" si="329"/>
        <v>44159</v>
      </c>
      <c r="G250" s="122">
        <f t="shared" si="330"/>
        <v>1.2794741173148827E-2</v>
      </c>
      <c r="H250" s="128">
        <f t="shared" si="335"/>
        <v>26</v>
      </c>
      <c r="I250" s="128">
        <f t="shared" si="322"/>
        <v>31</v>
      </c>
      <c r="J250" s="123">
        <f t="shared" si="323"/>
        <v>1.0107200550208792</v>
      </c>
      <c r="K250" s="123">
        <v>1</v>
      </c>
      <c r="L250" s="123">
        <f t="shared" si="366"/>
        <v>1.01072005</v>
      </c>
      <c r="M250" s="123">
        <f t="shared" si="317"/>
        <v>1067.6827257499999</v>
      </c>
      <c r="N250" s="27">
        <f t="shared" si="331"/>
        <v>0</v>
      </c>
      <c r="O250" s="122">
        <f t="shared" si="318"/>
        <v>0</v>
      </c>
      <c r="P250" s="123">
        <f t="shared" si="363"/>
        <v>0</v>
      </c>
      <c r="Q250" s="122">
        <f t="shared" si="324"/>
        <v>0.1268</v>
      </c>
      <c r="R250" s="130">
        <f t="shared" si="319"/>
        <v>1.0083787930000001</v>
      </c>
      <c r="S250" s="123">
        <f t="shared" si="325"/>
        <v>8.9458925399999991</v>
      </c>
      <c r="T250" s="123">
        <f t="shared" si="326"/>
        <v>0</v>
      </c>
      <c r="U250" s="131" t="str">
        <f t="shared" ref="U250" si="383">U249</f>
        <v>J=</v>
      </c>
      <c r="V250" s="140">
        <f t="shared" si="368"/>
        <v>44219</v>
      </c>
      <c r="W250" s="4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</row>
    <row r="251" spans="1:161" x14ac:dyDescent="0.2">
      <c r="A251" s="125">
        <f t="shared" si="321"/>
        <v>44215</v>
      </c>
      <c r="B251" s="123">
        <f t="shared" si="316"/>
        <v>1077.41596211</v>
      </c>
      <c r="C251" s="3">
        <f t="shared" si="365"/>
        <v>1056.3585097099999</v>
      </c>
      <c r="D251" s="126">
        <f t="shared" si="328"/>
        <v>828.77800000000002</v>
      </c>
      <c r="E251" s="175">
        <f>IF(DAY(A250)=$A$7,VLOOKUP(A250,[1]A!$A$15:$C$500,3),E250)</f>
        <v>839.38199999999995</v>
      </c>
      <c r="F251" s="127">
        <f t="shared" si="329"/>
        <v>44159</v>
      </c>
      <c r="G251" s="122">
        <f t="shared" si="330"/>
        <v>1.2794741173148827E-2</v>
      </c>
      <c r="H251" s="128">
        <f t="shared" si="335"/>
        <v>27</v>
      </c>
      <c r="I251" s="128">
        <f t="shared" si="322"/>
        <v>31</v>
      </c>
      <c r="J251" s="123">
        <f t="shared" si="323"/>
        <v>1.0111346519767757</v>
      </c>
      <c r="K251" s="123">
        <v>1</v>
      </c>
      <c r="L251" s="123">
        <f t="shared" si="366"/>
        <v>1.01113465</v>
      </c>
      <c r="M251" s="123">
        <f t="shared" si="317"/>
        <v>1068.1206919900001</v>
      </c>
      <c r="N251" s="27">
        <f t="shared" si="331"/>
        <v>0</v>
      </c>
      <c r="O251" s="122">
        <f t="shared" si="318"/>
        <v>0</v>
      </c>
      <c r="P251" s="123">
        <f t="shared" si="363"/>
        <v>0</v>
      </c>
      <c r="Q251" s="122">
        <f t="shared" si="324"/>
        <v>0.1268</v>
      </c>
      <c r="R251" s="130">
        <f t="shared" si="319"/>
        <v>1.0087024529999999</v>
      </c>
      <c r="S251" s="123">
        <f t="shared" si="325"/>
        <v>9.2952701199999996</v>
      </c>
      <c r="T251" s="123">
        <f t="shared" si="326"/>
        <v>0</v>
      </c>
      <c r="U251" s="131" t="str">
        <f t="shared" ref="U251" si="384">U250</f>
        <v>J=</v>
      </c>
      <c r="V251" s="140">
        <f t="shared" si="368"/>
        <v>44219</v>
      </c>
      <c r="W251" s="4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</row>
    <row r="252" spans="1:161" x14ac:dyDescent="0.2">
      <c r="A252" s="125">
        <f t="shared" si="321"/>
        <v>44216</v>
      </c>
      <c r="B252" s="123">
        <f t="shared" si="316"/>
        <v>1078.2038700200001</v>
      </c>
      <c r="C252" s="3">
        <f t="shared" si="365"/>
        <v>1056.3585097099999</v>
      </c>
      <c r="D252" s="126">
        <f t="shared" si="328"/>
        <v>828.77800000000002</v>
      </c>
      <c r="E252" s="175">
        <f>IF(DAY(A251)=$A$7,VLOOKUP(A251,[1]A!$A$15:$C$500,3),E251)</f>
        <v>839.38199999999995</v>
      </c>
      <c r="F252" s="127">
        <f t="shared" si="329"/>
        <v>44159</v>
      </c>
      <c r="G252" s="122">
        <f t="shared" si="330"/>
        <v>1.2794741173148827E-2</v>
      </c>
      <c r="H252" s="128">
        <f t="shared" si="335"/>
        <v>28</v>
      </c>
      <c r="I252" s="128">
        <f t="shared" si="322"/>
        <v>31</v>
      </c>
      <c r="J252" s="123">
        <f t="shared" si="323"/>
        <v>1.0115494190001748</v>
      </c>
      <c r="K252" s="123">
        <v>1</v>
      </c>
      <c r="L252" s="123">
        <f t="shared" si="366"/>
        <v>1.01154941</v>
      </c>
      <c r="M252" s="123">
        <f t="shared" si="317"/>
        <v>1068.55882724</v>
      </c>
      <c r="N252" s="27">
        <f t="shared" si="331"/>
        <v>0</v>
      </c>
      <c r="O252" s="122">
        <f t="shared" si="318"/>
        <v>0</v>
      </c>
      <c r="P252" s="123">
        <f t="shared" si="363"/>
        <v>0</v>
      </c>
      <c r="Q252" s="122">
        <f t="shared" si="324"/>
        <v>0.1268</v>
      </c>
      <c r="R252" s="130">
        <f t="shared" si="319"/>
        <v>1.0090262160000001</v>
      </c>
      <c r="S252" s="123">
        <f t="shared" si="325"/>
        <v>9.6450427800000007</v>
      </c>
      <c r="T252" s="123">
        <f t="shared" si="326"/>
        <v>0</v>
      </c>
      <c r="U252" s="131" t="str">
        <f t="shared" ref="U252" si="385">U251</f>
        <v>J=</v>
      </c>
      <c r="V252" s="140">
        <f t="shared" si="368"/>
        <v>44219</v>
      </c>
      <c r="W252" s="28"/>
      <c r="AE252" s="10"/>
      <c r="AF252" s="10"/>
      <c r="AG252" s="10"/>
      <c r="AH252" s="10"/>
      <c r="AI252" s="10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8"/>
      <c r="AW252" s="18"/>
      <c r="AX252" s="18"/>
      <c r="AY252" s="18"/>
      <c r="AZ252" s="18"/>
      <c r="BA252" s="18"/>
      <c r="BB252" s="18"/>
      <c r="BC252" s="18"/>
      <c r="BD252" s="18"/>
      <c r="BE252" s="18"/>
      <c r="BF252" s="18"/>
      <c r="BG252" s="18"/>
      <c r="BH252" s="18"/>
      <c r="BI252" s="18"/>
      <c r="BJ252" s="18"/>
      <c r="BK252" s="18"/>
      <c r="BL252" s="18"/>
      <c r="BM252" s="18"/>
      <c r="BN252" s="18"/>
      <c r="BO252" s="18"/>
      <c r="BP252" s="18"/>
      <c r="BQ252" s="18"/>
      <c r="BR252" s="18"/>
      <c r="BS252" s="18"/>
      <c r="BT252" s="18"/>
      <c r="BU252" s="18"/>
      <c r="BV252" s="18"/>
      <c r="BW252" s="18"/>
      <c r="BX252" s="18"/>
      <c r="BY252" s="18"/>
      <c r="BZ252" s="18"/>
      <c r="CA252" s="18"/>
      <c r="CB252" s="18"/>
      <c r="CC252" s="18"/>
      <c r="CD252" s="18"/>
      <c r="CE252" s="18"/>
      <c r="CF252" s="18"/>
      <c r="CG252" s="18"/>
      <c r="CH252" s="18"/>
      <c r="CI252" s="18"/>
      <c r="CJ252" s="18"/>
      <c r="CK252" s="18"/>
      <c r="CL252" s="18"/>
      <c r="CM252" s="18"/>
      <c r="CN252" s="18"/>
      <c r="CO252" s="18"/>
      <c r="CP252" s="18"/>
      <c r="CQ252" s="18"/>
      <c r="CR252" s="18"/>
      <c r="CS252" s="18"/>
      <c r="CT252" s="18"/>
      <c r="CU252" s="18"/>
      <c r="CV252" s="18"/>
      <c r="CW252" s="18"/>
      <c r="CX252" s="18"/>
      <c r="CY252" s="18"/>
      <c r="CZ252" s="18"/>
      <c r="DA252" s="18"/>
      <c r="DB252" s="18"/>
      <c r="DC252" s="18"/>
      <c r="DD252" s="18"/>
      <c r="DE252" s="18"/>
      <c r="DF252" s="18"/>
      <c r="DG252" s="18"/>
      <c r="DH252" s="18"/>
      <c r="DI252" s="18"/>
      <c r="DJ252" s="18"/>
      <c r="DK252" s="18"/>
      <c r="DL252" s="18"/>
      <c r="DM252" s="18"/>
      <c r="DN252" s="18"/>
      <c r="DO252" s="18"/>
      <c r="DP252" s="18"/>
      <c r="DQ252" s="18"/>
      <c r="DR252" s="18"/>
      <c r="DS252" s="18"/>
      <c r="DT252" s="18"/>
      <c r="DU252" s="18"/>
      <c r="DV252" s="18"/>
      <c r="DW252" s="18"/>
      <c r="DX252" s="18"/>
      <c r="DY252" s="18"/>
      <c r="DZ252" s="18"/>
      <c r="EA252" s="18"/>
      <c r="EB252" s="18"/>
      <c r="EC252" s="18"/>
      <c r="ED252" s="18"/>
      <c r="EE252" s="18"/>
      <c r="EF252" s="18"/>
      <c r="EG252" s="18"/>
      <c r="EH252" s="18"/>
      <c r="EI252" s="18"/>
      <c r="EJ252" s="18"/>
      <c r="EK252" s="18"/>
      <c r="EL252" s="18"/>
      <c r="EM252" s="18"/>
      <c r="EN252" s="18"/>
      <c r="EO252" s="18"/>
      <c r="EP252" s="18"/>
      <c r="EQ252" s="18"/>
      <c r="ER252" s="18"/>
      <c r="ES252" s="18"/>
      <c r="ET252" s="18"/>
      <c r="EU252" s="18"/>
      <c r="EV252" s="18"/>
      <c r="EW252" s="18"/>
      <c r="EX252" s="18"/>
      <c r="EY252" s="18"/>
      <c r="EZ252" s="18"/>
      <c r="FA252" s="18"/>
      <c r="FB252" s="18"/>
      <c r="FC252" s="18"/>
      <c r="FD252" s="18"/>
      <c r="FE252" s="18"/>
    </row>
    <row r="253" spans="1:161" x14ac:dyDescent="0.2">
      <c r="A253" s="125">
        <f t="shared" si="321"/>
        <v>44217</v>
      </c>
      <c r="B253" s="123">
        <f t="shared" si="316"/>
        <v>1078.9923658099999</v>
      </c>
      <c r="C253" s="3">
        <f t="shared" si="365"/>
        <v>1056.3585097099999</v>
      </c>
      <c r="D253" s="126">
        <f t="shared" si="328"/>
        <v>828.77800000000002</v>
      </c>
      <c r="E253" s="175">
        <f>IF(DAY(A252)=$A$7,VLOOKUP(A252,[1]A!$A$15:$C$500,3),E252)</f>
        <v>839.38199999999995</v>
      </c>
      <c r="F253" s="127">
        <f t="shared" si="329"/>
        <v>44159</v>
      </c>
      <c r="G253" s="122">
        <f t="shared" si="330"/>
        <v>1.2794741173148827E-2</v>
      </c>
      <c r="H253" s="128">
        <f t="shared" si="335"/>
        <v>29</v>
      </c>
      <c r="I253" s="128">
        <f t="shared" si="322"/>
        <v>31</v>
      </c>
      <c r="J253" s="123">
        <f t="shared" si="323"/>
        <v>1.0119643561608385</v>
      </c>
      <c r="K253" s="123">
        <v>1</v>
      </c>
      <c r="L253" s="123">
        <f t="shared" si="366"/>
        <v>1.01196435</v>
      </c>
      <c r="M253" s="123">
        <f t="shared" si="317"/>
        <v>1068.99715264</v>
      </c>
      <c r="N253" s="27">
        <f t="shared" si="331"/>
        <v>0</v>
      </c>
      <c r="O253" s="122">
        <f t="shared" si="318"/>
        <v>0</v>
      </c>
      <c r="P253" s="123">
        <f t="shared" si="363"/>
        <v>0</v>
      </c>
      <c r="Q253" s="122">
        <f t="shared" si="324"/>
        <v>0.1268</v>
      </c>
      <c r="R253" s="130">
        <f t="shared" si="319"/>
        <v>1.009350084</v>
      </c>
      <c r="S253" s="123">
        <f t="shared" si="325"/>
        <v>9.9952131699999995</v>
      </c>
      <c r="T253" s="123">
        <f t="shared" si="326"/>
        <v>0</v>
      </c>
      <c r="U253" s="131" t="str">
        <f t="shared" ref="U253" si="386">U252</f>
        <v>J=</v>
      </c>
      <c r="V253" s="140">
        <f t="shared" si="368"/>
        <v>44219</v>
      </c>
      <c r="W253" s="4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</row>
    <row r="254" spans="1:161" x14ac:dyDescent="0.2">
      <c r="A254" s="125">
        <f t="shared" si="321"/>
        <v>44218</v>
      </c>
      <c r="B254" s="123">
        <f t="shared" si="316"/>
        <v>1079.78143699</v>
      </c>
      <c r="C254" s="3">
        <f t="shared" si="365"/>
        <v>1056.3585097099999</v>
      </c>
      <c r="D254" s="126">
        <f t="shared" si="328"/>
        <v>828.77800000000002</v>
      </c>
      <c r="E254" s="175">
        <f>IF(DAY(A253)=$A$7,VLOOKUP(A253,[1]A!$A$15:$C$500,3),E253)</f>
        <v>839.38199999999995</v>
      </c>
      <c r="F254" s="127">
        <f t="shared" si="329"/>
        <v>44159</v>
      </c>
      <c r="G254" s="122">
        <f t="shared" si="330"/>
        <v>1.2794741173148827E-2</v>
      </c>
      <c r="H254" s="128">
        <f t="shared" si="335"/>
        <v>30</v>
      </c>
      <c r="I254" s="128">
        <f t="shared" si="322"/>
        <v>31</v>
      </c>
      <c r="J254" s="123">
        <f t="shared" si="323"/>
        <v>1.0123794635285568</v>
      </c>
      <c r="K254" s="123">
        <v>1</v>
      </c>
      <c r="L254" s="123">
        <f t="shared" si="366"/>
        <v>1.01237946</v>
      </c>
      <c r="M254" s="123">
        <f t="shared" si="317"/>
        <v>1069.43565762</v>
      </c>
      <c r="N254" s="27">
        <f t="shared" si="331"/>
        <v>0</v>
      </c>
      <c r="O254" s="122">
        <f t="shared" si="318"/>
        <v>0</v>
      </c>
      <c r="P254" s="123">
        <f t="shared" si="363"/>
        <v>0</v>
      </c>
      <c r="Q254" s="122">
        <f t="shared" si="324"/>
        <v>0.1268</v>
      </c>
      <c r="R254" s="130">
        <f t="shared" si="319"/>
        <v>1.0096740550000001</v>
      </c>
      <c r="S254" s="123">
        <f t="shared" si="325"/>
        <v>10.345779370000001</v>
      </c>
      <c r="T254" s="123">
        <f t="shared" si="326"/>
        <v>0</v>
      </c>
      <c r="U254" s="131" t="str">
        <f t="shared" ref="U254" si="387">U253</f>
        <v>J=</v>
      </c>
      <c r="V254" s="140">
        <f t="shared" si="368"/>
        <v>44219</v>
      </c>
      <c r="W254" s="4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</row>
    <row r="255" spans="1:161" x14ac:dyDescent="0.2">
      <c r="A255" s="125">
        <f t="shared" si="321"/>
        <v>44219</v>
      </c>
      <c r="B255" s="123">
        <f t="shared" si="316"/>
        <v>1080.5710849300001</v>
      </c>
      <c r="C255" s="3">
        <f t="shared" si="365"/>
        <v>1056.3585097099999</v>
      </c>
      <c r="D255" s="126">
        <f t="shared" si="328"/>
        <v>828.77800000000002</v>
      </c>
      <c r="E255" s="175">
        <f>IF(DAY(A254)=$A$7,VLOOKUP(A254,[1]A!$A$15:$C$500,3),E254)</f>
        <v>839.38199999999995</v>
      </c>
      <c r="F255" s="127">
        <f t="shared" si="329"/>
        <v>44159</v>
      </c>
      <c r="G255" s="122">
        <f t="shared" si="330"/>
        <v>1.2794741173148827E-2</v>
      </c>
      <c r="H255" s="128">
        <f t="shared" si="335"/>
        <v>31</v>
      </c>
      <c r="I255" s="128">
        <f t="shared" si="322"/>
        <v>31</v>
      </c>
      <c r="J255" s="123">
        <f t="shared" si="323"/>
        <v>1.0127947411731488</v>
      </c>
      <c r="K255" s="123">
        <v>1</v>
      </c>
      <c r="L255" s="123">
        <f t="shared" si="366"/>
        <v>1.0127947399999999</v>
      </c>
      <c r="M255" s="123">
        <f t="shared" si="317"/>
        <v>1069.87434218</v>
      </c>
      <c r="N255" s="27">
        <f t="shared" si="331"/>
        <v>8</v>
      </c>
      <c r="O255" s="122">
        <f t="shared" si="318"/>
        <v>0</v>
      </c>
      <c r="P255" s="123">
        <f t="shared" si="363"/>
        <v>0</v>
      </c>
      <c r="Q255" s="122">
        <f t="shared" si="324"/>
        <v>0.1268</v>
      </c>
      <c r="R255" s="130">
        <f t="shared" si="319"/>
        <v>1.00999813</v>
      </c>
      <c r="S255" s="123">
        <f t="shared" si="325"/>
        <v>10.69674275</v>
      </c>
      <c r="T255" s="123">
        <f t="shared" si="326"/>
        <v>10.69674275</v>
      </c>
      <c r="U255" s="131" t="str">
        <f t="shared" ref="U255" si="388">U254</f>
        <v>J=</v>
      </c>
      <c r="V255" s="140">
        <f t="shared" si="368"/>
        <v>44219</v>
      </c>
      <c r="W255" s="4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</row>
    <row r="256" spans="1:161" x14ac:dyDescent="0.2">
      <c r="A256" s="125">
        <f t="shared" si="321"/>
        <v>44220</v>
      </c>
      <c r="B256" s="123">
        <f t="shared" si="316"/>
        <v>1070.4589989199999</v>
      </c>
      <c r="C256" s="3">
        <f t="shared" si="365"/>
        <v>1069.87434218</v>
      </c>
      <c r="D256" s="126">
        <f t="shared" si="328"/>
        <v>839.38199999999995</v>
      </c>
      <c r="E256" s="175">
        <f>IF(DAY(A255)=$A$7,VLOOKUP(A255,[1]A!$A$15:$C$500,3),E255)</f>
        <v>845.26800000000003</v>
      </c>
      <c r="F256" s="127">
        <f t="shared" si="329"/>
        <v>44189</v>
      </c>
      <c r="G256" s="122">
        <f t="shared" si="330"/>
        <v>7.0123019078323079E-3</v>
      </c>
      <c r="H256" s="128">
        <f t="shared" si="335"/>
        <v>1</v>
      </c>
      <c r="I256" s="128">
        <f t="shared" si="322"/>
        <v>31</v>
      </c>
      <c r="J256" s="123">
        <f t="shared" si="323"/>
        <v>1.0002254392803542</v>
      </c>
      <c r="K256" s="123">
        <v>1</v>
      </c>
      <c r="L256" s="123">
        <f t="shared" si="366"/>
        <v>1.00022543</v>
      </c>
      <c r="M256" s="123">
        <f t="shared" si="317"/>
        <v>1070.1155239499999</v>
      </c>
      <c r="N256" s="27">
        <f t="shared" si="331"/>
        <v>0</v>
      </c>
      <c r="O256" s="122">
        <f t="shared" si="318"/>
        <v>0</v>
      </c>
      <c r="P256" s="123">
        <f t="shared" si="363"/>
        <v>0</v>
      </c>
      <c r="Q256" s="122">
        <f t="shared" si="324"/>
        <v>0.1268</v>
      </c>
      <c r="R256" s="130">
        <f t="shared" si="319"/>
        <v>1.00032097</v>
      </c>
      <c r="S256" s="123">
        <f t="shared" si="325"/>
        <v>0.34347496999999999</v>
      </c>
      <c r="T256" s="123">
        <f t="shared" si="326"/>
        <v>0</v>
      </c>
      <c r="U256" s="131" t="str">
        <f t="shared" ref="U256" si="389">U255</f>
        <v>J=</v>
      </c>
      <c r="V256" s="140">
        <f t="shared" si="368"/>
        <v>44250</v>
      </c>
      <c r="W256" s="4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</row>
    <row r="257" spans="1:47" x14ac:dyDescent="0.2">
      <c r="A257" s="125">
        <f t="shared" si="321"/>
        <v>44221</v>
      </c>
      <c r="B257" s="123">
        <f t="shared" si="316"/>
        <v>1071.04398498</v>
      </c>
      <c r="C257" s="3">
        <f t="shared" si="365"/>
        <v>1069.87434218</v>
      </c>
      <c r="D257" s="126">
        <f t="shared" si="328"/>
        <v>839.38199999999995</v>
      </c>
      <c r="E257" s="175">
        <f>IF(DAY(A256)=$A$7,VLOOKUP(A256,[1]A!$A$15:$C$500,3),E256)</f>
        <v>845.26800000000003</v>
      </c>
      <c r="F257" s="127">
        <f t="shared" si="329"/>
        <v>44189</v>
      </c>
      <c r="G257" s="122">
        <f t="shared" si="330"/>
        <v>7.0123019078323079E-3</v>
      </c>
      <c r="H257" s="128">
        <f t="shared" si="335"/>
        <v>2</v>
      </c>
      <c r="I257" s="128">
        <f t="shared" si="322"/>
        <v>31</v>
      </c>
      <c r="J257" s="123">
        <f t="shared" si="323"/>
        <v>1.0004509293835777</v>
      </c>
      <c r="K257" s="123">
        <v>1</v>
      </c>
      <c r="L257" s="123">
        <f t="shared" si="366"/>
        <v>1.00045092</v>
      </c>
      <c r="M257" s="123">
        <f t="shared" si="317"/>
        <v>1070.3567699099999</v>
      </c>
      <c r="N257" s="27">
        <f t="shared" si="331"/>
        <v>0</v>
      </c>
      <c r="O257" s="122">
        <f t="shared" si="318"/>
        <v>0</v>
      </c>
      <c r="P257" s="123">
        <f t="shared" si="363"/>
        <v>0</v>
      </c>
      <c r="Q257" s="122">
        <f t="shared" si="324"/>
        <v>0.1268</v>
      </c>
      <c r="R257" s="130">
        <f t="shared" si="319"/>
        <v>1.000642043</v>
      </c>
      <c r="S257" s="123">
        <f t="shared" si="325"/>
        <v>0.68721507000000004</v>
      </c>
      <c r="T257" s="123">
        <f t="shared" si="326"/>
        <v>0</v>
      </c>
      <c r="U257" s="131" t="str">
        <f t="shared" ref="U257" si="390">U256</f>
        <v>J=</v>
      </c>
      <c r="V257" s="140">
        <f t="shared" si="368"/>
        <v>44250</v>
      </c>
      <c r="W257" s="4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</row>
    <row r="258" spans="1:47" x14ac:dyDescent="0.2">
      <c r="A258" s="125">
        <f t="shared" si="321"/>
        <v>44222</v>
      </c>
      <c r="B258" s="123">
        <f t="shared" si="316"/>
        <v>1071.62930155</v>
      </c>
      <c r="C258" s="3">
        <f t="shared" si="365"/>
        <v>1069.87434218</v>
      </c>
      <c r="D258" s="126">
        <f t="shared" si="328"/>
        <v>839.38199999999995</v>
      </c>
      <c r="E258" s="175">
        <f>IF(DAY(A257)=$A$7,VLOOKUP(A257,[1]A!$A$15:$C$500,3),E257)</f>
        <v>845.26800000000003</v>
      </c>
      <c r="F258" s="127">
        <f t="shared" si="329"/>
        <v>44189</v>
      </c>
      <c r="G258" s="122">
        <f t="shared" si="330"/>
        <v>7.0123019078323079E-3</v>
      </c>
      <c r="H258" s="128">
        <f t="shared" si="335"/>
        <v>3</v>
      </c>
      <c r="I258" s="128">
        <f t="shared" si="322"/>
        <v>31</v>
      </c>
      <c r="J258" s="123">
        <f t="shared" si="323"/>
        <v>1.0006764703211277</v>
      </c>
      <c r="K258" s="123">
        <v>1</v>
      </c>
      <c r="L258" s="123">
        <f t="shared" si="366"/>
        <v>1.0006764699999999</v>
      </c>
      <c r="M258" s="123">
        <f t="shared" si="317"/>
        <v>1070.5980800699999</v>
      </c>
      <c r="N258" s="27">
        <f t="shared" si="331"/>
        <v>0</v>
      </c>
      <c r="O258" s="122">
        <f t="shared" si="318"/>
        <v>0</v>
      </c>
      <c r="P258" s="123">
        <f t="shared" si="363"/>
        <v>0</v>
      </c>
      <c r="Q258" s="122">
        <f t="shared" si="324"/>
        <v>0.1268</v>
      </c>
      <c r="R258" s="130">
        <f t="shared" si="319"/>
        <v>1.00096322</v>
      </c>
      <c r="S258" s="123">
        <f t="shared" si="325"/>
        <v>1.0312214799999999</v>
      </c>
      <c r="T258" s="123">
        <f t="shared" si="326"/>
        <v>0</v>
      </c>
      <c r="U258" s="131" t="str">
        <f t="shared" ref="U258" si="391">U257</f>
        <v>J=</v>
      </c>
      <c r="V258" s="140">
        <f t="shared" si="368"/>
        <v>44250</v>
      </c>
      <c r="W258" s="4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</row>
    <row r="259" spans="1:47" x14ac:dyDescent="0.2">
      <c r="A259" s="125">
        <f t="shared" si="321"/>
        <v>44223</v>
      </c>
      <c r="B259" s="123">
        <f t="shared" si="316"/>
        <v>1072.2149251999999</v>
      </c>
      <c r="C259" s="3">
        <f t="shared" si="365"/>
        <v>1069.87434218</v>
      </c>
      <c r="D259" s="126">
        <f t="shared" si="328"/>
        <v>839.38199999999995</v>
      </c>
      <c r="E259" s="175">
        <f>IF(DAY(A258)=$A$7,VLOOKUP(A258,[1]A!$A$15:$C$500,3),E258)</f>
        <v>845.26800000000003</v>
      </c>
      <c r="F259" s="127">
        <f t="shared" si="329"/>
        <v>44189</v>
      </c>
      <c r="G259" s="122">
        <f t="shared" si="330"/>
        <v>7.0123019078323079E-3</v>
      </c>
      <c r="H259" s="128">
        <f t="shared" si="335"/>
        <v>4</v>
      </c>
      <c r="I259" s="128">
        <f t="shared" si="322"/>
        <v>31</v>
      </c>
      <c r="J259" s="123">
        <f t="shared" si="323"/>
        <v>1.0009020621044644</v>
      </c>
      <c r="K259" s="123">
        <v>1</v>
      </c>
      <c r="L259" s="123">
        <f t="shared" si="366"/>
        <v>1.00090206</v>
      </c>
      <c r="M259" s="123">
        <f t="shared" si="317"/>
        <v>1070.8394330199999</v>
      </c>
      <c r="N259" s="27">
        <f t="shared" si="331"/>
        <v>0</v>
      </c>
      <c r="O259" s="122">
        <f t="shared" si="318"/>
        <v>0</v>
      </c>
      <c r="P259" s="123">
        <f t="shared" si="363"/>
        <v>0</v>
      </c>
      <c r="Q259" s="122">
        <f t="shared" si="324"/>
        <v>0.1268</v>
      </c>
      <c r="R259" s="130">
        <f t="shared" si="319"/>
        <v>1.0012844990000001</v>
      </c>
      <c r="S259" s="123">
        <f t="shared" si="325"/>
        <v>1.37549218</v>
      </c>
      <c r="T259" s="123">
        <f t="shared" si="326"/>
        <v>0</v>
      </c>
      <c r="U259" s="131" t="str">
        <f t="shared" ref="U259" si="392">U258</f>
        <v>J=</v>
      </c>
      <c r="V259" s="140">
        <f t="shared" si="368"/>
        <v>44250</v>
      </c>
      <c r="W259" s="4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</row>
    <row r="260" spans="1:47" x14ac:dyDescent="0.2">
      <c r="A260" s="125">
        <f t="shared" si="321"/>
        <v>44224</v>
      </c>
      <c r="B260" s="123">
        <f t="shared" si="316"/>
        <v>1072.80086891</v>
      </c>
      <c r="C260" s="3">
        <f t="shared" si="365"/>
        <v>1069.87434218</v>
      </c>
      <c r="D260" s="126">
        <f t="shared" si="328"/>
        <v>839.38199999999995</v>
      </c>
      <c r="E260" s="175">
        <f>IF(DAY(A259)=$A$7,VLOOKUP(A259,[1]A!$A$15:$C$500,3),E259)</f>
        <v>845.26800000000003</v>
      </c>
      <c r="F260" s="127">
        <f t="shared" si="329"/>
        <v>44189</v>
      </c>
      <c r="G260" s="122">
        <f t="shared" si="330"/>
        <v>7.0123019078323079E-3</v>
      </c>
      <c r="H260" s="128">
        <f t="shared" si="335"/>
        <v>5</v>
      </c>
      <c r="I260" s="128">
        <f t="shared" si="322"/>
        <v>31</v>
      </c>
      <c r="J260" s="123">
        <f t="shared" si="323"/>
        <v>1.0011277047450504</v>
      </c>
      <c r="K260" s="123">
        <v>1</v>
      </c>
      <c r="L260" s="123">
        <f t="shared" si="366"/>
        <v>1.0011277000000001</v>
      </c>
      <c r="M260" s="123">
        <f t="shared" si="317"/>
        <v>1071.08083947</v>
      </c>
      <c r="N260" s="27">
        <f t="shared" si="331"/>
        <v>0</v>
      </c>
      <c r="O260" s="122">
        <f t="shared" si="318"/>
        <v>0</v>
      </c>
      <c r="P260" s="123">
        <f t="shared" si="363"/>
        <v>0</v>
      </c>
      <c r="Q260" s="122">
        <f t="shared" si="324"/>
        <v>0.1268</v>
      </c>
      <c r="R260" s="130">
        <f t="shared" si="319"/>
        <v>1.001605882</v>
      </c>
      <c r="S260" s="123">
        <f t="shared" si="325"/>
        <v>1.72002944</v>
      </c>
      <c r="T260" s="123">
        <f t="shared" si="326"/>
        <v>0</v>
      </c>
      <c r="U260" s="131" t="str">
        <f t="shared" ref="U260" si="393">U259</f>
        <v>J=</v>
      </c>
      <c r="V260" s="140">
        <f t="shared" si="368"/>
        <v>44250</v>
      </c>
      <c r="W260" s="4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</row>
    <row r="261" spans="1:47" x14ac:dyDescent="0.2">
      <c r="A261" s="125">
        <f t="shared" si="321"/>
        <v>44225</v>
      </c>
      <c r="B261" s="123">
        <f t="shared" si="316"/>
        <v>1073.38713065</v>
      </c>
      <c r="C261" s="3">
        <f t="shared" si="365"/>
        <v>1069.87434218</v>
      </c>
      <c r="D261" s="126">
        <f t="shared" si="328"/>
        <v>839.38199999999995</v>
      </c>
      <c r="E261" s="175">
        <f>IF(DAY(A260)=$A$7,VLOOKUP(A260,[1]A!$A$15:$C$500,3),E260)</f>
        <v>845.26800000000003</v>
      </c>
      <c r="F261" s="127">
        <f t="shared" si="329"/>
        <v>44189</v>
      </c>
      <c r="G261" s="122">
        <f t="shared" si="330"/>
        <v>7.0123019078323079E-3</v>
      </c>
      <c r="H261" s="128">
        <f t="shared" si="335"/>
        <v>6</v>
      </c>
      <c r="I261" s="128">
        <f t="shared" si="322"/>
        <v>31</v>
      </c>
      <c r="J261" s="123">
        <f t="shared" si="323"/>
        <v>1.001353398254351</v>
      </c>
      <c r="K261" s="123">
        <v>1</v>
      </c>
      <c r="L261" s="123">
        <f t="shared" si="366"/>
        <v>1.00135339</v>
      </c>
      <c r="M261" s="123">
        <f t="shared" si="317"/>
        <v>1071.3222994099999</v>
      </c>
      <c r="N261" s="27">
        <f t="shared" si="331"/>
        <v>0</v>
      </c>
      <c r="O261" s="122">
        <f t="shared" si="318"/>
        <v>0</v>
      </c>
      <c r="P261" s="123">
        <f t="shared" si="363"/>
        <v>0</v>
      </c>
      <c r="Q261" s="122">
        <f t="shared" si="324"/>
        <v>0.1268</v>
      </c>
      <c r="R261" s="130">
        <f t="shared" si="319"/>
        <v>1.001927367</v>
      </c>
      <c r="S261" s="123">
        <f t="shared" si="325"/>
        <v>2.0648312400000002</v>
      </c>
      <c r="T261" s="123">
        <f t="shared" si="326"/>
        <v>0</v>
      </c>
      <c r="U261" s="131" t="str">
        <f t="shared" ref="U261" si="394">U260</f>
        <v>J=</v>
      </c>
      <c r="V261" s="140">
        <f t="shared" si="368"/>
        <v>44250</v>
      </c>
      <c r="W261" s="4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</row>
    <row r="262" spans="1:47" x14ac:dyDescent="0.2">
      <c r="A262" s="125">
        <f t="shared" si="321"/>
        <v>44226</v>
      </c>
      <c r="B262" s="123">
        <f t="shared" si="316"/>
        <v>1073.9737234299998</v>
      </c>
      <c r="C262" s="3">
        <f t="shared" si="365"/>
        <v>1069.87434218</v>
      </c>
      <c r="D262" s="126">
        <f t="shared" si="328"/>
        <v>839.38199999999995</v>
      </c>
      <c r="E262" s="175">
        <f>IF(DAY(A261)=$A$7,VLOOKUP(A261,[1]A!$A$15:$C$500,3),E261)</f>
        <v>845.26800000000003</v>
      </c>
      <c r="F262" s="127">
        <f t="shared" si="329"/>
        <v>44189</v>
      </c>
      <c r="G262" s="122">
        <f t="shared" si="330"/>
        <v>7.0123019078323079E-3</v>
      </c>
      <c r="H262" s="128">
        <f t="shared" si="335"/>
        <v>7</v>
      </c>
      <c r="I262" s="128">
        <f t="shared" si="322"/>
        <v>31</v>
      </c>
      <c r="J262" s="123">
        <f t="shared" si="323"/>
        <v>1.0015791426438339</v>
      </c>
      <c r="K262" s="123">
        <v>1</v>
      </c>
      <c r="L262" s="123">
        <f t="shared" si="366"/>
        <v>1.00157914</v>
      </c>
      <c r="M262" s="123">
        <f t="shared" si="317"/>
        <v>1071.5638235399999</v>
      </c>
      <c r="N262" s="27">
        <f t="shared" si="331"/>
        <v>0</v>
      </c>
      <c r="O262" s="122">
        <f t="shared" si="318"/>
        <v>0</v>
      </c>
      <c r="P262" s="123">
        <f t="shared" si="363"/>
        <v>0</v>
      </c>
      <c r="Q262" s="122">
        <f t="shared" si="324"/>
        <v>0.1268</v>
      </c>
      <c r="R262" s="130">
        <f t="shared" si="319"/>
        <v>1.0022489560000001</v>
      </c>
      <c r="S262" s="123">
        <f t="shared" si="325"/>
        <v>2.4098998900000002</v>
      </c>
      <c r="T262" s="123">
        <f t="shared" si="326"/>
        <v>0</v>
      </c>
      <c r="U262" s="131" t="str">
        <f t="shared" ref="U262" si="395">U261</f>
        <v>J=</v>
      </c>
      <c r="V262" s="140">
        <f t="shared" si="368"/>
        <v>44250</v>
      </c>
      <c r="W262" s="4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</row>
    <row r="263" spans="1:47" x14ac:dyDescent="0.2">
      <c r="A263" s="125">
        <f t="shared" si="321"/>
        <v>44227</v>
      </c>
      <c r="B263" s="123">
        <f t="shared" si="316"/>
        <v>1074.5606248500001</v>
      </c>
      <c r="C263" s="3">
        <f t="shared" si="365"/>
        <v>1069.87434218</v>
      </c>
      <c r="D263" s="126">
        <f t="shared" si="328"/>
        <v>839.38199999999995</v>
      </c>
      <c r="E263" s="175">
        <f>IF(DAY(A262)=$A$7,VLOOKUP(A262,[1]A!$A$15:$C$500,3),E262)</f>
        <v>845.26800000000003</v>
      </c>
      <c r="F263" s="127">
        <f t="shared" si="329"/>
        <v>44189</v>
      </c>
      <c r="G263" s="122">
        <f t="shared" si="330"/>
        <v>7.0123019078323079E-3</v>
      </c>
      <c r="H263" s="128">
        <f t="shared" si="335"/>
        <v>8</v>
      </c>
      <c r="I263" s="128">
        <f t="shared" si="322"/>
        <v>31</v>
      </c>
      <c r="J263" s="123">
        <f t="shared" si="323"/>
        <v>1.0018049379249694</v>
      </c>
      <c r="K263" s="123">
        <v>1</v>
      </c>
      <c r="L263" s="123">
        <f t="shared" si="366"/>
        <v>1.00180493</v>
      </c>
      <c r="M263" s="123">
        <f t="shared" si="317"/>
        <v>1071.80539047</v>
      </c>
      <c r="N263" s="27">
        <f t="shared" si="331"/>
        <v>0</v>
      </c>
      <c r="O263" s="122">
        <f t="shared" si="318"/>
        <v>0</v>
      </c>
      <c r="P263" s="123">
        <f t="shared" si="363"/>
        <v>0</v>
      </c>
      <c r="Q263" s="122">
        <f t="shared" si="324"/>
        <v>0.1268</v>
      </c>
      <c r="R263" s="130">
        <f t="shared" si="319"/>
        <v>1.0025706480000001</v>
      </c>
      <c r="S263" s="123">
        <f t="shared" si="325"/>
        <v>2.7552343800000001</v>
      </c>
      <c r="T263" s="123">
        <f t="shared" si="326"/>
        <v>0</v>
      </c>
      <c r="U263" s="131" t="str">
        <f t="shared" ref="U263" si="396">U262</f>
        <v>J=</v>
      </c>
      <c r="V263" s="140">
        <f t="shared" si="368"/>
        <v>44250</v>
      </c>
      <c r="W263" s="4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</row>
    <row r="264" spans="1:47" x14ac:dyDescent="0.2">
      <c r="A264" s="125">
        <f t="shared" si="321"/>
        <v>44228</v>
      </c>
      <c r="B264" s="123">
        <f t="shared" si="316"/>
        <v>1075.1478564900001</v>
      </c>
      <c r="C264" s="3">
        <f t="shared" si="365"/>
        <v>1069.87434218</v>
      </c>
      <c r="D264" s="126">
        <f t="shared" si="328"/>
        <v>839.38199999999995</v>
      </c>
      <c r="E264" s="175">
        <f>IF(DAY(A263)=$A$7,VLOOKUP(A263,[1]A!$A$15:$C$500,3),E263)</f>
        <v>845.26800000000003</v>
      </c>
      <c r="F264" s="127">
        <f t="shared" si="329"/>
        <v>44189</v>
      </c>
      <c r="G264" s="122">
        <f t="shared" si="330"/>
        <v>7.0123019078323079E-3</v>
      </c>
      <c r="H264" s="128">
        <f t="shared" si="335"/>
        <v>9</v>
      </c>
      <c r="I264" s="128">
        <f t="shared" si="322"/>
        <v>31</v>
      </c>
      <c r="J264" s="123">
        <f t="shared" si="323"/>
        <v>1.0020307841092306</v>
      </c>
      <c r="K264" s="123">
        <v>1</v>
      </c>
      <c r="L264" s="123">
        <f t="shared" si="366"/>
        <v>1.0020307799999999</v>
      </c>
      <c r="M264" s="123">
        <f t="shared" si="317"/>
        <v>1072.04702159</v>
      </c>
      <c r="N264" s="27">
        <f t="shared" si="331"/>
        <v>0</v>
      </c>
      <c r="O264" s="122">
        <f t="shared" si="318"/>
        <v>0</v>
      </c>
      <c r="P264" s="123">
        <f t="shared" si="363"/>
        <v>0</v>
      </c>
      <c r="Q264" s="122">
        <f t="shared" si="324"/>
        <v>0.1268</v>
      </c>
      <c r="R264" s="130">
        <f t="shared" si="319"/>
        <v>1.0028924429999999</v>
      </c>
      <c r="S264" s="123">
        <f t="shared" si="325"/>
        <v>3.1008349000000002</v>
      </c>
      <c r="T264" s="123">
        <f t="shared" si="326"/>
        <v>0</v>
      </c>
      <c r="U264" s="131" t="str">
        <f t="shared" ref="U264" si="397">U263</f>
        <v>J=</v>
      </c>
      <c r="V264" s="140">
        <f t="shared" si="368"/>
        <v>44250</v>
      </c>
      <c r="W264" s="4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</row>
    <row r="265" spans="1:47" x14ac:dyDescent="0.2">
      <c r="A265" s="125">
        <f t="shared" si="321"/>
        <v>44229</v>
      </c>
      <c r="B265" s="123">
        <f t="shared" si="316"/>
        <v>1075.7354088300001</v>
      </c>
      <c r="C265" s="3">
        <f t="shared" si="365"/>
        <v>1069.87434218</v>
      </c>
      <c r="D265" s="126">
        <f t="shared" si="328"/>
        <v>839.38199999999995</v>
      </c>
      <c r="E265" s="175">
        <f>IF(DAY(A264)=$A$7,VLOOKUP(A264,[1]A!$A$15:$C$500,3),E264)</f>
        <v>845.26800000000003</v>
      </c>
      <c r="F265" s="127">
        <f t="shared" si="329"/>
        <v>44189</v>
      </c>
      <c r="G265" s="122">
        <f t="shared" si="330"/>
        <v>7.0123019078323079E-3</v>
      </c>
      <c r="H265" s="128">
        <f t="shared" si="335"/>
        <v>10</v>
      </c>
      <c r="I265" s="128">
        <f t="shared" si="322"/>
        <v>31</v>
      </c>
      <c r="J265" s="123">
        <f t="shared" si="323"/>
        <v>1.0022566812080931</v>
      </c>
      <c r="K265" s="123">
        <v>1</v>
      </c>
      <c r="L265" s="123">
        <f t="shared" si="366"/>
        <v>1.0022566799999999</v>
      </c>
      <c r="M265" s="123">
        <f t="shared" si="317"/>
        <v>1072.2887062100001</v>
      </c>
      <c r="N265" s="27">
        <f t="shared" si="331"/>
        <v>0</v>
      </c>
      <c r="O265" s="122">
        <f t="shared" si="318"/>
        <v>0</v>
      </c>
      <c r="P265" s="123">
        <f t="shared" si="363"/>
        <v>0</v>
      </c>
      <c r="Q265" s="122">
        <f t="shared" si="324"/>
        <v>0.1268</v>
      </c>
      <c r="R265" s="130">
        <f t="shared" si="319"/>
        <v>1.0032143419999999</v>
      </c>
      <c r="S265" s="123">
        <f t="shared" si="325"/>
        <v>3.4467026199999999</v>
      </c>
      <c r="T265" s="123">
        <f t="shared" si="326"/>
        <v>0</v>
      </c>
      <c r="U265" s="131" t="str">
        <f t="shared" ref="U265" si="398">U264</f>
        <v>J=</v>
      </c>
      <c r="V265" s="140">
        <f t="shared" si="368"/>
        <v>44250</v>
      </c>
      <c r="W265" s="4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</row>
    <row r="266" spans="1:47" x14ac:dyDescent="0.2">
      <c r="A266" s="125">
        <f t="shared" si="321"/>
        <v>44230</v>
      </c>
      <c r="B266" s="123">
        <f t="shared" ref="B266:B329" si="399">(M266+S266)</f>
        <v>1076.3232701700001</v>
      </c>
      <c r="C266" s="3">
        <f t="shared" si="365"/>
        <v>1069.87434218</v>
      </c>
      <c r="D266" s="126">
        <f t="shared" si="328"/>
        <v>839.38199999999995</v>
      </c>
      <c r="E266" s="175">
        <f>IF(DAY(A265)=$A$7,VLOOKUP(A265,[1]A!$A$15:$C$500,3),E265)</f>
        <v>845.26800000000003</v>
      </c>
      <c r="F266" s="127">
        <f t="shared" si="329"/>
        <v>44189</v>
      </c>
      <c r="G266" s="122">
        <f t="shared" si="330"/>
        <v>7.0123019078323079E-3</v>
      </c>
      <c r="H266" s="128">
        <f t="shared" si="335"/>
        <v>11</v>
      </c>
      <c r="I266" s="128">
        <f t="shared" si="322"/>
        <v>31</v>
      </c>
      <c r="J266" s="123">
        <f t="shared" si="323"/>
        <v>1.0024826292330349</v>
      </c>
      <c r="K266" s="123">
        <v>1</v>
      </c>
      <c r="L266" s="123">
        <f t="shared" si="366"/>
        <v>1.0024826200000001</v>
      </c>
      <c r="M266" s="123">
        <f t="shared" ref="M266:M329" si="400">TRUNC(C266*L266,8)</f>
        <v>1072.53043361</v>
      </c>
      <c r="N266" s="27">
        <f t="shared" si="331"/>
        <v>0</v>
      </c>
      <c r="O266" s="122">
        <f t="shared" ref="O266:O329" si="401">IF(N266&gt;0,VLOOKUP(N266,$X$10:$AD$121,7),0)</f>
        <v>0</v>
      </c>
      <c r="P266" s="123">
        <f t="shared" si="363"/>
        <v>0</v>
      </c>
      <c r="Q266" s="122">
        <f t="shared" si="324"/>
        <v>0.1268</v>
      </c>
      <c r="R266" s="130">
        <f t="shared" ref="R266:R329" si="402">ROUND((1+Q266)^(1/12)^(H266/I266),9)</f>
        <v>1.003536344</v>
      </c>
      <c r="S266" s="123">
        <f t="shared" si="325"/>
        <v>3.79283656</v>
      </c>
      <c r="T266" s="123">
        <f t="shared" si="326"/>
        <v>0</v>
      </c>
      <c r="U266" s="131" t="str">
        <f t="shared" ref="U266" si="403">U265</f>
        <v>J=</v>
      </c>
      <c r="V266" s="140">
        <f t="shared" si="368"/>
        <v>44250</v>
      </c>
      <c r="W266" s="4"/>
      <c r="AE266" s="10"/>
      <c r="AF266" s="10"/>
      <c r="AG266" s="10"/>
      <c r="AH266" s="10"/>
      <c r="AI266" s="10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</row>
    <row r="267" spans="1:47" x14ac:dyDescent="0.2">
      <c r="A267" s="125">
        <f t="shared" ref="A267:A330" si="404">(A266+1)</f>
        <v>44231</v>
      </c>
      <c r="B267" s="123">
        <f t="shared" si="399"/>
        <v>1076.91146213</v>
      </c>
      <c r="C267" s="3">
        <f t="shared" si="365"/>
        <v>1069.87434218</v>
      </c>
      <c r="D267" s="126">
        <f t="shared" si="328"/>
        <v>839.38199999999995</v>
      </c>
      <c r="E267" s="175">
        <f>IF(DAY(A266)=$A$7,VLOOKUP(A266,[1]A!$A$15:$C$500,3),E266)</f>
        <v>845.26800000000003</v>
      </c>
      <c r="F267" s="127">
        <f t="shared" si="329"/>
        <v>44189</v>
      </c>
      <c r="G267" s="122">
        <f t="shared" si="330"/>
        <v>7.0123019078323079E-3</v>
      </c>
      <c r="H267" s="128">
        <f t="shared" si="335"/>
        <v>12</v>
      </c>
      <c r="I267" s="128">
        <f t="shared" ref="I267:I330" si="405">IF(DAY(A267)=A$7+1,DAY(EOMONTH(A267,0)),I266)</f>
        <v>31</v>
      </c>
      <c r="J267" s="123">
        <f t="shared" ref="J267:J330" si="406">IF(E267&gt;D267,((E267/D267)^(H267/I267)),1)</f>
        <v>1.0027086281955369</v>
      </c>
      <c r="K267" s="123">
        <v>1</v>
      </c>
      <c r="L267" s="123">
        <f t="shared" si="366"/>
        <v>1.0027086199999999</v>
      </c>
      <c r="M267" s="123">
        <f t="shared" si="400"/>
        <v>1072.7722252200001</v>
      </c>
      <c r="N267" s="27">
        <f t="shared" si="331"/>
        <v>0</v>
      </c>
      <c r="O267" s="122">
        <f t="shared" si="401"/>
        <v>0</v>
      </c>
      <c r="P267" s="123">
        <f t="shared" si="363"/>
        <v>0</v>
      </c>
      <c r="Q267" s="122">
        <f t="shared" ref="Q267:Q330" si="407">(Q266)</f>
        <v>0.1268</v>
      </c>
      <c r="R267" s="130">
        <f t="shared" si="402"/>
        <v>1.003858449</v>
      </c>
      <c r="S267" s="123">
        <f t="shared" ref="S267:S330" si="408">TRUNC(M267*(R267-1),8)</f>
        <v>4.1392369100000002</v>
      </c>
      <c r="T267" s="123">
        <f t="shared" ref="T267:T330" si="409">IF(N267&gt;0,P267+S267,0)</f>
        <v>0</v>
      </c>
      <c r="U267" s="131" t="str">
        <f t="shared" ref="U267" si="410">U266</f>
        <v>J=</v>
      </c>
      <c r="V267" s="140">
        <f t="shared" si="368"/>
        <v>44250</v>
      </c>
      <c r="W267" s="4"/>
      <c r="AE267" s="10"/>
      <c r="AF267" s="10"/>
      <c r="AG267" s="10"/>
      <c r="AH267" s="10"/>
      <c r="AI267" s="10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</row>
    <row r="268" spans="1:47" x14ac:dyDescent="0.2">
      <c r="A268" s="125">
        <f t="shared" si="404"/>
        <v>44232</v>
      </c>
      <c r="B268" s="123">
        <f t="shared" si="399"/>
        <v>1077.4999751600001</v>
      </c>
      <c r="C268" s="3">
        <f t="shared" si="365"/>
        <v>1069.87434218</v>
      </c>
      <c r="D268" s="126">
        <f t="shared" ref="D268:D331" si="411">IF(E268=E267,D267,E267)</f>
        <v>839.38199999999995</v>
      </c>
      <c r="E268" s="175">
        <f>IF(DAY(A267)=$A$7,VLOOKUP(A267,[1]A!$A$15:$C$500,3),E267)</f>
        <v>845.26800000000003</v>
      </c>
      <c r="F268" s="127">
        <f t="shared" ref="F268:F331" si="412">IF(D268=D267,F267,EDATE(A268,-1))</f>
        <v>44189</v>
      </c>
      <c r="G268" s="122">
        <f t="shared" ref="G268:G331" si="413">(E268/D268)-1</f>
        <v>7.0123019078323079E-3</v>
      </c>
      <c r="H268" s="128">
        <f t="shared" si="335"/>
        <v>13</v>
      </c>
      <c r="I268" s="128">
        <f t="shared" si="405"/>
        <v>31</v>
      </c>
      <c r="J268" s="123">
        <f t="shared" si="406"/>
        <v>1.0029346781070825</v>
      </c>
      <c r="K268" s="123">
        <v>1</v>
      </c>
      <c r="L268" s="123">
        <f t="shared" si="366"/>
        <v>1.0029346699999999</v>
      </c>
      <c r="M268" s="123">
        <f t="shared" si="400"/>
        <v>1073.0140703100001</v>
      </c>
      <c r="N268" s="27">
        <f t="shared" ref="N268:N331" si="414">IF(DAY(A268)=A$7,VLOOKUP(A268,$Y$10:$AG$75,8),0)</f>
        <v>0</v>
      </c>
      <c r="O268" s="122">
        <f t="shared" si="401"/>
        <v>0</v>
      </c>
      <c r="P268" s="123">
        <f t="shared" si="363"/>
        <v>0</v>
      </c>
      <c r="Q268" s="122">
        <f t="shared" si="407"/>
        <v>0.1268</v>
      </c>
      <c r="R268" s="130">
        <f t="shared" si="402"/>
        <v>1.0041806579999999</v>
      </c>
      <c r="S268" s="123">
        <f t="shared" si="408"/>
        <v>4.4859048499999998</v>
      </c>
      <c r="T268" s="123">
        <f t="shared" si="409"/>
        <v>0</v>
      </c>
      <c r="U268" s="131" t="str">
        <f t="shared" ref="U268" si="415">U267</f>
        <v>J=</v>
      </c>
      <c r="V268" s="140">
        <f t="shared" si="368"/>
        <v>44250</v>
      </c>
      <c r="W268" s="4"/>
      <c r="AE268" s="10"/>
      <c r="AF268" s="10"/>
      <c r="AG268" s="10"/>
      <c r="AH268" s="10"/>
      <c r="AI268" s="10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</row>
    <row r="269" spans="1:47" x14ac:dyDescent="0.2">
      <c r="A269" s="125">
        <f t="shared" si="404"/>
        <v>44233</v>
      </c>
      <c r="B269" s="123">
        <f t="shared" si="399"/>
        <v>1078.0888083299999</v>
      </c>
      <c r="C269" s="3">
        <f t="shared" si="365"/>
        <v>1069.87434218</v>
      </c>
      <c r="D269" s="126">
        <f t="shared" si="411"/>
        <v>839.38199999999995</v>
      </c>
      <c r="E269" s="175">
        <f>IF(DAY(A268)=$A$7,VLOOKUP(A268,[1]A!$A$15:$C$500,3),E268)</f>
        <v>845.26800000000003</v>
      </c>
      <c r="F269" s="127">
        <f t="shared" si="412"/>
        <v>44189</v>
      </c>
      <c r="G269" s="122">
        <f t="shared" si="413"/>
        <v>7.0123019078323079E-3</v>
      </c>
      <c r="H269" s="128">
        <f t="shared" si="335"/>
        <v>14</v>
      </c>
      <c r="I269" s="128">
        <f t="shared" si="405"/>
        <v>31</v>
      </c>
      <c r="J269" s="123">
        <f t="shared" si="406"/>
        <v>1.0031607789791572</v>
      </c>
      <c r="K269" s="123">
        <v>1</v>
      </c>
      <c r="L269" s="123">
        <f t="shared" si="366"/>
        <v>1.00316077</v>
      </c>
      <c r="M269" s="123">
        <f t="shared" si="400"/>
        <v>1073.2559689</v>
      </c>
      <c r="N269" s="27">
        <f t="shared" si="414"/>
        <v>0</v>
      </c>
      <c r="O269" s="122">
        <f t="shared" si="401"/>
        <v>0</v>
      </c>
      <c r="P269" s="123">
        <f t="shared" si="363"/>
        <v>0</v>
      </c>
      <c r="Q269" s="122">
        <f t="shared" si="407"/>
        <v>0.1268</v>
      </c>
      <c r="R269" s="130">
        <f t="shared" si="402"/>
        <v>1.0045029700000001</v>
      </c>
      <c r="S269" s="123">
        <f t="shared" si="408"/>
        <v>4.8328394299999999</v>
      </c>
      <c r="T269" s="123">
        <f t="shared" si="409"/>
        <v>0</v>
      </c>
      <c r="U269" s="131" t="str">
        <f t="shared" ref="U269" si="416">U268</f>
        <v>J=</v>
      </c>
      <c r="V269" s="140">
        <f t="shared" si="368"/>
        <v>44250</v>
      </c>
      <c r="W269" s="4"/>
      <c r="AE269" s="10"/>
      <c r="AF269" s="10"/>
      <c r="AG269" s="10"/>
      <c r="AH269" s="10"/>
      <c r="AI269" s="10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</row>
    <row r="270" spans="1:47" x14ac:dyDescent="0.2">
      <c r="A270" s="125">
        <f t="shared" si="404"/>
        <v>44234</v>
      </c>
      <c r="B270" s="123">
        <f t="shared" si="399"/>
        <v>1078.67797249</v>
      </c>
      <c r="C270" s="3">
        <f t="shared" si="365"/>
        <v>1069.87434218</v>
      </c>
      <c r="D270" s="126">
        <f t="shared" si="411"/>
        <v>839.38199999999995</v>
      </c>
      <c r="E270" s="175">
        <f>IF(DAY(A269)=$A$7,VLOOKUP(A269,[1]A!$A$15:$C$500,3),E269)</f>
        <v>845.26800000000003</v>
      </c>
      <c r="F270" s="127">
        <f t="shared" si="412"/>
        <v>44189</v>
      </c>
      <c r="G270" s="122">
        <f t="shared" si="413"/>
        <v>7.0123019078323079E-3</v>
      </c>
      <c r="H270" s="128">
        <f t="shared" si="335"/>
        <v>15</v>
      </c>
      <c r="I270" s="128">
        <f t="shared" si="405"/>
        <v>31</v>
      </c>
      <c r="J270" s="123">
        <f t="shared" si="406"/>
        <v>1.0033869308232499</v>
      </c>
      <c r="K270" s="123">
        <v>1</v>
      </c>
      <c r="L270" s="123">
        <f t="shared" si="366"/>
        <v>1.00338693</v>
      </c>
      <c r="M270" s="123">
        <f t="shared" si="400"/>
        <v>1073.49793168</v>
      </c>
      <c r="N270" s="27">
        <f t="shared" si="414"/>
        <v>0</v>
      </c>
      <c r="O270" s="122">
        <f t="shared" si="401"/>
        <v>0</v>
      </c>
      <c r="P270" s="123">
        <f t="shared" si="363"/>
        <v>0</v>
      </c>
      <c r="Q270" s="122">
        <f t="shared" si="407"/>
        <v>0.1268</v>
      </c>
      <c r="R270" s="130">
        <f t="shared" si="402"/>
        <v>1.004825385</v>
      </c>
      <c r="S270" s="123">
        <f t="shared" si="408"/>
        <v>5.1800408100000004</v>
      </c>
      <c r="T270" s="123">
        <f t="shared" si="409"/>
        <v>0</v>
      </c>
      <c r="U270" s="131" t="str">
        <f t="shared" ref="U270" si="417">U269</f>
        <v>J=</v>
      </c>
      <c r="V270" s="140">
        <f t="shared" si="368"/>
        <v>44250</v>
      </c>
      <c r="W270" s="4"/>
      <c r="AE270" s="10"/>
      <c r="AF270" s="10"/>
      <c r="AG270" s="10"/>
      <c r="AH270" s="10"/>
      <c r="AI270" s="10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</row>
    <row r="271" spans="1:47" x14ac:dyDescent="0.2">
      <c r="A271" s="125">
        <f t="shared" si="404"/>
        <v>44235</v>
      </c>
      <c r="B271" s="123">
        <f t="shared" si="399"/>
        <v>1079.2674473700001</v>
      </c>
      <c r="C271" s="3">
        <f t="shared" si="365"/>
        <v>1069.87434218</v>
      </c>
      <c r="D271" s="126">
        <f t="shared" si="411"/>
        <v>839.38199999999995</v>
      </c>
      <c r="E271" s="175">
        <f>IF(DAY(A270)=$A$7,VLOOKUP(A270,[1]A!$A$15:$C$500,3),E270)</f>
        <v>845.26800000000003</v>
      </c>
      <c r="F271" s="127">
        <f t="shared" si="412"/>
        <v>44189</v>
      </c>
      <c r="G271" s="122">
        <f t="shared" si="413"/>
        <v>7.0123019078323079E-3</v>
      </c>
      <c r="H271" s="128">
        <f t="shared" ref="H271:H334" si="418">IF(DAY(A271)=A$7+1,1,H270+1)</f>
        <v>16</v>
      </c>
      <c r="I271" s="128">
        <f t="shared" si="405"/>
        <v>31</v>
      </c>
      <c r="J271" s="123">
        <f t="shared" si="406"/>
        <v>1.0036131336508518</v>
      </c>
      <c r="K271" s="123">
        <v>1</v>
      </c>
      <c r="L271" s="123">
        <f t="shared" si="366"/>
        <v>1.00361313</v>
      </c>
      <c r="M271" s="123">
        <f t="shared" si="400"/>
        <v>1073.73993726</v>
      </c>
      <c r="N271" s="27">
        <f t="shared" si="414"/>
        <v>0</v>
      </c>
      <c r="O271" s="122">
        <f t="shared" si="401"/>
        <v>0</v>
      </c>
      <c r="P271" s="123">
        <f t="shared" si="363"/>
        <v>0</v>
      </c>
      <c r="Q271" s="122">
        <f t="shared" si="407"/>
        <v>0.1268</v>
      </c>
      <c r="R271" s="130">
        <f t="shared" si="402"/>
        <v>1.005147904</v>
      </c>
      <c r="S271" s="123">
        <f t="shared" si="408"/>
        <v>5.5275101099999997</v>
      </c>
      <c r="T271" s="123">
        <f t="shared" si="409"/>
        <v>0</v>
      </c>
      <c r="U271" s="131" t="str">
        <f t="shared" ref="U271" si="419">U270</f>
        <v>J=</v>
      </c>
      <c r="V271" s="140">
        <f t="shared" si="368"/>
        <v>44250</v>
      </c>
      <c r="W271" s="4"/>
      <c r="AE271" s="10"/>
      <c r="AF271" s="10"/>
      <c r="AG271" s="10"/>
      <c r="AH271" s="10"/>
      <c r="AI271" s="10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</row>
    <row r="272" spans="1:47" x14ac:dyDescent="0.2">
      <c r="A272" s="125">
        <f t="shared" si="404"/>
        <v>44236</v>
      </c>
      <c r="B272" s="123">
        <f t="shared" si="399"/>
        <v>1079.8572438299998</v>
      </c>
      <c r="C272" s="3">
        <f t="shared" si="365"/>
        <v>1069.87434218</v>
      </c>
      <c r="D272" s="126">
        <f t="shared" si="411"/>
        <v>839.38199999999995</v>
      </c>
      <c r="E272" s="175">
        <f>IF(DAY(A271)=$A$7,VLOOKUP(A271,[1]A!$A$15:$C$500,3),E271)</f>
        <v>845.26800000000003</v>
      </c>
      <c r="F272" s="127">
        <f t="shared" si="412"/>
        <v>44189</v>
      </c>
      <c r="G272" s="122">
        <f t="shared" si="413"/>
        <v>7.0123019078323079E-3</v>
      </c>
      <c r="H272" s="128">
        <f t="shared" si="418"/>
        <v>17</v>
      </c>
      <c r="I272" s="128">
        <f t="shared" si="405"/>
        <v>31</v>
      </c>
      <c r="J272" s="123">
        <f t="shared" si="406"/>
        <v>1.0038393874734561</v>
      </c>
      <c r="K272" s="123">
        <v>1</v>
      </c>
      <c r="L272" s="123">
        <f t="shared" si="366"/>
        <v>1.0038393800000001</v>
      </c>
      <c r="M272" s="123">
        <f t="shared" si="400"/>
        <v>1073.9819963299999</v>
      </c>
      <c r="N272" s="27">
        <f t="shared" si="414"/>
        <v>0</v>
      </c>
      <c r="O272" s="122">
        <f t="shared" si="401"/>
        <v>0</v>
      </c>
      <c r="P272" s="123">
        <f t="shared" si="363"/>
        <v>0</v>
      </c>
      <c r="Q272" s="122">
        <f t="shared" si="407"/>
        <v>0.1268</v>
      </c>
      <c r="R272" s="130">
        <f t="shared" si="402"/>
        <v>1.0054705269999999</v>
      </c>
      <c r="S272" s="123">
        <f t="shared" si="408"/>
        <v>5.8752475000000004</v>
      </c>
      <c r="T272" s="123">
        <f t="shared" si="409"/>
        <v>0</v>
      </c>
      <c r="U272" s="131" t="str">
        <f t="shared" ref="U272" si="420">U271</f>
        <v>J=</v>
      </c>
      <c r="V272" s="140">
        <f t="shared" si="368"/>
        <v>44250</v>
      </c>
      <c r="W272" s="4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</row>
    <row r="273" spans="1:161" x14ac:dyDescent="0.2">
      <c r="A273" s="125">
        <f t="shared" si="404"/>
        <v>44237</v>
      </c>
      <c r="B273" s="123">
        <f t="shared" si="399"/>
        <v>1080.4473716900002</v>
      </c>
      <c r="C273" s="3">
        <f t="shared" si="365"/>
        <v>1069.87434218</v>
      </c>
      <c r="D273" s="126">
        <f t="shared" si="411"/>
        <v>839.38199999999995</v>
      </c>
      <c r="E273" s="175">
        <f>IF(DAY(A272)=$A$7,VLOOKUP(A272,[1]A!$A$15:$C$500,3),E272)</f>
        <v>845.26800000000003</v>
      </c>
      <c r="F273" s="127">
        <f t="shared" si="412"/>
        <v>44189</v>
      </c>
      <c r="G273" s="122">
        <f t="shared" si="413"/>
        <v>7.0123019078323079E-3</v>
      </c>
      <c r="H273" s="128">
        <f t="shared" si="418"/>
        <v>18</v>
      </c>
      <c r="I273" s="128">
        <f t="shared" si="405"/>
        <v>31</v>
      </c>
      <c r="J273" s="123">
        <f t="shared" si="406"/>
        <v>1.0040656923025595</v>
      </c>
      <c r="K273" s="123">
        <v>1</v>
      </c>
      <c r="L273" s="123">
        <f t="shared" si="366"/>
        <v>1.00406569</v>
      </c>
      <c r="M273" s="123">
        <f t="shared" si="400"/>
        <v>1074.2241195900001</v>
      </c>
      <c r="N273" s="27">
        <f t="shared" si="414"/>
        <v>0</v>
      </c>
      <c r="O273" s="122">
        <f t="shared" si="401"/>
        <v>0</v>
      </c>
      <c r="P273" s="123">
        <f t="shared" si="363"/>
        <v>0</v>
      </c>
      <c r="Q273" s="122">
        <f t="shared" si="407"/>
        <v>0.1268</v>
      </c>
      <c r="R273" s="130">
        <f t="shared" si="402"/>
        <v>1.005793253</v>
      </c>
      <c r="S273" s="123">
        <f t="shared" si="408"/>
        <v>6.2232520999999998</v>
      </c>
      <c r="T273" s="123">
        <f t="shared" si="409"/>
        <v>0</v>
      </c>
      <c r="U273" s="131" t="str">
        <f t="shared" ref="U273" si="421">U272</f>
        <v>J=</v>
      </c>
      <c r="V273" s="140">
        <f t="shared" si="368"/>
        <v>44250</v>
      </c>
      <c r="W273" s="4"/>
      <c r="X273" s="4"/>
      <c r="Y273" s="4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</row>
    <row r="274" spans="1:161" x14ac:dyDescent="0.2">
      <c r="A274" s="125">
        <f t="shared" si="404"/>
        <v>44238</v>
      </c>
      <c r="B274" s="123">
        <f t="shared" si="399"/>
        <v>1081.03781063</v>
      </c>
      <c r="C274" s="3">
        <f t="shared" si="365"/>
        <v>1069.87434218</v>
      </c>
      <c r="D274" s="126">
        <f t="shared" si="411"/>
        <v>839.38199999999995</v>
      </c>
      <c r="E274" s="175">
        <f>IF(DAY(A273)=$A$7,VLOOKUP(A273,[1]A!$A$15:$C$500,3),E273)</f>
        <v>845.26800000000003</v>
      </c>
      <c r="F274" s="127">
        <f t="shared" si="412"/>
        <v>44189</v>
      </c>
      <c r="G274" s="122">
        <f t="shared" si="413"/>
        <v>7.0123019078323079E-3</v>
      </c>
      <c r="H274" s="128">
        <f t="shared" si="418"/>
        <v>19</v>
      </c>
      <c r="I274" s="128">
        <f t="shared" si="405"/>
        <v>31</v>
      </c>
      <c r="J274" s="123">
        <f t="shared" si="406"/>
        <v>1.0042920481496607</v>
      </c>
      <c r="K274" s="123">
        <v>1</v>
      </c>
      <c r="L274" s="123">
        <f t="shared" si="366"/>
        <v>1.0042920399999999</v>
      </c>
      <c r="M274" s="123">
        <f t="shared" si="400"/>
        <v>1074.4662856499999</v>
      </c>
      <c r="N274" s="27">
        <f t="shared" si="414"/>
        <v>0</v>
      </c>
      <c r="O274" s="122">
        <f t="shared" si="401"/>
        <v>0</v>
      </c>
      <c r="P274" s="123">
        <f t="shared" si="363"/>
        <v>0</v>
      </c>
      <c r="Q274" s="122">
        <f t="shared" si="407"/>
        <v>0.1268</v>
      </c>
      <c r="R274" s="130">
        <f t="shared" si="402"/>
        <v>1.006116083</v>
      </c>
      <c r="S274" s="123">
        <f t="shared" si="408"/>
        <v>6.5715249800000004</v>
      </c>
      <c r="T274" s="123">
        <f t="shared" si="409"/>
        <v>0</v>
      </c>
      <c r="U274" s="131" t="str">
        <f t="shared" ref="U274" si="422">U273</f>
        <v>J=</v>
      </c>
      <c r="V274" s="140">
        <f t="shared" si="368"/>
        <v>44250</v>
      </c>
      <c r="W274" s="4"/>
      <c r="X274" s="4"/>
      <c r="Y274" s="4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</row>
    <row r="275" spans="1:161" x14ac:dyDescent="0.2">
      <c r="A275" s="125">
        <f t="shared" si="404"/>
        <v>44239</v>
      </c>
      <c r="B275" s="123">
        <f t="shared" si="399"/>
        <v>1081.6285812200001</v>
      </c>
      <c r="C275" s="3">
        <f t="shared" si="365"/>
        <v>1069.87434218</v>
      </c>
      <c r="D275" s="126">
        <f t="shared" si="411"/>
        <v>839.38199999999995</v>
      </c>
      <c r="E275" s="175">
        <f>IF(DAY(A274)=$A$7,VLOOKUP(A274,[1]A!$A$15:$C$500,3),E274)</f>
        <v>845.26800000000003</v>
      </c>
      <c r="F275" s="127">
        <f t="shared" si="412"/>
        <v>44189</v>
      </c>
      <c r="G275" s="122">
        <f t="shared" si="413"/>
        <v>7.0123019078323079E-3</v>
      </c>
      <c r="H275" s="128">
        <f t="shared" si="418"/>
        <v>20</v>
      </c>
      <c r="I275" s="128">
        <f t="shared" si="405"/>
        <v>31</v>
      </c>
      <c r="J275" s="123">
        <f t="shared" si="406"/>
        <v>1.0045184550262611</v>
      </c>
      <c r="K275" s="123">
        <v>1</v>
      </c>
      <c r="L275" s="123">
        <f t="shared" si="366"/>
        <v>1.00451845</v>
      </c>
      <c r="M275" s="123">
        <f t="shared" si="400"/>
        <v>1074.7085159000001</v>
      </c>
      <c r="N275" s="27">
        <f t="shared" si="414"/>
        <v>0</v>
      </c>
      <c r="O275" s="122">
        <f t="shared" si="401"/>
        <v>0</v>
      </c>
      <c r="P275" s="123">
        <f t="shared" si="363"/>
        <v>0</v>
      </c>
      <c r="Q275" s="122">
        <f t="shared" si="407"/>
        <v>0.1268</v>
      </c>
      <c r="R275" s="130">
        <f t="shared" si="402"/>
        <v>1.0064390160000001</v>
      </c>
      <c r="S275" s="123">
        <f t="shared" si="408"/>
        <v>6.92006532</v>
      </c>
      <c r="T275" s="123">
        <f t="shared" si="409"/>
        <v>0</v>
      </c>
      <c r="U275" s="131" t="str">
        <f t="shared" ref="U275" si="423">U274</f>
        <v>J=</v>
      </c>
      <c r="V275" s="140">
        <f t="shared" si="368"/>
        <v>44250</v>
      </c>
      <c r="W275" s="4"/>
      <c r="X275" s="4"/>
      <c r="Y275" s="4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</row>
    <row r="276" spans="1:161" x14ac:dyDescent="0.2">
      <c r="A276" s="125">
        <f t="shared" si="404"/>
        <v>44240</v>
      </c>
      <c r="B276" s="123">
        <f t="shared" si="399"/>
        <v>1082.21967391</v>
      </c>
      <c r="C276" s="3">
        <f t="shared" si="365"/>
        <v>1069.87434218</v>
      </c>
      <c r="D276" s="126">
        <f t="shared" si="411"/>
        <v>839.38199999999995</v>
      </c>
      <c r="E276" s="175">
        <f>IF(DAY(A275)=$A$7,VLOOKUP(A275,[1]A!$A$15:$C$500,3),E275)</f>
        <v>845.26800000000003</v>
      </c>
      <c r="F276" s="127">
        <f t="shared" si="412"/>
        <v>44189</v>
      </c>
      <c r="G276" s="122">
        <f t="shared" si="413"/>
        <v>7.0123019078323079E-3</v>
      </c>
      <c r="H276" s="128">
        <f t="shared" si="418"/>
        <v>21</v>
      </c>
      <c r="I276" s="128">
        <f t="shared" si="405"/>
        <v>31</v>
      </c>
      <c r="J276" s="123">
        <f t="shared" si="406"/>
        <v>1.0047449129438648</v>
      </c>
      <c r="K276" s="123">
        <v>1</v>
      </c>
      <c r="L276" s="123">
        <f t="shared" si="366"/>
        <v>1.0047449100000001</v>
      </c>
      <c r="M276" s="123">
        <f t="shared" si="400"/>
        <v>1074.95079964</v>
      </c>
      <c r="N276" s="27">
        <f t="shared" si="414"/>
        <v>0</v>
      </c>
      <c r="O276" s="122">
        <f t="shared" si="401"/>
        <v>0</v>
      </c>
      <c r="P276" s="123">
        <f t="shared" si="363"/>
        <v>0</v>
      </c>
      <c r="Q276" s="122">
        <f t="shared" si="407"/>
        <v>0.1268</v>
      </c>
      <c r="R276" s="130">
        <f t="shared" si="402"/>
        <v>1.0067620530000001</v>
      </c>
      <c r="S276" s="123">
        <f t="shared" si="408"/>
        <v>7.2688742700000004</v>
      </c>
      <c r="T276" s="123">
        <f t="shared" si="409"/>
        <v>0</v>
      </c>
      <c r="U276" s="131" t="str">
        <f t="shared" ref="U276" si="424">U275</f>
        <v>J=</v>
      </c>
      <c r="V276" s="140">
        <f t="shared" si="368"/>
        <v>44250</v>
      </c>
      <c r="W276" s="4"/>
      <c r="X276" s="4"/>
      <c r="Y276" s="4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</row>
    <row r="277" spans="1:161" x14ac:dyDescent="0.2">
      <c r="A277" s="125">
        <f t="shared" si="404"/>
        <v>44241</v>
      </c>
      <c r="B277" s="123">
        <f t="shared" si="399"/>
        <v>1082.8110877600002</v>
      </c>
      <c r="C277" s="3">
        <f t="shared" si="365"/>
        <v>1069.87434218</v>
      </c>
      <c r="D277" s="126">
        <f t="shared" si="411"/>
        <v>839.38199999999995</v>
      </c>
      <c r="E277" s="175">
        <f>IF(DAY(A276)=$A$7,VLOOKUP(A276,[1]A!$A$15:$C$500,3),E276)</f>
        <v>845.26800000000003</v>
      </c>
      <c r="F277" s="127">
        <f t="shared" si="412"/>
        <v>44189</v>
      </c>
      <c r="G277" s="122">
        <f t="shared" si="413"/>
        <v>7.0123019078323079E-3</v>
      </c>
      <c r="H277" s="128">
        <f t="shared" si="418"/>
        <v>22</v>
      </c>
      <c r="I277" s="128">
        <f t="shared" si="405"/>
        <v>31</v>
      </c>
      <c r="J277" s="123">
        <f t="shared" si="406"/>
        <v>1.0049714219139785</v>
      </c>
      <c r="K277" s="123">
        <v>1</v>
      </c>
      <c r="L277" s="123">
        <f t="shared" si="366"/>
        <v>1.0049714199999999</v>
      </c>
      <c r="M277" s="123">
        <f t="shared" si="400"/>
        <v>1075.1931368800001</v>
      </c>
      <c r="N277" s="27">
        <f t="shared" si="414"/>
        <v>0</v>
      </c>
      <c r="O277" s="122">
        <f t="shared" si="401"/>
        <v>0</v>
      </c>
      <c r="P277" s="123">
        <f t="shared" si="363"/>
        <v>0</v>
      </c>
      <c r="Q277" s="122">
        <f t="shared" si="407"/>
        <v>0.1268</v>
      </c>
      <c r="R277" s="130">
        <f t="shared" si="402"/>
        <v>1.007085193</v>
      </c>
      <c r="S277" s="123">
        <f t="shared" si="408"/>
        <v>7.6179508800000004</v>
      </c>
      <c r="T277" s="123">
        <f t="shared" si="409"/>
        <v>0</v>
      </c>
      <c r="U277" s="131" t="str">
        <f t="shared" ref="U277" si="425">U276</f>
        <v>J=</v>
      </c>
      <c r="V277" s="140">
        <f t="shared" si="368"/>
        <v>44250</v>
      </c>
      <c r="W277" s="4"/>
      <c r="X277" s="4"/>
      <c r="Y277" s="4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</row>
    <row r="278" spans="1:161" x14ac:dyDescent="0.2">
      <c r="A278" s="125">
        <f t="shared" si="404"/>
        <v>44242</v>
      </c>
      <c r="B278" s="123">
        <f t="shared" si="399"/>
        <v>1083.40282503</v>
      </c>
      <c r="C278" s="3">
        <f t="shared" si="365"/>
        <v>1069.87434218</v>
      </c>
      <c r="D278" s="126">
        <f t="shared" si="411"/>
        <v>839.38199999999995</v>
      </c>
      <c r="E278" s="175">
        <f>IF(DAY(A277)=$A$7,VLOOKUP(A277,[1]A!$A$15:$C$500,3),E277)</f>
        <v>845.26800000000003</v>
      </c>
      <c r="F278" s="127">
        <f t="shared" si="412"/>
        <v>44189</v>
      </c>
      <c r="G278" s="122">
        <f t="shared" si="413"/>
        <v>7.0123019078323079E-3</v>
      </c>
      <c r="H278" s="128">
        <f t="shared" si="418"/>
        <v>23</v>
      </c>
      <c r="I278" s="128">
        <f t="shared" si="405"/>
        <v>31</v>
      </c>
      <c r="J278" s="123">
        <f t="shared" si="406"/>
        <v>1.0051979819481114</v>
      </c>
      <c r="K278" s="123">
        <v>1</v>
      </c>
      <c r="L278" s="123">
        <f t="shared" si="366"/>
        <v>1.0051979799999999</v>
      </c>
      <c r="M278" s="123">
        <f t="shared" si="400"/>
        <v>1075.43552761</v>
      </c>
      <c r="N278" s="27">
        <f t="shared" si="414"/>
        <v>0</v>
      </c>
      <c r="O278" s="122">
        <f t="shared" si="401"/>
        <v>0</v>
      </c>
      <c r="P278" s="123">
        <f t="shared" si="363"/>
        <v>0</v>
      </c>
      <c r="Q278" s="122">
        <f t="shared" si="407"/>
        <v>0.1268</v>
      </c>
      <c r="R278" s="130">
        <f t="shared" si="402"/>
        <v>1.0074084379999999</v>
      </c>
      <c r="S278" s="123">
        <f t="shared" si="408"/>
        <v>7.9672974200000004</v>
      </c>
      <c r="T278" s="123">
        <f t="shared" si="409"/>
        <v>0</v>
      </c>
      <c r="U278" s="131" t="str">
        <f t="shared" ref="U278" si="426">U277</f>
        <v>J=</v>
      </c>
      <c r="V278" s="140">
        <f t="shared" si="368"/>
        <v>44250</v>
      </c>
      <c r="W278" s="4"/>
      <c r="X278" s="4"/>
      <c r="Y278" s="4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</row>
    <row r="279" spans="1:161" x14ac:dyDescent="0.2">
      <c r="A279" s="125">
        <f t="shared" si="404"/>
        <v>44243</v>
      </c>
      <c r="B279" s="123">
        <f t="shared" si="399"/>
        <v>1083.9948837099998</v>
      </c>
      <c r="C279" s="3">
        <f t="shared" si="365"/>
        <v>1069.87434218</v>
      </c>
      <c r="D279" s="126">
        <f t="shared" si="411"/>
        <v>839.38199999999995</v>
      </c>
      <c r="E279" s="175">
        <f>IF(DAY(A278)=$A$7,VLOOKUP(A278,[1]A!$A$15:$C$500,3),E278)</f>
        <v>845.26800000000003</v>
      </c>
      <c r="F279" s="127">
        <f t="shared" si="412"/>
        <v>44189</v>
      </c>
      <c r="G279" s="122">
        <f t="shared" si="413"/>
        <v>7.0123019078323079E-3</v>
      </c>
      <c r="H279" s="128">
        <f t="shared" si="418"/>
        <v>24</v>
      </c>
      <c r="I279" s="128">
        <f t="shared" si="405"/>
        <v>31</v>
      </c>
      <c r="J279" s="123">
        <f t="shared" si="406"/>
        <v>1.0054245930577754</v>
      </c>
      <c r="K279" s="123">
        <v>1</v>
      </c>
      <c r="L279" s="123">
        <f t="shared" si="366"/>
        <v>1.0054245900000001</v>
      </c>
      <c r="M279" s="123">
        <f t="shared" si="400"/>
        <v>1075.6779718299999</v>
      </c>
      <c r="N279" s="27">
        <f t="shared" si="414"/>
        <v>0</v>
      </c>
      <c r="O279" s="122">
        <f t="shared" si="401"/>
        <v>0</v>
      </c>
      <c r="P279" s="123">
        <f t="shared" si="363"/>
        <v>0</v>
      </c>
      <c r="Q279" s="122">
        <f t="shared" si="407"/>
        <v>0.1268</v>
      </c>
      <c r="R279" s="130">
        <f t="shared" si="402"/>
        <v>1.0077317859999999</v>
      </c>
      <c r="S279" s="123">
        <f t="shared" si="408"/>
        <v>8.3169118799999993</v>
      </c>
      <c r="T279" s="123">
        <f t="shared" si="409"/>
        <v>0</v>
      </c>
      <c r="U279" s="131" t="str">
        <f t="shared" ref="U279" si="427">U278</f>
        <v>J=</v>
      </c>
      <c r="V279" s="140">
        <f t="shared" si="368"/>
        <v>44250</v>
      </c>
      <c r="W279" s="4"/>
      <c r="X279" s="4"/>
      <c r="Y279" s="4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</row>
    <row r="280" spans="1:161" x14ac:dyDescent="0.2">
      <c r="A280" s="125">
        <f t="shared" si="404"/>
        <v>44244</v>
      </c>
      <c r="B280" s="123">
        <f t="shared" si="399"/>
        <v>1084.5872650000001</v>
      </c>
      <c r="C280" s="3">
        <f t="shared" si="365"/>
        <v>1069.87434218</v>
      </c>
      <c r="D280" s="126">
        <f t="shared" si="411"/>
        <v>839.38199999999995</v>
      </c>
      <c r="E280" s="175">
        <f>IF(DAY(A279)=$A$7,VLOOKUP(A279,[1]A!$A$15:$C$500,3),E279)</f>
        <v>845.26800000000003</v>
      </c>
      <c r="F280" s="127">
        <f t="shared" si="412"/>
        <v>44189</v>
      </c>
      <c r="G280" s="122">
        <f t="shared" si="413"/>
        <v>7.0123019078323079E-3</v>
      </c>
      <c r="H280" s="128">
        <f t="shared" si="418"/>
        <v>25</v>
      </c>
      <c r="I280" s="128">
        <f t="shared" si="405"/>
        <v>31</v>
      </c>
      <c r="J280" s="123">
        <f t="shared" si="406"/>
        <v>1.005651255254485</v>
      </c>
      <c r="K280" s="123">
        <v>1</v>
      </c>
      <c r="L280" s="123">
        <f t="shared" si="366"/>
        <v>1.0056512500000001</v>
      </c>
      <c r="M280" s="123">
        <f t="shared" si="400"/>
        <v>1075.92046955</v>
      </c>
      <c r="N280" s="27">
        <f t="shared" si="414"/>
        <v>0</v>
      </c>
      <c r="O280" s="122">
        <f t="shared" si="401"/>
        <v>0</v>
      </c>
      <c r="P280" s="123">
        <f t="shared" si="363"/>
        <v>0</v>
      </c>
      <c r="Q280" s="122">
        <f t="shared" si="407"/>
        <v>0.1268</v>
      </c>
      <c r="R280" s="130">
        <f t="shared" si="402"/>
        <v>1.0080552380000001</v>
      </c>
      <c r="S280" s="123">
        <f t="shared" si="408"/>
        <v>8.6667954500000004</v>
      </c>
      <c r="T280" s="123">
        <f t="shared" si="409"/>
        <v>0</v>
      </c>
      <c r="U280" s="131" t="str">
        <f t="shared" ref="U280" si="428">U279</f>
        <v>J=</v>
      </c>
      <c r="V280" s="140">
        <f t="shared" si="368"/>
        <v>44250</v>
      </c>
      <c r="W280" s="4"/>
      <c r="X280" s="4"/>
      <c r="Y280" s="4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</row>
    <row r="281" spans="1:161" x14ac:dyDescent="0.2">
      <c r="A281" s="125">
        <f t="shared" si="404"/>
        <v>44245</v>
      </c>
      <c r="B281" s="123">
        <f t="shared" si="399"/>
        <v>1085.1799679400001</v>
      </c>
      <c r="C281" s="3">
        <f t="shared" si="365"/>
        <v>1069.87434218</v>
      </c>
      <c r="D281" s="126">
        <f t="shared" si="411"/>
        <v>839.38199999999995</v>
      </c>
      <c r="E281" s="175">
        <f>IF(DAY(A280)=$A$7,VLOOKUP(A280,[1]A!$A$15:$C$500,3),E280)</f>
        <v>845.26800000000003</v>
      </c>
      <c r="F281" s="127">
        <f t="shared" si="412"/>
        <v>44189</v>
      </c>
      <c r="G281" s="122">
        <f t="shared" si="413"/>
        <v>7.0123019078323079E-3</v>
      </c>
      <c r="H281" s="128">
        <f t="shared" si="418"/>
        <v>26</v>
      </c>
      <c r="I281" s="128">
        <f t="shared" si="405"/>
        <v>31</v>
      </c>
      <c r="J281" s="123">
        <f t="shared" si="406"/>
        <v>1.005877968549757</v>
      </c>
      <c r="K281" s="123">
        <v>1</v>
      </c>
      <c r="L281" s="123">
        <f t="shared" si="366"/>
        <v>1.0058779600000001</v>
      </c>
      <c r="M281" s="123">
        <f t="shared" si="400"/>
        <v>1076.1630207600001</v>
      </c>
      <c r="N281" s="27">
        <f t="shared" si="414"/>
        <v>0</v>
      </c>
      <c r="O281" s="122">
        <f t="shared" si="401"/>
        <v>0</v>
      </c>
      <c r="P281" s="123">
        <f t="shared" si="363"/>
        <v>0</v>
      </c>
      <c r="Q281" s="122">
        <f t="shared" si="407"/>
        <v>0.1268</v>
      </c>
      <c r="R281" s="130">
        <f t="shared" si="402"/>
        <v>1.0083787930000001</v>
      </c>
      <c r="S281" s="123">
        <f t="shared" si="408"/>
        <v>9.0169471800000007</v>
      </c>
      <c r="T281" s="123">
        <f t="shared" si="409"/>
        <v>0</v>
      </c>
      <c r="U281" s="131" t="str">
        <f t="shared" ref="U281" si="429">U280</f>
        <v>J=</v>
      </c>
      <c r="V281" s="140">
        <f t="shared" si="368"/>
        <v>44250</v>
      </c>
      <c r="W281" s="4"/>
      <c r="X281" s="4"/>
      <c r="Y281" s="4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</row>
    <row r="282" spans="1:161" x14ac:dyDescent="0.2">
      <c r="A282" s="125">
        <f t="shared" si="404"/>
        <v>44246</v>
      </c>
      <c r="B282" s="123">
        <f t="shared" si="399"/>
        <v>1085.77300562</v>
      </c>
      <c r="C282" s="3">
        <f t="shared" si="365"/>
        <v>1069.87434218</v>
      </c>
      <c r="D282" s="126">
        <f t="shared" si="411"/>
        <v>839.38199999999995</v>
      </c>
      <c r="E282" s="175">
        <f>IF(DAY(A281)=$A$7,VLOOKUP(A281,[1]A!$A$15:$C$500,3),E281)</f>
        <v>845.26800000000003</v>
      </c>
      <c r="F282" s="127">
        <f t="shared" si="412"/>
        <v>44189</v>
      </c>
      <c r="G282" s="122">
        <f t="shared" si="413"/>
        <v>7.0123019078323079E-3</v>
      </c>
      <c r="H282" s="128">
        <f t="shared" si="418"/>
        <v>27</v>
      </c>
      <c r="I282" s="128">
        <f t="shared" si="405"/>
        <v>31</v>
      </c>
      <c r="J282" s="123">
        <f t="shared" si="406"/>
        <v>1.0061047329551112</v>
      </c>
      <c r="K282" s="123">
        <v>1</v>
      </c>
      <c r="L282" s="123">
        <f t="shared" si="366"/>
        <v>1.0061047299999999</v>
      </c>
      <c r="M282" s="123">
        <f t="shared" si="400"/>
        <v>1076.40563617</v>
      </c>
      <c r="N282" s="27">
        <f t="shared" si="414"/>
        <v>0</v>
      </c>
      <c r="O282" s="122">
        <f t="shared" si="401"/>
        <v>0</v>
      </c>
      <c r="P282" s="123">
        <f t="shared" si="363"/>
        <v>0</v>
      </c>
      <c r="Q282" s="122">
        <f t="shared" si="407"/>
        <v>0.1268</v>
      </c>
      <c r="R282" s="130">
        <f t="shared" si="402"/>
        <v>1.0087024529999999</v>
      </c>
      <c r="S282" s="123">
        <f t="shared" si="408"/>
        <v>9.36736945</v>
      </c>
      <c r="T282" s="123">
        <f t="shared" si="409"/>
        <v>0</v>
      </c>
      <c r="U282" s="131" t="str">
        <f t="shared" ref="U282" si="430">U281</f>
        <v>J=</v>
      </c>
      <c r="V282" s="140">
        <f t="shared" si="368"/>
        <v>44250</v>
      </c>
      <c r="W282" s="4"/>
      <c r="X282" s="4"/>
      <c r="Y282" s="4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</row>
    <row r="283" spans="1:161" x14ac:dyDescent="0.2">
      <c r="A283" s="125">
        <f t="shared" si="404"/>
        <v>44247</v>
      </c>
      <c r="B283" s="123">
        <f t="shared" si="399"/>
        <v>1086.36635443</v>
      </c>
      <c r="C283" s="3">
        <f t="shared" si="365"/>
        <v>1069.87434218</v>
      </c>
      <c r="D283" s="126">
        <f t="shared" si="411"/>
        <v>839.38199999999995</v>
      </c>
      <c r="E283" s="175">
        <f>IF(DAY(A282)=$A$7,VLOOKUP(A282,[1]A!$A$15:$C$500,3),E282)</f>
        <v>845.26800000000003</v>
      </c>
      <c r="F283" s="127">
        <f t="shared" si="412"/>
        <v>44189</v>
      </c>
      <c r="G283" s="122">
        <f t="shared" si="413"/>
        <v>7.0123019078323079E-3</v>
      </c>
      <c r="H283" s="128">
        <f t="shared" si="418"/>
        <v>28</v>
      </c>
      <c r="I283" s="128">
        <f t="shared" si="405"/>
        <v>31</v>
      </c>
      <c r="J283" s="123">
        <f t="shared" si="406"/>
        <v>1.0063315484820696</v>
      </c>
      <c r="K283" s="123">
        <v>1</v>
      </c>
      <c r="L283" s="123">
        <f t="shared" si="366"/>
        <v>1.0063315399999999</v>
      </c>
      <c r="M283" s="123">
        <f t="shared" si="400"/>
        <v>1076.64829437</v>
      </c>
      <c r="N283" s="27">
        <f t="shared" si="414"/>
        <v>0</v>
      </c>
      <c r="O283" s="122">
        <f t="shared" si="401"/>
        <v>0</v>
      </c>
      <c r="P283" s="123">
        <f t="shared" si="363"/>
        <v>0</v>
      </c>
      <c r="Q283" s="122">
        <f t="shared" si="407"/>
        <v>0.1268</v>
      </c>
      <c r="R283" s="130">
        <f t="shared" si="402"/>
        <v>1.0090262160000001</v>
      </c>
      <c r="S283" s="123">
        <f t="shared" si="408"/>
        <v>9.7180600599999991</v>
      </c>
      <c r="T283" s="123">
        <f t="shared" si="409"/>
        <v>0</v>
      </c>
      <c r="U283" s="131" t="str">
        <f t="shared" ref="U283" si="431">U282</f>
        <v>J=</v>
      </c>
      <c r="V283" s="140">
        <f t="shared" si="368"/>
        <v>44250</v>
      </c>
      <c r="W283" s="28"/>
      <c r="X283" s="4"/>
      <c r="Y283" s="4"/>
      <c r="AA283" s="18"/>
      <c r="AE283" s="10"/>
      <c r="AF283" s="10"/>
      <c r="AG283" s="10"/>
      <c r="AH283" s="10"/>
      <c r="AI283" s="10"/>
      <c r="AJ283" s="17"/>
      <c r="AK283" s="17"/>
      <c r="AL283" s="17"/>
      <c r="AM283" s="17"/>
      <c r="AN283" s="17"/>
      <c r="AO283" s="17"/>
      <c r="AP283" s="17"/>
      <c r="AQ283" s="17"/>
      <c r="AR283" s="17"/>
      <c r="AS283" s="17"/>
      <c r="AT283" s="17"/>
      <c r="AU283" s="17"/>
      <c r="AV283" s="18"/>
      <c r="AW283" s="18"/>
      <c r="AX283" s="18"/>
      <c r="AY283" s="18"/>
      <c r="AZ283" s="18"/>
      <c r="BA283" s="18"/>
      <c r="BB283" s="18"/>
      <c r="BC283" s="18"/>
      <c r="BD283" s="18"/>
      <c r="BE283" s="18"/>
      <c r="BF283" s="18"/>
      <c r="BG283" s="18"/>
      <c r="BH283" s="18"/>
      <c r="BI283" s="18"/>
      <c r="BJ283" s="18"/>
      <c r="BK283" s="18"/>
      <c r="BL283" s="18"/>
      <c r="BM283" s="18"/>
      <c r="BN283" s="18"/>
      <c r="BO283" s="18"/>
      <c r="BP283" s="18"/>
      <c r="BQ283" s="18"/>
      <c r="BR283" s="18"/>
      <c r="BS283" s="18"/>
      <c r="BT283" s="18"/>
      <c r="BU283" s="18"/>
      <c r="BV283" s="18"/>
      <c r="BW283" s="18"/>
      <c r="BX283" s="18"/>
      <c r="BY283" s="18"/>
      <c r="BZ283" s="18"/>
      <c r="CA283" s="18"/>
      <c r="CB283" s="18"/>
      <c r="CC283" s="18"/>
      <c r="CD283" s="18"/>
      <c r="CE283" s="18"/>
      <c r="CF283" s="18"/>
      <c r="CG283" s="18"/>
      <c r="CH283" s="18"/>
      <c r="CI283" s="18"/>
      <c r="CJ283" s="18"/>
      <c r="CK283" s="18"/>
      <c r="CL283" s="18"/>
      <c r="CM283" s="18"/>
      <c r="CN283" s="18"/>
      <c r="CO283" s="18"/>
      <c r="CP283" s="18"/>
      <c r="CQ283" s="18"/>
      <c r="CR283" s="18"/>
      <c r="CS283" s="18"/>
      <c r="CT283" s="18"/>
      <c r="CU283" s="18"/>
      <c r="CV283" s="18"/>
      <c r="CW283" s="18"/>
      <c r="CX283" s="18"/>
      <c r="CY283" s="18"/>
      <c r="CZ283" s="18"/>
      <c r="DA283" s="18"/>
      <c r="DB283" s="18"/>
      <c r="DC283" s="18"/>
      <c r="DD283" s="18"/>
      <c r="DE283" s="18"/>
      <c r="DF283" s="18"/>
      <c r="DG283" s="18"/>
      <c r="DH283" s="18"/>
      <c r="DI283" s="18"/>
      <c r="DJ283" s="18"/>
      <c r="DK283" s="18"/>
      <c r="DL283" s="18"/>
      <c r="DM283" s="18"/>
      <c r="DN283" s="18"/>
      <c r="DO283" s="18"/>
      <c r="DP283" s="18"/>
      <c r="DQ283" s="18"/>
      <c r="DR283" s="18"/>
      <c r="DS283" s="18"/>
      <c r="DT283" s="18"/>
      <c r="DU283" s="18"/>
      <c r="DV283" s="18"/>
      <c r="DW283" s="18"/>
      <c r="DX283" s="18"/>
      <c r="DY283" s="18"/>
      <c r="DZ283" s="18"/>
      <c r="EA283" s="18"/>
      <c r="EB283" s="18"/>
      <c r="EC283" s="18"/>
      <c r="ED283" s="18"/>
      <c r="EE283" s="18"/>
      <c r="EF283" s="18"/>
      <c r="EG283" s="18"/>
      <c r="EH283" s="18"/>
      <c r="EI283" s="18"/>
      <c r="EJ283" s="18"/>
      <c r="EK283" s="18"/>
      <c r="EL283" s="18"/>
      <c r="EM283" s="18"/>
      <c r="EN283" s="18"/>
      <c r="EO283" s="18"/>
      <c r="EP283" s="18"/>
      <c r="EQ283" s="18"/>
      <c r="ER283" s="18"/>
      <c r="ES283" s="18"/>
      <c r="ET283" s="18"/>
      <c r="EU283" s="18"/>
      <c r="EV283" s="18"/>
      <c r="EW283" s="18"/>
      <c r="EX283" s="18"/>
      <c r="EY283" s="18"/>
      <c r="EZ283" s="18"/>
      <c r="FA283" s="18"/>
      <c r="FB283" s="18"/>
      <c r="FC283" s="18"/>
      <c r="FD283" s="18"/>
      <c r="FE283" s="18"/>
    </row>
    <row r="284" spans="1:161" x14ac:dyDescent="0.2">
      <c r="A284" s="125">
        <f t="shared" si="404"/>
        <v>44248</v>
      </c>
      <c r="B284" s="123">
        <f t="shared" si="399"/>
        <v>1086.9600382199999</v>
      </c>
      <c r="C284" s="3">
        <f t="shared" si="365"/>
        <v>1069.87434218</v>
      </c>
      <c r="D284" s="126">
        <f t="shared" si="411"/>
        <v>839.38199999999995</v>
      </c>
      <c r="E284" s="175">
        <f>IF(DAY(A283)=$A$7,VLOOKUP(A283,[1]A!$A$15:$C$500,3),E283)</f>
        <v>845.26800000000003</v>
      </c>
      <c r="F284" s="127">
        <f t="shared" si="412"/>
        <v>44189</v>
      </c>
      <c r="G284" s="122">
        <f t="shared" si="413"/>
        <v>7.0123019078323079E-3</v>
      </c>
      <c r="H284" s="128">
        <f t="shared" si="418"/>
        <v>29</v>
      </c>
      <c r="I284" s="128">
        <f t="shared" si="405"/>
        <v>31</v>
      </c>
      <c r="J284" s="123">
        <f t="shared" si="406"/>
        <v>1.0065584151421572</v>
      </c>
      <c r="K284" s="123">
        <v>1</v>
      </c>
      <c r="L284" s="123">
        <f t="shared" si="366"/>
        <v>1.00655841</v>
      </c>
      <c r="M284" s="123">
        <f t="shared" si="400"/>
        <v>1076.89101676</v>
      </c>
      <c r="N284" s="27">
        <f t="shared" si="414"/>
        <v>0</v>
      </c>
      <c r="O284" s="122">
        <f t="shared" si="401"/>
        <v>0</v>
      </c>
      <c r="P284" s="123">
        <f t="shared" si="363"/>
        <v>0</v>
      </c>
      <c r="Q284" s="122">
        <f t="shared" si="407"/>
        <v>0.1268</v>
      </c>
      <c r="R284" s="130">
        <f t="shared" si="402"/>
        <v>1.009350084</v>
      </c>
      <c r="S284" s="123">
        <f t="shared" si="408"/>
        <v>10.06902146</v>
      </c>
      <c r="T284" s="123">
        <f t="shared" si="409"/>
        <v>0</v>
      </c>
      <c r="U284" s="131" t="str">
        <f t="shared" ref="U284" si="432">U283</f>
        <v>J=</v>
      </c>
      <c r="V284" s="140">
        <f t="shared" si="368"/>
        <v>44250</v>
      </c>
      <c r="W284" s="4"/>
      <c r="X284" s="4"/>
      <c r="Y284" s="4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</row>
    <row r="285" spans="1:161" x14ac:dyDescent="0.2">
      <c r="A285" s="125">
        <f t="shared" si="404"/>
        <v>44249</v>
      </c>
      <c r="B285" s="123">
        <f t="shared" si="399"/>
        <v>1087.5540442000001</v>
      </c>
      <c r="C285" s="3">
        <f t="shared" si="365"/>
        <v>1069.87434218</v>
      </c>
      <c r="D285" s="126">
        <f t="shared" si="411"/>
        <v>839.38199999999995</v>
      </c>
      <c r="E285" s="175">
        <f>IF(DAY(A284)=$A$7,VLOOKUP(A284,[1]A!$A$15:$C$500,3),E284)</f>
        <v>845.26800000000003</v>
      </c>
      <c r="F285" s="127">
        <f t="shared" si="412"/>
        <v>44189</v>
      </c>
      <c r="G285" s="122">
        <f t="shared" si="413"/>
        <v>7.0123019078323079E-3</v>
      </c>
      <c r="H285" s="128">
        <f t="shared" si="418"/>
        <v>30</v>
      </c>
      <c r="I285" s="128">
        <f t="shared" si="405"/>
        <v>31</v>
      </c>
      <c r="J285" s="123">
        <f t="shared" si="406"/>
        <v>1.0067853329469014</v>
      </c>
      <c r="K285" s="123">
        <v>1</v>
      </c>
      <c r="L285" s="123">
        <f t="shared" si="366"/>
        <v>1.00678533</v>
      </c>
      <c r="M285" s="123">
        <f t="shared" si="400"/>
        <v>1077.13379265</v>
      </c>
      <c r="N285" s="27">
        <f t="shared" si="414"/>
        <v>0</v>
      </c>
      <c r="O285" s="122">
        <f t="shared" si="401"/>
        <v>0</v>
      </c>
      <c r="P285" s="123">
        <f t="shared" si="363"/>
        <v>0</v>
      </c>
      <c r="Q285" s="122">
        <f t="shared" si="407"/>
        <v>0.1268</v>
      </c>
      <c r="R285" s="130">
        <f t="shared" si="402"/>
        <v>1.0096740550000001</v>
      </c>
      <c r="S285" s="123">
        <f t="shared" si="408"/>
        <v>10.42025155</v>
      </c>
      <c r="T285" s="123">
        <f t="shared" si="409"/>
        <v>0</v>
      </c>
      <c r="U285" s="131" t="str">
        <f t="shared" ref="U285" si="433">U284</f>
        <v>J=</v>
      </c>
      <c r="V285" s="140">
        <f t="shared" si="368"/>
        <v>44250</v>
      </c>
      <c r="W285" s="4"/>
      <c r="X285" s="4"/>
      <c r="Y285" s="4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</row>
    <row r="286" spans="1:161" x14ac:dyDescent="0.2">
      <c r="A286" s="125">
        <f t="shared" si="404"/>
        <v>44250</v>
      </c>
      <c r="B286" s="123">
        <f t="shared" si="399"/>
        <v>1088.14837354</v>
      </c>
      <c r="C286" s="3">
        <f t="shared" si="365"/>
        <v>1069.87434218</v>
      </c>
      <c r="D286" s="126">
        <f t="shared" si="411"/>
        <v>839.38199999999995</v>
      </c>
      <c r="E286" s="175">
        <f>IF(DAY(A285)=$A$7,VLOOKUP(A285,[1]A!$A$15:$C$500,3),E285)</f>
        <v>845.26800000000003</v>
      </c>
      <c r="F286" s="127">
        <f t="shared" si="412"/>
        <v>44189</v>
      </c>
      <c r="G286" s="122">
        <f t="shared" si="413"/>
        <v>7.0123019078323079E-3</v>
      </c>
      <c r="H286" s="128">
        <f t="shared" si="418"/>
        <v>31</v>
      </c>
      <c r="I286" s="128">
        <f t="shared" si="405"/>
        <v>31</v>
      </c>
      <c r="J286" s="123">
        <f t="shared" si="406"/>
        <v>1.0070123019078323</v>
      </c>
      <c r="K286" s="123">
        <v>1</v>
      </c>
      <c r="L286" s="123">
        <f t="shared" si="366"/>
        <v>1.0070123</v>
      </c>
      <c r="M286" s="123">
        <f t="shared" si="400"/>
        <v>1077.37662202</v>
      </c>
      <c r="N286" s="27">
        <f t="shared" si="414"/>
        <v>9</v>
      </c>
      <c r="O286" s="122">
        <f t="shared" si="401"/>
        <v>0</v>
      </c>
      <c r="P286" s="123">
        <f t="shared" si="363"/>
        <v>0</v>
      </c>
      <c r="Q286" s="122">
        <f t="shared" si="407"/>
        <v>0.1268</v>
      </c>
      <c r="R286" s="130">
        <f t="shared" si="402"/>
        <v>1.00999813</v>
      </c>
      <c r="S286" s="123">
        <f t="shared" si="408"/>
        <v>10.77175152</v>
      </c>
      <c r="T286" s="123">
        <f t="shared" si="409"/>
        <v>10.77175152</v>
      </c>
      <c r="U286" s="131" t="str">
        <f t="shared" ref="U286" si="434">U285</f>
        <v>J=</v>
      </c>
      <c r="V286" s="140">
        <f t="shared" si="368"/>
        <v>44250</v>
      </c>
      <c r="W286" s="4"/>
      <c r="X286" s="4"/>
      <c r="Y286" s="4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</row>
    <row r="287" spans="1:161" x14ac:dyDescent="0.2">
      <c r="A287" s="125">
        <f t="shared" si="404"/>
        <v>44251</v>
      </c>
      <c r="B287" s="123">
        <f t="shared" si="399"/>
        <v>1078.1014042300001</v>
      </c>
      <c r="C287" s="3">
        <f t="shared" si="365"/>
        <v>1077.37662202</v>
      </c>
      <c r="D287" s="126">
        <f t="shared" si="411"/>
        <v>845.26800000000003</v>
      </c>
      <c r="E287" s="175">
        <f>IF(DAY(A286)=$A$7,VLOOKUP(A286,[1]A!$A$15:$C$500,3),E286)</f>
        <v>852.80899999999997</v>
      </c>
      <c r="F287" s="127">
        <f t="shared" si="412"/>
        <v>44220</v>
      </c>
      <c r="G287" s="122">
        <f t="shared" si="413"/>
        <v>8.9214308361371675E-3</v>
      </c>
      <c r="H287" s="128">
        <f t="shared" si="418"/>
        <v>1</v>
      </c>
      <c r="I287" s="128">
        <f t="shared" si="405"/>
        <v>28</v>
      </c>
      <c r="J287" s="123">
        <f t="shared" si="406"/>
        <v>1.0003172599588293</v>
      </c>
      <c r="K287" s="123">
        <v>1</v>
      </c>
      <c r="L287" s="123">
        <f t="shared" si="366"/>
        <v>1.0003172499999999</v>
      </c>
      <c r="M287" s="123">
        <f t="shared" si="400"/>
        <v>1077.7184197500001</v>
      </c>
      <c r="N287" s="27">
        <f t="shared" si="414"/>
        <v>0</v>
      </c>
      <c r="O287" s="122">
        <f t="shared" si="401"/>
        <v>0</v>
      </c>
      <c r="P287" s="123">
        <f t="shared" si="363"/>
        <v>0</v>
      </c>
      <c r="Q287" s="122">
        <f t="shared" si="407"/>
        <v>0.1268</v>
      </c>
      <c r="R287" s="130">
        <f t="shared" si="402"/>
        <v>1.000355366</v>
      </c>
      <c r="S287" s="123">
        <f t="shared" si="408"/>
        <v>0.38298448000000002</v>
      </c>
      <c r="T287" s="123">
        <f t="shared" si="409"/>
        <v>0</v>
      </c>
      <c r="U287" s="131" t="str">
        <f t="shared" ref="U287" si="435">U286</f>
        <v>J=</v>
      </c>
      <c r="V287" s="140">
        <f t="shared" si="368"/>
        <v>44278</v>
      </c>
      <c r="W287" s="4"/>
      <c r="X287" s="4"/>
      <c r="Y287" s="4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</row>
    <row r="288" spans="1:161" x14ac:dyDescent="0.2">
      <c r="A288" s="125">
        <f t="shared" si="404"/>
        <v>44252</v>
      </c>
      <c r="B288" s="123">
        <f t="shared" si="399"/>
        <v>1078.82669459</v>
      </c>
      <c r="C288" s="3">
        <f t="shared" si="365"/>
        <v>1077.37662202</v>
      </c>
      <c r="D288" s="126">
        <f t="shared" si="411"/>
        <v>845.26800000000003</v>
      </c>
      <c r="E288" s="175">
        <f>IF(DAY(A287)=$A$7,VLOOKUP(A287,[1]A!$A$15:$C$500,3),E287)</f>
        <v>852.80899999999997</v>
      </c>
      <c r="F288" s="127">
        <f t="shared" si="412"/>
        <v>44220</v>
      </c>
      <c r="G288" s="122">
        <f t="shared" si="413"/>
        <v>8.9214308361371675E-3</v>
      </c>
      <c r="H288" s="128">
        <f t="shared" si="418"/>
        <v>2</v>
      </c>
      <c r="I288" s="128">
        <f t="shared" si="405"/>
        <v>28</v>
      </c>
      <c r="J288" s="123">
        <f t="shared" si="406"/>
        <v>1.0006346205715397</v>
      </c>
      <c r="K288" s="123">
        <v>1</v>
      </c>
      <c r="L288" s="123">
        <f t="shared" si="366"/>
        <v>1.00063462</v>
      </c>
      <c r="M288" s="123">
        <f t="shared" si="400"/>
        <v>1078.06034677</v>
      </c>
      <c r="N288" s="27">
        <f t="shared" si="414"/>
        <v>0</v>
      </c>
      <c r="O288" s="122">
        <f t="shared" si="401"/>
        <v>0</v>
      </c>
      <c r="P288" s="123">
        <f t="shared" si="363"/>
        <v>0</v>
      </c>
      <c r="Q288" s="122">
        <f t="shared" si="407"/>
        <v>0.1268</v>
      </c>
      <c r="R288" s="130">
        <f t="shared" si="402"/>
        <v>1.0007108579999999</v>
      </c>
      <c r="S288" s="123">
        <f t="shared" si="408"/>
        <v>0.76634782000000001</v>
      </c>
      <c r="T288" s="123">
        <f t="shared" si="409"/>
        <v>0</v>
      </c>
      <c r="U288" s="131" t="str">
        <f t="shared" ref="U288" si="436">U287</f>
        <v>J=</v>
      </c>
      <c r="V288" s="140">
        <f t="shared" si="368"/>
        <v>44278</v>
      </c>
      <c r="W288" s="4"/>
      <c r="X288" s="4"/>
      <c r="Y288" s="4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</row>
    <row r="289" spans="1:47" x14ac:dyDescent="0.2">
      <c r="A289" s="125">
        <f t="shared" si="404"/>
        <v>44253</v>
      </c>
      <c r="B289" s="123">
        <f t="shared" si="399"/>
        <v>1079.55246207</v>
      </c>
      <c r="C289" s="3">
        <f t="shared" si="365"/>
        <v>1077.37662202</v>
      </c>
      <c r="D289" s="126">
        <f t="shared" si="411"/>
        <v>845.26800000000003</v>
      </c>
      <c r="E289" s="175">
        <f>IF(DAY(A288)=$A$7,VLOOKUP(A288,[1]A!$A$15:$C$500,3),E288)</f>
        <v>852.80899999999997</v>
      </c>
      <c r="F289" s="127">
        <f t="shared" si="412"/>
        <v>44220</v>
      </c>
      <c r="G289" s="122">
        <f t="shared" si="413"/>
        <v>8.9214308361371675E-3</v>
      </c>
      <c r="H289" s="128">
        <f t="shared" si="418"/>
        <v>3</v>
      </c>
      <c r="I289" s="128">
        <f t="shared" si="405"/>
        <v>28</v>
      </c>
      <c r="J289" s="123">
        <f t="shared" si="406"/>
        <v>1.0009520818700652</v>
      </c>
      <c r="K289" s="123">
        <v>1</v>
      </c>
      <c r="L289" s="123">
        <f t="shared" si="366"/>
        <v>1.00095208</v>
      </c>
      <c r="M289" s="123">
        <f t="shared" si="400"/>
        <v>1078.40237075</v>
      </c>
      <c r="N289" s="27">
        <f t="shared" si="414"/>
        <v>0</v>
      </c>
      <c r="O289" s="122">
        <f t="shared" si="401"/>
        <v>0</v>
      </c>
      <c r="P289" s="123">
        <f t="shared" si="363"/>
        <v>0</v>
      </c>
      <c r="Q289" s="122">
        <f t="shared" si="407"/>
        <v>0.1268</v>
      </c>
      <c r="R289" s="130">
        <f t="shared" si="402"/>
        <v>1.001066477</v>
      </c>
      <c r="S289" s="123">
        <f t="shared" si="408"/>
        <v>1.15009132</v>
      </c>
      <c r="T289" s="123">
        <f t="shared" si="409"/>
        <v>0</v>
      </c>
      <c r="U289" s="131" t="str">
        <f t="shared" ref="U289" si="437">U288</f>
        <v>J=</v>
      </c>
      <c r="V289" s="140">
        <f t="shared" si="368"/>
        <v>44278</v>
      </c>
      <c r="W289" s="4"/>
      <c r="X289" s="4"/>
      <c r="Y289" s="4"/>
      <c r="AE289" s="10"/>
      <c r="AF289" s="10"/>
      <c r="AG289" s="10"/>
      <c r="AH289" s="10"/>
      <c r="AI289" s="10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</row>
    <row r="290" spans="1:47" x14ac:dyDescent="0.2">
      <c r="A290" s="125">
        <f t="shared" si="404"/>
        <v>44254</v>
      </c>
      <c r="B290" s="123">
        <f t="shared" si="399"/>
        <v>1080.27871663</v>
      </c>
      <c r="C290" s="3">
        <f t="shared" si="365"/>
        <v>1077.37662202</v>
      </c>
      <c r="D290" s="126">
        <f t="shared" si="411"/>
        <v>845.26800000000003</v>
      </c>
      <c r="E290" s="175">
        <f>IF(DAY(A289)=$A$7,VLOOKUP(A289,[1]A!$A$15:$C$500,3),E289)</f>
        <v>852.80899999999997</v>
      </c>
      <c r="F290" s="127">
        <f t="shared" si="412"/>
        <v>44220</v>
      </c>
      <c r="G290" s="122">
        <f t="shared" si="413"/>
        <v>8.9214308361371675E-3</v>
      </c>
      <c r="H290" s="128">
        <f t="shared" si="418"/>
        <v>4</v>
      </c>
      <c r="I290" s="128">
        <f t="shared" si="405"/>
        <v>28</v>
      </c>
      <c r="J290" s="123">
        <f t="shared" si="406"/>
        <v>1.0012696438863493</v>
      </c>
      <c r="K290" s="123">
        <v>1</v>
      </c>
      <c r="L290" s="123">
        <f t="shared" si="366"/>
        <v>1.0012696400000001</v>
      </c>
      <c r="M290" s="123">
        <f t="shared" si="400"/>
        <v>1078.74450247</v>
      </c>
      <c r="N290" s="27">
        <f t="shared" si="414"/>
        <v>0</v>
      </c>
      <c r="O290" s="122">
        <f t="shared" si="401"/>
        <v>0</v>
      </c>
      <c r="P290" s="123">
        <f t="shared" si="363"/>
        <v>0</v>
      </c>
      <c r="Q290" s="122">
        <f t="shared" si="407"/>
        <v>0.1268</v>
      </c>
      <c r="R290" s="130">
        <f t="shared" si="402"/>
        <v>1.001422222</v>
      </c>
      <c r="S290" s="123">
        <f t="shared" si="408"/>
        <v>1.5342141600000001</v>
      </c>
      <c r="T290" s="123">
        <f t="shared" si="409"/>
        <v>0</v>
      </c>
      <c r="U290" s="131" t="str">
        <f t="shared" ref="U290" si="438">U289</f>
        <v>J=</v>
      </c>
      <c r="V290" s="140">
        <f t="shared" si="368"/>
        <v>44278</v>
      </c>
      <c r="W290" s="4"/>
      <c r="X290" s="4"/>
      <c r="Y290" s="4"/>
      <c r="AE290" s="10"/>
      <c r="AF290" s="10"/>
      <c r="AG290" s="10"/>
      <c r="AH290" s="10"/>
      <c r="AI290" s="10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</row>
    <row r="291" spans="1:47" x14ac:dyDescent="0.2">
      <c r="A291" s="125">
        <f t="shared" si="404"/>
        <v>44255</v>
      </c>
      <c r="B291" s="123">
        <f t="shared" si="399"/>
        <v>1081.0054585099999</v>
      </c>
      <c r="C291" s="3">
        <f t="shared" si="365"/>
        <v>1077.37662202</v>
      </c>
      <c r="D291" s="126">
        <f t="shared" si="411"/>
        <v>845.26800000000003</v>
      </c>
      <c r="E291" s="175">
        <f>IF(DAY(A290)=$A$7,VLOOKUP(A290,[1]A!$A$15:$C$500,3),E290)</f>
        <v>852.80899999999997</v>
      </c>
      <c r="F291" s="127">
        <f t="shared" si="412"/>
        <v>44220</v>
      </c>
      <c r="G291" s="122">
        <f t="shared" si="413"/>
        <v>8.9214308361371675E-3</v>
      </c>
      <c r="H291" s="128">
        <f t="shared" si="418"/>
        <v>5</v>
      </c>
      <c r="I291" s="128">
        <f t="shared" si="405"/>
        <v>28</v>
      </c>
      <c r="J291" s="123">
        <f t="shared" si="406"/>
        <v>1.0015873066523457</v>
      </c>
      <c r="K291" s="123">
        <v>1</v>
      </c>
      <c r="L291" s="123">
        <f t="shared" si="366"/>
        <v>1.0015873</v>
      </c>
      <c r="M291" s="123">
        <f t="shared" si="400"/>
        <v>1079.08674193</v>
      </c>
      <c r="N291" s="27">
        <f t="shared" si="414"/>
        <v>0</v>
      </c>
      <c r="O291" s="122">
        <f t="shared" si="401"/>
        <v>0</v>
      </c>
      <c r="P291" s="123">
        <f t="shared" si="363"/>
        <v>0</v>
      </c>
      <c r="Q291" s="122">
        <f t="shared" si="407"/>
        <v>0.1268</v>
      </c>
      <c r="R291" s="130">
        <f t="shared" si="402"/>
        <v>1.001778093</v>
      </c>
      <c r="S291" s="123">
        <f t="shared" si="408"/>
        <v>1.9187165799999999</v>
      </c>
      <c r="T291" s="123">
        <f t="shared" si="409"/>
        <v>0</v>
      </c>
      <c r="U291" s="131" t="str">
        <f t="shared" ref="U291" si="439">U290</f>
        <v>J=</v>
      </c>
      <c r="V291" s="140">
        <f t="shared" si="368"/>
        <v>44278</v>
      </c>
      <c r="W291" s="4"/>
      <c r="X291" s="4"/>
      <c r="Y291" s="4"/>
      <c r="AE291" s="10"/>
      <c r="AF291" s="10"/>
      <c r="AG291" s="10"/>
      <c r="AH291" s="10"/>
      <c r="AI291" s="10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</row>
    <row r="292" spans="1:47" x14ac:dyDescent="0.2">
      <c r="A292" s="125">
        <f t="shared" si="404"/>
        <v>44256</v>
      </c>
      <c r="B292" s="123">
        <f t="shared" si="399"/>
        <v>1081.7326998199999</v>
      </c>
      <c r="C292" s="3">
        <f t="shared" si="365"/>
        <v>1077.37662202</v>
      </c>
      <c r="D292" s="126">
        <f t="shared" si="411"/>
        <v>845.26800000000003</v>
      </c>
      <c r="E292" s="175">
        <f>IF(DAY(A291)=$A$7,VLOOKUP(A291,[1]A!$A$15:$C$500,3),E291)</f>
        <v>852.80899999999997</v>
      </c>
      <c r="F292" s="127">
        <f t="shared" si="412"/>
        <v>44220</v>
      </c>
      <c r="G292" s="122">
        <f t="shared" si="413"/>
        <v>8.9214308361371675E-3</v>
      </c>
      <c r="H292" s="128">
        <f t="shared" si="418"/>
        <v>6</v>
      </c>
      <c r="I292" s="128">
        <f t="shared" si="405"/>
        <v>28</v>
      </c>
      <c r="J292" s="123">
        <f t="shared" si="406"/>
        <v>1.0019050702000181</v>
      </c>
      <c r="K292" s="123">
        <v>1</v>
      </c>
      <c r="L292" s="123">
        <f t="shared" si="366"/>
        <v>1.0019050700000001</v>
      </c>
      <c r="M292" s="123">
        <f t="shared" si="400"/>
        <v>1079.4290999</v>
      </c>
      <c r="N292" s="27">
        <f t="shared" si="414"/>
        <v>0</v>
      </c>
      <c r="O292" s="122">
        <f t="shared" si="401"/>
        <v>0</v>
      </c>
      <c r="P292" s="123">
        <f t="shared" si="363"/>
        <v>0</v>
      </c>
      <c r="Q292" s="122">
        <f t="shared" si="407"/>
        <v>0.1268</v>
      </c>
      <c r="R292" s="130">
        <f t="shared" si="402"/>
        <v>1.0021340910000001</v>
      </c>
      <c r="S292" s="123">
        <f t="shared" si="408"/>
        <v>2.3035999199999999</v>
      </c>
      <c r="T292" s="123">
        <f t="shared" si="409"/>
        <v>0</v>
      </c>
      <c r="U292" s="131" t="str">
        <f t="shared" ref="U292" si="440">U291</f>
        <v>J=</v>
      </c>
      <c r="V292" s="140">
        <f t="shared" si="368"/>
        <v>44278</v>
      </c>
      <c r="W292" s="4"/>
      <c r="X292" s="4"/>
      <c r="Y292" s="4"/>
      <c r="AE292" s="10"/>
      <c r="AF292" s="10"/>
      <c r="AG292" s="10"/>
      <c r="AH292" s="10"/>
      <c r="AI292" s="10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</row>
    <row r="293" spans="1:47" x14ac:dyDescent="0.2">
      <c r="A293" s="125">
        <f t="shared" si="404"/>
        <v>44257</v>
      </c>
      <c r="B293" s="123">
        <f t="shared" si="399"/>
        <v>1082.4604181500001</v>
      </c>
      <c r="C293" s="3">
        <f t="shared" si="365"/>
        <v>1077.37662202</v>
      </c>
      <c r="D293" s="126">
        <f t="shared" si="411"/>
        <v>845.26800000000003</v>
      </c>
      <c r="E293" s="175">
        <f>IF(DAY(A292)=$A$7,VLOOKUP(A292,[1]A!$A$15:$C$500,3),E292)</f>
        <v>852.80899999999997</v>
      </c>
      <c r="F293" s="127">
        <f t="shared" si="412"/>
        <v>44220</v>
      </c>
      <c r="G293" s="122">
        <f t="shared" si="413"/>
        <v>8.9214308361371675E-3</v>
      </c>
      <c r="H293" s="128">
        <f t="shared" si="418"/>
        <v>7</v>
      </c>
      <c r="I293" s="128">
        <f t="shared" si="405"/>
        <v>28</v>
      </c>
      <c r="J293" s="123">
        <f t="shared" si="406"/>
        <v>1.0022229345613405</v>
      </c>
      <c r="K293" s="123">
        <v>1</v>
      </c>
      <c r="L293" s="123">
        <f t="shared" si="366"/>
        <v>1.0022229300000001</v>
      </c>
      <c r="M293" s="123">
        <f t="shared" si="400"/>
        <v>1079.77155483</v>
      </c>
      <c r="N293" s="27">
        <f t="shared" si="414"/>
        <v>0</v>
      </c>
      <c r="O293" s="122">
        <f t="shared" si="401"/>
        <v>0</v>
      </c>
      <c r="P293" s="123">
        <f t="shared" si="363"/>
        <v>0</v>
      </c>
      <c r="Q293" s="122">
        <f t="shared" si="407"/>
        <v>0.1268</v>
      </c>
      <c r="R293" s="130">
        <f t="shared" si="402"/>
        <v>1.0024902149999999</v>
      </c>
      <c r="S293" s="123">
        <f t="shared" si="408"/>
        <v>2.6888633199999998</v>
      </c>
      <c r="T293" s="123">
        <f t="shared" si="409"/>
        <v>0</v>
      </c>
      <c r="U293" s="131" t="str">
        <f t="shared" ref="U293" si="441">U292</f>
        <v>J=</v>
      </c>
      <c r="V293" s="140">
        <f t="shared" si="368"/>
        <v>44278</v>
      </c>
      <c r="W293" s="4"/>
      <c r="X293" s="4"/>
      <c r="Y293" s="4"/>
      <c r="AE293" s="10"/>
      <c r="AF293" s="10"/>
      <c r="AG293" s="10"/>
      <c r="AH293" s="10"/>
      <c r="AI293" s="10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</row>
    <row r="294" spans="1:47" x14ac:dyDescent="0.2">
      <c r="A294" s="125">
        <f t="shared" si="404"/>
        <v>44258</v>
      </c>
      <c r="B294" s="123">
        <f t="shared" si="399"/>
        <v>1083.1886256099999</v>
      </c>
      <c r="C294" s="3">
        <f t="shared" si="365"/>
        <v>1077.37662202</v>
      </c>
      <c r="D294" s="126">
        <f t="shared" si="411"/>
        <v>845.26800000000003</v>
      </c>
      <c r="E294" s="175">
        <f>IF(DAY(A293)=$A$7,VLOOKUP(A293,[1]A!$A$15:$C$500,3),E293)</f>
        <v>852.80899999999997</v>
      </c>
      <c r="F294" s="127">
        <f t="shared" si="412"/>
        <v>44220</v>
      </c>
      <c r="G294" s="122">
        <f t="shared" si="413"/>
        <v>8.9214308361371675E-3</v>
      </c>
      <c r="H294" s="128">
        <f t="shared" si="418"/>
        <v>8</v>
      </c>
      <c r="I294" s="128">
        <f t="shared" si="405"/>
        <v>28</v>
      </c>
      <c r="J294" s="123">
        <f t="shared" si="406"/>
        <v>1.002540899768297</v>
      </c>
      <c r="K294" s="123">
        <v>1</v>
      </c>
      <c r="L294" s="123">
        <f t="shared" si="366"/>
        <v>1.0025408899999999</v>
      </c>
      <c r="M294" s="123">
        <f t="shared" si="400"/>
        <v>1080.1141175</v>
      </c>
      <c r="N294" s="27">
        <f t="shared" si="414"/>
        <v>0</v>
      </c>
      <c r="O294" s="122">
        <f t="shared" si="401"/>
        <v>0</v>
      </c>
      <c r="P294" s="123">
        <f t="shared" si="363"/>
        <v>0</v>
      </c>
      <c r="Q294" s="122">
        <f t="shared" si="407"/>
        <v>0.1268</v>
      </c>
      <c r="R294" s="130">
        <f t="shared" si="402"/>
        <v>1.002846466</v>
      </c>
      <c r="S294" s="123">
        <f t="shared" si="408"/>
        <v>3.07450811</v>
      </c>
      <c r="T294" s="123">
        <f t="shared" si="409"/>
        <v>0</v>
      </c>
      <c r="U294" s="131" t="str">
        <f t="shared" ref="U294" si="442">U293</f>
        <v>J=</v>
      </c>
      <c r="V294" s="140">
        <f t="shared" si="368"/>
        <v>44278</v>
      </c>
      <c r="W294" s="4"/>
      <c r="X294" s="4"/>
      <c r="Y294" s="4"/>
      <c r="AE294" s="10"/>
      <c r="AF294" s="10"/>
      <c r="AG294" s="10"/>
      <c r="AH294" s="10"/>
      <c r="AI294" s="10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</row>
    <row r="295" spans="1:47" x14ac:dyDescent="0.2">
      <c r="A295" s="125">
        <f t="shared" si="404"/>
        <v>44259</v>
      </c>
      <c r="B295" s="123">
        <f t="shared" si="399"/>
        <v>1083.91733325</v>
      </c>
      <c r="C295" s="3">
        <f t="shared" si="365"/>
        <v>1077.37662202</v>
      </c>
      <c r="D295" s="126">
        <f t="shared" si="411"/>
        <v>845.26800000000003</v>
      </c>
      <c r="E295" s="175">
        <f>IF(DAY(A294)=$A$7,VLOOKUP(A294,[1]A!$A$15:$C$500,3),E294)</f>
        <v>852.80899999999997</v>
      </c>
      <c r="F295" s="127">
        <f t="shared" si="412"/>
        <v>44220</v>
      </c>
      <c r="G295" s="122">
        <f t="shared" si="413"/>
        <v>8.9214308361371675E-3</v>
      </c>
      <c r="H295" s="128">
        <f t="shared" si="418"/>
        <v>9</v>
      </c>
      <c r="I295" s="128">
        <f t="shared" si="405"/>
        <v>28</v>
      </c>
      <c r="J295" s="123">
        <f t="shared" si="406"/>
        <v>1.0028589658528819</v>
      </c>
      <c r="K295" s="123">
        <v>1</v>
      </c>
      <c r="L295" s="123">
        <f t="shared" si="366"/>
        <v>1.00285896</v>
      </c>
      <c r="M295" s="123">
        <f t="shared" si="400"/>
        <v>1080.45679868</v>
      </c>
      <c r="N295" s="27">
        <f t="shared" si="414"/>
        <v>0</v>
      </c>
      <c r="O295" s="122">
        <f t="shared" si="401"/>
        <v>0</v>
      </c>
      <c r="P295" s="123">
        <f t="shared" si="363"/>
        <v>0</v>
      </c>
      <c r="Q295" s="122">
        <f t="shared" si="407"/>
        <v>0.1268</v>
      </c>
      <c r="R295" s="130">
        <f t="shared" si="402"/>
        <v>1.003202844</v>
      </c>
      <c r="S295" s="123">
        <f t="shared" si="408"/>
        <v>3.4605345700000001</v>
      </c>
      <c r="T295" s="123">
        <f t="shared" si="409"/>
        <v>0</v>
      </c>
      <c r="U295" s="131" t="str">
        <f t="shared" ref="U295" si="443">U294</f>
        <v>J=</v>
      </c>
      <c r="V295" s="140">
        <f t="shared" si="368"/>
        <v>44278</v>
      </c>
      <c r="W295" s="4"/>
      <c r="X295" s="4"/>
      <c r="Y295" s="4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</row>
    <row r="296" spans="1:47" x14ac:dyDescent="0.2">
      <c r="A296" s="125">
        <f t="shared" si="404"/>
        <v>44260</v>
      </c>
      <c r="B296" s="123">
        <f t="shared" si="399"/>
        <v>1084.6465294499999</v>
      </c>
      <c r="C296" s="3">
        <f t="shared" si="365"/>
        <v>1077.37662202</v>
      </c>
      <c r="D296" s="126">
        <f t="shared" si="411"/>
        <v>845.26800000000003</v>
      </c>
      <c r="E296" s="175">
        <f>IF(DAY(A295)=$A$7,VLOOKUP(A295,[1]A!$A$15:$C$500,3),E295)</f>
        <v>852.80899999999997</v>
      </c>
      <c r="F296" s="127">
        <f t="shared" si="412"/>
        <v>44220</v>
      </c>
      <c r="G296" s="122">
        <f t="shared" si="413"/>
        <v>8.9214308361371675E-3</v>
      </c>
      <c r="H296" s="128">
        <f t="shared" si="418"/>
        <v>10</v>
      </c>
      <c r="I296" s="128">
        <f t="shared" si="405"/>
        <v>28</v>
      </c>
      <c r="J296" s="123">
        <f t="shared" si="406"/>
        <v>1.0031771328471</v>
      </c>
      <c r="K296" s="123">
        <v>1</v>
      </c>
      <c r="L296" s="123">
        <f t="shared" si="366"/>
        <v>1.0031771300000001</v>
      </c>
      <c r="M296" s="123">
        <f t="shared" si="400"/>
        <v>1080.7995876</v>
      </c>
      <c r="N296" s="27">
        <f t="shared" si="414"/>
        <v>0</v>
      </c>
      <c r="O296" s="122">
        <f t="shared" si="401"/>
        <v>0</v>
      </c>
      <c r="P296" s="123">
        <f t="shared" si="363"/>
        <v>0</v>
      </c>
      <c r="Q296" s="122">
        <f t="shared" si="407"/>
        <v>0.1268</v>
      </c>
      <c r="R296" s="130">
        <f t="shared" si="402"/>
        <v>1.003559348</v>
      </c>
      <c r="S296" s="123">
        <f t="shared" si="408"/>
        <v>3.8469418499999999</v>
      </c>
      <c r="T296" s="123">
        <f t="shared" si="409"/>
        <v>0</v>
      </c>
      <c r="U296" s="131" t="str">
        <f t="shared" ref="U296" si="444">U295</f>
        <v>J=</v>
      </c>
      <c r="V296" s="140">
        <f t="shared" si="368"/>
        <v>44278</v>
      </c>
      <c r="W296" s="4"/>
      <c r="X296" s="4"/>
      <c r="Y296" s="4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</row>
    <row r="297" spans="1:47" x14ac:dyDescent="0.2">
      <c r="A297" s="125">
        <f t="shared" si="404"/>
        <v>44261</v>
      </c>
      <c r="B297" s="123">
        <f t="shared" si="399"/>
        <v>1085.37621552</v>
      </c>
      <c r="C297" s="3">
        <f t="shared" si="365"/>
        <v>1077.37662202</v>
      </c>
      <c r="D297" s="126">
        <f t="shared" si="411"/>
        <v>845.26800000000003</v>
      </c>
      <c r="E297" s="175">
        <f>IF(DAY(A296)=$A$7,VLOOKUP(A296,[1]A!$A$15:$C$500,3),E296)</f>
        <v>852.80899999999997</v>
      </c>
      <c r="F297" s="127">
        <f t="shared" si="412"/>
        <v>44220</v>
      </c>
      <c r="G297" s="122">
        <f t="shared" si="413"/>
        <v>8.9214308361371675E-3</v>
      </c>
      <c r="H297" s="128">
        <f t="shared" si="418"/>
        <v>11</v>
      </c>
      <c r="I297" s="128">
        <f t="shared" si="405"/>
        <v>28</v>
      </c>
      <c r="J297" s="123">
        <f t="shared" si="406"/>
        <v>1.0034954007829653</v>
      </c>
      <c r="K297" s="123">
        <v>1</v>
      </c>
      <c r="L297" s="123">
        <f t="shared" si="366"/>
        <v>1.0034954</v>
      </c>
      <c r="M297" s="123">
        <f t="shared" si="400"/>
        <v>1081.1424842599999</v>
      </c>
      <c r="N297" s="27">
        <f t="shared" si="414"/>
        <v>0</v>
      </c>
      <c r="O297" s="122">
        <f t="shared" si="401"/>
        <v>0</v>
      </c>
      <c r="P297" s="123">
        <f t="shared" si="363"/>
        <v>0</v>
      </c>
      <c r="Q297" s="122">
        <f t="shared" si="407"/>
        <v>0.1268</v>
      </c>
      <c r="R297" s="130">
        <f t="shared" si="402"/>
        <v>1.0039159790000001</v>
      </c>
      <c r="S297" s="123">
        <f t="shared" si="408"/>
        <v>4.2337312599999999</v>
      </c>
      <c r="T297" s="123">
        <f t="shared" si="409"/>
        <v>0</v>
      </c>
      <c r="U297" s="131" t="str">
        <f t="shared" ref="U297" si="445">U296</f>
        <v>J=</v>
      </c>
      <c r="V297" s="140">
        <f t="shared" si="368"/>
        <v>44278</v>
      </c>
      <c r="W297" s="4"/>
      <c r="X297" s="4"/>
      <c r="Y297" s="4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</row>
    <row r="298" spans="1:47" x14ac:dyDescent="0.2">
      <c r="A298" s="125">
        <f t="shared" si="404"/>
        <v>44262</v>
      </c>
      <c r="B298" s="123">
        <f t="shared" si="399"/>
        <v>1086.1063798099999</v>
      </c>
      <c r="C298" s="3">
        <f t="shared" si="365"/>
        <v>1077.37662202</v>
      </c>
      <c r="D298" s="126">
        <f t="shared" si="411"/>
        <v>845.26800000000003</v>
      </c>
      <c r="E298" s="175">
        <f>IF(DAY(A297)=$A$7,VLOOKUP(A297,[1]A!$A$15:$C$500,3),E297)</f>
        <v>852.80899999999997</v>
      </c>
      <c r="F298" s="127">
        <f t="shared" si="412"/>
        <v>44220</v>
      </c>
      <c r="G298" s="122">
        <f t="shared" si="413"/>
        <v>8.9214308361371675E-3</v>
      </c>
      <c r="H298" s="128">
        <f t="shared" si="418"/>
        <v>12</v>
      </c>
      <c r="I298" s="128">
        <f t="shared" si="405"/>
        <v>28</v>
      </c>
      <c r="J298" s="123">
        <f t="shared" si="406"/>
        <v>1.0038137696925029</v>
      </c>
      <c r="K298" s="123">
        <v>1</v>
      </c>
      <c r="L298" s="123">
        <f t="shared" si="366"/>
        <v>1.0038137600000001</v>
      </c>
      <c r="M298" s="123">
        <f t="shared" si="400"/>
        <v>1081.48547788</v>
      </c>
      <c r="N298" s="27">
        <f t="shared" si="414"/>
        <v>0</v>
      </c>
      <c r="O298" s="122">
        <f t="shared" si="401"/>
        <v>0</v>
      </c>
      <c r="P298" s="123">
        <f t="shared" ref="P298:P361" si="446">IF(O298&gt;0,TRUNC(O298*M298,8),0)</f>
        <v>0</v>
      </c>
      <c r="Q298" s="122">
        <f t="shared" si="407"/>
        <v>0.1268</v>
      </c>
      <c r="R298" s="130">
        <f t="shared" si="402"/>
        <v>1.0042727360000001</v>
      </c>
      <c r="S298" s="123">
        <f t="shared" si="408"/>
        <v>4.6209019299999996</v>
      </c>
      <c r="T298" s="123">
        <f t="shared" si="409"/>
        <v>0</v>
      </c>
      <c r="U298" s="131" t="str">
        <f t="shared" ref="U298" si="447">U297</f>
        <v>J=</v>
      </c>
      <c r="V298" s="140">
        <f t="shared" si="368"/>
        <v>44278</v>
      </c>
      <c r="W298" s="4"/>
      <c r="X298" s="4"/>
      <c r="Y298" s="4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</row>
    <row r="299" spans="1:47" x14ac:dyDescent="0.2">
      <c r="A299" s="125">
        <f t="shared" si="404"/>
        <v>44263</v>
      </c>
      <c r="B299" s="123">
        <f t="shared" si="399"/>
        <v>1086.8370463599999</v>
      </c>
      <c r="C299" s="3">
        <f t="shared" ref="C299:C362" si="448">IF(N298&gt;0,M298-P298,C298)</f>
        <v>1077.37662202</v>
      </c>
      <c r="D299" s="126">
        <f t="shared" si="411"/>
        <v>845.26800000000003</v>
      </c>
      <c r="E299" s="175">
        <f>IF(DAY(A298)=$A$7,VLOOKUP(A298,[1]A!$A$15:$C$500,3),E298)</f>
        <v>852.80899999999997</v>
      </c>
      <c r="F299" s="127">
        <f t="shared" si="412"/>
        <v>44220</v>
      </c>
      <c r="G299" s="122">
        <f t="shared" si="413"/>
        <v>8.9214308361371675E-3</v>
      </c>
      <c r="H299" s="128">
        <f t="shared" si="418"/>
        <v>13</v>
      </c>
      <c r="I299" s="128">
        <f t="shared" si="405"/>
        <v>28</v>
      </c>
      <c r="J299" s="123">
        <f t="shared" si="406"/>
        <v>1.0041322396077479</v>
      </c>
      <c r="K299" s="123">
        <v>1</v>
      </c>
      <c r="L299" s="123">
        <f t="shared" ref="L299:L362" si="449">TRUNC(J299*K299,8)</f>
        <v>1.00413223</v>
      </c>
      <c r="M299" s="123">
        <f t="shared" si="400"/>
        <v>1081.82859001</v>
      </c>
      <c r="N299" s="27">
        <f t="shared" si="414"/>
        <v>0</v>
      </c>
      <c r="O299" s="122">
        <f t="shared" si="401"/>
        <v>0</v>
      </c>
      <c r="P299" s="123">
        <f t="shared" si="446"/>
        <v>0</v>
      </c>
      <c r="Q299" s="122">
        <f t="shared" si="407"/>
        <v>0.1268</v>
      </c>
      <c r="R299" s="130">
        <f t="shared" si="402"/>
        <v>1.0046296210000001</v>
      </c>
      <c r="S299" s="123">
        <f t="shared" si="408"/>
        <v>5.0084563500000003</v>
      </c>
      <c r="T299" s="123">
        <f t="shared" si="409"/>
        <v>0</v>
      </c>
      <c r="U299" s="131" t="str">
        <f t="shared" ref="U299" si="450">U298</f>
        <v>J=</v>
      </c>
      <c r="V299" s="140">
        <f t="shared" ref="V299:V362" si="451">VLOOKUP(A298,$Y$10:$AG$60,9)</f>
        <v>44278</v>
      </c>
      <c r="W299" s="4"/>
      <c r="X299" s="4"/>
      <c r="Y299" s="4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</row>
    <row r="300" spans="1:47" x14ac:dyDescent="0.2">
      <c r="A300" s="125">
        <f t="shared" si="404"/>
        <v>44264</v>
      </c>
      <c r="B300" s="123">
        <f t="shared" si="399"/>
        <v>1087.5682132900001</v>
      </c>
      <c r="C300" s="3">
        <f t="shared" si="448"/>
        <v>1077.37662202</v>
      </c>
      <c r="D300" s="126">
        <f t="shared" si="411"/>
        <v>845.26800000000003</v>
      </c>
      <c r="E300" s="175">
        <f>IF(DAY(A299)=$A$7,VLOOKUP(A299,[1]A!$A$15:$C$500,3),E299)</f>
        <v>852.80899999999997</v>
      </c>
      <c r="F300" s="127">
        <f t="shared" si="412"/>
        <v>44220</v>
      </c>
      <c r="G300" s="122">
        <f t="shared" si="413"/>
        <v>8.9214308361371675E-3</v>
      </c>
      <c r="H300" s="128">
        <f t="shared" si="418"/>
        <v>14</v>
      </c>
      <c r="I300" s="128">
        <f t="shared" si="405"/>
        <v>28</v>
      </c>
      <c r="J300" s="123">
        <f t="shared" si="406"/>
        <v>1.0044508105607448</v>
      </c>
      <c r="K300" s="123">
        <v>1</v>
      </c>
      <c r="L300" s="123">
        <f t="shared" si="449"/>
        <v>1.00445081</v>
      </c>
      <c r="M300" s="123">
        <f t="shared" si="400"/>
        <v>1082.1718206600001</v>
      </c>
      <c r="N300" s="27">
        <f t="shared" si="414"/>
        <v>0</v>
      </c>
      <c r="O300" s="122">
        <f t="shared" si="401"/>
        <v>0</v>
      </c>
      <c r="P300" s="123">
        <f t="shared" si="446"/>
        <v>0</v>
      </c>
      <c r="Q300" s="122">
        <f t="shared" si="407"/>
        <v>0.1268</v>
      </c>
      <c r="R300" s="130">
        <f t="shared" si="402"/>
        <v>1.004986632</v>
      </c>
      <c r="S300" s="123">
        <f t="shared" si="408"/>
        <v>5.3963926300000002</v>
      </c>
      <c r="T300" s="123">
        <f t="shared" si="409"/>
        <v>0</v>
      </c>
      <c r="U300" s="131" t="str">
        <f t="shared" ref="U300" si="452">U299</f>
        <v>J=</v>
      </c>
      <c r="V300" s="140">
        <f t="shared" si="451"/>
        <v>44278</v>
      </c>
      <c r="W300" s="4"/>
      <c r="X300" s="4"/>
      <c r="Y300" s="4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</row>
    <row r="301" spans="1:47" x14ac:dyDescent="0.2">
      <c r="A301" s="125">
        <f t="shared" si="404"/>
        <v>44265</v>
      </c>
      <c r="B301" s="123">
        <f t="shared" si="399"/>
        <v>1088.29986024</v>
      </c>
      <c r="C301" s="3">
        <f t="shared" si="448"/>
        <v>1077.37662202</v>
      </c>
      <c r="D301" s="126">
        <f t="shared" si="411"/>
        <v>845.26800000000003</v>
      </c>
      <c r="E301" s="175">
        <f>IF(DAY(A300)=$A$7,VLOOKUP(A300,[1]A!$A$15:$C$500,3),E300)</f>
        <v>852.80899999999997</v>
      </c>
      <c r="F301" s="127">
        <f t="shared" si="412"/>
        <v>44220</v>
      </c>
      <c r="G301" s="122">
        <f t="shared" si="413"/>
        <v>8.9214308361371675E-3</v>
      </c>
      <c r="H301" s="128">
        <f t="shared" si="418"/>
        <v>15</v>
      </c>
      <c r="I301" s="128">
        <f t="shared" si="405"/>
        <v>28</v>
      </c>
      <c r="J301" s="123">
        <f t="shared" si="406"/>
        <v>1.0047694825835491</v>
      </c>
      <c r="K301" s="123">
        <v>1</v>
      </c>
      <c r="L301" s="123">
        <f t="shared" si="449"/>
        <v>1.00476948</v>
      </c>
      <c r="M301" s="123">
        <f t="shared" si="400"/>
        <v>1082.5151482700001</v>
      </c>
      <c r="N301" s="27">
        <f t="shared" si="414"/>
        <v>0</v>
      </c>
      <c r="O301" s="122">
        <f t="shared" si="401"/>
        <v>0</v>
      </c>
      <c r="P301" s="123">
        <f t="shared" si="446"/>
        <v>0</v>
      </c>
      <c r="Q301" s="122">
        <f t="shared" si="407"/>
        <v>0.1268</v>
      </c>
      <c r="R301" s="130">
        <f t="shared" si="402"/>
        <v>1.0053437700000001</v>
      </c>
      <c r="S301" s="123">
        <f t="shared" si="408"/>
        <v>5.78471197</v>
      </c>
      <c r="T301" s="123">
        <f t="shared" si="409"/>
        <v>0</v>
      </c>
      <c r="U301" s="131" t="str">
        <f t="shared" ref="U301" si="453">U300</f>
        <v>J=</v>
      </c>
      <c r="V301" s="140">
        <f t="shared" si="451"/>
        <v>44278</v>
      </c>
      <c r="W301" s="4"/>
      <c r="X301" s="4"/>
      <c r="Y301" s="4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</row>
    <row r="302" spans="1:47" x14ac:dyDescent="0.2">
      <c r="A302" s="125">
        <f t="shared" si="404"/>
        <v>44266</v>
      </c>
      <c r="B302" s="123">
        <f t="shared" si="399"/>
        <v>1089.03199829</v>
      </c>
      <c r="C302" s="3">
        <f t="shared" si="448"/>
        <v>1077.37662202</v>
      </c>
      <c r="D302" s="126">
        <f t="shared" si="411"/>
        <v>845.26800000000003</v>
      </c>
      <c r="E302" s="175">
        <f>IF(DAY(A301)=$A$7,VLOOKUP(A301,[1]A!$A$15:$C$500,3),E301)</f>
        <v>852.80899999999997</v>
      </c>
      <c r="F302" s="127">
        <f t="shared" si="412"/>
        <v>44220</v>
      </c>
      <c r="G302" s="122">
        <f t="shared" si="413"/>
        <v>8.9214308361371675E-3</v>
      </c>
      <c r="H302" s="128">
        <f t="shared" si="418"/>
        <v>16</v>
      </c>
      <c r="I302" s="128">
        <f t="shared" si="405"/>
        <v>28</v>
      </c>
      <c r="J302" s="123">
        <f t="shared" si="406"/>
        <v>1.0050882557082264</v>
      </c>
      <c r="K302" s="123">
        <v>1</v>
      </c>
      <c r="L302" s="123">
        <f t="shared" si="449"/>
        <v>1.00508825</v>
      </c>
      <c r="M302" s="123">
        <f t="shared" si="400"/>
        <v>1082.8585836100001</v>
      </c>
      <c r="N302" s="27">
        <f t="shared" si="414"/>
        <v>0</v>
      </c>
      <c r="O302" s="122">
        <f t="shared" si="401"/>
        <v>0</v>
      </c>
      <c r="P302" s="123">
        <f t="shared" si="446"/>
        <v>0</v>
      </c>
      <c r="Q302" s="122">
        <f t="shared" si="407"/>
        <v>0.1268</v>
      </c>
      <c r="R302" s="130">
        <f t="shared" si="402"/>
        <v>1.005701035</v>
      </c>
      <c r="S302" s="123">
        <f t="shared" si="408"/>
        <v>6.1734146799999996</v>
      </c>
      <c r="T302" s="123">
        <f t="shared" si="409"/>
        <v>0</v>
      </c>
      <c r="U302" s="131" t="str">
        <f t="shared" ref="U302" si="454">U301</f>
        <v>J=</v>
      </c>
      <c r="V302" s="140">
        <f t="shared" si="451"/>
        <v>44278</v>
      </c>
      <c r="W302" s="4"/>
      <c r="X302" s="4"/>
      <c r="Y302" s="4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</row>
    <row r="303" spans="1:47" x14ac:dyDescent="0.2">
      <c r="A303" s="125">
        <f t="shared" si="404"/>
        <v>44267</v>
      </c>
      <c r="B303" s="123">
        <f t="shared" si="399"/>
        <v>1089.76462771</v>
      </c>
      <c r="C303" s="3">
        <f t="shared" si="448"/>
        <v>1077.37662202</v>
      </c>
      <c r="D303" s="126">
        <f t="shared" si="411"/>
        <v>845.26800000000003</v>
      </c>
      <c r="E303" s="175">
        <f>IF(DAY(A302)=$A$7,VLOOKUP(A302,[1]A!$A$15:$C$500,3),E302)</f>
        <v>852.80899999999997</v>
      </c>
      <c r="F303" s="127">
        <f t="shared" si="412"/>
        <v>44220</v>
      </c>
      <c r="G303" s="122">
        <f t="shared" si="413"/>
        <v>8.9214308361371675E-3</v>
      </c>
      <c r="H303" s="128">
        <f t="shared" si="418"/>
        <v>17</v>
      </c>
      <c r="I303" s="128">
        <f t="shared" si="405"/>
        <v>28</v>
      </c>
      <c r="J303" s="123">
        <f t="shared" si="406"/>
        <v>1.0054071299668521</v>
      </c>
      <c r="K303" s="123">
        <v>1</v>
      </c>
      <c r="L303" s="123">
        <f t="shared" si="449"/>
        <v>1.0054071200000001</v>
      </c>
      <c r="M303" s="123">
        <f t="shared" si="400"/>
        <v>1083.2021267</v>
      </c>
      <c r="N303" s="27">
        <f t="shared" si="414"/>
        <v>0</v>
      </c>
      <c r="O303" s="122">
        <f t="shared" si="401"/>
        <v>0</v>
      </c>
      <c r="P303" s="123">
        <f t="shared" si="446"/>
        <v>0</v>
      </c>
      <c r="Q303" s="122">
        <f t="shared" si="407"/>
        <v>0.1268</v>
      </c>
      <c r="R303" s="130">
        <f t="shared" si="402"/>
        <v>1.0060584269999999</v>
      </c>
      <c r="S303" s="123">
        <f t="shared" si="408"/>
        <v>6.5625010100000001</v>
      </c>
      <c r="T303" s="123">
        <f t="shared" si="409"/>
        <v>0</v>
      </c>
      <c r="U303" s="131" t="str">
        <f t="shared" ref="U303" si="455">U302</f>
        <v>J=</v>
      </c>
      <c r="V303" s="140">
        <f t="shared" si="451"/>
        <v>44278</v>
      </c>
      <c r="W303" s="4"/>
      <c r="X303" s="4"/>
      <c r="Y303" s="4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</row>
    <row r="304" spans="1:47" x14ac:dyDescent="0.2">
      <c r="A304" s="125">
        <f t="shared" si="404"/>
        <v>44268</v>
      </c>
      <c r="B304" s="123">
        <f t="shared" si="399"/>
        <v>1090.49775955</v>
      </c>
      <c r="C304" s="3">
        <f t="shared" si="448"/>
        <v>1077.37662202</v>
      </c>
      <c r="D304" s="126">
        <f t="shared" si="411"/>
        <v>845.26800000000003</v>
      </c>
      <c r="E304" s="175">
        <f>IF(DAY(A303)=$A$7,VLOOKUP(A303,[1]A!$A$15:$C$500,3),E303)</f>
        <v>852.80899999999997</v>
      </c>
      <c r="F304" s="127">
        <f t="shared" si="412"/>
        <v>44220</v>
      </c>
      <c r="G304" s="122">
        <f t="shared" si="413"/>
        <v>8.9214308361371675E-3</v>
      </c>
      <c r="H304" s="128">
        <f t="shared" si="418"/>
        <v>18</v>
      </c>
      <c r="I304" s="128">
        <f t="shared" si="405"/>
        <v>28</v>
      </c>
      <c r="J304" s="123">
        <f t="shared" si="406"/>
        <v>1.0057261053915119</v>
      </c>
      <c r="K304" s="123">
        <v>1</v>
      </c>
      <c r="L304" s="123">
        <f t="shared" si="449"/>
        <v>1.0057261</v>
      </c>
      <c r="M304" s="123">
        <f t="shared" si="400"/>
        <v>1083.54578829</v>
      </c>
      <c r="N304" s="27">
        <f t="shared" si="414"/>
        <v>0</v>
      </c>
      <c r="O304" s="122">
        <f t="shared" si="401"/>
        <v>0</v>
      </c>
      <c r="P304" s="123">
        <f t="shared" si="446"/>
        <v>0</v>
      </c>
      <c r="Q304" s="122">
        <f t="shared" si="407"/>
        <v>0.1268</v>
      </c>
      <c r="R304" s="130">
        <f t="shared" si="402"/>
        <v>1.006415946</v>
      </c>
      <c r="S304" s="123">
        <f t="shared" si="408"/>
        <v>6.9519712599999997</v>
      </c>
      <c r="T304" s="123">
        <f t="shared" si="409"/>
        <v>0</v>
      </c>
      <c r="U304" s="131" t="str">
        <f t="shared" ref="U304" si="456">U303</f>
        <v>J=</v>
      </c>
      <c r="V304" s="140">
        <f t="shared" si="451"/>
        <v>44278</v>
      </c>
      <c r="W304" s="4"/>
      <c r="X304" s="4"/>
      <c r="Y304" s="4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</row>
    <row r="305" spans="1:161" x14ac:dyDescent="0.2">
      <c r="A305" s="125">
        <f t="shared" si="404"/>
        <v>44269</v>
      </c>
      <c r="B305" s="123">
        <f t="shared" si="399"/>
        <v>1091.2313832499999</v>
      </c>
      <c r="C305" s="3">
        <f t="shared" si="448"/>
        <v>1077.37662202</v>
      </c>
      <c r="D305" s="126">
        <f t="shared" si="411"/>
        <v>845.26800000000003</v>
      </c>
      <c r="E305" s="175">
        <f>IF(DAY(A304)=$A$7,VLOOKUP(A304,[1]A!$A$15:$C$500,3),E304)</f>
        <v>852.80899999999997</v>
      </c>
      <c r="F305" s="127">
        <f t="shared" si="412"/>
        <v>44220</v>
      </c>
      <c r="G305" s="122">
        <f t="shared" si="413"/>
        <v>8.9214308361371675E-3</v>
      </c>
      <c r="H305" s="128">
        <f t="shared" si="418"/>
        <v>19</v>
      </c>
      <c r="I305" s="128">
        <f t="shared" si="405"/>
        <v>28</v>
      </c>
      <c r="J305" s="123">
        <f t="shared" si="406"/>
        <v>1.0060451820143019</v>
      </c>
      <c r="K305" s="123">
        <v>1</v>
      </c>
      <c r="L305" s="123">
        <f t="shared" si="449"/>
        <v>1.0060451800000001</v>
      </c>
      <c r="M305" s="123">
        <f t="shared" si="400"/>
        <v>1083.88955762</v>
      </c>
      <c r="N305" s="27">
        <f t="shared" si="414"/>
        <v>0</v>
      </c>
      <c r="O305" s="122">
        <f t="shared" si="401"/>
        <v>0</v>
      </c>
      <c r="P305" s="123">
        <f t="shared" si="446"/>
        <v>0</v>
      </c>
      <c r="Q305" s="122">
        <f t="shared" si="407"/>
        <v>0.1268</v>
      </c>
      <c r="R305" s="130">
        <f t="shared" si="402"/>
        <v>1.0067735920000001</v>
      </c>
      <c r="S305" s="123">
        <f t="shared" si="408"/>
        <v>7.3418256299999998</v>
      </c>
      <c r="T305" s="123">
        <f t="shared" si="409"/>
        <v>0</v>
      </c>
      <c r="U305" s="131" t="str">
        <f t="shared" ref="U305" si="457">U304</f>
        <v>J=</v>
      </c>
      <c r="V305" s="140">
        <f t="shared" si="451"/>
        <v>44278</v>
      </c>
      <c r="W305" s="4"/>
      <c r="X305" s="4"/>
      <c r="Y305" s="4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</row>
    <row r="306" spans="1:161" x14ac:dyDescent="0.2">
      <c r="A306" s="125">
        <f t="shared" si="404"/>
        <v>44270</v>
      </c>
      <c r="B306" s="123">
        <f t="shared" si="399"/>
        <v>1091.9654882099999</v>
      </c>
      <c r="C306" s="3">
        <f t="shared" si="448"/>
        <v>1077.37662202</v>
      </c>
      <c r="D306" s="126">
        <f t="shared" si="411"/>
        <v>845.26800000000003</v>
      </c>
      <c r="E306" s="175">
        <f>IF(DAY(A305)=$A$7,VLOOKUP(A305,[1]A!$A$15:$C$500,3),E305)</f>
        <v>852.80899999999997</v>
      </c>
      <c r="F306" s="127">
        <f t="shared" si="412"/>
        <v>44220</v>
      </c>
      <c r="G306" s="122">
        <f t="shared" si="413"/>
        <v>8.9214308361371675E-3</v>
      </c>
      <c r="H306" s="128">
        <f t="shared" si="418"/>
        <v>20</v>
      </c>
      <c r="I306" s="128">
        <f t="shared" si="405"/>
        <v>28</v>
      </c>
      <c r="J306" s="123">
        <f t="shared" si="406"/>
        <v>1.006364359867328</v>
      </c>
      <c r="K306" s="123">
        <v>1</v>
      </c>
      <c r="L306" s="123">
        <f t="shared" si="449"/>
        <v>1.0063643499999999</v>
      </c>
      <c r="M306" s="123">
        <f t="shared" si="400"/>
        <v>1084.23342392</v>
      </c>
      <c r="N306" s="27">
        <f t="shared" si="414"/>
        <v>0</v>
      </c>
      <c r="O306" s="122">
        <f t="shared" si="401"/>
        <v>0</v>
      </c>
      <c r="P306" s="123">
        <f t="shared" si="446"/>
        <v>0</v>
      </c>
      <c r="Q306" s="122">
        <f t="shared" si="407"/>
        <v>0.1268</v>
      </c>
      <c r="R306" s="130">
        <f t="shared" si="402"/>
        <v>1.007131365</v>
      </c>
      <c r="S306" s="123">
        <f t="shared" si="408"/>
        <v>7.7320642900000003</v>
      </c>
      <c r="T306" s="123">
        <f t="shared" si="409"/>
        <v>0</v>
      </c>
      <c r="U306" s="131" t="str">
        <f t="shared" ref="U306" si="458">U305</f>
        <v>J=</v>
      </c>
      <c r="V306" s="140">
        <f t="shared" si="451"/>
        <v>44278</v>
      </c>
      <c r="W306" s="4"/>
      <c r="X306" s="4"/>
      <c r="Y306" s="4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</row>
    <row r="307" spans="1:161" x14ac:dyDescent="0.2">
      <c r="A307" s="125">
        <f t="shared" si="404"/>
        <v>44271</v>
      </c>
      <c r="B307" s="123">
        <f t="shared" si="399"/>
        <v>1092.70009635</v>
      </c>
      <c r="C307" s="3">
        <f t="shared" si="448"/>
        <v>1077.37662202</v>
      </c>
      <c r="D307" s="126">
        <f t="shared" si="411"/>
        <v>845.26800000000003</v>
      </c>
      <c r="E307" s="175">
        <f>IF(DAY(A306)=$A$7,VLOOKUP(A306,[1]A!$A$15:$C$500,3),E306)</f>
        <v>852.80899999999997</v>
      </c>
      <c r="F307" s="127">
        <f t="shared" si="412"/>
        <v>44220</v>
      </c>
      <c r="G307" s="122">
        <f t="shared" si="413"/>
        <v>8.9214308361371675E-3</v>
      </c>
      <c r="H307" s="128">
        <f t="shared" si="418"/>
        <v>21</v>
      </c>
      <c r="I307" s="128">
        <f t="shared" si="405"/>
        <v>28</v>
      </c>
      <c r="J307" s="123">
        <f t="shared" si="406"/>
        <v>1.0066836389827065</v>
      </c>
      <c r="K307" s="123">
        <v>1</v>
      </c>
      <c r="L307" s="123">
        <f t="shared" si="449"/>
        <v>1.0066836299999999</v>
      </c>
      <c r="M307" s="123">
        <f t="shared" si="400"/>
        <v>1084.5774087299999</v>
      </c>
      <c r="N307" s="27">
        <f t="shared" si="414"/>
        <v>0</v>
      </c>
      <c r="O307" s="122">
        <f t="shared" si="401"/>
        <v>0</v>
      </c>
      <c r="P307" s="123">
        <f t="shared" si="446"/>
        <v>0</v>
      </c>
      <c r="Q307" s="122">
        <f t="shared" si="407"/>
        <v>0.1268</v>
      </c>
      <c r="R307" s="130">
        <f t="shared" si="402"/>
        <v>1.007489265</v>
      </c>
      <c r="S307" s="123">
        <f t="shared" si="408"/>
        <v>8.1226876200000007</v>
      </c>
      <c r="T307" s="123">
        <f t="shared" si="409"/>
        <v>0</v>
      </c>
      <c r="U307" s="131" t="str">
        <f t="shared" ref="U307" si="459">U306</f>
        <v>J=</v>
      </c>
      <c r="V307" s="140">
        <f t="shared" si="451"/>
        <v>44278</v>
      </c>
      <c r="W307" s="4"/>
      <c r="X307" s="4"/>
      <c r="Y307" s="4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</row>
    <row r="308" spans="1:161" x14ac:dyDescent="0.2">
      <c r="A308" s="125">
        <f t="shared" si="404"/>
        <v>44272</v>
      </c>
      <c r="B308" s="123">
        <f t="shared" si="399"/>
        <v>1093.4351981699999</v>
      </c>
      <c r="C308" s="3">
        <f t="shared" si="448"/>
        <v>1077.37662202</v>
      </c>
      <c r="D308" s="126">
        <f t="shared" si="411"/>
        <v>845.26800000000003</v>
      </c>
      <c r="E308" s="175">
        <f>IF(DAY(A307)=$A$7,VLOOKUP(A307,[1]A!$A$15:$C$500,3),E307)</f>
        <v>852.80899999999997</v>
      </c>
      <c r="F308" s="127">
        <f t="shared" si="412"/>
        <v>44220</v>
      </c>
      <c r="G308" s="122">
        <f t="shared" si="413"/>
        <v>8.9214308361371675E-3</v>
      </c>
      <c r="H308" s="128">
        <f t="shared" si="418"/>
        <v>22</v>
      </c>
      <c r="I308" s="128">
        <f t="shared" si="405"/>
        <v>28</v>
      </c>
      <c r="J308" s="123">
        <f t="shared" si="406"/>
        <v>1.0070030193925643</v>
      </c>
      <c r="K308" s="123">
        <v>1</v>
      </c>
      <c r="L308" s="123">
        <f t="shared" si="449"/>
        <v>1.00700301</v>
      </c>
      <c r="M308" s="123">
        <f t="shared" si="400"/>
        <v>1084.9215012699999</v>
      </c>
      <c r="N308" s="27">
        <f t="shared" si="414"/>
        <v>0</v>
      </c>
      <c r="O308" s="122">
        <f t="shared" si="401"/>
        <v>0</v>
      </c>
      <c r="P308" s="123">
        <f t="shared" si="446"/>
        <v>0</v>
      </c>
      <c r="Q308" s="122">
        <f t="shared" si="407"/>
        <v>0.1268</v>
      </c>
      <c r="R308" s="130">
        <f t="shared" si="402"/>
        <v>1.007847293</v>
      </c>
      <c r="S308" s="123">
        <f t="shared" si="408"/>
        <v>8.5136968999999993</v>
      </c>
      <c r="T308" s="123">
        <f t="shared" si="409"/>
        <v>0</v>
      </c>
      <c r="U308" s="131" t="str">
        <f t="shared" ref="U308" si="460">U307</f>
        <v>J=</v>
      </c>
      <c r="V308" s="140">
        <f t="shared" si="451"/>
        <v>44278</v>
      </c>
      <c r="W308" s="4"/>
      <c r="X308" s="4"/>
      <c r="Y308" s="4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</row>
    <row r="309" spans="1:161" x14ac:dyDescent="0.2">
      <c r="A309" s="125">
        <f t="shared" si="404"/>
        <v>44273</v>
      </c>
      <c r="B309" s="123">
        <f t="shared" si="399"/>
        <v>1094.17080261</v>
      </c>
      <c r="C309" s="3">
        <f t="shared" si="448"/>
        <v>1077.37662202</v>
      </c>
      <c r="D309" s="126">
        <f t="shared" si="411"/>
        <v>845.26800000000003</v>
      </c>
      <c r="E309" s="175">
        <f>IF(DAY(A308)=$A$7,VLOOKUP(A308,[1]A!$A$15:$C$500,3),E308)</f>
        <v>852.80899999999997</v>
      </c>
      <c r="F309" s="127">
        <f t="shared" si="412"/>
        <v>44220</v>
      </c>
      <c r="G309" s="122">
        <f t="shared" si="413"/>
        <v>8.9214308361371675E-3</v>
      </c>
      <c r="H309" s="128">
        <f t="shared" si="418"/>
        <v>23</v>
      </c>
      <c r="I309" s="128">
        <f t="shared" si="405"/>
        <v>28</v>
      </c>
      <c r="J309" s="123">
        <f t="shared" si="406"/>
        <v>1.0073225011290377</v>
      </c>
      <c r="K309" s="123">
        <v>1</v>
      </c>
      <c r="L309" s="123">
        <f t="shared" si="449"/>
        <v>1.0073224999999999</v>
      </c>
      <c r="M309" s="123">
        <f t="shared" si="400"/>
        <v>1085.26571233</v>
      </c>
      <c r="N309" s="27">
        <f t="shared" si="414"/>
        <v>0</v>
      </c>
      <c r="O309" s="122">
        <f t="shared" si="401"/>
        <v>0</v>
      </c>
      <c r="P309" s="123">
        <f t="shared" si="446"/>
        <v>0</v>
      </c>
      <c r="Q309" s="122">
        <f t="shared" si="407"/>
        <v>0.1268</v>
      </c>
      <c r="R309" s="130">
        <f t="shared" si="402"/>
        <v>1.0082054469999999</v>
      </c>
      <c r="S309" s="123">
        <f t="shared" si="408"/>
        <v>8.9050902799999996</v>
      </c>
      <c r="T309" s="123">
        <f t="shared" si="409"/>
        <v>0</v>
      </c>
      <c r="U309" s="131" t="str">
        <f t="shared" ref="U309" si="461">U308</f>
        <v>J=</v>
      </c>
      <c r="V309" s="140">
        <f t="shared" si="451"/>
        <v>44278</v>
      </c>
      <c r="W309" s="4"/>
      <c r="X309" s="4"/>
      <c r="Y309" s="4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</row>
    <row r="310" spans="1:161" x14ac:dyDescent="0.2">
      <c r="A310" s="125">
        <f t="shared" si="404"/>
        <v>44274</v>
      </c>
      <c r="B310" s="123">
        <f t="shared" si="399"/>
        <v>1094.90689036</v>
      </c>
      <c r="C310" s="3">
        <f t="shared" si="448"/>
        <v>1077.37662202</v>
      </c>
      <c r="D310" s="126">
        <f t="shared" si="411"/>
        <v>845.26800000000003</v>
      </c>
      <c r="E310" s="175">
        <f>IF(DAY(A309)=$A$7,VLOOKUP(A309,[1]A!$A$15:$C$500,3),E309)</f>
        <v>852.80899999999997</v>
      </c>
      <c r="F310" s="127">
        <f t="shared" si="412"/>
        <v>44220</v>
      </c>
      <c r="G310" s="122">
        <f t="shared" si="413"/>
        <v>8.9214308361371675E-3</v>
      </c>
      <c r="H310" s="128">
        <f t="shared" si="418"/>
        <v>24</v>
      </c>
      <c r="I310" s="128">
        <f t="shared" si="405"/>
        <v>28</v>
      </c>
      <c r="J310" s="123">
        <f t="shared" si="406"/>
        <v>1.0076420842242735</v>
      </c>
      <c r="K310" s="123">
        <v>1</v>
      </c>
      <c r="L310" s="123">
        <f t="shared" si="449"/>
        <v>1.0076420800000001</v>
      </c>
      <c r="M310" s="123">
        <f t="shared" si="400"/>
        <v>1085.61002035</v>
      </c>
      <c r="N310" s="27">
        <f t="shared" si="414"/>
        <v>0</v>
      </c>
      <c r="O310" s="122">
        <f t="shared" si="401"/>
        <v>0</v>
      </c>
      <c r="P310" s="123">
        <f t="shared" si="446"/>
        <v>0</v>
      </c>
      <c r="Q310" s="122">
        <f t="shared" si="407"/>
        <v>0.1268</v>
      </c>
      <c r="R310" s="130">
        <f t="shared" si="402"/>
        <v>1.008563729</v>
      </c>
      <c r="S310" s="123">
        <f t="shared" si="408"/>
        <v>9.2968700099999992</v>
      </c>
      <c r="T310" s="123">
        <f t="shared" si="409"/>
        <v>0</v>
      </c>
      <c r="U310" s="131" t="str">
        <f t="shared" ref="U310" si="462">U309</f>
        <v>J=</v>
      </c>
      <c r="V310" s="140">
        <f t="shared" si="451"/>
        <v>44278</v>
      </c>
      <c r="W310" s="4"/>
      <c r="X310" s="4"/>
      <c r="Y310" s="4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</row>
    <row r="311" spans="1:161" x14ac:dyDescent="0.2">
      <c r="A311" s="125">
        <f t="shared" si="404"/>
        <v>44275</v>
      </c>
      <c r="B311" s="123">
        <f t="shared" si="399"/>
        <v>1095.6434714499999</v>
      </c>
      <c r="C311" s="3">
        <f t="shared" si="448"/>
        <v>1077.37662202</v>
      </c>
      <c r="D311" s="126">
        <f t="shared" si="411"/>
        <v>845.26800000000003</v>
      </c>
      <c r="E311" s="175">
        <f>IF(DAY(A310)=$A$7,VLOOKUP(A310,[1]A!$A$15:$C$500,3),E310)</f>
        <v>852.80899999999997</v>
      </c>
      <c r="F311" s="127">
        <f t="shared" si="412"/>
        <v>44220</v>
      </c>
      <c r="G311" s="122">
        <f t="shared" si="413"/>
        <v>8.9214308361371675E-3</v>
      </c>
      <c r="H311" s="128">
        <f t="shared" si="418"/>
        <v>25</v>
      </c>
      <c r="I311" s="128">
        <f t="shared" si="405"/>
        <v>28</v>
      </c>
      <c r="J311" s="123">
        <f t="shared" si="406"/>
        <v>1.007961768710429</v>
      </c>
      <c r="K311" s="123">
        <v>1</v>
      </c>
      <c r="L311" s="123">
        <f t="shared" si="449"/>
        <v>1.0079617599999999</v>
      </c>
      <c r="M311" s="123">
        <f t="shared" si="400"/>
        <v>1085.95443611</v>
      </c>
      <c r="N311" s="27">
        <f t="shared" si="414"/>
        <v>0</v>
      </c>
      <c r="O311" s="122">
        <f t="shared" si="401"/>
        <v>0</v>
      </c>
      <c r="P311" s="123">
        <f t="shared" si="446"/>
        <v>0</v>
      </c>
      <c r="Q311" s="122">
        <f t="shared" si="407"/>
        <v>0.1268</v>
      </c>
      <c r="R311" s="130">
        <f t="shared" si="402"/>
        <v>1.008922138</v>
      </c>
      <c r="S311" s="123">
        <f t="shared" si="408"/>
        <v>9.6890353400000002</v>
      </c>
      <c r="T311" s="123">
        <f t="shared" si="409"/>
        <v>0</v>
      </c>
      <c r="U311" s="131" t="str">
        <f t="shared" ref="U311" si="463">U310</f>
        <v>J=</v>
      </c>
      <c r="V311" s="140">
        <f t="shared" si="451"/>
        <v>44278</v>
      </c>
      <c r="W311" s="4"/>
      <c r="X311" s="4"/>
      <c r="Y311" s="4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</row>
    <row r="312" spans="1:161" x14ac:dyDescent="0.2">
      <c r="A312" s="125">
        <f t="shared" si="404"/>
        <v>44276</v>
      </c>
      <c r="B312" s="123">
        <f t="shared" si="399"/>
        <v>1096.38055807</v>
      </c>
      <c r="C312" s="3">
        <f t="shared" si="448"/>
        <v>1077.37662202</v>
      </c>
      <c r="D312" s="126">
        <f t="shared" si="411"/>
        <v>845.26800000000003</v>
      </c>
      <c r="E312" s="175">
        <f>IF(DAY(A311)=$A$7,VLOOKUP(A311,[1]A!$A$15:$C$500,3),E311)</f>
        <v>852.80899999999997</v>
      </c>
      <c r="F312" s="127">
        <f t="shared" si="412"/>
        <v>44220</v>
      </c>
      <c r="G312" s="122">
        <f t="shared" si="413"/>
        <v>8.9214308361371675E-3</v>
      </c>
      <c r="H312" s="128">
        <f t="shared" si="418"/>
        <v>26</v>
      </c>
      <c r="I312" s="128">
        <f t="shared" si="405"/>
        <v>28</v>
      </c>
      <c r="J312" s="123">
        <f t="shared" si="406"/>
        <v>1.0082815546196715</v>
      </c>
      <c r="K312" s="123">
        <v>1</v>
      </c>
      <c r="L312" s="123">
        <f t="shared" si="449"/>
        <v>1.00828155</v>
      </c>
      <c r="M312" s="123">
        <f t="shared" si="400"/>
        <v>1086.2989703799999</v>
      </c>
      <c r="N312" s="27">
        <f t="shared" si="414"/>
        <v>0</v>
      </c>
      <c r="O312" s="122">
        <f t="shared" si="401"/>
        <v>0</v>
      </c>
      <c r="P312" s="123">
        <f t="shared" si="446"/>
        <v>0</v>
      </c>
      <c r="Q312" s="122">
        <f t="shared" si="407"/>
        <v>0.1268</v>
      </c>
      <c r="R312" s="130">
        <f t="shared" si="402"/>
        <v>1.0092806750000001</v>
      </c>
      <c r="S312" s="123">
        <f t="shared" si="408"/>
        <v>10.081587689999999</v>
      </c>
      <c r="T312" s="123">
        <f t="shared" si="409"/>
        <v>0</v>
      </c>
      <c r="U312" s="131" t="str">
        <f t="shared" ref="U312" si="464">U311</f>
        <v>J=</v>
      </c>
      <c r="V312" s="140">
        <f t="shared" si="451"/>
        <v>44278</v>
      </c>
      <c r="W312" s="4"/>
      <c r="X312" s="4"/>
      <c r="Y312" s="4"/>
      <c r="AE312" s="10"/>
      <c r="AF312" s="10"/>
      <c r="AG312" s="10"/>
      <c r="AH312" s="10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</row>
    <row r="313" spans="1:161" x14ac:dyDescent="0.2">
      <c r="A313" s="125">
        <f t="shared" si="404"/>
        <v>44277</v>
      </c>
      <c r="B313" s="123">
        <f t="shared" si="399"/>
        <v>1097.11813854</v>
      </c>
      <c r="C313" s="3">
        <f t="shared" si="448"/>
        <v>1077.37662202</v>
      </c>
      <c r="D313" s="126">
        <f t="shared" si="411"/>
        <v>845.26800000000003</v>
      </c>
      <c r="E313" s="175">
        <f>IF(DAY(A312)=$A$7,VLOOKUP(A312,[1]A!$A$15:$C$500,3),E312)</f>
        <v>852.80899999999997</v>
      </c>
      <c r="F313" s="127">
        <f t="shared" si="412"/>
        <v>44220</v>
      </c>
      <c r="G313" s="122">
        <f t="shared" si="413"/>
        <v>8.9214308361371675E-3</v>
      </c>
      <c r="H313" s="128">
        <f t="shared" si="418"/>
        <v>27</v>
      </c>
      <c r="I313" s="128">
        <f t="shared" si="405"/>
        <v>28</v>
      </c>
      <c r="J313" s="123">
        <f t="shared" si="406"/>
        <v>1.0086014419841782</v>
      </c>
      <c r="K313" s="123">
        <v>1</v>
      </c>
      <c r="L313" s="123">
        <f t="shared" si="449"/>
        <v>1.0086014400000001</v>
      </c>
      <c r="M313" s="123">
        <f t="shared" si="400"/>
        <v>1086.64361239</v>
      </c>
      <c r="N313" s="27">
        <f t="shared" si="414"/>
        <v>0</v>
      </c>
      <c r="O313" s="122">
        <f t="shared" si="401"/>
        <v>0</v>
      </c>
      <c r="P313" s="123">
        <f t="shared" si="446"/>
        <v>0</v>
      </c>
      <c r="Q313" s="122">
        <f t="shared" si="407"/>
        <v>0.1268</v>
      </c>
      <c r="R313" s="130">
        <f t="shared" si="402"/>
        <v>1.009639339</v>
      </c>
      <c r="S313" s="123">
        <f t="shared" si="408"/>
        <v>10.474526150000001</v>
      </c>
      <c r="T313" s="123">
        <f t="shared" si="409"/>
        <v>0</v>
      </c>
      <c r="U313" s="131" t="str">
        <f t="shared" ref="U313" si="465">U312</f>
        <v>J=</v>
      </c>
      <c r="V313" s="140">
        <f t="shared" si="451"/>
        <v>44278</v>
      </c>
      <c r="W313" s="28"/>
      <c r="X313" s="4"/>
      <c r="Y313" s="4"/>
      <c r="AA313" s="18"/>
      <c r="AE313" s="10"/>
      <c r="AF313" s="10"/>
      <c r="AG313" s="10"/>
      <c r="AH313" s="10"/>
      <c r="AI313" s="17"/>
      <c r="AJ313" s="17"/>
      <c r="AK313" s="17"/>
      <c r="AL313" s="17"/>
      <c r="AM313" s="17"/>
      <c r="AN313" s="17"/>
      <c r="AO313" s="17"/>
      <c r="AP313" s="17"/>
      <c r="AQ313" s="17"/>
      <c r="AR313" s="17"/>
      <c r="AS313" s="17"/>
      <c r="AT313" s="17"/>
      <c r="AU313" s="17"/>
      <c r="AV313" s="18"/>
      <c r="AW313" s="18"/>
      <c r="AX313" s="18"/>
      <c r="AY313" s="18"/>
      <c r="AZ313" s="18"/>
      <c r="BA313" s="18"/>
      <c r="BB313" s="18"/>
      <c r="BC313" s="18"/>
      <c r="BD313" s="18"/>
      <c r="BE313" s="18"/>
      <c r="BF313" s="18"/>
      <c r="BG313" s="18"/>
      <c r="BH313" s="18"/>
      <c r="BI313" s="18"/>
      <c r="BJ313" s="18"/>
      <c r="BK313" s="18"/>
      <c r="BL313" s="18"/>
      <c r="BM313" s="18"/>
      <c r="BN313" s="18"/>
      <c r="BO313" s="18"/>
      <c r="BP313" s="18"/>
      <c r="BQ313" s="18"/>
      <c r="BR313" s="18"/>
      <c r="BS313" s="18"/>
      <c r="BT313" s="18"/>
      <c r="BU313" s="18"/>
      <c r="BV313" s="18"/>
      <c r="BW313" s="18"/>
      <c r="BX313" s="18"/>
      <c r="BY313" s="18"/>
      <c r="BZ313" s="18"/>
      <c r="CA313" s="18"/>
      <c r="CB313" s="18"/>
      <c r="CC313" s="18"/>
      <c r="CD313" s="18"/>
      <c r="CE313" s="18"/>
      <c r="CF313" s="18"/>
      <c r="CG313" s="18"/>
      <c r="CH313" s="18"/>
      <c r="CI313" s="18"/>
      <c r="CJ313" s="18"/>
      <c r="CK313" s="18"/>
      <c r="CL313" s="18"/>
      <c r="CM313" s="18"/>
      <c r="CN313" s="18"/>
      <c r="CO313" s="18"/>
      <c r="CP313" s="18"/>
      <c r="CQ313" s="18"/>
      <c r="CR313" s="18"/>
      <c r="CS313" s="18"/>
      <c r="CT313" s="18"/>
      <c r="CU313" s="18"/>
      <c r="CV313" s="18"/>
      <c r="CW313" s="18"/>
      <c r="CX313" s="18"/>
      <c r="CY313" s="18"/>
      <c r="CZ313" s="18"/>
      <c r="DA313" s="18"/>
      <c r="DB313" s="18"/>
      <c r="DC313" s="18"/>
      <c r="DD313" s="18"/>
      <c r="DE313" s="18"/>
      <c r="DF313" s="18"/>
      <c r="DG313" s="18"/>
      <c r="DH313" s="18"/>
      <c r="DI313" s="18"/>
      <c r="DJ313" s="18"/>
      <c r="DK313" s="18"/>
      <c r="DL313" s="18"/>
      <c r="DM313" s="18"/>
      <c r="DN313" s="18"/>
      <c r="DO313" s="18"/>
      <c r="DP313" s="18"/>
      <c r="DQ313" s="18"/>
      <c r="DR313" s="18"/>
      <c r="DS313" s="18"/>
      <c r="DT313" s="18"/>
      <c r="DU313" s="18"/>
      <c r="DV313" s="18"/>
      <c r="DW313" s="18"/>
      <c r="DX313" s="18"/>
      <c r="DY313" s="18"/>
      <c r="DZ313" s="18"/>
      <c r="EA313" s="18"/>
      <c r="EB313" s="18"/>
      <c r="EC313" s="18"/>
      <c r="ED313" s="18"/>
      <c r="EE313" s="18"/>
      <c r="EF313" s="18"/>
      <c r="EG313" s="18"/>
      <c r="EH313" s="18"/>
      <c r="EI313" s="18"/>
      <c r="EJ313" s="18"/>
      <c r="EK313" s="18"/>
      <c r="EL313" s="18"/>
      <c r="EM313" s="18"/>
      <c r="EN313" s="18"/>
      <c r="EO313" s="18"/>
      <c r="EP313" s="18"/>
      <c r="EQ313" s="18"/>
      <c r="ER313" s="18"/>
      <c r="ES313" s="18"/>
      <c r="ET313" s="18"/>
      <c r="EU313" s="18"/>
      <c r="EV313" s="18"/>
      <c r="EW313" s="18"/>
      <c r="EX313" s="18"/>
      <c r="EY313" s="18"/>
      <c r="EZ313" s="18"/>
      <c r="FA313" s="18"/>
      <c r="FB313" s="18"/>
      <c r="FC313" s="18"/>
      <c r="FD313" s="18"/>
      <c r="FE313" s="18"/>
    </row>
    <row r="314" spans="1:161" x14ac:dyDescent="0.2">
      <c r="A314" s="125">
        <f t="shared" si="404"/>
        <v>44278</v>
      </c>
      <c r="B314" s="123">
        <f t="shared" si="399"/>
        <v>1097.8562130800001</v>
      </c>
      <c r="C314" s="3">
        <f t="shared" si="448"/>
        <v>1077.37662202</v>
      </c>
      <c r="D314" s="126">
        <f t="shared" si="411"/>
        <v>845.26800000000003</v>
      </c>
      <c r="E314" s="175">
        <f>IF(DAY(A313)=$A$7,VLOOKUP(A313,[1]A!$A$15:$C$500,3),E313)</f>
        <v>852.80899999999997</v>
      </c>
      <c r="F314" s="127">
        <f t="shared" si="412"/>
        <v>44220</v>
      </c>
      <c r="G314" s="122">
        <f t="shared" si="413"/>
        <v>8.9214308361371675E-3</v>
      </c>
      <c r="H314" s="128">
        <f t="shared" si="418"/>
        <v>28</v>
      </c>
      <c r="I314" s="128">
        <f t="shared" si="405"/>
        <v>28</v>
      </c>
      <c r="J314" s="123">
        <f t="shared" si="406"/>
        <v>1.0089214308361372</v>
      </c>
      <c r="K314" s="123">
        <v>1</v>
      </c>
      <c r="L314" s="123">
        <f t="shared" si="449"/>
        <v>1.00892143</v>
      </c>
      <c r="M314" s="123">
        <f t="shared" si="400"/>
        <v>1086.98836213</v>
      </c>
      <c r="N314" s="27">
        <f t="shared" si="414"/>
        <v>10</v>
      </c>
      <c r="O314" s="122">
        <f t="shared" si="401"/>
        <v>0</v>
      </c>
      <c r="P314" s="123">
        <f t="shared" si="446"/>
        <v>0</v>
      </c>
      <c r="Q314" s="122">
        <f t="shared" si="407"/>
        <v>0.1268</v>
      </c>
      <c r="R314" s="130">
        <f t="shared" si="402"/>
        <v>1.00999813</v>
      </c>
      <c r="S314" s="123">
        <f t="shared" si="408"/>
        <v>10.867850949999999</v>
      </c>
      <c r="T314" s="123">
        <f t="shared" si="409"/>
        <v>10.867850949999999</v>
      </c>
      <c r="U314" s="131" t="str">
        <f t="shared" ref="U314" si="466">U313</f>
        <v>J=</v>
      </c>
      <c r="V314" s="140">
        <f t="shared" si="451"/>
        <v>44278</v>
      </c>
      <c r="W314" s="4"/>
      <c r="X314" s="4"/>
      <c r="Y314" s="4"/>
      <c r="AE314" s="10"/>
      <c r="AF314" s="10"/>
      <c r="AG314" s="10"/>
      <c r="AH314" s="10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</row>
    <row r="315" spans="1:161" x14ac:dyDescent="0.2">
      <c r="A315" s="125">
        <f t="shared" si="404"/>
        <v>44279</v>
      </c>
      <c r="B315" s="123">
        <f t="shared" si="399"/>
        <v>1087.99426543</v>
      </c>
      <c r="C315" s="3">
        <f t="shared" si="448"/>
        <v>1086.98836213</v>
      </c>
      <c r="D315" s="126">
        <f t="shared" si="411"/>
        <v>852.80899999999997</v>
      </c>
      <c r="E315" s="175">
        <f>IF(DAY(A314)=$A$7,VLOOKUP(A314,[1]A!$A$15:$C$500,3),E314)</f>
        <v>868.92899999999997</v>
      </c>
      <c r="F315" s="127">
        <f t="shared" si="412"/>
        <v>44251</v>
      </c>
      <c r="G315" s="122">
        <f t="shared" si="413"/>
        <v>1.8902239540155019E-2</v>
      </c>
      <c r="H315" s="128">
        <f t="shared" si="418"/>
        <v>1</v>
      </c>
      <c r="I315" s="128">
        <f t="shared" si="405"/>
        <v>31</v>
      </c>
      <c r="J315" s="123">
        <f t="shared" si="406"/>
        <v>1.0006042409314564</v>
      </c>
      <c r="K315" s="123">
        <v>1</v>
      </c>
      <c r="L315" s="123">
        <f t="shared" si="449"/>
        <v>1.0006042399999999</v>
      </c>
      <c r="M315" s="123">
        <f t="shared" si="400"/>
        <v>1087.6451639700001</v>
      </c>
      <c r="N315" s="27">
        <f t="shared" si="414"/>
        <v>0</v>
      </c>
      <c r="O315" s="122">
        <f t="shared" si="401"/>
        <v>0</v>
      </c>
      <c r="P315" s="123">
        <f t="shared" si="446"/>
        <v>0</v>
      </c>
      <c r="Q315" s="122">
        <f t="shared" si="407"/>
        <v>0.1268</v>
      </c>
      <c r="R315" s="130">
        <f t="shared" si="402"/>
        <v>1.00032097</v>
      </c>
      <c r="S315" s="123">
        <f t="shared" si="408"/>
        <v>0.34910145999999997</v>
      </c>
      <c r="T315" s="123">
        <f t="shared" si="409"/>
        <v>0</v>
      </c>
      <c r="U315" s="131" t="str">
        <f t="shared" ref="U315" si="467">U314</f>
        <v>J=</v>
      </c>
      <c r="V315" s="140">
        <f t="shared" si="451"/>
        <v>44309</v>
      </c>
      <c r="W315" s="4"/>
      <c r="X315" s="4"/>
      <c r="Y315" s="4"/>
      <c r="AE315" s="10"/>
      <c r="AF315" s="10"/>
      <c r="AG315" s="10"/>
      <c r="AH315" s="10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</row>
    <row r="316" spans="1:161" x14ac:dyDescent="0.2">
      <c r="A316" s="125">
        <f t="shared" si="404"/>
        <v>44280</v>
      </c>
      <c r="B316" s="123">
        <f t="shared" si="399"/>
        <v>1089.0010940499999</v>
      </c>
      <c r="C316" s="3">
        <f t="shared" si="448"/>
        <v>1086.98836213</v>
      </c>
      <c r="D316" s="126">
        <f t="shared" si="411"/>
        <v>852.80899999999997</v>
      </c>
      <c r="E316" s="175">
        <f>IF(DAY(A315)=$A$7,VLOOKUP(A315,[1]A!$A$15:$C$500,3),E315)</f>
        <v>868.92899999999997</v>
      </c>
      <c r="F316" s="127">
        <f t="shared" si="412"/>
        <v>44251</v>
      </c>
      <c r="G316" s="122">
        <f t="shared" si="413"/>
        <v>1.8902239540155019E-2</v>
      </c>
      <c r="H316" s="128">
        <f t="shared" si="418"/>
        <v>2</v>
      </c>
      <c r="I316" s="128">
        <f t="shared" si="405"/>
        <v>31</v>
      </c>
      <c r="J316" s="123">
        <f t="shared" si="406"/>
        <v>1.001208846970016</v>
      </c>
      <c r="K316" s="123">
        <v>1</v>
      </c>
      <c r="L316" s="123">
        <f t="shared" si="449"/>
        <v>1.0012088400000001</v>
      </c>
      <c r="M316" s="123">
        <f t="shared" si="400"/>
        <v>1088.3023571399999</v>
      </c>
      <c r="N316" s="27">
        <f t="shared" si="414"/>
        <v>0</v>
      </c>
      <c r="O316" s="122">
        <f t="shared" si="401"/>
        <v>0</v>
      </c>
      <c r="P316" s="123">
        <f t="shared" si="446"/>
        <v>0</v>
      </c>
      <c r="Q316" s="122">
        <f t="shared" si="407"/>
        <v>0.1268</v>
      </c>
      <c r="R316" s="130">
        <f t="shared" si="402"/>
        <v>1.000642043</v>
      </c>
      <c r="S316" s="123">
        <f t="shared" si="408"/>
        <v>0.69873691000000004</v>
      </c>
      <c r="T316" s="123">
        <f t="shared" si="409"/>
        <v>0</v>
      </c>
      <c r="U316" s="131" t="str">
        <f t="shared" ref="U316" si="468">U315</f>
        <v>J=</v>
      </c>
      <c r="V316" s="140">
        <f t="shared" si="451"/>
        <v>44309</v>
      </c>
      <c r="W316" s="4"/>
      <c r="X316" s="4"/>
      <c r="Y316" s="4"/>
      <c r="AE316" s="10"/>
      <c r="AF316" s="10"/>
      <c r="AG316" s="10"/>
      <c r="AH316" s="10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</row>
    <row r="317" spans="1:161" x14ac:dyDescent="0.2">
      <c r="A317" s="125">
        <f t="shared" si="404"/>
        <v>44281</v>
      </c>
      <c r="B317" s="123">
        <f t="shared" si="399"/>
        <v>1090.00886049</v>
      </c>
      <c r="C317" s="3">
        <f t="shared" si="448"/>
        <v>1086.98836213</v>
      </c>
      <c r="D317" s="126">
        <f t="shared" si="411"/>
        <v>852.80899999999997</v>
      </c>
      <c r="E317" s="175">
        <f>IF(DAY(A316)=$A$7,VLOOKUP(A316,[1]A!$A$15:$C$500,3),E316)</f>
        <v>868.92899999999997</v>
      </c>
      <c r="F317" s="127">
        <f t="shared" si="412"/>
        <v>44251</v>
      </c>
      <c r="G317" s="122">
        <f t="shared" si="413"/>
        <v>1.8902239540155019E-2</v>
      </c>
      <c r="H317" s="128">
        <f t="shared" si="418"/>
        <v>3</v>
      </c>
      <c r="I317" s="128">
        <f t="shared" si="405"/>
        <v>31</v>
      </c>
      <c r="J317" s="123">
        <f t="shared" si="406"/>
        <v>1.0018138183362917</v>
      </c>
      <c r="K317" s="123">
        <v>1</v>
      </c>
      <c r="L317" s="123">
        <f t="shared" si="449"/>
        <v>1.00181381</v>
      </c>
      <c r="M317" s="123">
        <f t="shared" si="400"/>
        <v>1088.95995249</v>
      </c>
      <c r="N317" s="27">
        <f t="shared" si="414"/>
        <v>0</v>
      </c>
      <c r="O317" s="122">
        <f t="shared" si="401"/>
        <v>0</v>
      </c>
      <c r="P317" s="123">
        <f t="shared" si="446"/>
        <v>0</v>
      </c>
      <c r="Q317" s="122">
        <f t="shared" si="407"/>
        <v>0.1268</v>
      </c>
      <c r="R317" s="130">
        <f t="shared" si="402"/>
        <v>1.00096322</v>
      </c>
      <c r="S317" s="123">
        <f t="shared" si="408"/>
        <v>1.048908</v>
      </c>
      <c r="T317" s="123">
        <f t="shared" si="409"/>
        <v>0</v>
      </c>
      <c r="U317" s="131" t="str">
        <f t="shared" ref="U317" si="469">U316</f>
        <v>J=</v>
      </c>
      <c r="V317" s="140">
        <f t="shared" si="451"/>
        <v>44309</v>
      </c>
      <c r="W317" s="4"/>
      <c r="X317" s="4"/>
      <c r="Y317" s="4"/>
      <c r="AE317" s="10"/>
      <c r="AF317" s="10"/>
      <c r="AG317" s="10"/>
      <c r="AH317" s="10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</row>
    <row r="318" spans="1:161" x14ac:dyDescent="0.2">
      <c r="A318" s="125">
        <f t="shared" si="404"/>
        <v>44282</v>
      </c>
      <c r="B318" s="123">
        <f t="shared" si="399"/>
        <v>1091.01756318</v>
      </c>
      <c r="C318" s="3">
        <f t="shared" si="448"/>
        <v>1086.98836213</v>
      </c>
      <c r="D318" s="126">
        <f t="shared" si="411"/>
        <v>852.80899999999997</v>
      </c>
      <c r="E318" s="175">
        <f>IF(DAY(A317)=$A$7,VLOOKUP(A317,[1]A!$A$15:$C$500,3),E317)</f>
        <v>868.92899999999997</v>
      </c>
      <c r="F318" s="127">
        <f t="shared" si="412"/>
        <v>44251</v>
      </c>
      <c r="G318" s="122">
        <f t="shared" si="413"/>
        <v>1.8902239540155019E-2</v>
      </c>
      <c r="H318" s="128">
        <f t="shared" si="418"/>
        <v>4</v>
      </c>
      <c r="I318" s="128">
        <f t="shared" si="405"/>
        <v>31</v>
      </c>
      <c r="J318" s="123">
        <f t="shared" si="406"/>
        <v>1.0024191552510291</v>
      </c>
      <c r="K318" s="123">
        <v>1</v>
      </c>
      <c r="L318" s="123">
        <f t="shared" si="449"/>
        <v>1.0024191499999999</v>
      </c>
      <c r="M318" s="123">
        <f t="shared" si="400"/>
        <v>1089.6179500200001</v>
      </c>
      <c r="N318" s="27">
        <f t="shared" si="414"/>
        <v>0</v>
      </c>
      <c r="O318" s="122">
        <f t="shared" si="401"/>
        <v>0</v>
      </c>
      <c r="P318" s="123">
        <f t="shared" si="446"/>
        <v>0</v>
      </c>
      <c r="Q318" s="122">
        <f t="shared" si="407"/>
        <v>0.1268</v>
      </c>
      <c r="R318" s="130">
        <f t="shared" si="402"/>
        <v>1.0012844990000001</v>
      </c>
      <c r="S318" s="123">
        <f t="shared" si="408"/>
        <v>1.3996131599999999</v>
      </c>
      <c r="T318" s="123">
        <f t="shared" si="409"/>
        <v>0</v>
      </c>
      <c r="U318" s="131" t="str">
        <f t="shared" ref="U318" si="470">U317</f>
        <v>J=</v>
      </c>
      <c r="V318" s="140">
        <f t="shared" si="451"/>
        <v>44309</v>
      </c>
      <c r="W318" s="4"/>
      <c r="X318" s="4"/>
      <c r="Y318" s="4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</row>
    <row r="319" spans="1:161" x14ac:dyDescent="0.2">
      <c r="A319" s="125">
        <f t="shared" si="404"/>
        <v>44283</v>
      </c>
      <c r="B319" s="123">
        <f t="shared" si="399"/>
        <v>1092.0271940100001</v>
      </c>
      <c r="C319" s="3">
        <f t="shared" si="448"/>
        <v>1086.98836213</v>
      </c>
      <c r="D319" s="126">
        <f t="shared" si="411"/>
        <v>852.80899999999997</v>
      </c>
      <c r="E319" s="175">
        <f>IF(DAY(A318)=$A$7,VLOOKUP(A318,[1]A!$A$15:$C$500,3),E318)</f>
        <v>868.92899999999997</v>
      </c>
      <c r="F319" s="127">
        <f t="shared" si="412"/>
        <v>44251</v>
      </c>
      <c r="G319" s="122">
        <f t="shared" si="413"/>
        <v>1.8902239540155019E-2</v>
      </c>
      <c r="H319" s="128">
        <f t="shared" si="418"/>
        <v>5</v>
      </c>
      <c r="I319" s="128">
        <f t="shared" si="405"/>
        <v>31</v>
      </c>
      <c r="J319" s="123">
        <f t="shared" si="406"/>
        <v>1.0030248579351078</v>
      </c>
      <c r="K319" s="123">
        <v>1</v>
      </c>
      <c r="L319" s="123">
        <f t="shared" si="449"/>
        <v>1.0030248500000001</v>
      </c>
      <c r="M319" s="123">
        <f t="shared" si="400"/>
        <v>1090.27633887</v>
      </c>
      <c r="N319" s="27">
        <f t="shared" si="414"/>
        <v>0</v>
      </c>
      <c r="O319" s="122">
        <f t="shared" si="401"/>
        <v>0</v>
      </c>
      <c r="P319" s="123">
        <f t="shared" si="446"/>
        <v>0</v>
      </c>
      <c r="Q319" s="122">
        <f t="shared" si="407"/>
        <v>0.1268</v>
      </c>
      <c r="R319" s="130">
        <f t="shared" si="402"/>
        <v>1.001605882</v>
      </c>
      <c r="S319" s="123">
        <f t="shared" si="408"/>
        <v>1.7508551400000001</v>
      </c>
      <c r="T319" s="123">
        <f t="shared" si="409"/>
        <v>0</v>
      </c>
      <c r="U319" s="131" t="str">
        <f t="shared" ref="U319" si="471">U318</f>
        <v>J=</v>
      </c>
      <c r="V319" s="140">
        <f t="shared" si="451"/>
        <v>44309</v>
      </c>
      <c r="W319" s="4"/>
      <c r="X319" s="4"/>
      <c r="Y319" s="4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</row>
    <row r="320" spans="1:161" x14ac:dyDescent="0.2">
      <c r="A320" s="125">
        <f t="shared" si="404"/>
        <v>44284</v>
      </c>
      <c r="B320" s="123">
        <f t="shared" si="399"/>
        <v>1093.0377622699998</v>
      </c>
      <c r="C320" s="3">
        <f t="shared" si="448"/>
        <v>1086.98836213</v>
      </c>
      <c r="D320" s="126">
        <f t="shared" si="411"/>
        <v>852.80899999999997</v>
      </c>
      <c r="E320" s="175">
        <f>IF(DAY(A319)=$A$7,VLOOKUP(A319,[1]A!$A$15:$C$500,3),E319)</f>
        <v>868.92899999999997</v>
      </c>
      <c r="F320" s="127">
        <f t="shared" si="412"/>
        <v>44251</v>
      </c>
      <c r="G320" s="122">
        <f t="shared" si="413"/>
        <v>1.8902239540155019E-2</v>
      </c>
      <c r="H320" s="128">
        <f t="shared" si="418"/>
        <v>6</v>
      </c>
      <c r="I320" s="128">
        <f t="shared" si="405"/>
        <v>31</v>
      </c>
      <c r="J320" s="123">
        <f t="shared" si="406"/>
        <v>1.0036309266095402</v>
      </c>
      <c r="K320" s="123">
        <v>1</v>
      </c>
      <c r="L320" s="123">
        <f t="shared" si="449"/>
        <v>1.00363092</v>
      </c>
      <c r="M320" s="123">
        <f t="shared" si="400"/>
        <v>1090.9351299099999</v>
      </c>
      <c r="N320" s="27">
        <f t="shared" si="414"/>
        <v>0</v>
      </c>
      <c r="O320" s="122">
        <f t="shared" si="401"/>
        <v>0</v>
      </c>
      <c r="P320" s="123">
        <f t="shared" si="446"/>
        <v>0</v>
      </c>
      <c r="Q320" s="122">
        <f t="shared" si="407"/>
        <v>0.1268</v>
      </c>
      <c r="R320" s="130">
        <f t="shared" si="402"/>
        <v>1.001927367</v>
      </c>
      <c r="S320" s="123">
        <f t="shared" si="408"/>
        <v>2.1026323599999999</v>
      </c>
      <c r="T320" s="123">
        <f t="shared" si="409"/>
        <v>0</v>
      </c>
      <c r="U320" s="131" t="str">
        <f t="shared" ref="U320" si="472">U319</f>
        <v>J=</v>
      </c>
      <c r="V320" s="140">
        <f t="shared" si="451"/>
        <v>44309</v>
      </c>
      <c r="W320" s="4"/>
      <c r="X320" s="4"/>
      <c r="Y320" s="4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</row>
    <row r="321" spans="1:47" x14ac:dyDescent="0.2">
      <c r="A321" s="125">
        <f t="shared" si="404"/>
        <v>44285</v>
      </c>
      <c r="B321" s="123">
        <f t="shared" si="399"/>
        <v>1094.04927073</v>
      </c>
      <c r="C321" s="3">
        <f t="shared" si="448"/>
        <v>1086.98836213</v>
      </c>
      <c r="D321" s="126">
        <f t="shared" si="411"/>
        <v>852.80899999999997</v>
      </c>
      <c r="E321" s="175">
        <f>IF(DAY(A320)=$A$7,VLOOKUP(A320,[1]A!$A$15:$C$500,3),E320)</f>
        <v>868.92899999999997</v>
      </c>
      <c r="F321" s="127">
        <f t="shared" si="412"/>
        <v>44251</v>
      </c>
      <c r="G321" s="122">
        <f t="shared" si="413"/>
        <v>1.8902239540155019E-2</v>
      </c>
      <c r="H321" s="128">
        <f t="shared" si="418"/>
        <v>7</v>
      </c>
      <c r="I321" s="128">
        <f t="shared" si="405"/>
        <v>31</v>
      </c>
      <c r="J321" s="123">
        <f t="shared" si="406"/>
        <v>1.0042373614954734</v>
      </c>
      <c r="K321" s="123">
        <v>1</v>
      </c>
      <c r="L321" s="123">
        <f t="shared" si="449"/>
        <v>1.0042373600000001</v>
      </c>
      <c r="M321" s="123">
        <f t="shared" si="400"/>
        <v>1091.59432313</v>
      </c>
      <c r="N321" s="27">
        <f t="shared" si="414"/>
        <v>0</v>
      </c>
      <c r="O321" s="122">
        <f t="shared" si="401"/>
        <v>0</v>
      </c>
      <c r="P321" s="123">
        <f t="shared" si="446"/>
        <v>0</v>
      </c>
      <c r="Q321" s="122">
        <f t="shared" si="407"/>
        <v>0.1268</v>
      </c>
      <c r="R321" s="130">
        <f t="shared" si="402"/>
        <v>1.0022489560000001</v>
      </c>
      <c r="S321" s="123">
        <f t="shared" si="408"/>
        <v>2.4549476000000001</v>
      </c>
      <c r="T321" s="123">
        <f t="shared" si="409"/>
        <v>0</v>
      </c>
      <c r="U321" s="131" t="str">
        <f t="shared" ref="U321" si="473">U320</f>
        <v>J=</v>
      </c>
      <c r="V321" s="140">
        <f t="shared" si="451"/>
        <v>44309</v>
      </c>
      <c r="W321" s="4"/>
      <c r="X321" s="4"/>
      <c r="Y321" s="4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</row>
    <row r="322" spans="1:47" x14ac:dyDescent="0.2">
      <c r="A322" s="125">
        <f t="shared" si="404"/>
        <v>44286</v>
      </c>
      <c r="B322" s="123">
        <f t="shared" si="399"/>
        <v>1095.0617079900001</v>
      </c>
      <c r="C322" s="3">
        <f t="shared" si="448"/>
        <v>1086.98836213</v>
      </c>
      <c r="D322" s="126">
        <f t="shared" si="411"/>
        <v>852.80899999999997</v>
      </c>
      <c r="E322" s="175">
        <f>IF(DAY(A321)=$A$7,VLOOKUP(A321,[1]A!$A$15:$C$500,3),E321)</f>
        <v>868.92899999999997</v>
      </c>
      <c r="F322" s="127">
        <f t="shared" si="412"/>
        <v>44251</v>
      </c>
      <c r="G322" s="122">
        <f t="shared" si="413"/>
        <v>1.8902239540155019E-2</v>
      </c>
      <c r="H322" s="128">
        <f t="shared" si="418"/>
        <v>8</v>
      </c>
      <c r="I322" s="128">
        <f t="shared" si="405"/>
        <v>31</v>
      </c>
      <c r="J322" s="123">
        <f t="shared" si="406"/>
        <v>1.0048441628141866</v>
      </c>
      <c r="K322" s="123">
        <v>1</v>
      </c>
      <c r="L322" s="123">
        <f t="shared" si="449"/>
        <v>1.00484416</v>
      </c>
      <c r="M322" s="123">
        <f t="shared" si="400"/>
        <v>1092.25390767</v>
      </c>
      <c r="N322" s="27">
        <f t="shared" si="414"/>
        <v>0</v>
      </c>
      <c r="O322" s="122">
        <f t="shared" si="401"/>
        <v>0</v>
      </c>
      <c r="P322" s="123">
        <f t="shared" si="446"/>
        <v>0</v>
      </c>
      <c r="Q322" s="122">
        <f t="shared" si="407"/>
        <v>0.1268</v>
      </c>
      <c r="R322" s="130">
        <f t="shared" si="402"/>
        <v>1.0025706480000001</v>
      </c>
      <c r="S322" s="123">
        <f t="shared" si="408"/>
        <v>2.8078003200000001</v>
      </c>
      <c r="T322" s="123">
        <f t="shared" si="409"/>
        <v>0</v>
      </c>
      <c r="U322" s="131" t="str">
        <f t="shared" ref="U322" si="474">U321</f>
        <v>J=</v>
      </c>
      <c r="V322" s="140">
        <f t="shared" si="451"/>
        <v>44309</v>
      </c>
      <c r="W322" s="4"/>
      <c r="X322" s="4"/>
      <c r="Y322" s="4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</row>
    <row r="323" spans="1:47" x14ac:dyDescent="0.2">
      <c r="A323" s="125">
        <f t="shared" si="404"/>
        <v>44287</v>
      </c>
      <c r="B323" s="123">
        <f t="shared" si="399"/>
        <v>1096.07508553</v>
      </c>
      <c r="C323" s="3">
        <f t="shared" si="448"/>
        <v>1086.98836213</v>
      </c>
      <c r="D323" s="126">
        <f t="shared" si="411"/>
        <v>852.80899999999997</v>
      </c>
      <c r="E323" s="175">
        <f>IF(DAY(A322)=$A$7,VLOOKUP(A322,[1]A!$A$15:$C$500,3),E322)</f>
        <v>868.92899999999997</v>
      </c>
      <c r="F323" s="127">
        <f t="shared" si="412"/>
        <v>44251</v>
      </c>
      <c r="G323" s="122">
        <f t="shared" si="413"/>
        <v>1.8902239540155019E-2</v>
      </c>
      <c r="H323" s="128">
        <f t="shared" si="418"/>
        <v>9</v>
      </c>
      <c r="I323" s="128">
        <f t="shared" si="405"/>
        <v>31</v>
      </c>
      <c r="J323" s="123">
        <f t="shared" si="406"/>
        <v>1.005451330787094</v>
      </c>
      <c r="K323" s="123">
        <v>1</v>
      </c>
      <c r="L323" s="123">
        <f t="shared" si="449"/>
        <v>1.0054513300000001</v>
      </c>
      <c r="M323" s="123">
        <f t="shared" si="400"/>
        <v>1092.91389439</v>
      </c>
      <c r="N323" s="27">
        <f t="shared" si="414"/>
        <v>0</v>
      </c>
      <c r="O323" s="122">
        <f t="shared" si="401"/>
        <v>0</v>
      </c>
      <c r="P323" s="123">
        <f t="shared" si="446"/>
        <v>0</v>
      </c>
      <c r="Q323" s="122">
        <f t="shared" si="407"/>
        <v>0.1268</v>
      </c>
      <c r="R323" s="130">
        <f t="shared" si="402"/>
        <v>1.0028924429999999</v>
      </c>
      <c r="S323" s="123">
        <f t="shared" si="408"/>
        <v>3.1611911400000001</v>
      </c>
      <c r="T323" s="123">
        <f t="shared" si="409"/>
        <v>0</v>
      </c>
      <c r="U323" s="131" t="str">
        <f t="shared" ref="U323" si="475">U322</f>
        <v>J=</v>
      </c>
      <c r="V323" s="140">
        <f t="shared" si="451"/>
        <v>44309</v>
      </c>
      <c r="W323" s="4"/>
      <c r="X323" s="4"/>
      <c r="Y323" s="4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</row>
    <row r="324" spans="1:47" x14ac:dyDescent="0.2">
      <c r="A324" s="125">
        <f t="shared" si="404"/>
        <v>44288</v>
      </c>
      <c r="B324" s="123">
        <f t="shared" si="399"/>
        <v>1097.08939414</v>
      </c>
      <c r="C324" s="3">
        <f t="shared" si="448"/>
        <v>1086.98836213</v>
      </c>
      <c r="D324" s="126">
        <f t="shared" si="411"/>
        <v>852.80899999999997</v>
      </c>
      <c r="E324" s="175">
        <f>IF(DAY(A323)=$A$7,VLOOKUP(A323,[1]A!$A$15:$C$500,3),E323)</f>
        <v>868.92899999999997</v>
      </c>
      <c r="F324" s="127">
        <f t="shared" si="412"/>
        <v>44251</v>
      </c>
      <c r="G324" s="122">
        <f t="shared" si="413"/>
        <v>1.8902239540155019E-2</v>
      </c>
      <c r="H324" s="128">
        <f t="shared" si="418"/>
        <v>10</v>
      </c>
      <c r="I324" s="128">
        <f t="shared" si="405"/>
        <v>31</v>
      </c>
      <c r="J324" s="123">
        <f t="shared" si="406"/>
        <v>1.006058865635743</v>
      </c>
      <c r="K324" s="123">
        <v>1</v>
      </c>
      <c r="L324" s="123">
        <f t="shared" si="449"/>
        <v>1.00605886</v>
      </c>
      <c r="M324" s="123">
        <f t="shared" si="400"/>
        <v>1093.5742724300001</v>
      </c>
      <c r="N324" s="27">
        <f t="shared" si="414"/>
        <v>0</v>
      </c>
      <c r="O324" s="122">
        <f t="shared" si="401"/>
        <v>0</v>
      </c>
      <c r="P324" s="123">
        <f t="shared" si="446"/>
        <v>0</v>
      </c>
      <c r="Q324" s="122">
        <f t="shared" si="407"/>
        <v>0.1268</v>
      </c>
      <c r="R324" s="130">
        <f t="shared" si="402"/>
        <v>1.0032143419999999</v>
      </c>
      <c r="S324" s="123">
        <f t="shared" si="408"/>
        <v>3.5151217099999998</v>
      </c>
      <c r="T324" s="123">
        <f t="shared" si="409"/>
        <v>0</v>
      </c>
      <c r="U324" s="131" t="str">
        <f t="shared" ref="U324" si="476">U323</f>
        <v>J=</v>
      </c>
      <c r="V324" s="140">
        <f t="shared" si="451"/>
        <v>44309</v>
      </c>
      <c r="W324" s="4"/>
      <c r="X324" s="4"/>
      <c r="Y324" s="4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</row>
    <row r="325" spans="1:47" x14ac:dyDescent="0.2">
      <c r="A325" s="125">
        <f t="shared" si="404"/>
        <v>44289</v>
      </c>
      <c r="B325" s="123">
        <f t="shared" si="399"/>
        <v>1098.10464422</v>
      </c>
      <c r="C325" s="3">
        <f t="shared" si="448"/>
        <v>1086.98836213</v>
      </c>
      <c r="D325" s="126">
        <f t="shared" si="411"/>
        <v>852.80899999999997</v>
      </c>
      <c r="E325" s="175">
        <f>IF(DAY(A324)=$A$7,VLOOKUP(A324,[1]A!$A$15:$C$500,3),E324)</f>
        <v>868.92899999999997</v>
      </c>
      <c r="F325" s="127">
        <f t="shared" si="412"/>
        <v>44251</v>
      </c>
      <c r="G325" s="122">
        <f t="shared" si="413"/>
        <v>1.8902239540155019E-2</v>
      </c>
      <c r="H325" s="128">
        <f t="shared" si="418"/>
        <v>11</v>
      </c>
      <c r="I325" s="128">
        <f t="shared" si="405"/>
        <v>31</v>
      </c>
      <c r="J325" s="123">
        <f t="shared" si="406"/>
        <v>1.0066667675818146</v>
      </c>
      <c r="K325" s="123">
        <v>1</v>
      </c>
      <c r="L325" s="123">
        <f t="shared" si="449"/>
        <v>1.0066667600000001</v>
      </c>
      <c r="M325" s="123">
        <f t="shared" si="400"/>
        <v>1094.2350526600001</v>
      </c>
      <c r="N325" s="27">
        <f t="shared" si="414"/>
        <v>0</v>
      </c>
      <c r="O325" s="122">
        <f t="shared" si="401"/>
        <v>0</v>
      </c>
      <c r="P325" s="123">
        <f t="shared" si="446"/>
        <v>0</v>
      </c>
      <c r="Q325" s="122">
        <f t="shared" si="407"/>
        <v>0.1268</v>
      </c>
      <c r="R325" s="130">
        <f t="shared" si="402"/>
        <v>1.003536344</v>
      </c>
      <c r="S325" s="123">
        <f t="shared" si="408"/>
        <v>3.8695915599999999</v>
      </c>
      <c r="T325" s="123">
        <f t="shared" si="409"/>
        <v>0</v>
      </c>
      <c r="U325" s="131" t="str">
        <f t="shared" ref="U325" si="477">U324</f>
        <v>J=</v>
      </c>
      <c r="V325" s="140">
        <f t="shared" si="451"/>
        <v>44309</v>
      </c>
      <c r="W325" s="4"/>
      <c r="X325" s="4"/>
      <c r="Y325" s="4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</row>
    <row r="326" spans="1:47" x14ac:dyDescent="0.2">
      <c r="A326" s="125">
        <f t="shared" si="404"/>
        <v>44290</v>
      </c>
      <c r="B326" s="123">
        <f t="shared" si="399"/>
        <v>1099.12083635</v>
      </c>
      <c r="C326" s="3">
        <f t="shared" si="448"/>
        <v>1086.98836213</v>
      </c>
      <c r="D326" s="126">
        <f t="shared" si="411"/>
        <v>852.80899999999997</v>
      </c>
      <c r="E326" s="175">
        <f>IF(DAY(A325)=$A$7,VLOOKUP(A325,[1]A!$A$15:$C$500,3),E325)</f>
        <v>868.92899999999997</v>
      </c>
      <c r="F326" s="127">
        <f t="shared" si="412"/>
        <v>44251</v>
      </c>
      <c r="G326" s="122">
        <f t="shared" si="413"/>
        <v>1.8902239540155019E-2</v>
      </c>
      <c r="H326" s="128">
        <f t="shared" si="418"/>
        <v>12</v>
      </c>
      <c r="I326" s="128">
        <f t="shared" si="405"/>
        <v>31</v>
      </c>
      <c r="J326" s="123">
        <f t="shared" si="406"/>
        <v>1.0072750368471246</v>
      </c>
      <c r="K326" s="123">
        <v>1</v>
      </c>
      <c r="L326" s="123">
        <f t="shared" si="449"/>
        <v>1.00727503</v>
      </c>
      <c r="M326" s="123">
        <f t="shared" si="400"/>
        <v>1094.8962350700001</v>
      </c>
      <c r="N326" s="27">
        <f t="shared" si="414"/>
        <v>0</v>
      </c>
      <c r="O326" s="122">
        <f t="shared" si="401"/>
        <v>0</v>
      </c>
      <c r="P326" s="123">
        <f t="shared" si="446"/>
        <v>0</v>
      </c>
      <c r="Q326" s="122">
        <f t="shared" si="407"/>
        <v>0.1268</v>
      </c>
      <c r="R326" s="130">
        <f t="shared" si="402"/>
        <v>1.003858449</v>
      </c>
      <c r="S326" s="123">
        <f t="shared" si="408"/>
        <v>4.2246012799999999</v>
      </c>
      <c r="T326" s="123">
        <f t="shared" si="409"/>
        <v>0</v>
      </c>
      <c r="U326" s="131" t="str">
        <f t="shared" ref="U326" si="478">U325</f>
        <v>J=</v>
      </c>
      <c r="V326" s="140">
        <f t="shared" si="451"/>
        <v>44309</v>
      </c>
      <c r="W326" s="4"/>
      <c r="X326" s="4"/>
      <c r="Y326" s="4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</row>
    <row r="327" spans="1:47" x14ac:dyDescent="0.2">
      <c r="A327" s="125">
        <f t="shared" si="404"/>
        <v>44291</v>
      </c>
      <c r="B327" s="123">
        <f t="shared" si="399"/>
        <v>1100.1379722300001</v>
      </c>
      <c r="C327" s="3">
        <f t="shared" si="448"/>
        <v>1086.98836213</v>
      </c>
      <c r="D327" s="126">
        <f t="shared" si="411"/>
        <v>852.80899999999997</v>
      </c>
      <c r="E327" s="175">
        <f>IF(DAY(A326)=$A$7,VLOOKUP(A326,[1]A!$A$15:$C$500,3),E326)</f>
        <v>868.92899999999997</v>
      </c>
      <c r="F327" s="127">
        <f t="shared" si="412"/>
        <v>44251</v>
      </c>
      <c r="G327" s="122">
        <f t="shared" si="413"/>
        <v>1.8902239540155019E-2</v>
      </c>
      <c r="H327" s="128">
        <f t="shared" si="418"/>
        <v>13</v>
      </c>
      <c r="I327" s="128">
        <f t="shared" si="405"/>
        <v>31</v>
      </c>
      <c r="J327" s="123">
        <f t="shared" si="406"/>
        <v>1.0078836736536219</v>
      </c>
      <c r="K327" s="123">
        <v>1</v>
      </c>
      <c r="L327" s="123">
        <f t="shared" si="449"/>
        <v>1.00788367</v>
      </c>
      <c r="M327" s="123">
        <f t="shared" si="400"/>
        <v>1095.5578196700001</v>
      </c>
      <c r="N327" s="27">
        <f t="shared" si="414"/>
        <v>0</v>
      </c>
      <c r="O327" s="122">
        <f t="shared" si="401"/>
        <v>0</v>
      </c>
      <c r="P327" s="123">
        <f t="shared" si="446"/>
        <v>0</v>
      </c>
      <c r="Q327" s="122">
        <f t="shared" si="407"/>
        <v>0.1268</v>
      </c>
      <c r="R327" s="130">
        <f t="shared" si="402"/>
        <v>1.0041806579999999</v>
      </c>
      <c r="S327" s="123">
        <f t="shared" si="408"/>
        <v>4.5801525600000002</v>
      </c>
      <c r="T327" s="123">
        <f t="shared" si="409"/>
        <v>0</v>
      </c>
      <c r="U327" s="131" t="str">
        <f t="shared" ref="U327" si="479">U326</f>
        <v>J=</v>
      </c>
      <c r="V327" s="140">
        <f t="shared" si="451"/>
        <v>44309</v>
      </c>
      <c r="W327" s="4"/>
      <c r="X327" s="4"/>
      <c r="Y327" s="4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</row>
    <row r="328" spans="1:47" x14ac:dyDescent="0.2">
      <c r="A328" s="125">
        <f t="shared" si="404"/>
        <v>44292</v>
      </c>
      <c r="B328" s="123">
        <f t="shared" si="399"/>
        <v>1101.1560404300001</v>
      </c>
      <c r="C328" s="3">
        <f t="shared" si="448"/>
        <v>1086.98836213</v>
      </c>
      <c r="D328" s="126">
        <f t="shared" si="411"/>
        <v>852.80899999999997</v>
      </c>
      <c r="E328" s="175">
        <f>IF(DAY(A327)=$A$7,VLOOKUP(A327,[1]A!$A$15:$C$500,3),E327)</f>
        <v>868.92899999999997</v>
      </c>
      <c r="F328" s="127">
        <f t="shared" si="412"/>
        <v>44251</v>
      </c>
      <c r="G328" s="122">
        <f t="shared" si="413"/>
        <v>1.8902239540155019E-2</v>
      </c>
      <c r="H328" s="128">
        <f t="shared" si="418"/>
        <v>14</v>
      </c>
      <c r="I328" s="128">
        <f t="shared" si="405"/>
        <v>31</v>
      </c>
      <c r="J328" s="123">
        <f t="shared" si="406"/>
        <v>1.0084926782233901</v>
      </c>
      <c r="K328" s="123">
        <v>1</v>
      </c>
      <c r="L328" s="123">
        <f t="shared" si="449"/>
        <v>1.0084926700000001</v>
      </c>
      <c r="M328" s="123">
        <f t="shared" si="400"/>
        <v>1096.21979558</v>
      </c>
      <c r="N328" s="27">
        <f t="shared" si="414"/>
        <v>0</v>
      </c>
      <c r="O328" s="122">
        <f t="shared" si="401"/>
        <v>0</v>
      </c>
      <c r="P328" s="123">
        <f t="shared" si="446"/>
        <v>0</v>
      </c>
      <c r="Q328" s="122">
        <f t="shared" si="407"/>
        <v>0.1268</v>
      </c>
      <c r="R328" s="130">
        <f t="shared" si="402"/>
        <v>1.0045029700000001</v>
      </c>
      <c r="S328" s="123">
        <f t="shared" si="408"/>
        <v>4.9362448499999996</v>
      </c>
      <c r="T328" s="123">
        <f t="shared" si="409"/>
        <v>0</v>
      </c>
      <c r="U328" s="131" t="str">
        <f t="shared" ref="U328" si="480">U327</f>
        <v>J=</v>
      </c>
      <c r="V328" s="140">
        <f t="shared" si="451"/>
        <v>44309</v>
      </c>
      <c r="W328" s="4"/>
      <c r="X328" s="4"/>
      <c r="Y328" s="4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</row>
    <row r="329" spans="1:47" x14ac:dyDescent="0.2">
      <c r="A329" s="125">
        <f t="shared" si="404"/>
        <v>44293</v>
      </c>
      <c r="B329" s="123">
        <f t="shared" si="399"/>
        <v>1102.1750633899999</v>
      </c>
      <c r="C329" s="3">
        <f t="shared" si="448"/>
        <v>1086.98836213</v>
      </c>
      <c r="D329" s="126">
        <f t="shared" si="411"/>
        <v>852.80899999999997</v>
      </c>
      <c r="E329" s="175">
        <f>IF(DAY(A328)=$A$7,VLOOKUP(A328,[1]A!$A$15:$C$500,3),E328)</f>
        <v>868.92899999999997</v>
      </c>
      <c r="F329" s="127">
        <f t="shared" si="412"/>
        <v>44251</v>
      </c>
      <c r="G329" s="122">
        <f t="shared" si="413"/>
        <v>1.8902239540155019E-2</v>
      </c>
      <c r="H329" s="128">
        <f t="shared" si="418"/>
        <v>15</v>
      </c>
      <c r="I329" s="128">
        <f t="shared" si="405"/>
        <v>31</v>
      </c>
      <c r="J329" s="123">
        <f t="shared" si="406"/>
        <v>1.0091020507786468</v>
      </c>
      <c r="K329" s="123">
        <v>1</v>
      </c>
      <c r="L329" s="123">
        <f t="shared" si="449"/>
        <v>1.0091020500000001</v>
      </c>
      <c r="M329" s="123">
        <f t="shared" si="400"/>
        <v>1096.8821845499999</v>
      </c>
      <c r="N329" s="27">
        <f t="shared" si="414"/>
        <v>0</v>
      </c>
      <c r="O329" s="122">
        <f t="shared" si="401"/>
        <v>0</v>
      </c>
      <c r="P329" s="123">
        <f t="shared" si="446"/>
        <v>0</v>
      </c>
      <c r="Q329" s="122">
        <f t="shared" si="407"/>
        <v>0.1268</v>
      </c>
      <c r="R329" s="130">
        <f t="shared" si="402"/>
        <v>1.004825385</v>
      </c>
      <c r="S329" s="123">
        <f t="shared" si="408"/>
        <v>5.2928788400000002</v>
      </c>
      <c r="T329" s="123">
        <f t="shared" si="409"/>
        <v>0</v>
      </c>
      <c r="U329" s="131" t="str">
        <f t="shared" ref="U329" si="481">U328</f>
        <v>J=</v>
      </c>
      <c r="V329" s="140">
        <f t="shared" si="451"/>
        <v>44309</v>
      </c>
      <c r="W329" s="4"/>
      <c r="X329" s="4"/>
      <c r="Y329" s="4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</row>
    <row r="330" spans="1:47" x14ac:dyDescent="0.2">
      <c r="A330" s="125">
        <f t="shared" si="404"/>
        <v>44294</v>
      </c>
      <c r="B330" s="123">
        <f t="shared" ref="B330:B393" si="482">(M330+S330)</f>
        <v>1103.1950209399999</v>
      </c>
      <c r="C330" s="3">
        <f t="shared" si="448"/>
        <v>1086.98836213</v>
      </c>
      <c r="D330" s="126">
        <f t="shared" si="411"/>
        <v>852.80899999999997</v>
      </c>
      <c r="E330" s="175">
        <f>IF(DAY(A329)=$A$7,VLOOKUP(A329,[1]A!$A$15:$C$500,3),E329)</f>
        <v>868.92899999999997</v>
      </c>
      <c r="F330" s="127">
        <f t="shared" si="412"/>
        <v>44251</v>
      </c>
      <c r="G330" s="122">
        <f t="shared" si="413"/>
        <v>1.8902239540155019E-2</v>
      </c>
      <c r="H330" s="128">
        <f t="shared" si="418"/>
        <v>16</v>
      </c>
      <c r="I330" s="128">
        <f t="shared" si="405"/>
        <v>31</v>
      </c>
      <c r="J330" s="123">
        <f t="shared" si="406"/>
        <v>1.0097117915417437</v>
      </c>
      <c r="K330" s="123">
        <v>1</v>
      </c>
      <c r="L330" s="123">
        <f t="shared" si="449"/>
        <v>1.0097117900000001</v>
      </c>
      <c r="M330" s="123">
        <f t="shared" ref="M330:M393" si="483">TRUNC(C330*L330,8)</f>
        <v>1097.54496483</v>
      </c>
      <c r="N330" s="27">
        <f t="shared" si="414"/>
        <v>0</v>
      </c>
      <c r="O330" s="122">
        <f t="shared" ref="O330:O393" si="484">IF(N330&gt;0,VLOOKUP(N330,$X$10:$AD$121,7),0)</f>
        <v>0</v>
      </c>
      <c r="P330" s="123">
        <f t="shared" si="446"/>
        <v>0</v>
      </c>
      <c r="Q330" s="122">
        <f t="shared" si="407"/>
        <v>0.1268</v>
      </c>
      <c r="R330" s="130">
        <f t="shared" ref="R330:R393" si="485">ROUND((1+Q330)^(1/12)^(H330/I330),9)</f>
        <v>1.005147904</v>
      </c>
      <c r="S330" s="123">
        <f t="shared" si="408"/>
        <v>5.6500561100000004</v>
      </c>
      <c r="T330" s="123">
        <f t="shared" si="409"/>
        <v>0</v>
      </c>
      <c r="U330" s="131" t="str">
        <f t="shared" ref="U330" si="486">U329</f>
        <v>J=</v>
      </c>
      <c r="V330" s="140">
        <f t="shared" si="451"/>
        <v>44309</v>
      </c>
      <c r="W330" s="4"/>
      <c r="X330" s="4"/>
      <c r="Y330" s="4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</row>
    <row r="331" spans="1:47" x14ac:dyDescent="0.2">
      <c r="A331" s="125">
        <f t="shared" ref="A331:A394" si="487">(A330+1)</f>
        <v>44295</v>
      </c>
      <c r="B331" s="123">
        <f t="shared" si="482"/>
        <v>1104.2159246200001</v>
      </c>
      <c r="C331" s="3">
        <f t="shared" si="448"/>
        <v>1086.98836213</v>
      </c>
      <c r="D331" s="126">
        <f t="shared" si="411"/>
        <v>852.80899999999997</v>
      </c>
      <c r="E331" s="175">
        <f>IF(DAY(A330)=$A$7,VLOOKUP(A330,[1]A!$A$15:$C$500,3),E330)</f>
        <v>868.92899999999997</v>
      </c>
      <c r="F331" s="127">
        <f t="shared" si="412"/>
        <v>44251</v>
      </c>
      <c r="G331" s="122">
        <f t="shared" si="413"/>
        <v>1.8902239540155019E-2</v>
      </c>
      <c r="H331" s="128">
        <f t="shared" si="418"/>
        <v>17</v>
      </c>
      <c r="I331" s="128">
        <f t="shared" ref="I331:I394" si="488">IF(DAY(A331)=A$7+1,DAY(EOMONTH(A331,0)),I330)</f>
        <v>31</v>
      </c>
      <c r="J331" s="123">
        <f t="shared" ref="J331:J394" si="489">IF(E331&gt;D331,((E331/D331)^(H331/I331)),1)</f>
        <v>1.0103219007351674</v>
      </c>
      <c r="K331" s="123">
        <v>1</v>
      </c>
      <c r="L331" s="123">
        <f t="shared" si="449"/>
        <v>1.0103219000000001</v>
      </c>
      <c r="M331" s="123">
        <f t="shared" si="483"/>
        <v>1098.2081473000001</v>
      </c>
      <c r="N331" s="27">
        <f t="shared" si="414"/>
        <v>0</v>
      </c>
      <c r="O331" s="122">
        <f t="shared" si="484"/>
        <v>0</v>
      </c>
      <c r="P331" s="123">
        <f t="shared" si="446"/>
        <v>0</v>
      </c>
      <c r="Q331" s="122">
        <f t="shared" ref="Q331:Q394" si="490">(Q330)</f>
        <v>0.1268</v>
      </c>
      <c r="R331" s="130">
        <f t="shared" si="485"/>
        <v>1.0054705269999999</v>
      </c>
      <c r="S331" s="123">
        <f t="shared" ref="S331:S394" si="491">TRUNC(M331*(R331-1),8)</f>
        <v>6.0077773199999998</v>
      </c>
      <c r="T331" s="123">
        <f t="shared" ref="T331:T394" si="492">IF(N331&gt;0,P331+S331,0)</f>
        <v>0</v>
      </c>
      <c r="U331" s="131" t="str">
        <f t="shared" ref="U331" si="493">U330</f>
        <v>J=</v>
      </c>
      <c r="V331" s="140">
        <f t="shared" si="451"/>
        <v>44309</v>
      </c>
      <c r="W331" s="4"/>
      <c r="X331" s="4"/>
      <c r="Y331" s="4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</row>
    <row r="332" spans="1:47" x14ac:dyDescent="0.2">
      <c r="A332" s="125">
        <f t="shared" si="487"/>
        <v>44296</v>
      </c>
      <c r="B332" s="123">
        <f t="shared" si="482"/>
        <v>1105.2377629799998</v>
      </c>
      <c r="C332" s="3">
        <f t="shared" si="448"/>
        <v>1086.98836213</v>
      </c>
      <c r="D332" s="126">
        <f t="shared" ref="D332:D395" si="494">IF(E332=E331,D331,E331)</f>
        <v>852.80899999999997</v>
      </c>
      <c r="E332" s="175">
        <f>IF(DAY(A331)=$A$7,VLOOKUP(A331,[1]A!$A$15:$C$500,3),E331)</f>
        <v>868.92899999999997</v>
      </c>
      <c r="F332" s="127">
        <f t="shared" ref="F332:F395" si="495">IF(D332=D331,F331,EDATE(A332,-1))</f>
        <v>44251</v>
      </c>
      <c r="G332" s="122">
        <f t="shared" ref="G332:G395" si="496">(E332/D332)-1</f>
        <v>1.8902239540155019E-2</v>
      </c>
      <c r="H332" s="128">
        <f t="shared" si="418"/>
        <v>18</v>
      </c>
      <c r="I332" s="128">
        <f t="shared" si="488"/>
        <v>31</v>
      </c>
      <c r="J332" s="123">
        <f t="shared" si="489"/>
        <v>1.0109323785815385</v>
      </c>
      <c r="K332" s="123">
        <v>1</v>
      </c>
      <c r="L332" s="123">
        <f t="shared" si="449"/>
        <v>1.0109323699999999</v>
      </c>
      <c r="M332" s="123">
        <f t="shared" si="483"/>
        <v>1098.8717210899999</v>
      </c>
      <c r="N332" s="27">
        <f t="shared" ref="N332:N395" si="497">IF(DAY(A332)=A$7,VLOOKUP(A332,$Y$10:$AG$75,8),0)</f>
        <v>0</v>
      </c>
      <c r="O332" s="122">
        <f t="shared" si="484"/>
        <v>0</v>
      </c>
      <c r="P332" s="123">
        <f t="shared" si="446"/>
        <v>0</v>
      </c>
      <c r="Q332" s="122">
        <f t="shared" si="490"/>
        <v>0.1268</v>
      </c>
      <c r="R332" s="130">
        <f t="shared" si="485"/>
        <v>1.005793253</v>
      </c>
      <c r="S332" s="123">
        <f t="shared" si="491"/>
        <v>6.36604189</v>
      </c>
      <c r="T332" s="123">
        <f t="shared" si="492"/>
        <v>0</v>
      </c>
      <c r="U332" s="131" t="str">
        <f t="shared" ref="U332" si="498">U331</f>
        <v>J=</v>
      </c>
      <c r="V332" s="140">
        <f t="shared" si="451"/>
        <v>44309</v>
      </c>
      <c r="W332" s="4"/>
      <c r="X332" s="4"/>
      <c r="Y332" s="4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</row>
    <row r="333" spans="1:47" x14ac:dyDescent="0.2">
      <c r="A333" s="125">
        <f t="shared" si="487"/>
        <v>44297</v>
      </c>
      <c r="B333" s="123">
        <f t="shared" si="482"/>
        <v>1106.2605595799998</v>
      </c>
      <c r="C333" s="3">
        <f t="shared" si="448"/>
        <v>1086.98836213</v>
      </c>
      <c r="D333" s="126">
        <f t="shared" si="494"/>
        <v>852.80899999999997</v>
      </c>
      <c r="E333" s="175">
        <f>IF(DAY(A332)=$A$7,VLOOKUP(A332,[1]A!$A$15:$C$500,3),E332)</f>
        <v>868.92899999999997</v>
      </c>
      <c r="F333" s="127">
        <f t="shared" si="495"/>
        <v>44251</v>
      </c>
      <c r="G333" s="122">
        <f t="shared" si="496"/>
        <v>1.8902239540155019E-2</v>
      </c>
      <c r="H333" s="128">
        <f t="shared" si="418"/>
        <v>19</v>
      </c>
      <c r="I333" s="128">
        <f t="shared" si="488"/>
        <v>31</v>
      </c>
      <c r="J333" s="123">
        <f t="shared" si="489"/>
        <v>1.0115432253036121</v>
      </c>
      <c r="K333" s="123">
        <v>1</v>
      </c>
      <c r="L333" s="123">
        <f t="shared" si="449"/>
        <v>1.0115432200000001</v>
      </c>
      <c r="M333" s="123">
        <f t="shared" si="483"/>
        <v>1099.5357079299999</v>
      </c>
      <c r="N333" s="27">
        <f t="shared" si="497"/>
        <v>0</v>
      </c>
      <c r="O333" s="122">
        <f t="shared" si="484"/>
        <v>0</v>
      </c>
      <c r="P333" s="123">
        <f t="shared" si="446"/>
        <v>0</v>
      </c>
      <c r="Q333" s="122">
        <f t="shared" si="490"/>
        <v>0.1268</v>
      </c>
      <c r="R333" s="130">
        <f t="shared" si="485"/>
        <v>1.006116083</v>
      </c>
      <c r="S333" s="123">
        <f t="shared" si="491"/>
        <v>6.7248516499999997</v>
      </c>
      <c r="T333" s="123">
        <f t="shared" si="492"/>
        <v>0</v>
      </c>
      <c r="U333" s="131" t="str">
        <f t="shared" ref="U333" si="499">U332</f>
        <v>J=</v>
      </c>
      <c r="V333" s="140">
        <f t="shared" si="451"/>
        <v>44309</v>
      </c>
      <c r="W333" s="4"/>
      <c r="X333" s="4"/>
      <c r="Y333" s="4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</row>
    <row r="334" spans="1:47" x14ac:dyDescent="0.2">
      <c r="A334" s="125">
        <f t="shared" si="487"/>
        <v>44298</v>
      </c>
      <c r="B334" s="123">
        <f t="shared" si="482"/>
        <v>1107.28430297</v>
      </c>
      <c r="C334" s="3">
        <f t="shared" si="448"/>
        <v>1086.98836213</v>
      </c>
      <c r="D334" s="126">
        <f t="shared" si="494"/>
        <v>852.80899999999997</v>
      </c>
      <c r="E334" s="175">
        <f>IF(DAY(A333)=$A$7,VLOOKUP(A333,[1]A!$A$15:$C$500,3),E333)</f>
        <v>868.92899999999997</v>
      </c>
      <c r="F334" s="127">
        <f t="shared" si="495"/>
        <v>44251</v>
      </c>
      <c r="G334" s="122">
        <f t="shared" si="496"/>
        <v>1.8902239540155019E-2</v>
      </c>
      <c r="H334" s="128">
        <f t="shared" si="418"/>
        <v>20</v>
      </c>
      <c r="I334" s="128">
        <f t="shared" si="488"/>
        <v>31</v>
      </c>
      <c r="J334" s="123">
        <f t="shared" si="489"/>
        <v>1.012154441124278</v>
      </c>
      <c r="K334" s="123">
        <v>1</v>
      </c>
      <c r="L334" s="123">
        <f t="shared" si="449"/>
        <v>1.01215444</v>
      </c>
      <c r="M334" s="123">
        <f t="shared" si="483"/>
        <v>1100.20009695</v>
      </c>
      <c r="N334" s="27">
        <f t="shared" si="497"/>
        <v>0</v>
      </c>
      <c r="O334" s="122">
        <f t="shared" si="484"/>
        <v>0</v>
      </c>
      <c r="P334" s="123">
        <f t="shared" si="446"/>
        <v>0</v>
      </c>
      <c r="Q334" s="122">
        <f t="shared" si="490"/>
        <v>0.1268</v>
      </c>
      <c r="R334" s="130">
        <f t="shared" si="485"/>
        <v>1.0064390160000001</v>
      </c>
      <c r="S334" s="123">
        <f t="shared" si="491"/>
        <v>7.0842060199999999</v>
      </c>
      <c r="T334" s="123">
        <f t="shared" si="492"/>
        <v>0</v>
      </c>
      <c r="U334" s="131" t="str">
        <f t="shared" ref="U334" si="500">U333</f>
        <v>J=</v>
      </c>
      <c r="V334" s="140">
        <f t="shared" si="451"/>
        <v>44309</v>
      </c>
      <c r="W334" s="4"/>
      <c r="X334" s="4"/>
      <c r="Y334" s="4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</row>
    <row r="335" spans="1:47" x14ac:dyDescent="0.2">
      <c r="A335" s="125">
        <f t="shared" si="487"/>
        <v>44299</v>
      </c>
      <c r="B335" s="123">
        <f t="shared" si="482"/>
        <v>1108.30898394</v>
      </c>
      <c r="C335" s="3">
        <f t="shared" si="448"/>
        <v>1086.98836213</v>
      </c>
      <c r="D335" s="126">
        <f t="shared" si="494"/>
        <v>852.80899999999997</v>
      </c>
      <c r="E335" s="175">
        <f>IF(DAY(A334)=$A$7,VLOOKUP(A334,[1]A!$A$15:$C$500,3),E334)</f>
        <v>868.92899999999997</v>
      </c>
      <c r="F335" s="127">
        <f t="shared" si="495"/>
        <v>44251</v>
      </c>
      <c r="G335" s="122">
        <f t="shared" si="496"/>
        <v>1.8902239540155019E-2</v>
      </c>
      <c r="H335" s="128">
        <f t="shared" ref="H335:H398" si="501">IF(DAY(A335)=A$7+1,1,H334+1)</f>
        <v>21</v>
      </c>
      <c r="I335" s="128">
        <f t="shared" si="488"/>
        <v>31</v>
      </c>
      <c r="J335" s="123">
        <f t="shared" si="489"/>
        <v>1.0127660262665605</v>
      </c>
      <c r="K335" s="123">
        <v>1</v>
      </c>
      <c r="L335" s="123">
        <f t="shared" si="449"/>
        <v>1.0127660199999999</v>
      </c>
      <c r="M335" s="123">
        <f t="shared" si="483"/>
        <v>1100.8648773</v>
      </c>
      <c r="N335" s="27">
        <f t="shared" si="497"/>
        <v>0</v>
      </c>
      <c r="O335" s="122">
        <f t="shared" si="484"/>
        <v>0</v>
      </c>
      <c r="P335" s="123">
        <f t="shared" si="446"/>
        <v>0</v>
      </c>
      <c r="Q335" s="122">
        <f t="shared" si="490"/>
        <v>0.1268</v>
      </c>
      <c r="R335" s="130">
        <f t="shared" si="485"/>
        <v>1.0067620530000001</v>
      </c>
      <c r="S335" s="123">
        <f t="shared" si="491"/>
        <v>7.4441066400000002</v>
      </c>
      <c r="T335" s="123">
        <f t="shared" si="492"/>
        <v>0</v>
      </c>
      <c r="U335" s="131" t="str">
        <f t="shared" ref="U335" si="502">U334</f>
        <v>J=</v>
      </c>
      <c r="V335" s="140">
        <f t="shared" si="451"/>
        <v>44309</v>
      </c>
      <c r="W335" s="4"/>
      <c r="X335" s="4"/>
      <c r="Y335" s="4"/>
      <c r="AE335" s="10"/>
      <c r="AF335" s="10"/>
      <c r="AG335" s="10"/>
      <c r="AH335" s="10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</row>
    <row r="336" spans="1:47" x14ac:dyDescent="0.2">
      <c r="A336" s="125">
        <f t="shared" si="487"/>
        <v>44300</v>
      </c>
      <c r="B336" s="123">
        <f t="shared" si="482"/>
        <v>1109.3346238300001</v>
      </c>
      <c r="C336" s="3">
        <f t="shared" si="448"/>
        <v>1086.98836213</v>
      </c>
      <c r="D336" s="126">
        <f t="shared" si="494"/>
        <v>852.80899999999997</v>
      </c>
      <c r="E336" s="175">
        <f>IF(DAY(A335)=$A$7,VLOOKUP(A335,[1]A!$A$15:$C$500,3),E335)</f>
        <v>868.92899999999997</v>
      </c>
      <c r="F336" s="127">
        <f t="shared" si="495"/>
        <v>44251</v>
      </c>
      <c r="G336" s="122">
        <f t="shared" si="496"/>
        <v>1.8902239540155019E-2</v>
      </c>
      <c r="H336" s="128">
        <f t="shared" si="501"/>
        <v>22</v>
      </c>
      <c r="I336" s="128">
        <f t="shared" si="488"/>
        <v>31</v>
      </c>
      <c r="J336" s="123">
        <f t="shared" si="489"/>
        <v>1.0133779809536194</v>
      </c>
      <c r="K336" s="123">
        <v>1</v>
      </c>
      <c r="L336" s="123">
        <f t="shared" si="449"/>
        <v>1.01337798</v>
      </c>
      <c r="M336" s="123">
        <f t="shared" si="483"/>
        <v>1101.53007069</v>
      </c>
      <c r="N336" s="27">
        <f t="shared" si="497"/>
        <v>0</v>
      </c>
      <c r="O336" s="122">
        <f t="shared" si="484"/>
        <v>0</v>
      </c>
      <c r="P336" s="123">
        <f t="shared" si="446"/>
        <v>0</v>
      </c>
      <c r="Q336" s="122">
        <f t="shared" si="490"/>
        <v>0.1268</v>
      </c>
      <c r="R336" s="130">
        <f t="shared" si="485"/>
        <v>1.007085193</v>
      </c>
      <c r="S336" s="123">
        <f t="shared" si="491"/>
        <v>7.8045531400000003</v>
      </c>
      <c r="T336" s="123">
        <f t="shared" si="492"/>
        <v>0</v>
      </c>
      <c r="U336" s="131" t="str">
        <f t="shared" ref="U336" si="503">U335</f>
        <v>J=</v>
      </c>
      <c r="V336" s="140">
        <f t="shared" si="451"/>
        <v>44309</v>
      </c>
      <c r="W336" s="4"/>
      <c r="X336" s="4"/>
      <c r="Y336" s="4"/>
      <c r="AE336" s="10"/>
      <c r="AF336" s="10"/>
      <c r="AG336" s="10"/>
      <c r="AH336" s="10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</row>
    <row r="337" spans="1:161" x14ac:dyDescent="0.2">
      <c r="A337" s="125">
        <f t="shared" si="487"/>
        <v>44301</v>
      </c>
      <c r="B337" s="123">
        <f t="shared" si="482"/>
        <v>1110.3612035799999</v>
      </c>
      <c r="C337" s="3">
        <f t="shared" si="448"/>
        <v>1086.98836213</v>
      </c>
      <c r="D337" s="126">
        <f t="shared" si="494"/>
        <v>852.80899999999997</v>
      </c>
      <c r="E337" s="175">
        <f>IF(DAY(A336)=$A$7,VLOOKUP(A336,[1]A!$A$15:$C$500,3),E336)</f>
        <v>868.92899999999997</v>
      </c>
      <c r="F337" s="127">
        <f t="shared" si="495"/>
        <v>44251</v>
      </c>
      <c r="G337" s="122">
        <f t="shared" si="496"/>
        <v>1.8902239540155019E-2</v>
      </c>
      <c r="H337" s="128">
        <f t="shared" si="501"/>
        <v>23</v>
      </c>
      <c r="I337" s="128">
        <f t="shared" si="488"/>
        <v>31</v>
      </c>
      <c r="J337" s="123">
        <f t="shared" si="489"/>
        <v>1.0139903054087482</v>
      </c>
      <c r="K337" s="123">
        <v>1</v>
      </c>
      <c r="L337" s="123">
        <f t="shared" si="449"/>
        <v>1.0139902999999999</v>
      </c>
      <c r="M337" s="123">
        <f t="shared" si="483"/>
        <v>1102.19565541</v>
      </c>
      <c r="N337" s="27">
        <f t="shared" si="497"/>
        <v>0</v>
      </c>
      <c r="O337" s="122">
        <f t="shared" si="484"/>
        <v>0</v>
      </c>
      <c r="P337" s="123">
        <f t="shared" si="446"/>
        <v>0</v>
      </c>
      <c r="Q337" s="122">
        <f t="shared" si="490"/>
        <v>0.1268</v>
      </c>
      <c r="R337" s="130">
        <f t="shared" si="485"/>
        <v>1.0074084379999999</v>
      </c>
      <c r="S337" s="123">
        <f t="shared" si="491"/>
        <v>8.1655481699999992</v>
      </c>
      <c r="T337" s="123">
        <f t="shared" si="492"/>
        <v>0</v>
      </c>
      <c r="U337" s="131" t="str">
        <f t="shared" ref="U337" si="504">U336</f>
        <v>J=</v>
      </c>
      <c r="V337" s="140">
        <f t="shared" si="451"/>
        <v>44309</v>
      </c>
      <c r="W337" s="4"/>
      <c r="X337" s="4"/>
      <c r="Y337" s="4"/>
      <c r="AE337" s="10"/>
      <c r="AF337" s="10"/>
      <c r="AG337" s="10"/>
      <c r="AH337" s="10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</row>
    <row r="338" spans="1:161" x14ac:dyDescent="0.2">
      <c r="A338" s="125">
        <f t="shared" si="487"/>
        <v>44302</v>
      </c>
      <c r="B338" s="123">
        <f t="shared" si="482"/>
        <v>1111.38873251</v>
      </c>
      <c r="C338" s="3">
        <f t="shared" si="448"/>
        <v>1086.98836213</v>
      </c>
      <c r="D338" s="126">
        <f t="shared" si="494"/>
        <v>852.80899999999997</v>
      </c>
      <c r="E338" s="175">
        <f>IF(DAY(A337)=$A$7,VLOOKUP(A337,[1]A!$A$15:$C$500,3),E337)</f>
        <v>868.92899999999997</v>
      </c>
      <c r="F338" s="127">
        <f t="shared" si="495"/>
        <v>44251</v>
      </c>
      <c r="G338" s="122">
        <f t="shared" si="496"/>
        <v>1.8902239540155019E-2</v>
      </c>
      <c r="H338" s="128">
        <f t="shared" si="501"/>
        <v>24</v>
      </c>
      <c r="I338" s="128">
        <f t="shared" si="488"/>
        <v>31</v>
      </c>
      <c r="J338" s="123">
        <f t="shared" si="489"/>
        <v>1.0146029998553761</v>
      </c>
      <c r="K338" s="123">
        <v>1</v>
      </c>
      <c r="L338" s="123">
        <f t="shared" si="449"/>
        <v>1.01460299</v>
      </c>
      <c r="M338" s="123">
        <f t="shared" si="483"/>
        <v>1102.86164231</v>
      </c>
      <c r="N338" s="27">
        <f t="shared" si="497"/>
        <v>0</v>
      </c>
      <c r="O338" s="122">
        <f t="shared" si="484"/>
        <v>0</v>
      </c>
      <c r="P338" s="123">
        <f t="shared" si="446"/>
        <v>0</v>
      </c>
      <c r="Q338" s="122">
        <f t="shared" si="490"/>
        <v>0.1268</v>
      </c>
      <c r="R338" s="130">
        <f t="shared" si="485"/>
        <v>1.0077317859999999</v>
      </c>
      <c r="S338" s="123">
        <f t="shared" si="491"/>
        <v>8.5270902</v>
      </c>
      <c r="T338" s="123">
        <f t="shared" si="492"/>
        <v>0</v>
      </c>
      <c r="U338" s="131" t="str">
        <f t="shared" ref="U338" si="505">U337</f>
        <v>J=</v>
      </c>
      <c r="V338" s="140">
        <f t="shared" si="451"/>
        <v>44309</v>
      </c>
      <c r="W338" s="4"/>
      <c r="X338" s="4"/>
      <c r="Y338" s="4"/>
      <c r="AE338" s="10"/>
      <c r="AF338" s="10"/>
      <c r="AG338" s="10"/>
      <c r="AH338" s="10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</row>
    <row r="339" spans="1:161" x14ac:dyDescent="0.2">
      <c r="A339" s="125">
        <f t="shared" si="487"/>
        <v>44303</v>
      </c>
      <c r="B339" s="123">
        <f t="shared" si="482"/>
        <v>1112.4172232799999</v>
      </c>
      <c r="C339" s="3">
        <f t="shared" si="448"/>
        <v>1086.98836213</v>
      </c>
      <c r="D339" s="126">
        <f t="shared" si="494"/>
        <v>852.80899999999997</v>
      </c>
      <c r="E339" s="175">
        <f>IF(DAY(A338)=$A$7,VLOOKUP(A338,[1]A!$A$15:$C$500,3),E338)</f>
        <v>868.92899999999997</v>
      </c>
      <c r="F339" s="127">
        <f t="shared" si="495"/>
        <v>44251</v>
      </c>
      <c r="G339" s="122">
        <f t="shared" si="496"/>
        <v>1.8902239540155019E-2</v>
      </c>
      <c r="H339" s="128">
        <f t="shared" si="501"/>
        <v>25</v>
      </c>
      <c r="I339" s="128">
        <f t="shared" si="488"/>
        <v>31</v>
      </c>
      <c r="J339" s="123">
        <f t="shared" si="489"/>
        <v>1.0152160645170671</v>
      </c>
      <c r="K339" s="123">
        <v>1</v>
      </c>
      <c r="L339" s="123">
        <f t="shared" si="449"/>
        <v>1.01521606</v>
      </c>
      <c r="M339" s="123">
        <f t="shared" si="483"/>
        <v>1103.5280422599999</v>
      </c>
      <c r="N339" s="27">
        <f t="shared" si="497"/>
        <v>0</v>
      </c>
      <c r="O339" s="122">
        <f t="shared" si="484"/>
        <v>0</v>
      </c>
      <c r="P339" s="123">
        <f t="shared" si="446"/>
        <v>0</v>
      </c>
      <c r="Q339" s="122">
        <f t="shared" si="490"/>
        <v>0.1268</v>
      </c>
      <c r="R339" s="130">
        <f t="shared" si="485"/>
        <v>1.0080552380000001</v>
      </c>
      <c r="S339" s="123">
        <f t="shared" si="491"/>
        <v>8.8891810200000005</v>
      </c>
      <c r="T339" s="123">
        <f t="shared" si="492"/>
        <v>0</v>
      </c>
      <c r="U339" s="131" t="str">
        <f t="shared" ref="U339" si="506">U338</f>
        <v>J=</v>
      </c>
      <c r="V339" s="140">
        <f t="shared" si="451"/>
        <v>44309</v>
      </c>
      <c r="W339" s="4"/>
      <c r="X339" s="4"/>
      <c r="Y339" s="4"/>
      <c r="AE339" s="10"/>
      <c r="AF339" s="10"/>
      <c r="AG339" s="10"/>
      <c r="AH339" s="10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</row>
    <row r="340" spans="1:161" x14ac:dyDescent="0.2">
      <c r="A340" s="125">
        <f t="shared" si="487"/>
        <v>44304</v>
      </c>
      <c r="B340" s="123">
        <f t="shared" si="482"/>
        <v>1113.44665347</v>
      </c>
      <c r="C340" s="3">
        <f t="shared" si="448"/>
        <v>1086.98836213</v>
      </c>
      <c r="D340" s="126">
        <f t="shared" si="494"/>
        <v>852.80899999999997</v>
      </c>
      <c r="E340" s="175">
        <f>IF(DAY(A339)=$A$7,VLOOKUP(A339,[1]A!$A$15:$C$500,3),E339)</f>
        <v>868.92899999999997</v>
      </c>
      <c r="F340" s="127">
        <f t="shared" si="495"/>
        <v>44251</v>
      </c>
      <c r="G340" s="122">
        <f t="shared" si="496"/>
        <v>1.8902239540155019E-2</v>
      </c>
      <c r="H340" s="128">
        <f t="shared" si="501"/>
        <v>26</v>
      </c>
      <c r="I340" s="128">
        <f t="shared" si="488"/>
        <v>31</v>
      </c>
      <c r="J340" s="123">
        <f t="shared" si="489"/>
        <v>1.0158294996175206</v>
      </c>
      <c r="K340" s="123">
        <v>1</v>
      </c>
      <c r="L340" s="123">
        <f t="shared" si="449"/>
        <v>1.01582949</v>
      </c>
      <c r="M340" s="123">
        <f t="shared" si="483"/>
        <v>1104.1948335300001</v>
      </c>
      <c r="N340" s="27">
        <f t="shared" si="497"/>
        <v>0</v>
      </c>
      <c r="O340" s="122">
        <f t="shared" si="484"/>
        <v>0</v>
      </c>
      <c r="P340" s="123">
        <f t="shared" si="446"/>
        <v>0</v>
      </c>
      <c r="Q340" s="122">
        <f t="shared" si="490"/>
        <v>0.1268</v>
      </c>
      <c r="R340" s="130">
        <f t="shared" si="485"/>
        <v>1.0083787930000001</v>
      </c>
      <c r="S340" s="123">
        <f t="shared" si="491"/>
        <v>9.2518199400000007</v>
      </c>
      <c r="T340" s="123">
        <f t="shared" si="492"/>
        <v>0</v>
      </c>
      <c r="U340" s="131" t="str">
        <f t="shared" ref="U340" si="507">U339</f>
        <v>J=</v>
      </c>
      <c r="V340" s="140">
        <f t="shared" si="451"/>
        <v>44309</v>
      </c>
      <c r="W340" s="4"/>
      <c r="X340" s="4"/>
      <c r="Y340" s="4"/>
      <c r="AE340" s="10"/>
      <c r="AF340" s="10"/>
      <c r="AG340" s="10"/>
      <c r="AH340" s="10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</row>
    <row r="341" spans="1:161" x14ac:dyDescent="0.2">
      <c r="A341" s="125">
        <f t="shared" si="487"/>
        <v>44305</v>
      </c>
      <c r="B341" s="123">
        <f t="shared" si="482"/>
        <v>1114.4770478100002</v>
      </c>
      <c r="C341" s="3">
        <f t="shared" si="448"/>
        <v>1086.98836213</v>
      </c>
      <c r="D341" s="126">
        <f t="shared" si="494"/>
        <v>852.80899999999997</v>
      </c>
      <c r="E341" s="175">
        <f>IF(DAY(A340)=$A$7,VLOOKUP(A340,[1]A!$A$15:$C$500,3),E340)</f>
        <v>868.92899999999997</v>
      </c>
      <c r="F341" s="127">
        <f t="shared" si="495"/>
        <v>44251</v>
      </c>
      <c r="G341" s="122">
        <f t="shared" si="496"/>
        <v>1.8902239540155019E-2</v>
      </c>
      <c r="H341" s="128">
        <f t="shared" si="501"/>
        <v>27</v>
      </c>
      <c r="I341" s="128">
        <f t="shared" si="488"/>
        <v>31</v>
      </c>
      <c r="J341" s="123">
        <f t="shared" si="489"/>
        <v>1.0164433053805704</v>
      </c>
      <c r="K341" s="123">
        <v>1</v>
      </c>
      <c r="L341" s="123">
        <f t="shared" si="449"/>
        <v>1.0164432999999999</v>
      </c>
      <c r="M341" s="123">
        <f t="shared" si="483"/>
        <v>1104.8620378600001</v>
      </c>
      <c r="N341" s="27">
        <f t="shared" si="497"/>
        <v>0</v>
      </c>
      <c r="O341" s="122">
        <f t="shared" si="484"/>
        <v>0</v>
      </c>
      <c r="P341" s="123">
        <f t="shared" si="446"/>
        <v>0</v>
      </c>
      <c r="Q341" s="122">
        <f t="shared" si="490"/>
        <v>0.1268</v>
      </c>
      <c r="R341" s="130">
        <f t="shared" si="485"/>
        <v>1.0087024529999999</v>
      </c>
      <c r="S341" s="123">
        <f t="shared" si="491"/>
        <v>9.6150099499999993</v>
      </c>
      <c r="T341" s="123">
        <f t="shared" si="492"/>
        <v>0</v>
      </c>
      <c r="U341" s="131" t="str">
        <f t="shared" ref="U341" si="508">U340</f>
        <v>J=</v>
      </c>
      <c r="V341" s="140">
        <f t="shared" si="451"/>
        <v>44309</v>
      </c>
      <c r="W341" s="4"/>
      <c r="X341" s="4"/>
      <c r="Y341" s="4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</row>
    <row r="342" spans="1:161" x14ac:dyDescent="0.2">
      <c r="A342" s="125">
        <f t="shared" si="487"/>
        <v>44306</v>
      </c>
      <c r="B342" s="123">
        <f t="shared" si="482"/>
        <v>1115.5083937299999</v>
      </c>
      <c r="C342" s="3">
        <f t="shared" si="448"/>
        <v>1086.98836213</v>
      </c>
      <c r="D342" s="126">
        <f t="shared" si="494"/>
        <v>852.80899999999997</v>
      </c>
      <c r="E342" s="175">
        <f>IF(DAY(A341)=$A$7,VLOOKUP(A341,[1]A!$A$15:$C$500,3),E341)</f>
        <v>868.92899999999997</v>
      </c>
      <c r="F342" s="127">
        <f t="shared" si="495"/>
        <v>44251</v>
      </c>
      <c r="G342" s="122">
        <f t="shared" si="496"/>
        <v>1.8902239540155019E-2</v>
      </c>
      <c r="H342" s="128">
        <f t="shared" si="501"/>
        <v>28</v>
      </c>
      <c r="I342" s="128">
        <f t="shared" si="488"/>
        <v>31</v>
      </c>
      <c r="J342" s="123">
        <f t="shared" si="489"/>
        <v>1.0170574820301861</v>
      </c>
      <c r="K342" s="123">
        <v>1</v>
      </c>
      <c r="L342" s="123">
        <f t="shared" si="449"/>
        <v>1.0170574800000001</v>
      </c>
      <c r="M342" s="123">
        <f t="shared" si="483"/>
        <v>1105.5296443699999</v>
      </c>
      <c r="N342" s="27">
        <f t="shared" si="497"/>
        <v>0</v>
      </c>
      <c r="O342" s="122">
        <f t="shared" si="484"/>
        <v>0</v>
      </c>
      <c r="P342" s="123">
        <f t="shared" si="446"/>
        <v>0</v>
      </c>
      <c r="Q342" s="122">
        <f t="shared" si="490"/>
        <v>0.1268</v>
      </c>
      <c r="R342" s="130">
        <f t="shared" si="485"/>
        <v>1.0090262160000001</v>
      </c>
      <c r="S342" s="123">
        <f t="shared" si="491"/>
        <v>9.9787493600000001</v>
      </c>
      <c r="T342" s="123">
        <f t="shared" si="492"/>
        <v>0</v>
      </c>
      <c r="U342" s="131" t="str">
        <f t="shared" ref="U342" si="509">U341</f>
        <v>J=</v>
      </c>
      <c r="V342" s="140">
        <f t="shared" si="451"/>
        <v>44309</v>
      </c>
      <c r="W342" s="4"/>
      <c r="X342" s="4"/>
      <c r="Y342" s="4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</row>
    <row r="343" spans="1:161" x14ac:dyDescent="0.2">
      <c r="A343" s="125">
        <f t="shared" si="487"/>
        <v>44307</v>
      </c>
      <c r="B343" s="123">
        <f t="shared" si="482"/>
        <v>1116.5406830700001</v>
      </c>
      <c r="C343" s="3">
        <f t="shared" si="448"/>
        <v>1086.98836213</v>
      </c>
      <c r="D343" s="126">
        <f t="shared" si="494"/>
        <v>852.80899999999997</v>
      </c>
      <c r="E343" s="175">
        <f>IF(DAY(A342)=$A$7,VLOOKUP(A342,[1]A!$A$15:$C$500,3),E342)</f>
        <v>868.92899999999997</v>
      </c>
      <c r="F343" s="127">
        <f t="shared" si="495"/>
        <v>44251</v>
      </c>
      <c r="G343" s="122">
        <f t="shared" si="496"/>
        <v>1.8902239540155019E-2</v>
      </c>
      <c r="H343" s="128">
        <f t="shared" si="501"/>
        <v>29</v>
      </c>
      <c r="I343" s="128">
        <f t="shared" si="488"/>
        <v>31</v>
      </c>
      <c r="J343" s="123">
        <f t="shared" si="489"/>
        <v>1.0176720297904727</v>
      </c>
      <c r="K343" s="123">
        <v>1</v>
      </c>
      <c r="L343" s="123">
        <f t="shared" si="449"/>
        <v>1.01767202</v>
      </c>
      <c r="M343" s="123">
        <f t="shared" si="483"/>
        <v>1106.1976422</v>
      </c>
      <c r="N343" s="27">
        <f t="shared" si="497"/>
        <v>0</v>
      </c>
      <c r="O343" s="122">
        <f t="shared" si="484"/>
        <v>0</v>
      </c>
      <c r="P343" s="123">
        <f t="shared" si="446"/>
        <v>0</v>
      </c>
      <c r="Q343" s="122">
        <f t="shared" si="490"/>
        <v>0.1268</v>
      </c>
      <c r="R343" s="130">
        <f t="shared" si="485"/>
        <v>1.009350084</v>
      </c>
      <c r="S343" s="123">
        <f t="shared" si="491"/>
        <v>10.343040869999999</v>
      </c>
      <c r="T343" s="123">
        <f t="shared" si="492"/>
        <v>0</v>
      </c>
      <c r="U343" s="131" t="str">
        <f t="shared" ref="U343" si="510">U342</f>
        <v>J=</v>
      </c>
      <c r="V343" s="140">
        <f t="shared" si="451"/>
        <v>44309</v>
      </c>
      <c r="W343" s="4"/>
      <c r="X343" s="4"/>
      <c r="Y343" s="4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</row>
    <row r="344" spans="1:161" x14ac:dyDescent="0.2">
      <c r="A344" s="125">
        <f t="shared" si="487"/>
        <v>44308</v>
      </c>
      <c r="B344" s="123">
        <f t="shared" si="482"/>
        <v>1117.57393615</v>
      </c>
      <c r="C344" s="3">
        <f t="shared" si="448"/>
        <v>1086.98836213</v>
      </c>
      <c r="D344" s="126">
        <f t="shared" si="494"/>
        <v>852.80899999999997</v>
      </c>
      <c r="E344" s="175">
        <f>IF(DAY(A343)=$A$7,VLOOKUP(A343,[1]A!$A$15:$C$500,3),E343)</f>
        <v>868.92899999999997</v>
      </c>
      <c r="F344" s="127">
        <f t="shared" si="495"/>
        <v>44251</v>
      </c>
      <c r="G344" s="122">
        <f t="shared" si="496"/>
        <v>1.8902239540155019E-2</v>
      </c>
      <c r="H344" s="128">
        <f t="shared" si="501"/>
        <v>30</v>
      </c>
      <c r="I344" s="128">
        <f t="shared" si="488"/>
        <v>31</v>
      </c>
      <c r="J344" s="123">
        <f t="shared" si="489"/>
        <v>1.0182869488856705</v>
      </c>
      <c r="K344" s="123">
        <v>1</v>
      </c>
      <c r="L344" s="123">
        <f t="shared" si="449"/>
        <v>1.0182869400000001</v>
      </c>
      <c r="M344" s="123">
        <f t="shared" si="483"/>
        <v>1106.86605308</v>
      </c>
      <c r="N344" s="27">
        <f t="shared" si="497"/>
        <v>0</v>
      </c>
      <c r="O344" s="122">
        <f t="shared" si="484"/>
        <v>0</v>
      </c>
      <c r="P344" s="123">
        <f t="shared" si="446"/>
        <v>0</v>
      </c>
      <c r="Q344" s="122">
        <f t="shared" si="490"/>
        <v>0.1268</v>
      </c>
      <c r="R344" s="130">
        <f t="shared" si="485"/>
        <v>1.0096740550000001</v>
      </c>
      <c r="S344" s="123">
        <f t="shared" si="491"/>
        <v>10.707883069999999</v>
      </c>
      <c r="T344" s="123">
        <f t="shared" si="492"/>
        <v>0</v>
      </c>
      <c r="U344" s="131" t="str">
        <f t="shared" ref="U344" si="511">U343</f>
        <v>J=</v>
      </c>
      <c r="V344" s="140">
        <f t="shared" si="451"/>
        <v>44309</v>
      </c>
      <c r="W344" s="28"/>
      <c r="X344" s="4"/>
      <c r="Y344" s="4"/>
      <c r="AA344" s="18"/>
      <c r="AE344" s="10"/>
      <c r="AF344" s="10"/>
      <c r="AG344" s="10"/>
      <c r="AH344" s="10"/>
      <c r="AI344" s="17"/>
      <c r="AJ344" s="17"/>
      <c r="AK344" s="17"/>
      <c r="AL344" s="17"/>
      <c r="AM344" s="17"/>
      <c r="AN344" s="17"/>
      <c r="AO344" s="17"/>
      <c r="AP344" s="17"/>
      <c r="AQ344" s="17"/>
      <c r="AR344" s="17"/>
      <c r="AS344" s="17"/>
      <c r="AT344" s="17"/>
      <c r="AU344" s="17"/>
      <c r="AV344" s="18"/>
      <c r="AW344" s="18"/>
      <c r="AX344" s="18"/>
      <c r="AY344" s="18"/>
      <c r="AZ344" s="18"/>
      <c r="BA344" s="18"/>
      <c r="BB344" s="18"/>
      <c r="BC344" s="18"/>
      <c r="BD344" s="18"/>
      <c r="BE344" s="18"/>
      <c r="BF344" s="18"/>
      <c r="BG344" s="18"/>
      <c r="BH344" s="18"/>
      <c r="BI344" s="18"/>
      <c r="BJ344" s="18"/>
      <c r="BK344" s="18"/>
      <c r="BL344" s="18"/>
      <c r="BM344" s="18"/>
      <c r="BN344" s="18"/>
      <c r="BO344" s="18"/>
      <c r="BP344" s="18"/>
      <c r="BQ344" s="18"/>
      <c r="BR344" s="18"/>
      <c r="BS344" s="18"/>
      <c r="BT344" s="18"/>
      <c r="BU344" s="18"/>
      <c r="BV344" s="18"/>
      <c r="BW344" s="18"/>
      <c r="BX344" s="18"/>
      <c r="BY344" s="18"/>
      <c r="BZ344" s="18"/>
      <c r="CA344" s="18"/>
      <c r="CB344" s="18"/>
      <c r="CC344" s="18"/>
      <c r="CD344" s="18"/>
      <c r="CE344" s="18"/>
      <c r="CF344" s="18"/>
      <c r="CG344" s="18"/>
      <c r="CH344" s="18"/>
      <c r="CI344" s="18"/>
      <c r="CJ344" s="18"/>
      <c r="CK344" s="18"/>
      <c r="CL344" s="18"/>
      <c r="CM344" s="18"/>
      <c r="CN344" s="18"/>
      <c r="CO344" s="18"/>
      <c r="CP344" s="18"/>
      <c r="CQ344" s="18"/>
      <c r="CR344" s="18"/>
      <c r="CS344" s="18"/>
      <c r="CT344" s="18"/>
      <c r="CU344" s="18"/>
      <c r="CV344" s="18"/>
      <c r="CW344" s="18"/>
      <c r="CX344" s="18"/>
      <c r="CY344" s="18"/>
      <c r="CZ344" s="18"/>
      <c r="DA344" s="18"/>
      <c r="DB344" s="18"/>
      <c r="DC344" s="18"/>
      <c r="DD344" s="18"/>
      <c r="DE344" s="18"/>
      <c r="DF344" s="18"/>
      <c r="DG344" s="18"/>
      <c r="DH344" s="18"/>
      <c r="DI344" s="18"/>
      <c r="DJ344" s="18"/>
      <c r="DK344" s="18"/>
      <c r="DL344" s="18"/>
      <c r="DM344" s="18"/>
      <c r="DN344" s="18"/>
      <c r="DO344" s="18"/>
      <c r="DP344" s="18"/>
      <c r="DQ344" s="18"/>
      <c r="DR344" s="18"/>
      <c r="DS344" s="18"/>
      <c r="DT344" s="18"/>
      <c r="DU344" s="18"/>
      <c r="DV344" s="18"/>
      <c r="DW344" s="18"/>
      <c r="DX344" s="18"/>
      <c r="DY344" s="18"/>
      <c r="DZ344" s="18"/>
      <c r="EA344" s="18"/>
      <c r="EB344" s="18"/>
      <c r="EC344" s="18"/>
      <c r="ED344" s="18"/>
      <c r="EE344" s="18"/>
      <c r="EF344" s="18"/>
      <c r="EG344" s="18"/>
      <c r="EH344" s="18"/>
      <c r="EI344" s="18"/>
      <c r="EJ344" s="18"/>
      <c r="EK344" s="18"/>
      <c r="EL344" s="18"/>
      <c r="EM344" s="18"/>
      <c r="EN344" s="18"/>
      <c r="EO344" s="18"/>
      <c r="EP344" s="18"/>
      <c r="EQ344" s="18"/>
      <c r="ER344" s="18"/>
      <c r="ES344" s="18"/>
      <c r="ET344" s="18"/>
      <c r="EU344" s="18"/>
      <c r="EV344" s="18"/>
      <c r="EW344" s="18"/>
      <c r="EX344" s="18"/>
      <c r="EY344" s="18"/>
      <c r="EZ344" s="18"/>
      <c r="FA344" s="18"/>
      <c r="FB344" s="18"/>
      <c r="FC344" s="18"/>
      <c r="FD344" s="18"/>
      <c r="FE344" s="18"/>
    </row>
    <row r="345" spans="1:161" x14ac:dyDescent="0.2">
      <c r="A345" s="125">
        <f t="shared" si="487"/>
        <v>44309</v>
      </c>
      <c r="B345" s="123">
        <f t="shared" si="482"/>
        <v>1118.60814372</v>
      </c>
      <c r="C345" s="3">
        <f t="shared" si="448"/>
        <v>1086.98836213</v>
      </c>
      <c r="D345" s="126">
        <f t="shared" si="494"/>
        <v>852.80899999999997</v>
      </c>
      <c r="E345" s="175">
        <f>IF(DAY(A344)=$A$7,VLOOKUP(A344,[1]A!$A$15:$C$500,3),E344)</f>
        <v>868.92899999999997</v>
      </c>
      <c r="F345" s="127">
        <f t="shared" si="495"/>
        <v>44251</v>
      </c>
      <c r="G345" s="122">
        <f t="shared" si="496"/>
        <v>1.8902239540155019E-2</v>
      </c>
      <c r="H345" s="128">
        <f t="shared" si="501"/>
        <v>31</v>
      </c>
      <c r="I345" s="128">
        <f t="shared" si="488"/>
        <v>31</v>
      </c>
      <c r="J345" s="123">
        <f t="shared" si="489"/>
        <v>1.018902239540155</v>
      </c>
      <c r="K345" s="123">
        <v>1</v>
      </c>
      <c r="L345" s="123">
        <f t="shared" si="449"/>
        <v>1.0189022299999999</v>
      </c>
      <c r="M345" s="123">
        <f t="shared" si="483"/>
        <v>1107.53486615</v>
      </c>
      <c r="N345" s="27">
        <f t="shared" si="497"/>
        <v>11</v>
      </c>
      <c r="O345" s="122">
        <f t="shared" si="484"/>
        <v>0</v>
      </c>
      <c r="P345" s="123">
        <f t="shared" si="446"/>
        <v>0</v>
      </c>
      <c r="Q345" s="122">
        <f t="shared" si="490"/>
        <v>0.1268</v>
      </c>
      <c r="R345" s="130">
        <f t="shared" si="485"/>
        <v>1.00999813</v>
      </c>
      <c r="S345" s="123">
        <f t="shared" si="491"/>
        <v>11.07327757</v>
      </c>
      <c r="T345" s="123">
        <f t="shared" si="492"/>
        <v>11.07327757</v>
      </c>
      <c r="U345" s="131" t="str">
        <f t="shared" ref="U345" si="512">U344</f>
        <v>J=</v>
      </c>
      <c r="V345" s="140">
        <f t="shared" si="451"/>
        <v>44309</v>
      </c>
      <c r="W345" s="4"/>
      <c r="X345" s="4"/>
      <c r="Y345" s="4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</row>
    <row r="346" spans="1:161" x14ac:dyDescent="0.2">
      <c r="A346" s="125">
        <f t="shared" si="487"/>
        <v>44310</v>
      </c>
      <c r="B346" s="123">
        <f t="shared" si="482"/>
        <v>1108.38097219</v>
      </c>
      <c r="C346" s="3">
        <f t="shared" si="448"/>
        <v>1107.53486615</v>
      </c>
      <c r="D346" s="126">
        <f t="shared" si="494"/>
        <v>868.92899999999997</v>
      </c>
      <c r="E346" s="175">
        <f>IF(DAY(A345)=$A$7,VLOOKUP(A345,[1]A!$A$15:$C$500,3),E345)</f>
        <v>880.26499999999999</v>
      </c>
      <c r="F346" s="127">
        <f t="shared" si="495"/>
        <v>44279</v>
      </c>
      <c r="G346" s="122">
        <f t="shared" si="496"/>
        <v>1.3045945065707443E-2</v>
      </c>
      <c r="H346" s="128">
        <f t="shared" si="501"/>
        <v>1</v>
      </c>
      <c r="I346" s="128">
        <f t="shared" si="488"/>
        <v>30</v>
      </c>
      <c r="J346" s="123">
        <f t="shared" si="489"/>
        <v>1.0004321460042902</v>
      </c>
      <c r="K346" s="123">
        <v>1</v>
      </c>
      <c r="L346" s="123">
        <f t="shared" si="449"/>
        <v>1.00043214</v>
      </c>
      <c r="M346" s="123">
        <f t="shared" si="483"/>
        <v>1108.0134762600001</v>
      </c>
      <c r="N346" s="27">
        <f t="shared" si="497"/>
        <v>0</v>
      </c>
      <c r="O346" s="122">
        <f t="shared" si="484"/>
        <v>0</v>
      </c>
      <c r="P346" s="123">
        <f t="shared" si="446"/>
        <v>0</v>
      </c>
      <c r="Q346" s="122">
        <f t="shared" si="490"/>
        <v>0.1268</v>
      </c>
      <c r="R346" s="130">
        <f t="shared" si="485"/>
        <v>1.0003316710000001</v>
      </c>
      <c r="S346" s="123">
        <f t="shared" si="491"/>
        <v>0.36749593000000003</v>
      </c>
      <c r="T346" s="123">
        <f t="shared" si="492"/>
        <v>0</v>
      </c>
      <c r="U346" s="131" t="str">
        <f t="shared" ref="U346" si="513">U345</f>
        <v>J=</v>
      </c>
      <c r="V346" s="140">
        <f t="shared" si="451"/>
        <v>44339</v>
      </c>
      <c r="W346" s="4"/>
      <c r="X346" s="4"/>
      <c r="Y346" s="4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</row>
    <row r="347" spans="1:161" x14ac:dyDescent="0.2">
      <c r="A347" s="125">
        <f t="shared" si="487"/>
        <v>44311</v>
      </c>
      <c r="B347" s="123">
        <f t="shared" si="482"/>
        <v>1109.22772824</v>
      </c>
      <c r="C347" s="3">
        <f t="shared" si="448"/>
        <v>1107.53486615</v>
      </c>
      <c r="D347" s="126">
        <f t="shared" si="494"/>
        <v>868.92899999999997</v>
      </c>
      <c r="E347" s="175">
        <f>IF(DAY(A346)=$A$7,VLOOKUP(A346,[1]A!$A$15:$C$500,3),E346)</f>
        <v>880.26499999999999</v>
      </c>
      <c r="F347" s="127">
        <f t="shared" si="495"/>
        <v>44279</v>
      </c>
      <c r="G347" s="122">
        <f t="shared" si="496"/>
        <v>1.3045945065707443E-2</v>
      </c>
      <c r="H347" s="128">
        <f t="shared" si="501"/>
        <v>2</v>
      </c>
      <c r="I347" s="128">
        <f t="shared" si="488"/>
        <v>30</v>
      </c>
      <c r="J347" s="123">
        <f t="shared" si="489"/>
        <v>1.0008644787587495</v>
      </c>
      <c r="K347" s="123">
        <v>1</v>
      </c>
      <c r="L347" s="123">
        <f t="shared" si="449"/>
        <v>1.00086447</v>
      </c>
      <c r="M347" s="123">
        <f t="shared" si="483"/>
        <v>1108.49229681</v>
      </c>
      <c r="N347" s="27">
        <f t="shared" si="497"/>
        <v>0</v>
      </c>
      <c r="O347" s="122">
        <f t="shared" si="484"/>
        <v>0</v>
      </c>
      <c r="P347" s="123">
        <f t="shared" si="446"/>
        <v>0</v>
      </c>
      <c r="Q347" s="122">
        <f t="shared" si="490"/>
        <v>0.1268</v>
      </c>
      <c r="R347" s="130">
        <f t="shared" si="485"/>
        <v>1.000663452</v>
      </c>
      <c r="S347" s="123">
        <f t="shared" si="491"/>
        <v>0.73543143</v>
      </c>
      <c r="T347" s="123">
        <f t="shared" si="492"/>
        <v>0</v>
      </c>
      <c r="U347" s="131" t="str">
        <f t="shared" ref="U347" si="514">U346</f>
        <v>J=</v>
      </c>
      <c r="V347" s="140">
        <f t="shared" si="451"/>
        <v>44339</v>
      </c>
      <c r="W347" s="4"/>
      <c r="X347" s="4"/>
      <c r="Y347" s="4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</row>
    <row r="348" spans="1:161" x14ac:dyDescent="0.2">
      <c r="A348" s="125">
        <f t="shared" si="487"/>
        <v>44312</v>
      </c>
      <c r="B348" s="123">
        <f t="shared" si="482"/>
        <v>1110.0751346300001</v>
      </c>
      <c r="C348" s="3">
        <f t="shared" si="448"/>
        <v>1107.53486615</v>
      </c>
      <c r="D348" s="126">
        <f t="shared" si="494"/>
        <v>868.92899999999997</v>
      </c>
      <c r="E348" s="175">
        <f>IF(DAY(A347)=$A$7,VLOOKUP(A347,[1]A!$A$15:$C$500,3),E347)</f>
        <v>880.26499999999999</v>
      </c>
      <c r="F348" s="127">
        <f t="shared" si="495"/>
        <v>44279</v>
      </c>
      <c r="G348" s="122">
        <f t="shared" si="496"/>
        <v>1.3045945065707443E-2</v>
      </c>
      <c r="H348" s="128">
        <f t="shared" si="501"/>
        <v>3</v>
      </c>
      <c r="I348" s="128">
        <f t="shared" si="488"/>
        <v>30</v>
      </c>
      <c r="J348" s="123">
        <f t="shared" si="489"/>
        <v>1.0012969983440809</v>
      </c>
      <c r="K348" s="123">
        <v>1</v>
      </c>
      <c r="L348" s="123">
        <f t="shared" si="449"/>
        <v>1.0012969899999999</v>
      </c>
      <c r="M348" s="123">
        <f t="shared" si="483"/>
        <v>1108.97132779</v>
      </c>
      <c r="N348" s="27">
        <f t="shared" si="497"/>
        <v>0</v>
      </c>
      <c r="O348" s="122">
        <f t="shared" si="484"/>
        <v>0</v>
      </c>
      <c r="P348" s="123">
        <f t="shared" si="446"/>
        <v>0</v>
      </c>
      <c r="Q348" s="122">
        <f t="shared" si="490"/>
        <v>0.1268</v>
      </c>
      <c r="R348" s="130">
        <f t="shared" si="485"/>
        <v>1.000995343</v>
      </c>
      <c r="S348" s="123">
        <f t="shared" si="491"/>
        <v>1.1038068400000001</v>
      </c>
      <c r="T348" s="123">
        <f t="shared" si="492"/>
        <v>0</v>
      </c>
      <c r="U348" s="131" t="str">
        <f t="shared" ref="U348" si="515">U347</f>
        <v>J=</v>
      </c>
      <c r="V348" s="140">
        <f t="shared" si="451"/>
        <v>44339</v>
      </c>
      <c r="W348" s="4"/>
      <c r="X348" s="4"/>
      <c r="Y348" s="4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</row>
    <row r="349" spans="1:161" x14ac:dyDescent="0.2">
      <c r="A349" s="125">
        <f t="shared" si="487"/>
        <v>44313</v>
      </c>
      <c r="B349" s="123">
        <f t="shared" si="482"/>
        <v>1110.9231917500001</v>
      </c>
      <c r="C349" s="3">
        <f t="shared" si="448"/>
        <v>1107.53486615</v>
      </c>
      <c r="D349" s="126">
        <f t="shared" si="494"/>
        <v>868.92899999999997</v>
      </c>
      <c r="E349" s="175">
        <f>IF(DAY(A348)=$A$7,VLOOKUP(A348,[1]A!$A$15:$C$500,3),E348)</f>
        <v>880.26499999999999</v>
      </c>
      <c r="F349" s="127">
        <f t="shared" si="495"/>
        <v>44279</v>
      </c>
      <c r="G349" s="122">
        <f t="shared" si="496"/>
        <v>1.3045945065707443E-2</v>
      </c>
      <c r="H349" s="128">
        <f t="shared" si="501"/>
        <v>4</v>
      </c>
      <c r="I349" s="128">
        <f t="shared" si="488"/>
        <v>30</v>
      </c>
      <c r="J349" s="123">
        <f t="shared" si="489"/>
        <v>1.0017297048410232</v>
      </c>
      <c r="K349" s="123">
        <v>1</v>
      </c>
      <c r="L349" s="123">
        <f t="shared" si="449"/>
        <v>1.0017297000000001</v>
      </c>
      <c r="M349" s="123">
        <f t="shared" si="483"/>
        <v>1109.4505692</v>
      </c>
      <c r="N349" s="27">
        <f t="shared" si="497"/>
        <v>0</v>
      </c>
      <c r="O349" s="122">
        <f t="shared" si="484"/>
        <v>0</v>
      </c>
      <c r="P349" s="123">
        <f t="shared" si="446"/>
        <v>0</v>
      </c>
      <c r="Q349" s="122">
        <f t="shared" si="490"/>
        <v>0.1268</v>
      </c>
      <c r="R349" s="130">
        <f t="shared" si="485"/>
        <v>1.0013273439999999</v>
      </c>
      <c r="S349" s="123">
        <f t="shared" si="491"/>
        <v>1.4726225500000001</v>
      </c>
      <c r="T349" s="123">
        <f t="shared" si="492"/>
        <v>0</v>
      </c>
      <c r="U349" s="131" t="str">
        <f t="shared" ref="U349" si="516">U348</f>
        <v>J=</v>
      </c>
      <c r="V349" s="140">
        <f t="shared" si="451"/>
        <v>44339</v>
      </c>
      <c r="W349" s="4"/>
      <c r="X349" s="4"/>
      <c r="Y349" s="4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</row>
    <row r="350" spans="1:161" x14ac:dyDescent="0.2">
      <c r="A350" s="125">
        <f t="shared" si="487"/>
        <v>44314</v>
      </c>
      <c r="B350" s="123">
        <f t="shared" si="482"/>
        <v>1111.7718888699999</v>
      </c>
      <c r="C350" s="3">
        <f t="shared" si="448"/>
        <v>1107.53486615</v>
      </c>
      <c r="D350" s="126">
        <f t="shared" si="494"/>
        <v>868.92899999999997</v>
      </c>
      <c r="E350" s="175">
        <f>IF(DAY(A349)=$A$7,VLOOKUP(A349,[1]A!$A$15:$C$500,3),E349)</f>
        <v>880.26499999999999</v>
      </c>
      <c r="F350" s="127">
        <f t="shared" si="495"/>
        <v>44279</v>
      </c>
      <c r="G350" s="122">
        <f t="shared" si="496"/>
        <v>1.3045945065707443E-2</v>
      </c>
      <c r="H350" s="128">
        <f t="shared" si="501"/>
        <v>5</v>
      </c>
      <c r="I350" s="128">
        <f t="shared" si="488"/>
        <v>30</v>
      </c>
      <c r="J350" s="123">
        <f t="shared" si="489"/>
        <v>1.002162598330349</v>
      </c>
      <c r="K350" s="123">
        <v>1</v>
      </c>
      <c r="L350" s="123">
        <f t="shared" si="449"/>
        <v>1.00216259</v>
      </c>
      <c r="M350" s="123">
        <f t="shared" si="483"/>
        <v>1109.9300099699999</v>
      </c>
      <c r="N350" s="27">
        <f t="shared" si="497"/>
        <v>0</v>
      </c>
      <c r="O350" s="122">
        <f t="shared" si="484"/>
        <v>0</v>
      </c>
      <c r="P350" s="123">
        <f t="shared" si="446"/>
        <v>0</v>
      </c>
      <c r="Q350" s="122">
        <f t="shared" si="490"/>
        <v>0.1268</v>
      </c>
      <c r="R350" s="130">
        <f t="shared" si="485"/>
        <v>1.001659455</v>
      </c>
      <c r="S350" s="123">
        <f t="shared" si="491"/>
        <v>1.8418789</v>
      </c>
      <c r="T350" s="123">
        <f t="shared" si="492"/>
        <v>0</v>
      </c>
      <c r="U350" s="131" t="str">
        <f t="shared" ref="U350" si="517">U349</f>
        <v>J=</v>
      </c>
      <c r="V350" s="140">
        <f t="shared" si="451"/>
        <v>44339</v>
      </c>
      <c r="W350" s="4"/>
      <c r="X350" s="4"/>
      <c r="Y350" s="4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</row>
    <row r="351" spans="1:161" x14ac:dyDescent="0.2">
      <c r="A351" s="125">
        <f t="shared" si="487"/>
        <v>44315</v>
      </c>
      <c r="B351" s="123">
        <f t="shared" si="482"/>
        <v>1112.62123855</v>
      </c>
      <c r="C351" s="3">
        <f t="shared" si="448"/>
        <v>1107.53486615</v>
      </c>
      <c r="D351" s="126">
        <f t="shared" si="494"/>
        <v>868.92899999999997</v>
      </c>
      <c r="E351" s="175">
        <f>IF(DAY(A350)=$A$7,VLOOKUP(A350,[1]A!$A$15:$C$500,3),E350)</f>
        <v>880.26499999999999</v>
      </c>
      <c r="F351" s="127">
        <f t="shared" si="495"/>
        <v>44279</v>
      </c>
      <c r="G351" s="122">
        <f t="shared" si="496"/>
        <v>1.3045945065707443E-2</v>
      </c>
      <c r="H351" s="128">
        <f t="shared" si="501"/>
        <v>6</v>
      </c>
      <c r="I351" s="128">
        <f t="shared" si="488"/>
        <v>30</v>
      </c>
      <c r="J351" s="123">
        <f t="shared" si="489"/>
        <v>1.0025956788928665</v>
      </c>
      <c r="K351" s="123">
        <v>1</v>
      </c>
      <c r="L351" s="123">
        <f t="shared" si="449"/>
        <v>1.00259567</v>
      </c>
      <c r="M351" s="123">
        <f t="shared" si="483"/>
        <v>1110.4096611699999</v>
      </c>
      <c r="N351" s="27">
        <f t="shared" si="497"/>
        <v>0</v>
      </c>
      <c r="O351" s="122">
        <f t="shared" si="484"/>
        <v>0</v>
      </c>
      <c r="P351" s="123">
        <f t="shared" si="446"/>
        <v>0</v>
      </c>
      <c r="Q351" s="122">
        <f t="shared" si="490"/>
        <v>0.1268</v>
      </c>
      <c r="R351" s="130">
        <f t="shared" si="485"/>
        <v>1.0019916769999999</v>
      </c>
      <c r="S351" s="123">
        <f t="shared" si="491"/>
        <v>2.21157738</v>
      </c>
      <c r="T351" s="123">
        <f t="shared" si="492"/>
        <v>0</v>
      </c>
      <c r="U351" s="131" t="str">
        <f t="shared" ref="U351" si="518">U350</f>
        <v>J=</v>
      </c>
      <c r="V351" s="140">
        <f t="shared" si="451"/>
        <v>44339</v>
      </c>
      <c r="W351" s="4"/>
      <c r="X351" s="4"/>
      <c r="Y351" s="4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</row>
    <row r="352" spans="1:161" x14ac:dyDescent="0.2">
      <c r="A352" s="125">
        <f t="shared" si="487"/>
        <v>44316</v>
      </c>
      <c r="B352" s="123">
        <f t="shared" si="482"/>
        <v>1113.4712389299998</v>
      </c>
      <c r="C352" s="3">
        <f t="shared" si="448"/>
        <v>1107.53486615</v>
      </c>
      <c r="D352" s="126">
        <f t="shared" si="494"/>
        <v>868.92899999999997</v>
      </c>
      <c r="E352" s="175">
        <f>IF(DAY(A351)=$A$7,VLOOKUP(A351,[1]A!$A$15:$C$500,3),E351)</f>
        <v>880.26499999999999</v>
      </c>
      <c r="F352" s="127">
        <f t="shared" si="495"/>
        <v>44279</v>
      </c>
      <c r="G352" s="122">
        <f t="shared" si="496"/>
        <v>1.3045945065707443E-2</v>
      </c>
      <c r="H352" s="128">
        <f t="shared" si="501"/>
        <v>7</v>
      </c>
      <c r="I352" s="128">
        <f t="shared" si="488"/>
        <v>30</v>
      </c>
      <c r="J352" s="123">
        <f t="shared" si="489"/>
        <v>1.0030289466094189</v>
      </c>
      <c r="K352" s="123">
        <v>1</v>
      </c>
      <c r="L352" s="123">
        <f t="shared" si="449"/>
        <v>1.0030289400000001</v>
      </c>
      <c r="M352" s="123">
        <f t="shared" si="483"/>
        <v>1110.8895227999999</v>
      </c>
      <c r="N352" s="27">
        <f t="shared" si="497"/>
        <v>0</v>
      </c>
      <c r="O352" s="122">
        <f t="shared" si="484"/>
        <v>0</v>
      </c>
      <c r="P352" s="123">
        <f t="shared" si="446"/>
        <v>0</v>
      </c>
      <c r="Q352" s="122">
        <f t="shared" si="490"/>
        <v>0.1268</v>
      </c>
      <c r="R352" s="130">
        <f t="shared" si="485"/>
        <v>1.002324008</v>
      </c>
      <c r="S352" s="123">
        <f t="shared" si="491"/>
        <v>2.5817161300000002</v>
      </c>
      <c r="T352" s="123">
        <f t="shared" si="492"/>
        <v>0</v>
      </c>
      <c r="U352" s="131" t="str">
        <f t="shared" ref="U352" si="519">U351</f>
        <v>J=</v>
      </c>
      <c r="V352" s="140">
        <f t="shared" si="451"/>
        <v>44339</v>
      </c>
      <c r="W352" s="4"/>
      <c r="X352" s="4"/>
      <c r="Y352" s="4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</row>
    <row r="353" spans="1:47" x14ac:dyDescent="0.2">
      <c r="A353" s="125">
        <f t="shared" si="487"/>
        <v>44317</v>
      </c>
      <c r="B353" s="123">
        <f t="shared" si="482"/>
        <v>1114.3218926299999</v>
      </c>
      <c r="C353" s="3">
        <f t="shared" si="448"/>
        <v>1107.53486615</v>
      </c>
      <c r="D353" s="126">
        <f t="shared" si="494"/>
        <v>868.92899999999997</v>
      </c>
      <c r="E353" s="175">
        <f>IF(DAY(A352)=$A$7,VLOOKUP(A352,[1]A!$A$15:$C$500,3),E352)</f>
        <v>880.26499999999999</v>
      </c>
      <c r="F353" s="127">
        <f t="shared" si="495"/>
        <v>44279</v>
      </c>
      <c r="G353" s="122">
        <f t="shared" si="496"/>
        <v>1.3045945065707443E-2</v>
      </c>
      <c r="H353" s="128">
        <f t="shared" si="501"/>
        <v>8</v>
      </c>
      <c r="I353" s="128">
        <f t="shared" si="488"/>
        <v>30</v>
      </c>
      <c r="J353" s="123">
        <f t="shared" si="489"/>
        <v>1.0034624015608835</v>
      </c>
      <c r="K353" s="123">
        <v>1</v>
      </c>
      <c r="L353" s="123">
        <f t="shared" si="449"/>
        <v>1.0034624000000001</v>
      </c>
      <c r="M353" s="123">
        <f t="shared" si="483"/>
        <v>1111.3695948699999</v>
      </c>
      <c r="N353" s="27">
        <f t="shared" si="497"/>
        <v>0</v>
      </c>
      <c r="O353" s="122">
        <f t="shared" si="484"/>
        <v>0</v>
      </c>
      <c r="P353" s="123">
        <f t="shared" si="446"/>
        <v>0</v>
      </c>
      <c r="Q353" s="122">
        <f t="shared" si="490"/>
        <v>0.1268</v>
      </c>
      <c r="R353" s="130">
        <f t="shared" si="485"/>
        <v>1.0026564499999999</v>
      </c>
      <c r="S353" s="123">
        <f t="shared" si="491"/>
        <v>2.95229776</v>
      </c>
      <c r="T353" s="123">
        <f t="shared" si="492"/>
        <v>0</v>
      </c>
      <c r="U353" s="131" t="str">
        <f t="shared" ref="U353" si="520">U352</f>
        <v>J=</v>
      </c>
      <c r="V353" s="140">
        <f t="shared" si="451"/>
        <v>44339</v>
      </c>
      <c r="W353" s="4"/>
      <c r="X353" s="4"/>
      <c r="Y353" s="4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</row>
    <row r="354" spans="1:47" x14ac:dyDescent="0.2">
      <c r="A354" s="125">
        <f t="shared" si="487"/>
        <v>44318</v>
      </c>
      <c r="B354" s="123">
        <f t="shared" si="482"/>
        <v>1115.1731877500001</v>
      </c>
      <c r="C354" s="3">
        <f t="shared" si="448"/>
        <v>1107.53486615</v>
      </c>
      <c r="D354" s="126">
        <f t="shared" si="494"/>
        <v>868.92899999999997</v>
      </c>
      <c r="E354" s="175">
        <f>IF(DAY(A353)=$A$7,VLOOKUP(A353,[1]A!$A$15:$C$500,3),E353)</f>
        <v>880.26499999999999</v>
      </c>
      <c r="F354" s="127">
        <f t="shared" si="495"/>
        <v>44279</v>
      </c>
      <c r="G354" s="122">
        <f t="shared" si="496"/>
        <v>1.3045945065707443E-2</v>
      </c>
      <c r="H354" s="128">
        <f t="shared" si="501"/>
        <v>9</v>
      </c>
      <c r="I354" s="128">
        <f t="shared" si="488"/>
        <v>30</v>
      </c>
      <c r="J354" s="123">
        <f t="shared" si="489"/>
        <v>1.0038960438281734</v>
      </c>
      <c r="K354" s="123">
        <v>1</v>
      </c>
      <c r="L354" s="123">
        <f t="shared" si="449"/>
        <v>1.0038960400000001</v>
      </c>
      <c r="M354" s="123">
        <f t="shared" si="483"/>
        <v>1111.84986628</v>
      </c>
      <c r="N354" s="27">
        <f t="shared" si="497"/>
        <v>0</v>
      </c>
      <c r="O354" s="122">
        <f t="shared" si="484"/>
        <v>0</v>
      </c>
      <c r="P354" s="123">
        <f t="shared" si="446"/>
        <v>0</v>
      </c>
      <c r="Q354" s="122">
        <f t="shared" si="490"/>
        <v>0.1268</v>
      </c>
      <c r="R354" s="130">
        <f t="shared" si="485"/>
        <v>1.0029890020000001</v>
      </c>
      <c r="S354" s="123">
        <f t="shared" si="491"/>
        <v>3.3233214700000002</v>
      </c>
      <c r="T354" s="123">
        <f t="shared" si="492"/>
        <v>0</v>
      </c>
      <c r="U354" s="131" t="str">
        <f t="shared" ref="U354" si="521">U353</f>
        <v>J=</v>
      </c>
      <c r="V354" s="140">
        <f t="shared" si="451"/>
        <v>44339</v>
      </c>
      <c r="W354" s="4"/>
      <c r="X354" s="4"/>
      <c r="Y354" s="4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</row>
    <row r="355" spans="1:47" x14ac:dyDescent="0.2">
      <c r="A355" s="125">
        <f t="shared" si="487"/>
        <v>44319</v>
      </c>
      <c r="B355" s="123">
        <f t="shared" si="482"/>
        <v>1116.0251358100002</v>
      </c>
      <c r="C355" s="3">
        <f t="shared" si="448"/>
        <v>1107.53486615</v>
      </c>
      <c r="D355" s="126">
        <f t="shared" si="494"/>
        <v>868.92899999999997</v>
      </c>
      <c r="E355" s="175">
        <f>IF(DAY(A354)=$A$7,VLOOKUP(A354,[1]A!$A$15:$C$500,3),E354)</f>
        <v>880.26499999999999</v>
      </c>
      <c r="F355" s="127">
        <f t="shared" si="495"/>
        <v>44279</v>
      </c>
      <c r="G355" s="122">
        <f t="shared" si="496"/>
        <v>1.3045945065707443E-2</v>
      </c>
      <c r="H355" s="128">
        <f t="shared" si="501"/>
        <v>10</v>
      </c>
      <c r="I355" s="128">
        <f t="shared" si="488"/>
        <v>30</v>
      </c>
      <c r="J355" s="123">
        <f t="shared" si="489"/>
        <v>1.0043298734922366</v>
      </c>
      <c r="K355" s="123">
        <v>1</v>
      </c>
      <c r="L355" s="123">
        <f t="shared" si="449"/>
        <v>1.0043298700000001</v>
      </c>
      <c r="M355" s="123">
        <f t="shared" si="483"/>
        <v>1112.3303481400001</v>
      </c>
      <c r="N355" s="27">
        <f t="shared" si="497"/>
        <v>0</v>
      </c>
      <c r="O355" s="122">
        <f t="shared" si="484"/>
        <v>0</v>
      </c>
      <c r="P355" s="123">
        <f t="shared" si="446"/>
        <v>0</v>
      </c>
      <c r="Q355" s="122">
        <f t="shared" si="490"/>
        <v>0.1268</v>
      </c>
      <c r="R355" s="130">
        <f t="shared" si="485"/>
        <v>1.003321664</v>
      </c>
      <c r="S355" s="123">
        <f t="shared" si="491"/>
        <v>3.6947876700000002</v>
      </c>
      <c r="T355" s="123">
        <f t="shared" si="492"/>
        <v>0</v>
      </c>
      <c r="U355" s="131" t="str">
        <f t="shared" ref="U355" si="522">U354</f>
        <v>J=</v>
      </c>
      <c r="V355" s="140">
        <f t="shared" si="451"/>
        <v>44339</v>
      </c>
      <c r="W355" s="4"/>
      <c r="X355" s="4"/>
      <c r="Y355" s="4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</row>
    <row r="356" spans="1:47" x14ac:dyDescent="0.2">
      <c r="A356" s="125">
        <f t="shared" si="487"/>
        <v>44320</v>
      </c>
      <c r="B356" s="123">
        <f t="shared" si="482"/>
        <v>1116.8777382599999</v>
      </c>
      <c r="C356" s="3">
        <f t="shared" si="448"/>
        <v>1107.53486615</v>
      </c>
      <c r="D356" s="126">
        <f t="shared" si="494"/>
        <v>868.92899999999997</v>
      </c>
      <c r="E356" s="175">
        <f>IF(DAY(A355)=$A$7,VLOOKUP(A355,[1]A!$A$15:$C$500,3),E355)</f>
        <v>880.26499999999999</v>
      </c>
      <c r="F356" s="127">
        <f t="shared" si="495"/>
        <v>44279</v>
      </c>
      <c r="G356" s="122">
        <f t="shared" si="496"/>
        <v>1.3045945065707443E-2</v>
      </c>
      <c r="H356" s="128">
        <f t="shared" si="501"/>
        <v>11</v>
      </c>
      <c r="I356" s="128">
        <f t="shared" si="488"/>
        <v>30</v>
      </c>
      <c r="J356" s="123">
        <f t="shared" si="489"/>
        <v>1.0047638906340555</v>
      </c>
      <c r="K356" s="123">
        <v>1</v>
      </c>
      <c r="L356" s="123">
        <f t="shared" si="449"/>
        <v>1.00476389</v>
      </c>
      <c r="M356" s="123">
        <f t="shared" si="483"/>
        <v>1112.8110404199999</v>
      </c>
      <c r="N356" s="27">
        <f t="shared" si="497"/>
        <v>0</v>
      </c>
      <c r="O356" s="122">
        <f t="shared" si="484"/>
        <v>0</v>
      </c>
      <c r="P356" s="123">
        <f t="shared" si="446"/>
        <v>0</v>
      </c>
      <c r="Q356" s="122">
        <f t="shared" si="490"/>
        <v>0.1268</v>
      </c>
      <c r="R356" s="130">
        <f t="shared" si="485"/>
        <v>1.003654437</v>
      </c>
      <c r="S356" s="123">
        <f t="shared" si="491"/>
        <v>4.0666978399999998</v>
      </c>
      <c r="T356" s="123">
        <f t="shared" si="492"/>
        <v>0</v>
      </c>
      <c r="U356" s="131" t="str">
        <f t="shared" ref="U356" si="523">U355</f>
        <v>J=</v>
      </c>
      <c r="V356" s="140">
        <f t="shared" si="451"/>
        <v>44339</v>
      </c>
      <c r="W356" s="4"/>
      <c r="X356" s="4"/>
      <c r="Y356" s="4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</row>
    <row r="357" spans="1:47" x14ac:dyDescent="0.2">
      <c r="A357" s="125">
        <f t="shared" si="487"/>
        <v>44321</v>
      </c>
      <c r="B357" s="123">
        <f t="shared" si="482"/>
        <v>1117.7309832399999</v>
      </c>
      <c r="C357" s="3">
        <f t="shared" si="448"/>
        <v>1107.53486615</v>
      </c>
      <c r="D357" s="126">
        <f t="shared" si="494"/>
        <v>868.92899999999997</v>
      </c>
      <c r="E357" s="175">
        <f>IF(DAY(A356)=$A$7,VLOOKUP(A356,[1]A!$A$15:$C$500,3),E356)</f>
        <v>880.26499999999999</v>
      </c>
      <c r="F357" s="127">
        <f t="shared" si="495"/>
        <v>44279</v>
      </c>
      <c r="G357" s="122">
        <f t="shared" si="496"/>
        <v>1.3045945065707443E-2</v>
      </c>
      <c r="H357" s="128">
        <f t="shared" si="501"/>
        <v>12</v>
      </c>
      <c r="I357" s="128">
        <f t="shared" si="488"/>
        <v>30</v>
      </c>
      <c r="J357" s="123">
        <f t="shared" si="489"/>
        <v>1.005198095334648</v>
      </c>
      <c r="K357" s="123">
        <v>1</v>
      </c>
      <c r="L357" s="123">
        <f t="shared" si="449"/>
        <v>1.0051980899999999</v>
      </c>
      <c r="M357" s="123">
        <f t="shared" si="483"/>
        <v>1113.2919320599999</v>
      </c>
      <c r="N357" s="27">
        <f t="shared" si="497"/>
        <v>0</v>
      </c>
      <c r="O357" s="122">
        <f t="shared" si="484"/>
        <v>0</v>
      </c>
      <c r="P357" s="123">
        <f t="shared" si="446"/>
        <v>0</v>
      </c>
      <c r="Q357" s="122">
        <f t="shared" si="490"/>
        <v>0.1268</v>
      </c>
      <c r="R357" s="130">
        <f t="shared" si="485"/>
        <v>1.00398732</v>
      </c>
      <c r="S357" s="123">
        <f t="shared" si="491"/>
        <v>4.4390511799999999</v>
      </c>
      <c r="T357" s="123">
        <f t="shared" si="492"/>
        <v>0</v>
      </c>
      <c r="U357" s="131" t="str">
        <f t="shared" ref="U357" si="524">U356</f>
        <v>J=</v>
      </c>
      <c r="V357" s="140">
        <f t="shared" si="451"/>
        <v>44339</v>
      </c>
      <c r="W357" s="4"/>
      <c r="X357" s="4"/>
      <c r="Y357" s="4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</row>
    <row r="358" spans="1:47" x14ac:dyDescent="0.2">
      <c r="A358" s="125">
        <f t="shared" si="487"/>
        <v>44322</v>
      </c>
      <c r="B358" s="123">
        <f t="shared" si="482"/>
        <v>1118.58488336</v>
      </c>
      <c r="C358" s="3">
        <f t="shared" si="448"/>
        <v>1107.53486615</v>
      </c>
      <c r="D358" s="126">
        <f t="shared" si="494"/>
        <v>868.92899999999997</v>
      </c>
      <c r="E358" s="175">
        <f>IF(DAY(A357)=$A$7,VLOOKUP(A357,[1]A!$A$15:$C$500,3),E357)</f>
        <v>880.26499999999999</v>
      </c>
      <c r="F358" s="127">
        <f t="shared" si="495"/>
        <v>44279</v>
      </c>
      <c r="G358" s="122">
        <f t="shared" si="496"/>
        <v>1.3045945065707443E-2</v>
      </c>
      <c r="H358" s="128">
        <f t="shared" si="501"/>
        <v>13</v>
      </c>
      <c r="I358" s="128">
        <f t="shared" si="488"/>
        <v>30</v>
      </c>
      <c r="J358" s="123">
        <f t="shared" si="489"/>
        <v>1.0056324876750671</v>
      </c>
      <c r="K358" s="123">
        <v>1</v>
      </c>
      <c r="L358" s="123">
        <f t="shared" si="449"/>
        <v>1.0056324800000001</v>
      </c>
      <c r="M358" s="123">
        <f t="shared" si="483"/>
        <v>1113.77303413</v>
      </c>
      <c r="N358" s="27">
        <f t="shared" si="497"/>
        <v>0</v>
      </c>
      <c r="O358" s="122">
        <f t="shared" si="484"/>
        <v>0</v>
      </c>
      <c r="P358" s="123">
        <f t="shared" si="446"/>
        <v>0</v>
      </c>
      <c r="Q358" s="122">
        <f t="shared" si="490"/>
        <v>0.1268</v>
      </c>
      <c r="R358" s="130">
        <f t="shared" si="485"/>
        <v>1.0043203140000001</v>
      </c>
      <c r="S358" s="123">
        <f t="shared" si="491"/>
        <v>4.81184923</v>
      </c>
      <c r="T358" s="123">
        <f t="shared" si="492"/>
        <v>0</v>
      </c>
      <c r="U358" s="131" t="str">
        <f t="shared" ref="U358" si="525">U357</f>
        <v>J=</v>
      </c>
      <c r="V358" s="140">
        <f t="shared" si="451"/>
        <v>44339</v>
      </c>
      <c r="W358" s="4"/>
      <c r="X358" s="4"/>
      <c r="Y358" s="4"/>
      <c r="AE358" s="10"/>
      <c r="AF358" s="10"/>
      <c r="AG358" s="10"/>
      <c r="AH358" s="10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</row>
    <row r="359" spans="1:47" x14ac:dyDescent="0.2">
      <c r="A359" s="125">
        <f t="shared" si="487"/>
        <v>44323</v>
      </c>
      <c r="B359" s="123">
        <f t="shared" si="482"/>
        <v>1119.43943786</v>
      </c>
      <c r="C359" s="3">
        <f t="shared" si="448"/>
        <v>1107.53486615</v>
      </c>
      <c r="D359" s="126">
        <f t="shared" si="494"/>
        <v>868.92899999999997</v>
      </c>
      <c r="E359" s="175">
        <f>IF(DAY(A358)=$A$7,VLOOKUP(A358,[1]A!$A$15:$C$500,3),E358)</f>
        <v>880.26499999999999</v>
      </c>
      <c r="F359" s="127">
        <f t="shared" si="495"/>
        <v>44279</v>
      </c>
      <c r="G359" s="122">
        <f t="shared" si="496"/>
        <v>1.3045945065707443E-2</v>
      </c>
      <c r="H359" s="128">
        <f t="shared" si="501"/>
        <v>14</v>
      </c>
      <c r="I359" s="128">
        <f t="shared" si="488"/>
        <v>30</v>
      </c>
      <c r="J359" s="123">
        <f t="shared" si="489"/>
        <v>1.0060670677364003</v>
      </c>
      <c r="K359" s="123">
        <v>1</v>
      </c>
      <c r="L359" s="123">
        <f t="shared" si="449"/>
        <v>1.0060670599999999</v>
      </c>
      <c r="M359" s="123">
        <f t="shared" si="483"/>
        <v>1114.2543466300001</v>
      </c>
      <c r="N359" s="27">
        <f t="shared" si="497"/>
        <v>0</v>
      </c>
      <c r="O359" s="122">
        <f t="shared" si="484"/>
        <v>0</v>
      </c>
      <c r="P359" s="123">
        <f t="shared" si="446"/>
        <v>0</v>
      </c>
      <c r="Q359" s="122">
        <f t="shared" si="490"/>
        <v>0.1268</v>
      </c>
      <c r="R359" s="130">
        <f t="shared" si="485"/>
        <v>1.004653418</v>
      </c>
      <c r="S359" s="123">
        <f t="shared" si="491"/>
        <v>5.1850912300000003</v>
      </c>
      <c r="T359" s="123">
        <f t="shared" si="492"/>
        <v>0</v>
      </c>
      <c r="U359" s="131" t="str">
        <f t="shared" ref="U359" si="526">U358</f>
        <v>J=</v>
      </c>
      <c r="V359" s="140">
        <f t="shared" si="451"/>
        <v>44339</v>
      </c>
      <c r="W359" s="4"/>
      <c r="X359" s="4"/>
      <c r="Y359" s="4"/>
      <c r="AE359" s="10"/>
      <c r="AF359" s="10"/>
      <c r="AG359" s="10"/>
      <c r="AH359" s="10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  <c r="AU359" s="13"/>
    </row>
    <row r="360" spans="1:47" x14ac:dyDescent="0.2">
      <c r="A360" s="125">
        <f t="shared" si="487"/>
        <v>44324</v>
      </c>
      <c r="B360" s="123">
        <f t="shared" si="482"/>
        <v>1120.2946471100001</v>
      </c>
      <c r="C360" s="3">
        <f t="shared" si="448"/>
        <v>1107.53486615</v>
      </c>
      <c r="D360" s="126">
        <f t="shared" si="494"/>
        <v>868.92899999999997</v>
      </c>
      <c r="E360" s="175">
        <f>IF(DAY(A359)=$A$7,VLOOKUP(A359,[1]A!$A$15:$C$500,3),E359)</f>
        <v>880.26499999999999</v>
      </c>
      <c r="F360" s="127">
        <f t="shared" si="495"/>
        <v>44279</v>
      </c>
      <c r="G360" s="122">
        <f t="shared" si="496"/>
        <v>1.3045945065707443E-2</v>
      </c>
      <c r="H360" s="128">
        <f t="shared" si="501"/>
        <v>15</v>
      </c>
      <c r="I360" s="128">
        <f t="shared" si="488"/>
        <v>30</v>
      </c>
      <c r="J360" s="123">
        <f t="shared" si="489"/>
        <v>1.0065018355997706</v>
      </c>
      <c r="K360" s="123">
        <v>1</v>
      </c>
      <c r="L360" s="123">
        <f t="shared" si="449"/>
        <v>1.0065018299999999</v>
      </c>
      <c r="M360" s="123">
        <f t="shared" si="483"/>
        <v>1114.7358695600001</v>
      </c>
      <c r="N360" s="27">
        <f t="shared" si="497"/>
        <v>0</v>
      </c>
      <c r="O360" s="122">
        <f t="shared" si="484"/>
        <v>0</v>
      </c>
      <c r="P360" s="123">
        <f t="shared" si="446"/>
        <v>0</v>
      </c>
      <c r="Q360" s="122">
        <f t="shared" si="490"/>
        <v>0.1268</v>
      </c>
      <c r="R360" s="130">
        <f t="shared" si="485"/>
        <v>1.004986632</v>
      </c>
      <c r="S360" s="123">
        <f t="shared" si="491"/>
        <v>5.5587775500000003</v>
      </c>
      <c r="T360" s="123">
        <f t="shared" si="492"/>
        <v>0</v>
      </c>
      <c r="U360" s="131" t="str">
        <f t="shared" ref="U360" si="527">U359</f>
        <v>J=</v>
      </c>
      <c r="V360" s="140">
        <f t="shared" si="451"/>
        <v>44339</v>
      </c>
      <c r="W360" s="4"/>
      <c r="X360" s="4"/>
      <c r="Y360" s="4"/>
      <c r="AE360" s="10"/>
      <c r="AF360" s="10"/>
      <c r="AG360" s="10"/>
      <c r="AH360" s="10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  <c r="AU360" s="13"/>
    </row>
    <row r="361" spans="1:47" x14ac:dyDescent="0.2">
      <c r="A361" s="125">
        <f t="shared" si="487"/>
        <v>44325</v>
      </c>
      <c r="B361" s="123">
        <f t="shared" si="482"/>
        <v>1121.1505126200002</v>
      </c>
      <c r="C361" s="3">
        <f t="shared" si="448"/>
        <v>1107.53486615</v>
      </c>
      <c r="D361" s="126">
        <f t="shared" si="494"/>
        <v>868.92899999999997</v>
      </c>
      <c r="E361" s="175">
        <f>IF(DAY(A360)=$A$7,VLOOKUP(A360,[1]A!$A$15:$C$500,3),E360)</f>
        <v>880.26499999999999</v>
      </c>
      <c r="F361" s="127">
        <f t="shared" si="495"/>
        <v>44279</v>
      </c>
      <c r="G361" s="122">
        <f t="shared" si="496"/>
        <v>1.3045945065707443E-2</v>
      </c>
      <c r="H361" s="128">
        <f t="shared" si="501"/>
        <v>16</v>
      </c>
      <c r="I361" s="128">
        <f t="shared" si="488"/>
        <v>30</v>
      </c>
      <c r="J361" s="123">
        <f t="shared" si="489"/>
        <v>1.0069367913463356</v>
      </c>
      <c r="K361" s="123">
        <v>1</v>
      </c>
      <c r="L361" s="123">
        <f t="shared" si="449"/>
        <v>1.0069367899999999</v>
      </c>
      <c r="M361" s="123">
        <f t="shared" si="483"/>
        <v>1115.2176029300001</v>
      </c>
      <c r="N361" s="27">
        <f t="shared" si="497"/>
        <v>0</v>
      </c>
      <c r="O361" s="122">
        <f t="shared" si="484"/>
        <v>0</v>
      </c>
      <c r="P361" s="123">
        <f t="shared" si="446"/>
        <v>0</v>
      </c>
      <c r="Q361" s="122">
        <f t="shared" si="490"/>
        <v>0.1268</v>
      </c>
      <c r="R361" s="130">
        <f t="shared" si="485"/>
        <v>1.005319957</v>
      </c>
      <c r="S361" s="123">
        <f t="shared" si="491"/>
        <v>5.9329096899999998</v>
      </c>
      <c r="T361" s="123">
        <f t="shared" si="492"/>
        <v>0</v>
      </c>
      <c r="U361" s="131" t="str">
        <f t="shared" ref="U361" si="528">U360</f>
        <v>J=</v>
      </c>
      <c r="V361" s="140">
        <f t="shared" si="451"/>
        <v>44339</v>
      </c>
      <c r="W361" s="4"/>
      <c r="X361" s="4"/>
      <c r="Y361" s="4"/>
      <c r="AE361" s="10"/>
      <c r="AF361" s="10"/>
      <c r="AG361" s="10"/>
      <c r="AH361" s="10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  <c r="AU361" s="13"/>
    </row>
    <row r="362" spans="1:47" x14ac:dyDescent="0.2">
      <c r="A362" s="125">
        <f t="shared" si="487"/>
        <v>44326</v>
      </c>
      <c r="B362" s="123">
        <f t="shared" si="482"/>
        <v>1122.0070224699998</v>
      </c>
      <c r="C362" s="3">
        <f t="shared" si="448"/>
        <v>1107.53486615</v>
      </c>
      <c r="D362" s="126">
        <f t="shared" si="494"/>
        <v>868.92899999999997</v>
      </c>
      <c r="E362" s="175">
        <f>IF(DAY(A361)=$A$7,VLOOKUP(A361,[1]A!$A$15:$C$500,3),E361)</f>
        <v>880.26499999999999</v>
      </c>
      <c r="F362" s="127">
        <f t="shared" si="495"/>
        <v>44279</v>
      </c>
      <c r="G362" s="122">
        <f t="shared" si="496"/>
        <v>1.3045945065707443E-2</v>
      </c>
      <c r="H362" s="128">
        <f t="shared" si="501"/>
        <v>17</v>
      </c>
      <c r="I362" s="128">
        <f t="shared" si="488"/>
        <v>30</v>
      </c>
      <c r="J362" s="123">
        <f t="shared" si="489"/>
        <v>1.0073719350572887</v>
      </c>
      <c r="K362" s="123">
        <v>1</v>
      </c>
      <c r="L362" s="123">
        <f t="shared" si="449"/>
        <v>1.0073719299999999</v>
      </c>
      <c r="M362" s="123">
        <f t="shared" si="483"/>
        <v>1115.6995356499999</v>
      </c>
      <c r="N362" s="27">
        <f t="shared" si="497"/>
        <v>0</v>
      </c>
      <c r="O362" s="122">
        <f t="shared" si="484"/>
        <v>0</v>
      </c>
      <c r="P362" s="123">
        <f t="shared" ref="P362:P425" si="529">IF(O362&gt;0,TRUNC(O362*M362,8),0)</f>
        <v>0</v>
      </c>
      <c r="Q362" s="122">
        <f t="shared" si="490"/>
        <v>0.1268</v>
      </c>
      <c r="R362" s="130">
        <f t="shared" si="485"/>
        <v>1.0056533919999999</v>
      </c>
      <c r="S362" s="123">
        <f t="shared" si="491"/>
        <v>6.3074868200000003</v>
      </c>
      <c r="T362" s="123">
        <f t="shared" si="492"/>
        <v>0</v>
      </c>
      <c r="U362" s="131" t="str">
        <f t="shared" ref="U362" si="530">U361</f>
        <v>J=</v>
      </c>
      <c r="V362" s="140">
        <f t="shared" si="451"/>
        <v>44339</v>
      </c>
      <c r="W362" s="4"/>
      <c r="X362" s="4"/>
      <c r="Y362" s="4"/>
      <c r="AE362" s="10"/>
      <c r="AF362" s="10"/>
      <c r="AG362" s="10"/>
      <c r="AH362" s="10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  <c r="AU362" s="13"/>
    </row>
    <row r="363" spans="1:47" x14ac:dyDescent="0.2">
      <c r="A363" s="125">
        <f t="shared" si="487"/>
        <v>44327</v>
      </c>
      <c r="B363" s="123">
        <f t="shared" si="482"/>
        <v>1122.8641893000001</v>
      </c>
      <c r="C363" s="3">
        <f t="shared" ref="C363:C426" si="531">IF(N362&gt;0,M362-P362,C362)</f>
        <v>1107.53486615</v>
      </c>
      <c r="D363" s="126">
        <f t="shared" si="494"/>
        <v>868.92899999999997</v>
      </c>
      <c r="E363" s="175">
        <f>IF(DAY(A362)=$A$7,VLOOKUP(A362,[1]A!$A$15:$C$500,3),E362)</f>
        <v>880.26499999999999</v>
      </c>
      <c r="F363" s="127">
        <f t="shared" si="495"/>
        <v>44279</v>
      </c>
      <c r="G363" s="122">
        <f t="shared" si="496"/>
        <v>1.3045945065707443E-2</v>
      </c>
      <c r="H363" s="128">
        <f t="shared" si="501"/>
        <v>18</v>
      </c>
      <c r="I363" s="128">
        <f t="shared" si="488"/>
        <v>30</v>
      </c>
      <c r="J363" s="123">
        <f t="shared" si="489"/>
        <v>1.007807266813858</v>
      </c>
      <c r="K363" s="123">
        <v>1</v>
      </c>
      <c r="L363" s="123">
        <f t="shared" ref="L363:L426" si="532">TRUNC(J363*K363,8)</f>
        <v>1.0078072600000001</v>
      </c>
      <c r="M363" s="123">
        <f t="shared" si="483"/>
        <v>1116.1816788000001</v>
      </c>
      <c r="N363" s="27">
        <f t="shared" si="497"/>
        <v>0</v>
      </c>
      <c r="O363" s="122">
        <f t="shared" si="484"/>
        <v>0</v>
      </c>
      <c r="P363" s="123">
        <f t="shared" si="529"/>
        <v>0</v>
      </c>
      <c r="Q363" s="122">
        <f t="shared" si="490"/>
        <v>0.1268</v>
      </c>
      <c r="R363" s="130">
        <f t="shared" si="485"/>
        <v>1.0059869379999999</v>
      </c>
      <c r="S363" s="123">
        <f t="shared" si="491"/>
        <v>6.6825105000000002</v>
      </c>
      <c r="T363" s="123">
        <f t="shared" si="492"/>
        <v>0</v>
      </c>
      <c r="U363" s="131" t="str">
        <f t="shared" ref="U363" si="533">U362</f>
        <v>J=</v>
      </c>
      <c r="V363" s="140">
        <f t="shared" ref="V363:V426" si="534">VLOOKUP(A362,$Y$10:$AG$60,9)</f>
        <v>44339</v>
      </c>
      <c r="W363" s="4"/>
      <c r="X363" s="4"/>
      <c r="Y363" s="4"/>
      <c r="AE363" s="10"/>
      <c r="AF363" s="10"/>
      <c r="AG363" s="10"/>
      <c r="AH363" s="10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  <c r="AU363" s="13"/>
    </row>
    <row r="364" spans="1:47" x14ac:dyDescent="0.2">
      <c r="A364" s="125">
        <f t="shared" si="487"/>
        <v>44328</v>
      </c>
      <c r="B364" s="123">
        <f t="shared" si="482"/>
        <v>1123.7220134800002</v>
      </c>
      <c r="C364" s="3">
        <f t="shared" si="531"/>
        <v>1107.53486615</v>
      </c>
      <c r="D364" s="126">
        <f t="shared" si="494"/>
        <v>868.92899999999997</v>
      </c>
      <c r="E364" s="175">
        <f>IF(DAY(A363)=$A$7,VLOOKUP(A363,[1]A!$A$15:$C$500,3),E363)</f>
        <v>880.26499999999999</v>
      </c>
      <c r="F364" s="127">
        <f t="shared" si="495"/>
        <v>44279</v>
      </c>
      <c r="G364" s="122">
        <f t="shared" si="496"/>
        <v>1.3045945065707443E-2</v>
      </c>
      <c r="H364" s="128">
        <f t="shared" si="501"/>
        <v>19</v>
      </c>
      <c r="I364" s="128">
        <f t="shared" si="488"/>
        <v>30</v>
      </c>
      <c r="J364" s="123">
        <f t="shared" si="489"/>
        <v>1.008242786697306</v>
      </c>
      <c r="K364" s="123">
        <v>1</v>
      </c>
      <c r="L364" s="123">
        <f t="shared" si="532"/>
        <v>1.00824278</v>
      </c>
      <c r="M364" s="123">
        <f t="shared" si="483"/>
        <v>1116.6640323900001</v>
      </c>
      <c r="N364" s="27">
        <f t="shared" si="497"/>
        <v>0</v>
      </c>
      <c r="O364" s="122">
        <f t="shared" si="484"/>
        <v>0</v>
      </c>
      <c r="P364" s="123">
        <f t="shared" si="529"/>
        <v>0</v>
      </c>
      <c r="Q364" s="122">
        <f t="shared" si="490"/>
        <v>0.1268</v>
      </c>
      <c r="R364" s="130">
        <f t="shared" si="485"/>
        <v>1.006320595</v>
      </c>
      <c r="S364" s="123">
        <f t="shared" si="491"/>
        <v>7.0579810900000002</v>
      </c>
      <c r="T364" s="123">
        <f t="shared" si="492"/>
        <v>0</v>
      </c>
      <c r="U364" s="131" t="str">
        <f t="shared" ref="U364" si="535">U363</f>
        <v>J=</v>
      </c>
      <c r="V364" s="140">
        <f t="shared" si="534"/>
        <v>44339</v>
      </c>
      <c r="W364" s="4"/>
      <c r="X364" s="4"/>
      <c r="Y364" s="4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</row>
    <row r="365" spans="1:47" x14ac:dyDescent="0.2">
      <c r="A365" s="125">
        <f t="shared" si="487"/>
        <v>44329</v>
      </c>
      <c r="B365" s="123">
        <f t="shared" si="482"/>
        <v>1124.58049426</v>
      </c>
      <c r="C365" s="3">
        <f t="shared" si="531"/>
        <v>1107.53486615</v>
      </c>
      <c r="D365" s="126">
        <f t="shared" si="494"/>
        <v>868.92899999999997</v>
      </c>
      <c r="E365" s="175">
        <f>IF(DAY(A364)=$A$7,VLOOKUP(A364,[1]A!$A$15:$C$500,3),E364)</f>
        <v>880.26499999999999</v>
      </c>
      <c r="F365" s="127">
        <f t="shared" si="495"/>
        <v>44279</v>
      </c>
      <c r="G365" s="122">
        <f t="shared" si="496"/>
        <v>1.3045945065707443E-2</v>
      </c>
      <c r="H365" s="128">
        <f t="shared" si="501"/>
        <v>20</v>
      </c>
      <c r="I365" s="128">
        <f t="shared" si="488"/>
        <v>30</v>
      </c>
      <c r="J365" s="123">
        <f t="shared" si="489"/>
        <v>1.0086784947889318</v>
      </c>
      <c r="K365" s="123">
        <v>1</v>
      </c>
      <c r="L365" s="123">
        <f t="shared" si="532"/>
        <v>1.0086784900000001</v>
      </c>
      <c r="M365" s="123">
        <f t="shared" si="483"/>
        <v>1117.14659641</v>
      </c>
      <c r="N365" s="27">
        <f t="shared" si="497"/>
        <v>0</v>
      </c>
      <c r="O365" s="122">
        <f t="shared" si="484"/>
        <v>0</v>
      </c>
      <c r="P365" s="123">
        <f t="shared" si="529"/>
        <v>0</v>
      </c>
      <c r="Q365" s="122">
        <f t="shared" si="490"/>
        <v>0.1268</v>
      </c>
      <c r="R365" s="130">
        <f t="shared" si="485"/>
        <v>1.0066543619999999</v>
      </c>
      <c r="S365" s="123">
        <f t="shared" si="491"/>
        <v>7.4338978500000001</v>
      </c>
      <c r="T365" s="123">
        <f t="shared" si="492"/>
        <v>0</v>
      </c>
      <c r="U365" s="131" t="str">
        <f t="shared" ref="U365" si="536">U364</f>
        <v>J=</v>
      </c>
      <c r="V365" s="140">
        <f t="shared" si="534"/>
        <v>44339</v>
      </c>
      <c r="W365" s="4"/>
      <c r="X365" s="4"/>
      <c r="Y365" s="4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</row>
    <row r="366" spans="1:47" x14ac:dyDescent="0.2">
      <c r="A366" s="125">
        <f t="shared" si="487"/>
        <v>44330</v>
      </c>
      <c r="B366" s="123">
        <f t="shared" si="482"/>
        <v>1125.4396331200001</v>
      </c>
      <c r="C366" s="3">
        <f t="shared" si="531"/>
        <v>1107.53486615</v>
      </c>
      <c r="D366" s="126">
        <f t="shared" si="494"/>
        <v>868.92899999999997</v>
      </c>
      <c r="E366" s="175">
        <f>IF(DAY(A365)=$A$7,VLOOKUP(A365,[1]A!$A$15:$C$500,3),E365)</f>
        <v>880.26499999999999</v>
      </c>
      <c r="F366" s="127">
        <f t="shared" si="495"/>
        <v>44279</v>
      </c>
      <c r="G366" s="122">
        <f t="shared" si="496"/>
        <v>1.3045945065707443E-2</v>
      </c>
      <c r="H366" s="128">
        <f t="shared" si="501"/>
        <v>21</v>
      </c>
      <c r="I366" s="128">
        <f t="shared" si="488"/>
        <v>30</v>
      </c>
      <c r="J366" s="123">
        <f t="shared" si="489"/>
        <v>1.0091143911700684</v>
      </c>
      <c r="K366" s="123">
        <v>1</v>
      </c>
      <c r="L366" s="123">
        <f t="shared" si="532"/>
        <v>1.0091143899999999</v>
      </c>
      <c r="M366" s="123">
        <f t="shared" si="483"/>
        <v>1117.62937085</v>
      </c>
      <c r="N366" s="27">
        <f t="shared" si="497"/>
        <v>0</v>
      </c>
      <c r="O366" s="122">
        <f t="shared" si="484"/>
        <v>0</v>
      </c>
      <c r="P366" s="123">
        <f t="shared" si="529"/>
        <v>0</v>
      </c>
      <c r="Q366" s="122">
        <f t="shared" si="490"/>
        <v>0.1268</v>
      </c>
      <c r="R366" s="130">
        <f t="shared" si="485"/>
        <v>1.0069882400000001</v>
      </c>
      <c r="S366" s="123">
        <f t="shared" si="491"/>
        <v>7.81026227</v>
      </c>
      <c r="T366" s="123">
        <f t="shared" si="492"/>
        <v>0</v>
      </c>
      <c r="U366" s="131" t="str">
        <f t="shared" ref="U366" si="537">U365</f>
        <v>J=</v>
      </c>
      <c r="V366" s="140">
        <f t="shared" si="534"/>
        <v>44339</v>
      </c>
      <c r="W366" s="4"/>
      <c r="X366" s="4"/>
      <c r="Y366" s="4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</row>
    <row r="367" spans="1:47" x14ac:dyDescent="0.2">
      <c r="A367" s="125">
        <f t="shared" si="487"/>
        <v>44331</v>
      </c>
      <c r="B367" s="123">
        <f t="shared" si="482"/>
        <v>1126.2994192900001</v>
      </c>
      <c r="C367" s="3">
        <f t="shared" si="531"/>
        <v>1107.53486615</v>
      </c>
      <c r="D367" s="126">
        <f t="shared" si="494"/>
        <v>868.92899999999997</v>
      </c>
      <c r="E367" s="175">
        <f>IF(DAY(A366)=$A$7,VLOOKUP(A366,[1]A!$A$15:$C$500,3),E366)</f>
        <v>880.26499999999999</v>
      </c>
      <c r="F367" s="127">
        <f t="shared" si="495"/>
        <v>44279</v>
      </c>
      <c r="G367" s="122">
        <f t="shared" si="496"/>
        <v>1.3045945065707443E-2</v>
      </c>
      <c r="H367" s="128">
        <f t="shared" si="501"/>
        <v>22</v>
      </c>
      <c r="I367" s="128">
        <f t="shared" si="488"/>
        <v>30</v>
      </c>
      <c r="J367" s="123">
        <f t="shared" si="489"/>
        <v>1.0095504759220841</v>
      </c>
      <c r="K367" s="123">
        <v>1</v>
      </c>
      <c r="L367" s="123">
        <f t="shared" si="532"/>
        <v>1.00955047</v>
      </c>
      <c r="M367" s="123">
        <f t="shared" si="483"/>
        <v>1118.11234466</v>
      </c>
      <c r="N367" s="27">
        <f t="shared" si="497"/>
        <v>0</v>
      </c>
      <c r="O367" s="122">
        <f t="shared" si="484"/>
        <v>0</v>
      </c>
      <c r="P367" s="123">
        <f t="shared" si="529"/>
        <v>0</v>
      </c>
      <c r="Q367" s="122">
        <f t="shared" si="490"/>
        <v>0.1268</v>
      </c>
      <c r="R367" s="130">
        <f t="shared" si="485"/>
        <v>1.0073222289999999</v>
      </c>
      <c r="S367" s="123">
        <f t="shared" si="491"/>
        <v>8.1870746299999997</v>
      </c>
      <c r="T367" s="123">
        <f t="shared" si="492"/>
        <v>0</v>
      </c>
      <c r="U367" s="131" t="str">
        <f t="shared" ref="U367" si="538">U366</f>
        <v>J=</v>
      </c>
      <c r="V367" s="140">
        <f t="shared" si="534"/>
        <v>44339</v>
      </c>
      <c r="W367" s="4"/>
      <c r="X367" s="4"/>
      <c r="Y367" s="4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</row>
    <row r="368" spans="1:47" x14ac:dyDescent="0.2">
      <c r="A368" s="125">
        <f t="shared" si="487"/>
        <v>44332</v>
      </c>
      <c r="B368" s="123">
        <f t="shared" si="482"/>
        <v>1127.1598642700001</v>
      </c>
      <c r="C368" s="3">
        <f t="shared" si="531"/>
        <v>1107.53486615</v>
      </c>
      <c r="D368" s="126">
        <f t="shared" si="494"/>
        <v>868.92899999999997</v>
      </c>
      <c r="E368" s="175">
        <f>IF(DAY(A367)=$A$7,VLOOKUP(A367,[1]A!$A$15:$C$500,3),E367)</f>
        <v>880.26499999999999</v>
      </c>
      <c r="F368" s="127">
        <f t="shared" si="495"/>
        <v>44279</v>
      </c>
      <c r="G368" s="122">
        <f t="shared" si="496"/>
        <v>1.3045945065707443E-2</v>
      </c>
      <c r="H368" s="128">
        <f t="shared" si="501"/>
        <v>23</v>
      </c>
      <c r="I368" s="128">
        <f t="shared" si="488"/>
        <v>30</v>
      </c>
      <c r="J368" s="123">
        <f t="shared" si="489"/>
        <v>1.0099867491263832</v>
      </c>
      <c r="K368" s="123">
        <v>1</v>
      </c>
      <c r="L368" s="123">
        <f t="shared" si="532"/>
        <v>1.00998674</v>
      </c>
      <c r="M368" s="123">
        <f t="shared" si="483"/>
        <v>1118.59552889</v>
      </c>
      <c r="N368" s="27">
        <f t="shared" si="497"/>
        <v>0</v>
      </c>
      <c r="O368" s="122">
        <f t="shared" si="484"/>
        <v>0</v>
      </c>
      <c r="P368" s="123">
        <f t="shared" si="529"/>
        <v>0</v>
      </c>
      <c r="Q368" s="122">
        <f t="shared" si="490"/>
        <v>0.1268</v>
      </c>
      <c r="R368" s="130">
        <f t="shared" si="485"/>
        <v>1.007656329</v>
      </c>
      <c r="S368" s="123">
        <f t="shared" si="491"/>
        <v>8.5643353799999993</v>
      </c>
      <c r="T368" s="123">
        <f t="shared" si="492"/>
        <v>0</v>
      </c>
      <c r="U368" s="131" t="str">
        <f t="shared" ref="U368" si="539">U367</f>
        <v>J=</v>
      </c>
      <c r="V368" s="140">
        <f t="shared" si="534"/>
        <v>44339</v>
      </c>
      <c r="W368" s="4"/>
      <c r="X368" s="4"/>
      <c r="Y368" s="4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</row>
    <row r="369" spans="1:161" x14ac:dyDescent="0.2">
      <c r="A369" s="125">
        <f t="shared" si="487"/>
        <v>44333</v>
      </c>
      <c r="B369" s="123">
        <f t="shared" si="482"/>
        <v>1128.0209785099998</v>
      </c>
      <c r="C369" s="3">
        <f t="shared" si="531"/>
        <v>1107.53486615</v>
      </c>
      <c r="D369" s="126">
        <f t="shared" si="494"/>
        <v>868.92899999999997</v>
      </c>
      <c r="E369" s="175">
        <f>IF(DAY(A368)=$A$7,VLOOKUP(A368,[1]A!$A$15:$C$500,3),E368)</f>
        <v>880.26499999999999</v>
      </c>
      <c r="F369" s="127">
        <f t="shared" si="495"/>
        <v>44279</v>
      </c>
      <c r="G369" s="122">
        <f t="shared" si="496"/>
        <v>1.3045945065707443E-2</v>
      </c>
      <c r="H369" s="128">
        <f t="shared" si="501"/>
        <v>24</v>
      </c>
      <c r="I369" s="128">
        <f t="shared" si="488"/>
        <v>30</v>
      </c>
      <c r="J369" s="123">
        <f t="shared" si="489"/>
        <v>1.0104232108644042</v>
      </c>
      <c r="K369" s="123">
        <v>1</v>
      </c>
      <c r="L369" s="123">
        <f t="shared" si="532"/>
        <v>1.0104232099999999</v>
      </c>
      <c r="M369" s="123">
        <f t="shared" si="483"/>
        <v>1119.0789346399999</v>
      </c>
      <c r="N369" s="27">
        <f t="shared" si="497"/>
        <v>0</v>
      </c>
      <c r="O369" s="122">
        <f t="shared" si="484"/>
        <v>0</v>
      </c>
      <c r="P369" s="123">
        <f t="shared" si="529"/>
        <v>0</v>
      </c>
      <c r="Q369" s="122">
        <f t="shared" si="490"/>
        <v>0.1268</v>
      </c>
      <c r="R369" s="130">
        <f t="shared" si="485"/>
        <v>1.0079905389999999</v>
      </c>
      <c r="S369" s="123">
        <f t="shared" si="491"/>
        <v>8.9420438699999991</v>
      </c>
      <c r="T369" s="123">
        <f t="shared" si="492"/>
        <v>0</v>
      </c>
      <c r="U369" s="131" t="str">
        <f t="shared" ref="U369" si="540">U368</f>
        <v>J=</v>
      </c>
      <c r="V369" s="140">
        <f t="shared" si="534"/>
        <v>44339</v>
      </c>
      <c r="W369" s="4"/>
      <c r="X369" s="4"/>
      <c r="Y369" s="4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</row>
    <row r="370" spans="1:161" x14ac:dyDescent="0.2">
      <c r="A370" s="125">
        <f t="shared" si="487"/>
        <v>44334</v>
      </c>
      <c r="B370" s="123">
        <f t="shared" si="482"/>
        <v>1128.88274114</v>
      </c>
      <c r="C370" s="3">
        <f t="shared" si="531"/>
        <v>1107.53486615</v>
      </c>
      <c r="D370" s="126">
        <f t="shared" si="494"/>
        <v>868.92899999999997</v>
      </c>
      <c r="E370" s="175">
        <f>IF(DAY(A369)=$A$7,VLOOKUP(A369,[1]A!$A$15:$C$500,3),E369)</f>
        <v>880.26499999999999</v>
      </c>
      <c r="F370" s="127">
        <f t="shared" si="495"/>
        <v>44279</v>
      </c>
      <c r="G370" s="122">
        <f t="shared" si="496"/>
        <v>1.3045945065707443E-2</v>
      </c>
      <c r="H370" s="128">
        <f t="shared" si="501"/>
        <v>25</v>
      </c>
      <c r="I370" s="128">
        <f t="shared" si="488"/>
        <v>30</v>
      </c>
      <c r="J370" s="123">
        <f t="shared" si="489"/>
        <v>1.0108598612176214</v>
      </c>
      <c r="K370" s="123">
        <v>1</v>
      </c>
      <c r="L370" s="123">
        <f t="shared" si="532"/>
        <v>1.0108598600000001</v>
      </c>
      <c r="M370" s="123">
        <f t="shared" si="483"/>
        <v>1119.5625397399999</v>
      </c>
      <c r="N370" s="27">
        <f t="shared" si="497"/>
        <v>0</v>
      </c>
      <c r="O370" s="122">
        <f t="shared" si="484"/>
        <v>0</v>
      </c>
      <c r="P370" s="123">
        <f t="shared" si="529"/>
        <v>0</v>
      </c>
      <c r="Q370" s="122">
        <f t="shared" si="490"/>
        <v>0.1268</v>
      </c>
      <c r="R370" s="130">
        <f t="shared" si="485"/>
        <v>1.0083248600000001</v>
      </c>
      <c r="S370" s="123">
        <f t="shared" si="491"/>
        <v>9.3202014000000002</v>
      </c>
      <c r="T370" s="123">
        <f t="shared" si="492"/>
        <v>0</v>
      </c>
      <c r="U370" s="131" t="str">
        <f t="shared" ref="U370" si="541">U369</f>
        <v>J=</v>
      </c>
      <c r="V370" s="140">
        <f t="shared" si="534"/>
        <v>44339</v>
      </c>
      <c r="W370" s="4"/>
      <c r="X370" s="4"/>
      <c r="Y370" s="4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</row>
    <row r="371" spans="1:161" x14ac:dyDescent="0.2">
      <c r="A371" s="125">
        <f t="shared" si="487"/>
        <v>44335</v>
      </c>
      <c r="B371" s="123">
        <f t="shared" si="482"/>
        <v>1129.74516371</v>
      </c>
      <c r="C371" s="3">
        <f t="shared" si="531"/>
        <v>1107.53486615</v>
      </c>
      <c r="D371" s="126">
        <f t="shared" si="494"/>
        <v>868.92899999999997</v>
      </c>
      <c r="E371" s="175">
        <f>IF(DAY(A370)=$A$7,VLOOKUP(A370,[1]A!$A$15:$C$500,3),E370)</f>
        <v>880.26499999999999</v>
      </c>
      <c r="F371" s="127">
        <f t="shared" si="495"/>
        <v>44279</v>
      </c>
      <c r="G371" s="122">
        <f t="shared" si="496"/>
        <v>1.3045945065707443E-2</v>
      </c>
      <c r="H371" s="128">
        <f t="shared" si="501"/>
        <v>26</v>
      </c>
      <c r="I371" s="128">
        <f t="shared" si="488"/>
        <v>30</v>
      </c>
      <c r="J371" s="123">
        <f t="shared" si="489"/>
        <v>1.0112967002675439</v>
      </c>
      <c r="K371" s="123">
        <v>1</v>
      </c>
      <c r="L371" s="123">
        <f t="shared" si="532"/>
        <v>1.0112966999999999</v>
      </c>
      <c r="M371" s="123">
        <f t="shared" si="483"/>
        <v>1120.04635527</v>
      </c>
      <c r="N371" s="27">
        <f t="shared" si="497"/>
        <v>0</v>
      </c>
      <c r="O371" s="122">
        <f t="shared" si="484"/>
        <v>0</v>
      </c>
      <c r="P371" s="123">
        <f t="shared" si="529"/>
        <v>0</v>
      </c>
      <c r="Q371" s="122">
        <f t="shared" si="490"/>
        <v>0.1268</v>
      </c>
      <c r="R371" s="130">
        <f t="shared" si="485"/>
        <v>1.0086592919999999</v>
      </c>
      <c r="S371" s="123">
        <f t="shared" si="491"/>
        <v>9.6988084400000005</v>
      </c>
      <c r="T371" s="123">
        <f t="shared" si="492"/>
        <v>0</v>
      </c>
      <c r="U371" s="131" t="str">
        <f t="shared" ref="U371" si="542">U370</f>
        <v>J=</v>
      </c>
      <c r="V371" s="140">
        <f t="shared" si="534"/>
        <v>44339</v>
      </c>
      <c r="W371" s="4"/>
      <c r="X371" s="4"/>
      <c r="Y371" s="4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</row>
    <row r="372" spans="1:161" x14ac:dyDescent="0.2">
      <c r="A372" s="125">
        <f t="shared" si="487"/>
        <v>44336</v>
      </c>
      <c r="B372" s="123">
        <f t="shared" si="482"/>
        <v>1130.6082354099999</v>
      </c>
      <c r="C372" s="3">
        <f t="shared" si="531"/>
        <v>1107.53486615</v>
      </c>
      <c r="D372" s="126">
        <f t="shared" si="494"/>
        <v>868.92899999999997</v>
      </c>
      <c r="E372" s="175">
        <f>IF(DAY(A371)=$A$7,VLOOKUP(A371,[1]A!$A$15:$C$500,3),E371)</f>
        <v>880.26499999999999</v>
      </c>
      <c r="F372" s="127">
        <f t="shared" si="495"/>
        <v>44279</v>
      </c>
      <c r="G372" s="122">
        <f t="shared" si="496"/>
        <v>1.3045945065707443E-2</v>
      </c>
      <c r="H372" s="128">
        <f t="shared" si="501"/>
        <v>27</v>
      </c>
      <c r="I372" s="128">
        <f t="shared" si="488"/>
        <v>30</v>
      </c>
      <c r="J372" s="123">
        <f t="shared" si="489"/>
        <v>1.0117337280957164</v>
      </c>
      <c r="K372" s="123">
        <v>1</v>
      </c>
      <c r="L372" s="123">
        <f t="shared" si="532"/>
        <v>1.0117337200000001</v>
      </c>
      <c r="M372" s="123">
        <f t="shared" si="483"/>
        <v>1120.53037015</v>
      </c>
      <c r="N372" s="27">
        <f t="shared" si="497"/>
        <v>0</v>
      </c>
      <c r="O372" s="122">
        <f t="shared" si="484"/>
        <v>0</v>
      </c>
      <c r="P372" s="123">
        <f t="shared" si="529"/>
        <v>0</v>
      </c>
      <c r="Q372" s="122">
        <f t="shared" si="490"/>
        <v>0.1268</v>
      </c>
      <c r="R372" s="130">
        <f t="shared" si="485"/>
        <v>1.0089938350000001</v>
      </c>
      <c r="S372" s="123">
        <f t="shared" si="491"/>
        <v>10.077865259999999</v>
      </c>
      <c r="T372" s="123">
        <f t="shared" si="492"/>
        <v>0</v>
      </c>
      <c r="U372" s="131" t="str">
        <f t="shared" ref="U372" si="543">U371</f>
        <v>J=</v>
      </c>
      <c r="V372" s="140">
        <f t="shared" si="534"/>
        <v>44339</v>
      </c>
      <c r="W372" s="4"/>
      <c r="X372" s="4"/>
      <c r="Y372" s="4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</row>
    <row r="373" spans="1:161" x14ac:dyDescent="0.2">
      <c r="A373" s="125">
        <f t="shared" si="487"/>
        <v>44337</v>
      </c>
      <c r="B373" s="123">
        <f t="shared" si="482"/>
        <v>1131.47197897</v>
      </c>
      <c r="C373" s="3">
        <f t="shared" si="531"/>
        <v>1107.53486615</v>
      </c>
      <c r="D373" s="126">
        <f t="shared" si="494"/>
        <v>868.92899999999997</v>
      </c>
      <c r="E373" s="175">
        <f>IF(DAY(A372)=$A$7,VLOOKUP(A372,[1]A!$A$15:$C$500,3),E372)</f>
        <v>880.26499999999999</v>
      </c>
      <c r="F373" s="127">
        <f t="shared" si="495"/>
        <v>44279</v>
      </c>
      <c r="G373" s="122">
        <f t="shared" si="496"/>
        <v>1.3045945065707443E-2</v>
      </c>
      <c r="H373" s="128">
        <f t="shared" si="501"/>
        <v>28</v>
      </c>
      <c r="I373" s="128">
        <f t="shared" si="488"/>
        <v>30</v>
      </c>
      <c r="J373" s="123">
        <f t="shared" si="489"/>
        <v>1.0121709447837186</v>
      </c>
      <c r="K373" s="123">
        <v>1</v>
      </c>
      <c r="L373" s="123">
        <f t="shared" si="532"/>
        <v>1.0121709400000001</v>
      </c>
      <c r="M373" s="123">
        <f t="shared" si="483"/>
        <v>1121.0146065500001</v>
      </c>
      <c r="N373" s="27">
        <f t="shared" si="497"/>
        <v>0</v>
      </c>
      <c r="O373" s="122">
        <f t="shared" si="484"/>
        <v>0</v>
      </c>
      <c r="P373" s="123">
        <f t="shared" si="529"/>
        <v>0</v>
      </c>
      <c r="Q373" s="122">
        <f t="shared" si="490"/>
        <v>0.1268</v>
      </c>
      <c r="R373" s="130">
        <f t="shared" si="485"/>
        <v>1.0093284890000001</v>
      </c>
      <c r="S373" s="123">
        <f t="shared" si="491"/>
        <v>10.45737242</v>
      </c>
      <c r="T373" s="123">
        <f t="shared" si="492"/>
        <v>0</v>
      </c>
      <c r="U373" s="131" t="str">
        <f t="shared" ref="U373" si="544">U372</f>
        <v>J=</v>
      </c>
      <c r="V373" s="140">
        <f t="shared" si="534"/>
        <v>44339</v>
      </c>
      <c r="W373" s="4"/>
      <c r="X373" s="4"/>
      <c r="Y373" s="4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</row>
    <row r="374" spans="1:161" x14ac:dyDescent="0.2">
      <c r="A374" s="125">
        <f t="shared" si="487"/>
        <v>44338</v>
      </c>
      <c r="B374" s="123">
        <f t="shared" si="482"/>
        <v>1132.3363835799998</v>
      </c>
      <c r="C374" s="3">
        <f t="shared" si="531"/>
        <v>1107.53486615</v>
      </c>
      <c r="D374" s="126">
        <f t="shared" si="494"/>
        <v>868.92899999999997</v>
      </c>
      <c r="E374" s="175">
        <f>IF(DAY(A373)=$A$7,VLOOKUP(A373,[1]A!$A$15:$C$500,3),E373)</f>
        <v>880.26499999999999</v>
      </c>
      <c r="F374" s="127">
        <f t="shared" si="495"/>
        <v>44279</v>
      </c>
      <c r="G374" s="122">
        <f t="shared" si="496"/>
        <v>1.3045945065707443E-2</v>
      </c>
      <c r="H374" s="128">
        <f t="shared" si="501"/>
        <v>29</v>
      </c>
      <c r="I374" s="128">
        <f t="shared" si="488"/>
        <v>30</v>
      </c>
      <c r="J374" s="123">
        <f t="shared" si="489"/>
        <v>1.0126083504131655</v>
      </c>
      <c r="K374" s="123">
        <v>1</v>
      </c>
      <c r="L374" s="123">
        <f t="shared" si="532"/>
        <v>1.01260835</v>
      </c>
      <c r="M374" s="123">
        <f t="shared" si="483"/>
        <v>1121.49905337</v>
      </c>
      <c r="N374" s="27">
        <f t="shared" si="497"/>
        <v>0</v>
      </c>
      <c r="O374" s="122">
        <f t="shared" si="484"/>
        <v>0</v>
      </c>
      <c r="P374" s="123">
        <f t="shared" si="529"/>
        <v>0</v>
      </c>
      <c r="Q374" s="122">
        <f t="shared" si="490"/>
        <v>0.1268</v>
      </c>
      <c r="R374" s="130">
        <f t="shared" si="485"/>
        <v>1.0096632539999999</v>
      </c>
      <c r="S374" s="123">
        <f t="shared" si="491"/>
        <v>10.837330209999999</v>
      </c>
      <c r="T374" s="123">
        <f t="shared" si="492"/>
        <v>0</v>
      </c>
      <c r="U374" s="131" t="str">
        <f t="shared" ref="U374" si="545">U373</f>
        <v>J=</v>
      </c>
      <c r="V374" s="140">
        <f t="shared" si="534"/>
        <v>44339</v>
      </c>
      <c r="W374" s="4"/>
      <c r="X374" s="4"/>
      <c r="Y374" s="4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</row>
    <row r="375" spans="1:161" x14ac:dyDescent="0.2">
      <c r="A375" s="125">
        <f t="shared" si="487"/>
        <v>44339</v>
      </c>
      <c r="B375" s="123">
        <f t="shared" si="482"/>
        <v>1133.2014384400002</v>
      </c>
      <c r="C375" s="3">
        <f t="shared" si="531"/>
        <v>1107.53486615</v>
      </c>
      <c r="D375" s="126">
        <f t="shared" si="494"/>
        <v>868.92899999999997</v>
      </c>
      <c r="E375" s="175">
        <f>IF(DAY(A374)=$A$7,VLOOKUP(A374,[1]A!$A$15:$C$500,3),E374)</f>
        <v>880.26499999999999</v>
      </c>
      <c r="F375" s="127">
        <f t="shared" si="495"/>
        <v>44279</v>
      </c>
      <c r="G375" s="122">
        <f t="shared" si="496"/>
        <v>1.3045945065707443E-2</v>
      </c>
      <c r="H375" s="128">
        <f t="shared" si="501"/>
        <v>30</v>
      </c>
      <c r="I375" s="128">
        <f t="shared" si="488"/>
        <v>30</v>
      </c>
      <c r="J375" s="123">
        <f t="shared" si="489"/>
        <v>1.0130459450657074</v>
      </c>
      <c r="K375" s="123">
        <v>1</v>
      </c>
      <c r="L375" s="123">
        <f t="shared" si="532"/>
        <v>1.01304594</v>
      </c>
      <c r="M375" s="123">
        <f t="shared" si="483"/>
        <v>1121.9836995600001</v>
      </c>
      <c r="N375" s="27">
        <f t="shared" si="497"/>
        <v>12</v>
      </c>
      <c r="O375" s="122">
        <f t="shared" si="484"/>
        <v>0</v>
      </c>
      <c r="P375" s="123">
        <f t="shared" si="529"/>
        <v>0</v>
      </c>
      <c r="Q375" s="122">
        <f t="shared" si="490"/>
        <v>0.1268</v>
      </c>
      <c r="R375" s="130">
        <f t="shared" si="485"/>
        <v>1.00999813</v>
      </c>
      <c r="S375" s="123">
        <f t="shared" si="491"/>
        <v>11.217738880000001</v>
      </c>
      <c r="T375" s="123">
        <f t="shared" si="492"/>
        <v>11.217738880000001</v>
      </c>
      <c r="U375" s="131" t="str">
        <f t="shared" ref="U375" si="546">U374</f>
        <v>J=</v>
      </c>
      <c r="V375" s="140">
        <f t="shared" si="534"/>
        <v>44339</v>
      </c>
      <c r="W375" s="28"/>
      <c r="X375" s="4"/>
      <c r="Y375" s="4"/>
      <c r="AA375" s="18"/>
      <c r="AE375" s="10"/>
      <c r="AF375" s="10"/>
      <c r="AG375" s="10"/>
      <c r="AH375" s="10"/>
      <c r="AI375" s="17"/>
      <c r="AJ375" s="17"/>
      <c r="AK375" s="17"/>
      <c r="AL375" s="17"/>
      <c r="AM375" s="17"/>
      <c r="AN375" s="17"/>
      <c r="AO375" s="17"/>
      <c r="AP375" s="17"/>
      <c r="AQ375" s="17"/>
      <c r="AR375" s="17"/>
      <c r="AS375" s="17"/>
      <c r="AT375" s="17"/>
      <c r="AU375" s="17"/>
      <c r="AV375" s="18"/>
      <c r="AW375" s="18"/>
      <c r="AX375" s="18"/>
      <c r="AY375" s="18"/>
      <c r="AZ375" s="18"/>
      <c r="BA375" s="18"/>
      <c r="BB375" s="18"/>
      <c r="BC375" s="18"/>
      <c r="BD375" s="18"/>
      <c r="BE375" s="18"/>
      <c r="BF375" s="18"/>
      <c r="BG375" s="18"/>
      <c r="BH375" s="18"/>
      <c r="BI375" s="18"/>
      <c r="BJ375" s="18"/>
      <c r="BK375" s="18"/>
      <c r="BL375" s="18"/>
      <c r="BM375" s="18"/>
      <c r="BN375" s="18"/>
      <c r="BO375" s="18"/>
      <c r="BP375" s="18"/>
      <c r="BQ375" s="18"/>
      <c r="BR375" s="18"/>
      <c r="BS375" s="18"/>
      <c r="BT375" s="18"/>
      <c r="BU375" s="18"/>
      <c r="BV375" s="18"/>
      <c r="BW375" s="18"/>
      <c r="BX375" s="18"/>
      <c r="BY375" s="18"/>
      <c r="BZ375" s="18"/>
      <c r="CA375" s="18"/>
      <c r="CB375" s="18"/>
      <c r="CC375" s="18"/>
      <c r="CD375" s="18"/>
      <c r="CE375" s="18"/>
      <c r="CF375" s="18"/>
      <c r="CG375" s="18"/>
      <c r="CH375" s="18"/>
      <c r="CI375" s="18"/>
      <c r="CJ375" s="18"/>
      <c r="CK375" s="18"/>
      <c r="CL375" s="18"/>
      <c r="CM375" s="18"/>
      <c r="CN375" s="18"/>
      <c r="CO375" s="18"/>
      <c r="CP375" s="18"/>
      <c r="CQ375" s="18"/>
      <c r="CR375" s="18"/>
      <c r="CS375" s="18"/>
      <c r="CT375" s="18"/>
      <c r="CU375" s="18"/>
      <c r="CV375" s="18"/>
      <c r="CW375" s="18"/>
      <c r="CX375" s="18"/>
      <c r="CY375" s="18"/>
      <c r="CZ375" s="18"/>
      <c r="DA375" s="18"/>
      <c r="DB375" s="18"/>
      <c r="DC375" s="18"/>
      <c r="DD375" s="18"/>
      <c r="DE375" s="18"/>
      <c r="DF375" s="18"/>
      <c r="DG375" s="18"/>
      <c r="DH375" s="18"/>
      <c r="DI375" s="18"/>
      <c r="DJ375" s="18"/>
      <c r="DK375" s="18"/>
      <c r="DL375" s="18"/>
      <c r="DM375" s="18"/>
      <c r="DN375" s="18"/>
      <c r="DO375" s="18"/>
      <c r="DP375" s="18"/>
      <c r="DQ375" s="18"/>
      <c r="DR375" s="18"/>
      <c r="DS375" s="18"/>
      <c r="DT375" s="18"/>
      <c r="DU375" s="18"/>
      <c r="DV375" s="18"/>
      <c r="DW375" s="18"/>
      <c r="DX375" s="18"/>
      <c r="DY375" s="18"/>
      <c r="DZ375" s="18"/>
      <c r="EA375" s="18"/>
      <c r="EB375" s="18"/>
      <c r="EC375" s="18"/>
      <c r="ED375" s="18"/>
      <c r="EE375" s="18"/>
      <c r="EF375" s="18"/>
      <c r="EG375" s="18"/>
      <c r="EH375" s="18"/>
      <c r="EI375" s="18"/>
      <c r="EJ375" s="18"/>
      <c r="EK375" s="18"/>
      <c r="EL375" s="18"/>
      <c r="EM375" s="18"/>
      <c r="EN375" s="18"/>
      <c r="EO375" s="18"/>
      <c r="EP375" s="18"/>
      <c r="EQ375" s="18"/>
      <c r="ER375" s="18"/>
      <c r="ES375" s="18"/>
      <c r="ET375" s="18"/>
      <c r="EU375" s="18"/>
      <c r="EV375" s="18"/>
      <c r="EW375" s="18"/>
      <c r="EX375" s="18"/>
      <c r="EY375" s="18"/>
      <c r="EZ375" s="18"/>
      <c r="FA375" s="18"/>
      <c r="FB375" s="18"/>
      <c r="FC375" s="18"/>
      <c r="FD375" s="18"/>
      <c r="FE375" s="18"/>
    </row>
    <row r="376" spans="1:161" x14ac:dyDescent="0.2">
      <c r="A376" s="125">
        <f t="shared" si="487"/>
        <v>44340</v>
      </c>
      <c r="B376" s="123">
        <f t="shared" si="482"/>
        <v>1122.66839327</v>
      </c>
      <c r="C376" s="3">
        <f t="shared" si="531"/>
        <v>1121.9836995600001</v>
      </c>
      <c r="D376" s="126">
        <f t="shared" si="494"/>
        <v>880.26499999999999</v>
      </c>
      <c r="E376" s="175">
        <f>IF(DAY(A375)=$A$7,VLOOKUP(A375,[1]A!$A$15:$C$500,3),E375)</f>
        <v>888.19100000000003</v>
      </c>
      <c r="F376" s="127">
        <f t="shared" si="495"/>
        <v>44310</v>
      </c>
      <c r="G376" s="122">
        <f t="shared" si="496"/>
        <v>9.0041067178634471E-3</v>
      </c>
      <c r="H376" s="128">
        <f t="shared" si="501"/>
        <v>1</v>
      </c>
      <c r="I376" s="128">
        <f t="shared" si="488"/>
        <v>31</v>
      </c>
      <c r="J376" s="123">
        <f t="shared" si="489"/>
        <v>1.0002891970174701</v>
      </c>
      <c r="K376" s="123">
        <v>1</v>
      </c>
      <c r="L376" s="123">
        <f t="shared" si="532"/>
        <v>1.0002891899999999</v>
      </c>
      <c r="M376" s="123">
        <f t="shared" si="483"/>
        <v>1122.30816602</v>
      </c>
      <c r="N376" s="27">
        <f t="shared" si="497"/>
        <v>0</v>
      </c>
      <c r="O376" s="122">
        <f t="shared" si="484"/>
        <v>0</v>
      </c>
      <c r="P376" s="123">
        <f t="shared" si="529"/>
        <v>0</v>
      </c>
      <c r="Q376" s="122">
        <f t="shared" si="490"/>
        <v>0.1268</v>
      </c>
      <c r="R376" s="130">
        <f t="shared" si="485"/>
        <v>1.00032097</v>
      </c>
      <c r="S376" s="123">
        <f t="shared" si="491"/>
        <v>0.36022725</v>
      </c>
      <c r="T376" s="123">
        <f t="shared" si="492"/>
        <v>0</v>
      </c>
      <c r="U376" s="131" t="str">
        <f t="shared" ref="U376" si="547">U375</f>
        <v>J=</v>
      </c>
      <c r="V376" s="140">
        <f t="shared" si="534"/>
        <v>44370</v>
      </c>
      <c r="W376" s="4"/>
      <c r="X376" s="4"/>
      <c r="Y376" s="4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</row>
    <row r="377" spans="1:161" x14ac:dyDescent="0.2">
      <c r="A377" s="125">
        <f t="shared" si="487"/>
        <v>44341</v>
      </c>
      <c r="B377" s="123">
        <f t="shared" si="482"/>
        <v>1123.35351195</v>
      </c>
      <c r="C377" s="3">
        <f t="shared" si="531"/>
        <v>1121.9836995600001</v>
      </c>
      <c r="D377" s="126">
        <f t="shared" si="494"/>
        <v>880.26499999999999</v>
      </c>
      <c r="E377" s="175">
        <f>IF(DAY(A376)=$A$7,VLOOKUP(A376,[1]A!$A$15:$C$500,3),E376)</f>
        <v>888.19100000000003</v>
      </c>
      <c r="F377" s="127">
        <f t="shared" si="495"/>
        <v>44310</v>
      </c>
      <c r="G377" s="122">
        <f t="shared" si="496"/>
        <v>9.0041067178634471E-3</v>
      </c>
      <c r="H377" s="128">
        <f t="shared" si="501"/>
        <v>2</v>
      </c>
      <c r="I377" s="128">
        <f t="shared" si="488"/>
        <v>31</v>
      </c>
      <c r="J377" s="123">
        <f t="shared" si="489"/>
        <v>1.000578477669855</v>
      </c>
      <c r="K377" s="123">
        <v>1</v>
      </c>
      <c r="L377" s="123">
        <f t="shared" si="532"/>
        <v>1.00057847</v>
      </c>
      <c r="M377" s="123">
        <f t="shared" si="483"/>
        <v>1122.6327334699999</v>
      </c>
      <c r="N377" s="27">
        <f t="shared" si="497"/>
        <v>0</v>
      </c>
      <c r="O377" s="122">
        <f t="shared" si="484"/>
        <v>0</v>
      </c>
      <c r="P377" s="123">
        <f t="shared" si="529"/>
        <v>0</v>
      </c>
      <c r="Q377" s="122">
        <f t="shared" si="490"/>
        <v>0.1268</v>
      </c>
      <c r="R377" s="130">
        <f t="shared" si="485"/>
        <v>1.000642043</v>
      </c>
      <c r="S377" s="123">
        <f t="shared" si="491"/>
        <v>0.72077848</v>
      </c>
      <c r="T377" s="123">
        <f t="shared" si="492"/>
        <v>0</v>
      </c>
      <c r="U377" s="131" t="str">
        <f t="shared" ref="U377" si="548">U376</f>
        <v>J=</v>
      </c>
      <c r="V377" s="140">
        <f t="shared" si="534"/>
        <v>44370</v>
      </c>
      <c r="W377" s="4"/>
      <c r="X377" s="4"/>
      <c r="Y377" s="4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</row>
    <row r="378" spans="1:161" x14ac:dyDescent="0.2">
      <c r="A378" s="125">
        <f t="shared" si="487"/>
        <v>44342</v>
      </c>
      <c r="B378" s="123">
        <f t="shared" si="482"/>
        <v>1124.03905691</v>
      </c>
      <c r="C378" s="3">
        <f t="shared" si="531"/>
        <v>1121.9836995600001</v>
      </c>
      <c r="D378" s="126">
        <f t="shared" si="494"/>
        <v>880.26499999999999</v>
      </c>
      <c r="E378" s="175">
        <f>IF(DAY(A377)=$A$7,VLOOKUP(A377,[1]A!$A$15:$C$500,3),E377)</f>
        <v>888.19100000000003</v>
      </c>
      <c r="F378" s="127">
        <f t="shared" si="495"/>
        <v>44310</v>
      </c>
      <c r="G378" s="122">
        <f t="shared" si="496"/>
        <v>9.0041067178634471E-3</v>
      </c>
      <c r="H378" s="128">
        <f t="shared" si="501"/>
        <v>3</v>
      </c>
      <c r="I378" s="128">
        <f t="shared" si="488"/>
        <v>31</v>
      </c>
      <c r="J378" s="123">
        <f t="shared" si="489"/>
        <v>1.0008678419813419</v>
      </c>
      <c r="K378" s="123">
        <v>1</v>
      </c>
      <c r="L378" s="123">
        <f t="shared" si="532"/>
        <v>1.00086784</v>
      </c>
      <c r="M378" s="123">
        <f t="shared" si="483"/>
        <v>1122.95740189</v>
      </c>
      <c r="N378" s="27">
        <f t="shared" si="497"/>
        <v>0</v>
      </c>
      <c r="O378" s="122">
        <f t="shared" si="484"/>
        <v>0</v>
      </c>
      <c r="P378" s="123">
        <f t="shared" si="529"/>
        <v>0</v>
      </c>
      <c r="Q378" s="122">
        <f t="shared" si="490"/>
        <v>0.1268</v>
      </c>
      <c r="R378" s="130">
        <f t="shared" si="485"/>
        <v>1.00096322</v>
      </c>
      <c r="S378" s="123">
        <f t="shared" si="491"/>
        <v>1.0816550199999999</v>
      </c>
      <c r="T378" s="123">
        <f t="shared" si="492"/>
        <v>0</v>
      </c>
      <c r="U378" s="131" t="str">
        <f t="shared" ref="U378" si="549">U377</f>
        <v>J=</v>
      </c>
      <c r="V378" s="140">
        <f t="shared" si="534"/>
        <v>44370</v>
      </c>
      <c r="W378" s="4"/>
      <c r="X378" s="4"/>
      <c r="Y378" s="4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</row>
    <row r="379" spans="1:161" x14ac:dyDescent="0.2">
      <c r="A379" s="125">
        <f t="shared" si="487"/>
        <v>44343</v>
      </c>
      <c r="B379" s="123">
        <f t="shared" si="482"/>
        <v>1124.7250036400001</v>
      </c>
      <c r="C379" s="3">
        <f t="shared" si="531"/>
        <v>1121.9836995600001</v>
      </c>
      <c r="D379" s="126">
        <f t="shared" si="494"/>
        <v>880.26499999999999</v>
      </c>
      <c r="E379" s="175">
        <f>IF(DAY(A378)=$A$7,VLOOKUP(A378,[1]A!$A$15:$C$500,3),E378)</f>
        <v>888.19100000000003</v>
      </c>
      <c r="F379" s="127">
        <f t="shared" si="495"/>
        <v>44310</v>
      </c>
      <c r="G379" s="122">
        <f t="shared" si="496"/>
        <v>9.0041067178634471E-3</v>
      </c>
      <c r="H379" s="128">
        <f t="shared" si="501"/>
        <v>4</v>
      </c>
      <c r="I379" s="128">
        <f t="shared" si="488"/>
        <v>31</v>
      </c>
      <c r="J379" s="123">
        <f t="shared" si="489"/>
        <v>1.0011572899761247</v>
      </c>
      <c r="K379" s="123">
        <v>1</v>
      </c>
      <c r="L379" s="123">
        <f t="shared" si="532"/>
        <v>1.0011572799999999</v>
      </c>
      <c r="M379" s="123">
        <f t="shared" si="483"/>
        <v>1123.2821488500001</v>
      </c>
      <c r="N379" s="27">
        <f t="shared" si="497"/>
        <v>0</v>
      </c>
      <c r="O379" s="122">
        <f t="shared" si="484"/>
        <v>0</v>
      </c>
      <c r="P379" s="123">
        <f t="shared" si="529"/>
        <v>0</v>
      </c>
      <c r="Q379" s="122">
        <f t="shared" si="490"/>
        <v>0.1268</v>
      </c>
      <c r="R379" s="130">
        <f t="shared" si="485"/>
        <v>1.0012844990000001</v>
      </c>
      <c r="S379" s="123">
        <f t="shared" si="491"/>
        <v>1.4428547899999999</v>
      </c>
      <c r="T379" s="123">
        <f t="shared" si="492"/>
        <v>0</v>
      </c>
      <c r="U379" s="131" t="str">
        <f t="shared" ref="U379" si="550">U378</f>
        <v>J=</v>
      </c>
      <c r="V379" s="140">
        <f t="shared" si="534"/>
        <v>44370</v>
      </c>
      <c r="W379" s="4"/>
      <c r="X379" s="4"/>
      <c r="Y379" s="4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</row>
    <row r="380" spans="1:161" x14ac:dyDescent="0.2">
      <c r="A380" s="125">
        <f t="shared" si="487"/>
        <v>44344</v>
      </c>
      <c r="B380" s="123">
        <f t="shared" si="482"/>
        <v>1125.4113882700001</v>
      </c>
      <c r="C380" s="3">
        <f t="shared" si="531"/>
        <v>1121.9836995600001</v>
      </c>
      <c r="D380" s="126">
        <f t="shared" si="494"/>
        <v>880.26499999999999</v>
      </c>
      <c r="E380" s="175">
        <f>IF(DAY(A379)=$A$7,VLOOKUP(A379,[1]A!$A$15:$C$500,3),E379)</f>
        <v>888.19100000000003</v>
      </c>
      <c r="F380" s="127">
        <f t="shared" si="495"/>
        <v>44310</v>
      </c>
      <c r="G380" s="122">
        <f t="shared" si="496"/>
        <v>9.0041067178634471E-3</v>
      </c>
      <c r="H380" s="128">
        <f t="shared" si="501"/>
        <v>5</v>
      </c>
      <c r="I380" s="128">
        <f t="shared" si="488"/>
        <v>31</v>
      </c>
      <c r="J380" s="123">
        <f t="shared" si="489"/>
        <v>1.001446821678404</v>
      </c>
      <c r="K380" s="123">
        <v>1</v>
      </c>
      <c r="L380" s="123">
        <f t="shared" si="532"/>
        <v>1.00144682</v>
      </c>
      <c r="M380" s="123">
        <f t="shared" si="483"/>
        <v>1123.6070080100001</v>
      </c>
      <c r="N380" s="27">
        <f t="shared" si="497"/>
        <v>0</v>
      </c>
      <c r="O380" s="122">
        <f t="shared" si="484"/>
        <v>0</v>
      </c>
      <c r="P380" s="123">
        <f t="shared" si="529"/>
        <v>0</v>
      </c>
      <c r="Q380" s="122">
        <f t="shared" si="490"/>
        <v>0.1268</v>
      </c>
      <c r="R380" s="130">
        <f t="shared" si="485"/>
        <v>1.001605882</v>
      </c>
      <c r="S380" s="123">
        <f t="shared" si="491"/>
        <v>1.8043802600000001</v>
      </c>
      <c r="T380" s="123">
        <f t="shared" si="492"/>
        <v>0</v>
      </c>
      <c r="U380" s="131" t="str">
        <f t="shared" ref="U380" si="551">U379</f>
        <v>J=</v>
      </c>
      <c r="V380" s="140">
        <f t="shared" si="534"/>
        <v>44370</v>
      </c>
      <c r="W380" s="4"/>
      <c r="X380" s="4"/>
      <c r="Y380" s="4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</row>
    <row r="381" spans="1:161" x14ac:dyDescent="0.2">
      <c r="A381" s="125">
        <f t="shared" si="487"/>
        <v>44345</v>
      </c>
      <c r="B381" s="123">
        <f t="shared" si="482"/>
        <v>1126.09817505</v>
      </c>
      <c r="C381" s="3">
        <f t="shared" si="531"/>
        <v>1121.9836995600001</v>
      </c>
      <c r="D381" s="126">
        <f t="shared" si="494"/>
        <v>880.26499999999999</v>
      </c>
      <c r="E381" s="175">
        <f>IF(DAY(A380)=$A$7,VLOOKUP(A380,[1]A!$A$15:$C$500,3),E380)</f>
        <v>888.19100000000003</v>
      </c>
      <c r="F381" s="127">
        <f t="shared" si="495"/>
        <v>44310</v>
      </c>
      <c r="G381" s="122">
        <f t="shared" si="496"/>
        <v>9.0041067178634471E-3</v>
      </c>
      <c r="H381" s="128">
        <f t="shared" si="501"/>
        <v>6</v>
      </c>
      <c r="I381" s="128">
        <f t="shared" si="488"/>
        <v>31</v>
      </c>
      <c r="J381" s="123">
        <f t="shared" si="489"/>
        <v>1.0017364371123885</v>
      </c>
      <c r="K381" s="123">
        <v>1</v>
      </c>
      <c r="L381" s="123">
        <f t="shared" si="532"/>
        <v>1.00173643</v>
      </c>
      <c r="M381" s="123">
        <f t="shared" si="483"/>
        <v>1123.93194571</v>
      </c>
      <c r="N381" s="27">
        <f t="shared" si="497"/>
        <v>0</v>
      </c>
      <c r="O381" s="122">
        <f t="shared" si="484"/>
        <v>0</v>
      </c>
      <c r="P381" s="123">
        <f t="shared" si="529"/>
        <v>0</v>
      </c>
      <c r="Q381" s="122">
        <f t="shared" si="490"/>
        <v>0.1268</v>
      </c>
      <c r="R381" s="130">
        <f t="shared" si="485"/>
        <v>1.001927367</v>
      </c>
      <c r="S381" s="123">
        <f t="shared" si="491"/>
        <v>2.1662293400000001</v>
      </c>
      <c r="T381" s="123">
        <f t="shared" si="492"/>
        <v>0</v>
      </c>
      <c r="U381" s="131" t="str">
        <f t="shared" ref="U381" si="552">U380</f>
        <v>J=</v>
      </c>
      <c r="V381" s="140">
        <f t="shared" si="534"/>
        <v>44370</v>
      </c>
      <c r="W381" s="4"/>
      <c r="X381" s="4"/>
      <c r="Y381" s="4"/>
      <c r="AE381" s="10"/>
      <c r="AF381" s="10"/>
      <c r="AG381" s="10"/>
      <c r="AH381" s="10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</row>
    <row r="382" spans="1:161" x14ac:dyDescent="0.2">
      <c r="A382" s="125">
        <f t="shared" si="487"/>
        <v>44346</v>
      </c>
      <c r="B382" s="123">
        <f t="shared" si="482"/>
        <v>1126.78538888</v>
      </c>
      <c r="C382" s="3">
        <f t="shared" si="531"/>
        <v>1121.9836995600001</v>
      </c>
      <c r="D382" s="126">
        <f t="shared" si="494"/>
        <v>880.26499999999999</v>
      </c>
      <c r="E382" s="175">
        <f>IF(DAY(A381)=$A$7,VLOOKUP(A381,[1]A!$A$15:$C$500,3),E381)</f>
        <v>888.19100000000003</v>
      </c>
      <c r="F382" s="127">
        <f t="shared" si="495"/>
        <v>44310</v>
      </c>
      <c r="G382" s="122">
        <f t="shared" si="496"/>
        <v>9.0041067178634471E-3</v>
      </c>
      <c r="H382" s="128">
        <f t="shared" si="501"/>
        <v>7</v>
      </c>
      <c r="I382" s="128">
        <f t="shared" si="488"/>
        <v>31</v>
      </c>
      <c r="J382" s="123">
        <f t="shared" si="489"/>
        <v>1.0020261363022924</v>
      </c>
      <c r="K382" s="123">
        <v>1</v>
      </c>
      <c r="L382" s="123">
        <f t="shared" si="532"/>
        <v>1.00202613</v>
      </c>
      <c r="M382" s="123">
        <f t="shared" si="483"/>
        <v>1124.2569843900001</v>
      </c>
      <c r="N382" s="27">
        <f t="shared" si="497"/>
        <v>0</v>
      </c>
      <c r="O382" s="122">
        <f t="shared" si="484"/>
        <v>0</v>
      </c>
      <c r="P382" s="123">
        <f t="shared" si="529"/>
        <v>0</v>
      </c>
      <c r="Q382" s="122">
        <f t="shared" si="490"/>
        <v>0.1268</v>
      </c>
      <c r="R382" s="130">
        <f t="shared" si="485"/>
        <v>1.0022489560000001</v>
      </c>
      <c r="S382" s="123">
        <f t="shared" si="491"/>
        <v>2.5284044899999998</v>
      </c>
      <c r="T382" s="123">
        <f t="shared" si="492"/>
        <v>0</v>
      </c>
      <c r="U382" s="131" t="str">
        <f t="shared" ref="U382" si="553">U381</f>
        <v>J=</v>
      </c>
      <c r="V382" s="140">
        <f t="shared" si="534"/>
        <v>44370</v>
      </c>
      <c r="W382" s="4"/>
      <c r="X382" s="4"/>
      <c r="Y382" s="4"/>
      <c r="AE382" s="10"/>
      <c r="AF382" s="10"/>
      <c r="AG382" s="10"/>
      <c r="AH382" s="10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  <c r="AU382" s="13"/>
    </row>
    <row r="383" spans="1:161" x14ac:dyDescent="0.2">
      <c r="A383" s="125">
        <f t="shared" si="487"/>
        <v>44347</v>
      </c>
      <c r="B383" s="123">
        <f t="shared" si="482"/>
        <v>1127.4730175699999</v>
      </c>
      <c r="C383" s="3">
        <f t="shared" si="531"/>
        <v>1121.9836995600001</v>
      </c>
      <c r="D383" s="126">
        <f t="shared" si="494"/>
        <v>880.26499999999999</v>
      </c>
      <c r="E383" s="175">
        <f>IF(DAY(A382)=$A$7,VLOOKUP(A382,[1]A!$A$15:$C$500,3),E382)</f>
        <v>888.19100000000003</v>
      </c>
      <c r="F383" s="127">
        <f t="shared" si="495"/>
        <v>44310</v>
      </c>
      <c r="G383" s="122">
        <f t="shared" si="496"/>
        <v>9.0041067178634471E-3</v>
      </c>
      <c r="H383" s="128">
        <f t="shared" si="501"/>
        <v>8</v>
      </c>
      <c r="I383" s="128">
        <f t="shared" si="488"/>
        <v>31</v>
      </c>
      <c r="J383" s="123">
        <f t="shared" si="489"/>
        <v>1.0023159192723381</v>
      </c>
      <c r="K383" s="123">
        <v>1</v>
      </c>
      <c r="L383" s="123">
        <f t="shared" si="532"/>
        <v>1.0023159100000001</v>
      </c>
      <c r="M383" s="123">
        <f t="shared" si="483"/>
        <v>1124.58211282</v>
      </c>
      <c r="N383" s="27">
        <f t="shared" si="497"/>
        <v>0</v>
      </c>
      <c r="O383" s="122">
        <f t="shared" si="484"/>
        <v>0</v>
      </c>
      <c r="P383" s="123">
        <f t="shared" si="529"/>
        <v>0</v>
      </c>
      <c r="Q383" s="122">
        <f t="shared" si="490"/>
        <v>0.1268</v>
      </c>
      <c r="R383" s="130">
        <f t="shared" si="485"/>
        <v>1.0025706480000001</v>
      </c>
      <c r="S383" s="123">
        <f t="shared" si="491"/>
        <v>2.8909047499999998</v>
      </c>
      <c r="T383" s="123">
        <f t="shared" si="492"/>
        <v>0</v>
      </c>
      <c r="U383" s="131" t="str">
        <f t="shared" ref="U383" si="554">U382</f>
        <v>J=</v>
      </c>
      <c r="V383" s="140">
        <f t="shared" si="534"/>
        <v>44370</v>
      </c>
      <c r="W383" s="4"/>
      <c r="X383" s="4"/>
      <c r="Y383" s="4"/>
      <c r="AE383" s="10"/>
      <c r="AF383" s="10"/>
      <c r="AG383" s="10"/>
      <c r="AH383" s="10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  <c r="AU383" s="13"/>
    </row>
    <row r="384" spans="1:161" x14ac:dyDescent="0.2">
      <c r="A384" s="125">
        <f t="shared" si="487"/>
        <v>44348</v>
      </c>
      <c r="B384" s="123">
        <f t="shared" si="482"/>
        <v>1128.1610725999999</v>
      </c>
      <c r="C384" s="3">
        <f t="shared" si="531"/>
        <v>1121.9836995600001</v>
      </c>
      <c r="D384" s="126">
        <f t="shared" si="494"/>
        <v>880.26499999999999</v>
      </c>
      <c r="E384" s="175">
        <f>IF(DAY(A383)=$A$7,VLOOKUP(A383,[1]A!$A$15:$C$500,3),E383)</f>
        <v>888.19100000000003</v>
      </c>
      <c r="F384" s="127">
        <f t="shared" si="495"/>
        <v>44310</v>
      </c>
      <c r="G384" s="122">
        <f t="shared" si="496"/>
        <v>9.0041067178634471E-3</v>
      </c>
      <c r="H384" s="128">
        <f t="shared" si="501"/>
        <v>9</v>
      </c>
      <c r="I384" s="128">
        <f t="shared" si="488"/>
        <v>31</v>
      </c>
      <c r="J384" s="123">
        <f t="shared" si="489"/>
        <v>1.0026057860467545</v>
      </c>
      <c r="K384" s="123">
        <v>1</v>
      </c>
      <c r="L384" s="123">
        <f t="shared" si="532"/>
        <v>1.0026057799999999</v>
      </c>
      <c r="M384" s="123">
        <f t="shared" si="483"/>
        <v>1124.9073422399999</v>
      </c>
      <c r="N384" s="27">
        <f t="shared" si="497"/>
        <v>0</v>
      </c>
      <c r="O384" s="122">
        <f t="shared" si="484"/>
        <v>0</v>
      </c>
      <c r="P384" s="123">
        <f t="shared" si="529"/>
        <v>0</v>
      </c>
      <c r="Q384" s="122">
        <f t="shared" si="490"/>
        <v>0.1268</v>
      </c>
      <c r="R384" s="130">
        <f t="shared" si="485"/>
        <v>1.0028924429999999</v>
      </c>
      <c r="S384" s="123">
        <f t="shared" si="491"/>
        <v>3.25373036</v>
      </c>
      <c r="T384" s="123">
        <f t="shared" si="492"/>
        <v>0</v>
      </c>
      <c r="U384" s="131" t="str">
        <f t="shared" ref="U384" si="555">U383</f>
        <v>J=</v>
      </c>
      <c r="V384" s="140">
        <f t="shared" si="534"/>
        <v>44370</v>
      </c>
      <c r="W384" s="4"/>
      <c r="X384" s="4"/>
      <c r="Y384" s="4"/>
      <c r="AE384" s="10"/>
      <c r="AF384" s="10"/>
      <c r="AG384" s="10"/>
      <c r="AH384" s="10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  <c r="AU384" s="13"/>
    </row>
    <row r="385" spans="1:47" x14ac:dyDescent="0.2">
      <c r="A385" s="125">
        <f t="shared" si="487"/>
        <v>44349</v>
      </c>
      <c r="B385" s="123">
        <f t="shared" si="482"/>
        <v>1128.84954401</v>
      </c>
      <c r="C385" s="3">
        <f t="shared" si="531"/>
        <v>1121.9836995600001</v>
      </c>
      <c r="D385" s="126">
        <f t="shared" si="494"/>
        <v>880.26499999999999</v>
      </c>
      <c r="E385" s="175">
        <f>IF(DAY(A384)=$A$7,VLOOKUP(A384,[1]A!$A$15:$C$500,3),E384)</f>
        <v>888.19100000000003</v>
      </c>
      <c r="F385" s="127">
        <f t="shared" si="495"/>
        <v>44310</v>
      </c>
      <c r="G385" s="122">
        <f t="shared" si="496"/>
        <v>9.0041067178634471E-3</v>
      </c>
      <c r="H385" s="128">
        <f t="shared" si="501"/>
        <v>10</v>
      </c>
      <c r="I385" s="128">
        <f t="shared" si="488"/>
        <v>31</v>
      </c>
      <c r="J385" s="123">
        <f t="shared" si="489"/>
        <v>1.0028957366497775</v>
      </c>
      <c r="K385" s="123">
        <v>1</v>
      </c>
      <c r="L385" s="123">
        <f t="shared" si="532"/>
        <v>1.0028957300000001</v>
      </c>
      <c r="M385" s="123">
        <f t="shared" si="483"/>
        <v>1125.23266141</v>
      </c>
      <c r="N385" s="27">
        <f t="shared" si="497"/>
        <v>0</v>
      </c>
      <c r="O385" s="122">
        <f t="shared" si="484"/>
        <v>0</v>
      </c>
      <c r="P385" s="123">
        <f t="shared" si="529"/>
        <v>0</v>
      </c>
      <c r="Q385" s="122">
        <f t="shared" si="490"/>
        <v>0.1268</v>
      </c>
      <c r="R385" s="130">
        <f t="shared" si="485"/>
        <v>1.0032143419999999</v>
      </c>
      <c r="S385" s="123">
        <f t="shared" si="491"/>
        <v>3.6168825999999998</v>
      </c>
      <c r="T385" s="123">
        <f t="shared" si="492"/>
        <v>0</v>
      </c>
      <c r="U385" s="131" t="str">
        <f t="shared" ref="U385" si="556">U384</f>
        <v>J=</v>
      </c>
      <c r="V385" s="140">
        <f t="shared" si="534"/>
        <v>44370</v>
      </c>
      <c r="W385" s="4"/>
      <c r="X385" s="4"/>
      <c r="Y385" s="4"/>
      <c r="AE385" s="10"/>
      <c r="AF385" s="10"/>
      <c r="AG385" s="10"/>
      <c r="AH385" s="10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  <c r="AU385" s="13"/>
    </row>
    <row r="386" spans="1:47" x14ac:dyDescent="0.2">
      <c r="A386" s="125">
        <f t="shared" si="487"/>
        <v>44350</v>
      </c>
      <c r="B386" s="123">
        <f t="shared" si="482"/>
        <v>1129.53844213</v>
      </c>
      <c r="C386" s="3">
        <f t="shared" si="531"/>
        <v>1121.9836995600001</v>
      </c>
      <c r="D386" s="126">
        <f t="shared" si="494"/>
        <v>880.26499999999999</v>
      </c>
      <c r="E386" s="175">
        <f>IF(DAY(A385)=$A$7,VLOOKUP(A385,[1]A!$A$15:$C$500,3),E385)</f>
        <v>888.19100000000003</v>
      </c>
      <c r="F386" s="127">
        <f t="shared" si="495"/>
        <v>44310</v>
      </c>
      <c r="G386" s="122">
        <f t="shared" si="496"/>
        <v>9.0041067178634471E-3</v>
      </c>
      <c r="H386" s="128">
        <f t="shared" si="501"/>
        <v>11</v>
      </c>
      <c r="I386" s="128">
        <f t="shared" si="488"/>
        <v>31</v>
      </c>
      <c r="J386" s="123">
        <f t="shared" si="489"/>
        <v>1.00318577110565</v>
      </c>
      <c r="K386" s="123">
        <v>1</v>
      </c>
      <c r="L386" s="123">
        <f t="shared" si="532"/>
        <v>1.00318577</v>
      </c>
      <c r="M386" s="123">
        <f t="shared" si="483"/>
        <v>1125.55808157</v>
      </c>
      <c r="N386" s="27">
        <f t="shared" si="497"/>
        <v>0</v>
      </c>
      <c r="O386" s="122">
        <f t="shared" si="484"/>
        <v>0</v>
      </c>
      <c r="P386" s="123">
        <f t="shared" si="529"/>
        <v>0</v>
      </c>
      <c r="Q386" s="122">
        <f t="shared" si="490"/>
        <v>0.1268</v>
      </c>
      <c r="R386" s="130">
        <f t="shared" si="485"/>
        <v>1.003536344</v>
      </c>
      <c r="S386" s="123">
        <f t="shared" si="491"/>
        <v>3.9803605599999998</v>
      </c>
      <c r="T386" s="123">
        <f t="shared" si="492"/>
        <v>0</v>
      </c>
      <c r="U386" s="131" t="str">
        <f t="shared" ref="U386" si="557">U385</f>
        <v>J=</v>
      </c>
      <c r="V386" s="140">
        <f t="shared" si="534"/>
        <v>44370</v>
      </c>
      <c r="W386" s="4"/>
      <c r="X386" s="4"/>
      <c r="Y386" s="4"/>
      <c r="AE386" s="10"/>
      <c r="AF386" s="10"/>
      <c r="AG386" s="10"/>
      <c r="AH386" s="10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  <c r="AU386" s="13"/>
    </row>
    <row r="387" spans="1:47" x14ac:dyDescent="0.2">
      <c r="A387" s="125">
        <f t="shared" si="487"/>
        <v>44351</v>
      </c>
      <c r="B387" s="123">
        <f t="shared" si="482"/>
        <v>1130.22774463</v>
      </c>
      <c r="C387" s="3">
        <f t="shared" si="531"/>
        <v>1121.9836995600001</v>
      </c>
      <c r="D387" s="126">
        <f t="shared" si="494"/>
        <v>880.26499999999999</v>
      </c>
      <c r="E387" s="175">
        <f>IF(DAY(A386)=$A$7,VLOOKUP(A386,[1]A!$A$15:$C$500,3),E386)</f>
        <v>888.19100000000003</v>
      </c>
      <c r="F387" s="127">
        <f t="shared" si="495"/>
        <v>44310</v>
      </c>
      <c r="G387" s="122">
        <f t="shared" si="496"/>
        <v>9.0041067178634471E-3</v>
      </c>
      <c r="H387" s="128">
        <f t="shared" si="501"/>
        <v>12</v>
      </c>
      <c r="I387" s="128">
        <f t="shared" si="488"/>
        <v>31</v>
      </c>
      <c r="J387" s="123">
        <f t="shared" si="489"/>
        <v>1.0034758894386222</v>
      </c>
      <c r="K387" s="123">
        <v>1</v>
      </c>
      <c r="L387" s="123">
        <f t="shared" si="532"/>
        <v>1.0034758800000001</v>
      </c>
      <c r="M387" s="123">
        <f t="shared" si="483"/>
        <v>1125.8835802599999</v>
      </c>
      <c r="N387" s="27">
        <f t="shared" si="497"/>
        <v>0</v>
      </c>
      <c r="O387" s="122">
        <f t="shared" si="484"/>
        <v>0</v>
      </c>
      <c r="P387" s="123">
        <f t="shared" si="529"/>
        <v>0</v>
      </c>
      <c r="Q387" s="122">
        <f t="shared" si="490"/>
        <v>0.1268</v>
      </c>
      <c r="R387" s="130">
        <f t="shared" si="485"/>
        <v>1.003858449</v>
      </c>
      <c r="S387" s="123">
        <f t="shared" si="491"/>
        <v>4.3441643699999997</v>
      </c>
      <c r="T387" s="123">
        <f t="shared" si="492"/>
        <v>0</v>
      </c>
      <c r="U387" s="131" t="str">
        <f t="shared" ref="U387" si="558">U386</f>
        <v>J=</v>
      </c>
      <c r="V387" s="140">
        <f t="shared" si="534"/>
        <v>44370</v>
      </c>
      <c r="W387" s="4"/>
      <c r="X387" s="4"/>
      <c r="Y387" s="4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</row>
    <row r="388" spans="1:47" x14ac:dyDescent="0.2">
      <c r="A388" s="125">
        <f t="shared" si="487"/>
        <v>44352</v>
      </c>
      <c r="B388" s="123">
        <f t="shared" si="482"/>
        <v>1130.91748661</v>
      </c>
      <c r="C388" s="3">
        <f t="shared" si="531"/>
        <v>1121.9836995600001</v>
      </c>
      <c r="D388" s="126">
        <f t="shared" si="494"/>
        <v>880.26499999999999</v>
      </c>
      <c r="E388" s="175">
        <f>IF(DAY(A387)=$A$7,VLOOKUP(A387,[1]A!$A$15:$C$500,3),E387)</f>
        <v>888.19100000000003</v>
      </c>
      <c r="F388" s="127">
        <f t="shared" si="495"/>
        <v>44310</v>
      </c>
      <c r="G388" s="122">
        <f t="shared" si="496"/>
        <v>9.0041067178634471E-3</v>
      </c>
      <c r="H388" s="128">
        <f t="shared" si="501"/>
        <v>13</v>
      </c>
      <c r="I388" s="128">
        <f t="shared" si="488"/>
        <v>31</v>
      </c>
      <c r="J388" s="123">
        <f t="shared" si="489"/>
        <v>1.0037660916729509</v>
      </c>
      <c r="K388" s="123">
        <v>1</v>
      </c>
      <c r="L388" s="123">
        <f t="shared" si="532"/>
        <v>1.0037660900000001</v>
      </c>
      <c r="M388" s="123">
        <f t="shared" si="483"/>
        <v>1126.2091911499999</v>
      </c>
      <c r="N388" s="27">
        <f t="shared" si="497"/>
        <v>0</v>
      </c>
      <c r="O388" s="122">
        <f t="shared" si="484"/>
        <v>0</v>
      </c>
      <c r="P388" s="123">
        <f t="shared" si="529"/>
        <v>0</v>
      </c>
      <c r="Q388" s="122">
        <f t="shared" si="490"/>
        <v>0.1268</v>
      </c>
      <c r="R388" s="130">
        <f t="shared" si="485"/>
        <v>1.0041806579999999</v>
      </c>
      <c r="S388" s="123">
        <f t="shared" si="491"/>
        <v>4.7082954600000004</v>
      </c>
      <c r="T388" s="123">
        <f t="shared" si="492"/>
        <v>0</v>
      </c>
      <c r="U388" s="131" t="str">
        <f t="shared" ref="U388" si="559">U387</f>
        <v>J=</v>
      </c>
      <c r="V388" s="140">
        <f t="shared" si="534"/>
        <v>44370</v>
      </c>
      <c r="W388" s="4"/>
      <c r="X388" s="4"/>
      <c r="Y388" s="4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</row>
    <row r="389" spans="1:47" x14ac:dyDescent="0.2">
      <c r="A389" s="125">
        <f t="shared" si="487"/>
        <v>44353</v>
      </c>
      <c r="B389" s="123">
        <f t="shared" si="482"/>
        <v>1131.6076333400001</v>
      </c>
      <c r="C389" s="3">
        <f t="shared" si="531"/>
        <v>1121.9836995600001</v>
      </c>
      <c r="D389" s="126">
        <f t="shared" si="494"/>
        <v>880.26499999999999</v>
      </c>
      <c r="E389" s="175">
        <f>IF(DAY(A388)=$A$7,VLOOKUP(A388,[1]A!$A$15:$C$500,3),E388)</f>
        <v>888.19100000000003</v>
      </c>
      <c r="F389" s="127">
        <f t="shared" si="495"/>
        <v>44310</v>
      </c>
      <c r="G389" s="122">
        <f t="shared" si="496"/>
        <v>9.0041067178634471E-3</v>
      </c>
      <c r="H389" s="128">
        <f t="shared" si="501"/>
        <v>14</v>
      </c>
      <c r="I389" s="128">
        <f t="shared" si="488"/>
        <v>31</v>
      </c>
      <c r="J389" s="123">
        <f t="shared" si="489"/>
        <v>1.0040563778329004</v>
      </c>
      <c r="K389" s="123">
        <v>1</v>
      </c>
      <c r="L389" s="123">
        <f t="shared" si="532"/>
        <v>1.00405637</v>
      </c>
      <c r="M389" s="123">
        <f t="shared" si="483"/>
        <v>1126.53488057</v>
      </c>
      <c r="N389" s="27">
        <f t="shared" si="497"/>
        <v>0</v>
      </c>
      <c r="O389" s="122">
        <f t="shared" si="484"/>
        <v>0</v>
      </c>
      <c r="P389" s="123">
        <f t="shared" si="529"/>
        <v>0</v>
      </c>
      <c r="Q389" s="122">
        <f t="shared" si="490"/>
        <v>0.1268</v>
      </c>
      <c r="R389" s="130">
        <f t="shared" si="485"/>
        <v>1.0045029700000001</v>
      </c>
      <c r="S389" s="123">
        <f t="shared" si="491"/>
        <v>5.0727527700000001</v>
      </c>
      <c r="T389" s="123">
        <f t="shared" si="492"/>
        <v>0</v>
      </c>
      <c r="U389" s="131" t="str">
        <f t="shared" ref="U389" si="560">U388</f>
        <v>J=</v>
      </c>
      <c r="V389" s="140">
        <f t="shared" si="534"/>
        <v>44370</v>
      </c>
      <c r="W389" s="4"/>
      <c r="X389" s="4"/>
      <c r="Y389" s="4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</row>
    <row r="390" spans="1:47" x14ac:dyDescent="0.2">
      <c r="A390" s="125">
        <f t="shared" si="487"/>
        <v>44354</v>
      </c>
      <c r="B390" s="123">
        <f t="shared" si="482"/>
        <v>1132.2982075499999</v>
      </c>
      <c r="C390" s="3">
        <f t="shared" si="531"/>
        <v>1121.9836995600001</v>
      </c>
      <c r="D390" s="126">
        <f t="shared" si="494"/>
        <v>880.26499999999999</v>
      </c>
      <c r="E390" s="175">
        <f>IF(DAY(A389)=$A$7,VLOOKUP(A389,[1]A!$A$15:$C$500,3),E389)</f>
        <v>888.19100000000003</v>
      </c>
      <c r="F390" s="127">
        <f t="shared" si="495"/>
        <v>44310</v>
      </c>
      <c r="G390" s="122">
        <f t="shared" si="496"/>
        <v>9.0041067178634471E-3</v>
      </c>
      <c r="H390" s="128">
        <f t="shared" si="501"/>
        <v>15</v>
      </c>
      <c r="I390" s="128">
        <f t="shared" si="488"/>
        <v>31</v>
      </c>
      <c r="J390" s="123">
        <f t="shared" si="489"/>
        <v>1.0043467479427415</v>
      </c>
      <c r="K390" s="123">
        <v>1</v>
      </c>
      <c r="L390" s="123">
        <f t="shared" si="532"/>
        <v>1.0043467399999999</v>
      </c>
      <c r="M390" s="123">
        <f t="shared" si="483"/>
        <v>1126.8606709799999</v>
      </c>
      <c r="N390" s="27">
        <f t="shared" si="497"/>
        <v>0</v>
      </c>
      <c r="O390" s="122">
        <f t="shared" si="484"/>
        <v>0</v>
      </c>
      <c r="P390" s="123">
        <f t="shared" si="529"/>
        <v>0</v>
      </c>
      <c r="Q390" s="122">
        <f t="shared" si="490"/>
        <v>0.1268</v>
      </c>
      <c r="R390" s="130">
        <f t="shared" si="485"/>
        <v>1.004825385</v>
      </c>
      <c r="S390" s="123">
        <f t="shared" si="491"/>
        <v>5.4375365699999998</v>
      </c>
      <c r="T390" s="123">
        <f t="shared" si="492"/>
        <v>0</v>
      </c>
      <c r="U390" s="131" t="str">
        <f t="shared" ref="U390" si="561">U389</f>
        <v>J=</v>
      </c>
      <c r="V390" s="140">
        <f t="shared" si="534"/>
        <v>44370</v>
      </c>
      <c r="W390" s="4"/>
      <c r="X390" s="4"/>
      <c r="Y390" s="4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</row>
    <row r="391" spans="1:47" x14ac:dyDescent="0.2">
      <c r="A391" s="125">
        <f t="shared" si="487"/>
        <v>44355</v>
      </c>
      <c r="B391" s="123">
        <f t="shared" si="482"/>
        <v>1132.98921058</v>
      </c>
      <c r="C391" s="3">
        <f t="shared" si="531"/>
        <v>1121.9836995600001</v>
      </c>
      <c r="D391" s="126">
        <f t="shared" si="494"/>
        <v>880.26499999999999</v>
      </c>
      <c r="E391" s="175">
        <f>IF(DAY(A390)=$A$7,VLOOKUP(A390,[1]A!$A$15:$C$500,3),E390)</f>
        <v>888.19100000000003</v>
      </c>
      <c r="F391" s="127">
        <f t="shared" si="495"/>
        <v>44310</v>
      </c>
      <c r="G391" s="122">
        <f t="shared" si="496"/>
        <v>9.0041067178634471E-3</v>
      </c>
      <c r="H391" s="128">
        <f t="shared" si="501"/>
        <v>16</v>
      </c>
      <c r="I391" s="128">
        <f t="shared" si="488"/>
        <v>31</v>
      </c>
      <c r="J391" s="123">
        <f t="shared" si="489"/>
        <v>1.0046372020267522</v>
      </c>
      <c r="K391" s="123">
        <v>1</v>
      </c>
      <c r="L391" s="123">
        <f t="shared" si="532"/>
        <v>1.0046371999999999</v>
      </c>
      <c r="M391" s="123">
        <f t="shared" si="483"/>
        <v>1127.18656237</v>
      </c>
      <c r="N391" s="27">
        <f t="shared" si="497"/>
        <v>0</v>
      </c>
      <c r="O391" s="122">
        <f t="shared" si="484"/>
        <v>0</v>
      </c>
      <c r="P391" s="123">
        <f t="shared" si="529"/>
        <v>0</v>
      </c>
      <c r="Q391" s="122">
        <f t="shared" si="490"/>
        <v>0.1268</v>
      </c>
      <c r="R391" s="130">
        <f t="shared" si="485"/>
        <v>1.005147904</v>
      </c>
      <c r="S391" s="123">
        <f t="shared" si="491"/>
        <v>5.8026482100000001</v>
      </c>
      <c r="T391" s="123">
        <f t="shared" si="492"/>
        <v>0</v>
      </c>
      <c r="U391" s="131" t="str">
        <f t="shared" ref="U391" si="562">U390</f>
        <v>J=</v>
      </c>
      <c r="V391" s="140">
        <f t="shared" si="534"/>
        <v>44370</v>
      </c>
      <c r="W391" s="4"/>
      <c r="X391" s="4"/>
      <c r="Y391" s="4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</row>
    <row r="392" spans="1:47" x14ac:dyDescent="0.2">
      <c r="A392" s="125">
        <f t="shared" si="487"/>
        <v>44356</v>
      </c>
      <c r="B392" s="123">
        <f t="shared" si="482"/>
        <v>1133.68063132</v>
      </c>
      <c r="C392" s="3">
        <f t="shared" si="531"/>
        <v>1121.9836995600001</v>
      </c>
      <c r="D392" s="126">
        <f t="shared" si="494"/>
        <v>880.26499999999999</v>
      </c>
      <c r="E392" s="175">
        <f>IF(DAY(A391)=$A$7,VLOOKUP(A391,[1]A!$A$15:$C$500,3),E391)</f>
        <v>888.19100000000003</v>
      </c>
      <c r="F392" s="127">
        <f t="shared" si="495"/>
        <v>44310</v>
      </c>
      <c r="G392" s="122">
        <f t="shared" si="496"/>
        <v>9.0041067178634471E-3</v>
      </c>
      <c r="H392" s="128">
        <f t="shared" si="501"/>
        <v>17</v>
      </c>
      <c r="I392" s="128">
        <f t="shared" si="488"/>
        <v>31</v>
      </c>
      <c r="J392" s="123">
        <f t="shared" si="489"/>
        <v>1.0049277401092178</v>
      </c>
      <c r="K392" s="123">
        <v>1</v>
      </c>
      <c r="L392" s="123">
        <f t="shared" si="532"/>
        <v>1.0049277400000001</v>
      </c>
      <c r="M392" s="123">
        <f t="shared" si="483"/>
        <v>1127.5125435099999</v>
      </c>
      <c r="N392" s="27">
        <f t="shared" si="497"/>
        <v>0</v>
      </c>
      <c r="O392" s="122">
        <f t="shared" si="484"/>
        <v>0</v>
      </c>
      <c r="P392" s="123">
        <f t="shared" si="529"/>
        <v>0</v>
      </c>
      <c r="Q392" s="122">
        <f t="shared" si="490"/>
        <v>0.1268</v>
      </c>
      <c r="R392" s="130">
        <f t="shared" si="485"/>
        <v>1.0054705269999999</v>
      </c>
      <c r="S392" s="123">
        <f t="shared" si="491"/>
        <v>6.1680878100000003</v>
      </c>
      <c r="T392" s="123">
        <f t="shared" si="492"/>
        <v>0</v>
      </c>
      <c r="U392" s="131" t="str">
        <f t="shared" ref="U392" si="563">U391</f>
        <v>J=</v>
      </c>
      <c r="V392" s="140">
        <f t="shared" si="534"/>
        <v>44370</v>
      </c>
      <c r="W392" s="4"/>
      <c r="X392" s="4"/>
      <c r="Y392" s="4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</row>
    <row r="393" spans="1:47" x14ac:dyDescent="0.2">
      <c r="A393" s="125">
        <f t="shared" si="487"/>
        <v>44357</v>
      </c>
      <c r="B393" s="123">
        <f t="shared" si="482"/>
        <v>1134.37246884</v>
      </c>
      <c r="C393" s="3">
        <f t="shared" si="531"/>
        <v>1121.9836995600001</v>
      </c>
      <c r="D393" s="126">
        <f t="shared" si="494"/>
        <v>880.26499999999999</v>
      </c>
      <c r="E393" s="175">
        <f>IF(DAY(A392)=$A$7,VLOOKUP(A392,[1]A!$A$15:$C$500,3),E392)</f>
        <v>888.19100000000003</v>
      </c>
      <c r="F393" s="127">
        <f t="shared" si="495"/>
        <v>44310</v>
      </c>
      <c r="G393" s="122">
        <f t="shared" si="496"/>
        <v>9.0041067178634471E-3</v>
      </c>
      <c r="H393" s="128">
        <f t="shared" si="501"/>
        <v>18</v>
      </c>
      <c r="I393" s="128">
        <f t="shared" si="488"/>
        <v>31</v>
      </c>
      <c r="J393" s="123">
        <f t="shared" si="489"/>
        <v>1.0052183622144304</v>
      </c>
      <c r="K393" s="123">
        <v>1</v>
      </c>
      <c r="L393" s="123">
        <f t="shared" si="532"/>
        <v>1.00521836</v>
      </c>
      <c r="M393" s="123">
        <f t="shared" si="483"/>
        <v>1127.83861441</v>
      </c>
      <c r="N393" s="27">
        <f t="shared" si="497"/>
        <v>0</v>
      </c>
      <c r="O393" s="122">
        <f t="shared" si="484"/>
        <v>0</v>
      </c>
      <c r="P393" s="123">
        <f t="shared" si="529"/>
        <v>0</v>
      </c>
      <c r="Q393" s="122">
        <f t="shared" si="490"/>
        <v>0.1268</v>
      </c>
      <c r="R393" s="130">
        <f t="shared" si="485"/>
        <v>1.005793253</v>
      </c>
      <c r="S393" s="123">
        <f t="shared" si="491"/>
        <v>6.5338544299999999</v>
      </c>
      <c r="T393" s="123">
        <f t="shared" si="492"/>
        <v>0</v>
      </c>
      <c r="U393" s="131" t="str">
        <f t="shared" ref="U393" si="564">U392</f>
        <v>J=</v>
      </c>
      <c r="V393" s="140">
        <f t="shared" si="534"/>
        <v>44370</v>
      </c>
      <c r="W393" s="4"/>
      <c r="X393" s="4"/>
      <c r="Y393" s="4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</row>
    <row r="394" spans="1:47" x14ac:dyDescent="0.2">
      <c r="A394" s="125">
        <f t="shared" si="487"/>
        <v>44358</v>
      </c>
      <c r="B394" s="123">
        <f t="shared" ref="B394:B457" si="565">(M394+S394)</f>
        <v>1135.0647244699999</v>
      </c>
      <c r="C394" s="3">
        <f t="shared" si="531"/>
        <v>1121.9836995600001</v>
      </c>
      <c r="D394" s="126">
        <f t="shared" si="494"/>
        <v>880.26499999999999</v>
      </c>
      <c r="E394" s="175">
        <f>IF(DAY(A393)=$A$7,VLOOKUP(A393,[1]A!$A$15:$C$500,3),E393)</f>
        <v>888.19100000000003</v>
      </c>
      <c r="F394" s="127">
        <f t="shared" si="495"/>
        <v>44310</v>
      </c>
      <c r="G394" s="122">
        <f t="shared" si="496"/>
        <v>9.0041067178634471E-3</v>
      </c>
      <c r="H394" s="128">
        <f t="shared" si="501"/>
        <v>19</v>
      </c>
      <c r="I394" s="128">
        <f t="shared" si="488"/>
        <v>31</v>
      </c>
      <c r="J394" s="123">
        <f t="shared" si="489"/>
        <v>1.005509068366689</v>
      </c>
      <c r="K394" s="123">
        <v>1</v>
      </c>
      <c r="L394" s="123">
        <f t="shared" si="532"/>
        <v>1.0055090600000001</v>
      </c>
      <c r="M394" s="123">
        <f t="shared" ref="M394:M457" si="566">TRUNC(C394*L394,8)</f>
        <v>1128.1647750699999</v>
      </c>
      <c r="N394" s="27">
        <f t="shared" si="497"/>
        <v>0</v>
      </c>
      <c r="O394" s="122">
        <f t="shared" ref="O394:O457" si="567">IF(N394&gt;0,VLOOKUP(N394,$X$10:$AD$121,7),0)</f>
        <v>0</v>
      </c>
      <c r="P394" s="123">
        <f t="shared" si="529"/>
        <v>0</v>
      </c>
      <c r="Q394" s="122">
        <f t="shared" si="490"/>
        <v>0.1268</v>
      </c>
      <c r="R394" s="130">
        <f t="shared" ref="R394:R457" si="568">ROUND((1+Q394)^(1/12)^(H394/I394),9)</f>
        <v>1.006116083</v>
      </c>
      <c r="S394" s="123">
        <f t="shared" si="491"/>
        <v>6.8999493999999997</v>
      </c>
      <c r="T394" s="123">
        <f t="shared" si="492"/>
        <v>0</v>
      </c>
      <c r="U394" s="131" t="str">
        <f t="shared" ref="U394" si="569">U393</f>
        <v>J=</v>
      </c>
      <c r="V394" s="140">
        <f t="shared" si="534"/>
        <v>44370</v>
      </c>
      <c r="W394" s="4"/>
      <c r="X394" s="4"/>
      <c r="Y394" s="4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</row>
    <row r="395" spans="1:47" x14ac:dyDescent="0.2">
      <c r="A395" s="125">
        <f t="shared" ref="A395:A458" si="570">(A394+1)</f>
        <v>44359</v>
      </c>
      <c r="B395" s="123">
        <f t="shared" si="565"/>
        <v>1135.7574085499998</v>
      </c>
      <c r="C395" s="3">
        <f t="shared" si="531"/>
        <v>1121.9836995600001</v>
      </c>
      <c r="D395" s="126">
        <f t="shared" si="494"/>
        <v>880.26499999999999</v>
      </c>
      <c r="E395" s="175">
        <f>IF(DAY(A394)=$A$7,VLOOKUP(A394,[1]A!$A$15:$C$500,3),E394)</f>
        <v>888.19100000000003</v>
      </c>
      <c r="F395" s="127">
        <f t="shared" si="495"/>
        <v>44310</v>
      </c>
      <c r="G395" s="122">
        <f t="shared" si="496"/>
        <v>9.0041067178634471E-3</v>
      </c>
      <c r="H395" s="128">
        <f t="shared" si="501"/>
        <v>20</v>
      </c>
      <c r="I395" s="128">
        <f t="shared" ref="I395:I458" si="571">IF(DAY(A395)=A$7+1,DAY(EOMONTH(A395,0)),I394)</f>
        <v>31</v>
      </c>
      <c r="J395" s="123">
        <f t="shared" ref="J395:J458" si="572">IF(E395&gt;D395,((E395/D395)^(H395/I395)),1)</f>
        <v>1.0057998585902996</v>
      </c>
      <c r="K395" s="123">
        <v>1</v>
      </c>
      <c r="L395" s="123">
        <f t="shared" si="532"/>
        <v>1.0057998500000001</v>
      </c>
      <c r="M395" s="123">
        <f t="shared" si="566"/>
        <v>1128.4910367099999</v>
      </c>
      <c r="N395" s="27">
        <f t="shared" si="497"/>
        <v>0</v>
      </c>
      <c r="O395" s="122">
        <f t="shared" si="567"/>
        <v>0</v>
      </c>
      <c r="P395" s="123">
        <f t="shared" si="529"/>
        <v>0</v>
      </c>
      <c r="Q395" s="122">
        <f t="shared" ref="Q395:Q458" si="573">(Q394)</f>
        <v>0.1268</v>
      </c>
      <c r="R395" s="130">
        <f t="shared" si="568"/>
        <v>1.0064390160000001</v>
      </c>
      <c r="S395" s="123">
        <f t="shared" ref="S395:S458" si="574">TRUNC(M395*(R395-1),8)</f>
        <v>7.2663718399999997</v>
      </c>
      <c r="T395" s="123">
        <f t="shared" ref="T395:T458" si="575">IF(N395&gt;0,P395+S395,0)</f>
        <v>0</v>
      </c>
      <c r="U395" s="131" t="str">
        <f t="shared" ref="U395" si="576">U394</f>
        <v>J=</v>
      </c>
      <c r="V395" s="140">
        <f t="shared" si="534"/>
        <v>44370</v>
      </c>
      <c r="W395" s="4"/>
      <c r="X395" s="4"/>
      <c r="Y395" s="4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</row>
    <row r="396" spans="1:47" x14ac:dyDescent="0.2">
      <c r="A396" s="125">
        <f t="shared" si="570"/>
        <v>44360</v>
      </c>
      <c r="B396" s="123">
        <f t="shared" si="565"/>
        <v>1136.4505224099998</v>
      </c>
      <c r="C396" s="3">
        <f t="shared" si="531"/>
        <v>1121.9836995600001</v>
      </c>
      <c r="D396" s="126">
        <f t="shared" ref="D396:D459" si="577">IF(E396=E395,D395,E395)</f>
        <v>880.26499999999999</v>
      </c>
      <c r="E396" s="175">
        <f>IF(DAY(A395)=$A$7,VLOOKUP(A395,[1]A!$A$15:$C$500,3),E395)</f>
        <v>888.19100000000003</v>
      </c>
      <c r="F396" s="127">
        <f t="shared" ref="F396:F459" si="578">IF(D396=D395,F395,EDATE(A396,-1))</f>
        <v>44310</v>
      </c>
      <c r="G396" s="122">
        <f t="shared" ref="G396:G459" si="579">(E396/D396)-1</f>
        <v>9.0041067178634471E-3</v>
      </c>
      <c r="H396" s="128">
        <f t="shared" si="501"/>
        <v>21</v>
      </c>
      <c r="I396" s="128">
        <f t="shared" si="571"/>
        <v>31</v>
      </c>
      <c r="J396" s="123">
        <f t="shared" si="572"/>
        <v>1.0060907329095758</v>
      </c>
      <c r="K396" s="123">
        <v>1</v>
      </c>
      <c r="L396" s="123">
        <f t="shared" si="532"/>
        <v>1.0060907299999999</v>
      </c>
      <c r="M396" s="123">
        <f t="shared" si="566"/>
        <v>1128.8173993299999</v>
      </c>
      <c r="N396" s="27">
        <f t="shared" ref="N396:N459" si="580">IF(DAY(A396)=A$7,VLOOKUP(A396,$Y$10:$AG$75,8),0)</f>
        <v>0</v>
      </c>
      <c r="O396" s="122">
        <f t="shared" si="567"/>
        <v>0</v>
      </c>
      <c r="P396" s="123">
        <f t="shared" si="529"/>
        <v>0</v>
      </c>
      <c r="Q396" s="122">
        <f t="shared" si="573"/>
        <v>0.1268</v>
      </c>
      <c r="R396" s="130">
        <f t="shared" si="568"/>
        <v>1.0067620530000001</v>
      </c>
      <c r="S396" s="123">
        <f t="shared" si="574"/>
        <v>7.6331230799999998</v>
      </c>
      <c r="T396" s="123">
        <f t="shared" si="575"/>
        <v>0</v>
      </c>
      <c r="U396" s="131" t="str">
        <f t="shared" ref="U396" si="581">U395</f>
        <v>J=</v>
      </c>
      <c r="V396" s="140">
        <f t="shared" si="534"/>
        <v>44370</v>
      </c>
      <c r="W396" s="4"/>
      <c r="X396" s="4"/>
      <c r="Y396" s="4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</row>
    <row r="397" spans="1:47" x14ac:dyDescent="0.2">
      <c r="A397" s="125">
        <f t="shared" si="570"/>
        <v>44361</v>
      </c>
      <c r="B397" s="123">
        <f t="shared" si="565"/>
        <v>1137.14405382</v>
      </c>
      <c r="C397" s="3">
        <f t="shared" si="531"/>
        <v>1121.9836995600001</v>
      </c>
      <c r="D397" s="126">
        <f t="shared" si="577"/>
        <v>880.26499999999999</v>
      </c>
      <c r="E397" s="175">
        <f>IF(DAY(A396)=$A$7,VLOOKUP(A396,[1]A!$A$15:$C$500,3),E396)</f>
        <v>888.19100000000003</v>
      </c>
      <c r="F397" s="127">
        <f t="shared" si="578"/>
        <v>44310</v>
      </c>
      <c r="G397" s="122">
        <f t="shared" si="579"/>
        <v>9.0041067178634471E-3</v>
      </c>
      <c r="H397" s="128">
        <f t="shared" si="501"/>
        <v>22</v>
      </c>
      <c r="I397" s="128">
        <f t="shared" si="571"/>
        <v>31</v>
      </c>
      <c r="J397" s="123">
        <f t="shared" si="572"/>
        <v>1.0063816913488375</v>
      </c>
      <c r="K397" s="123">
        <v>1</v>
      </c>
      <c r="L397" s="123">
        <f t="shared" si="532"/>
        <v>1.00638169</v>
      </c>
      <c r="M397" s="123">
        <f t="shared" si="566"/>
        <v>1129.14385171</v>
      </c>
      <c r="N397" s="27">
        <f t="shared" si="580"/>
        <v>0</v>
      </c>
      <c r="O397" s="122">
        <f t="shared" si="567"/>
        <v>0</v>
      </c>
      <c r="P397" s="123">
        <f t="shared" si="529"/>
        <v>0</v>
      </c>
      <c r="Q397" s="122">
        <f t="shared" si="573"/>
        <v>0.1268</v>
      </c>
      <c r="R397" s="130">
        <f t="shared" si="568"/>
        <v>1.007085193</v>
      </c>
      <c r="S397" s="123">
        <f t="shared" si="574"/>
        <v>8.00020211</v>
      </c>
      <c r="T397" s="123">
        <f t="shared" si="575"/>
        <v>0</v>
      </c>
      <c r="U397" s="131" t="str">
        <f t="shared" ref="U397" si="582">U396</f>
        <v>J=</v>
      </c>
      <c r="V397" s="140">
        <f t="shared" si="534"/>
        <v>44370</v>
      </c>
      <c r="W397" s="4"/>
      <c r="X397" s="4"/>
      <c r="Y397" s="4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</row>
    <row r="398" spans="1:47" x14ac:dyDescent="0.2">
      <c r="A398" s="125">
        <f t="shared" si="570"/>
        <v>44362</v>
      </c>
      <c r="B398" s="123">
        <f t="shared" si="565"/>
        <v>1137.8380052299999</v>
      </c>
      <c r="C398" s="3">
        <f t="shared" si="531"/>
        <v>1121.9836995600001</v>
      </c>
      <c r="D398" s="126">
        <f t="shared" si="577"/>
        <v>880.26499999999999</v>
      </c>
      <c r="E398" s="175">
        <f>IF(DAY(A397)=$A$7,VLOOKUP(A397,[1]A!$A$15:$C$500,3),E397)</f>
        <v>888.19100000000003</v>
      </c>
      <c r="F398" s="127">
        <f t="shared" si="578"/>
        <v>44310</v>
      </c>
      <c r="G398" s="122">
        <f t="shared" si="579"/>
        <v>9.0041067178634471E-3</v>
      </c>
      <c r="H398" s="128">
        <f t="shared" si="501"/>
        <v>23</v>
      </c>
      <c r="I398" s="128">
        <f t="shared" si="571"/>
        <v>31</v>
      </c>
      <c r="J398" s="123">
        <f t="shared" si="572"/>
        <v>1.0066727339324122</v>
      </c>
      <c r="K398" s="123">
        <v>1</v>
      </c>
      <c r="L398" s="123">
        <f t="shared" si="532"/>
        <v>1.00667273</v>
      </c>
      <c r="M398" s="123">
        <f t="shared" si="566"/>
        <v>1129.4703938499999</v>
      </c>
      <c r="N398" s="27">
        <f t="shared" si="580"/>
        <v>0</v>
      </c>
      <c r="O398" s="122">
        <f t="shared" si="567"/>
        <v>0</v>
      </c>
      <c r="P398" s="123">
        <f t="shared" si="529"/>
        <v>0</v>
      </c>
      <c r="Q398" s="122">
        <f t="shared" si="573"/>
        <v>0.1268</v>
      </c>
      <c r="R398" s="130">
        <f t="shared" si="568"/>
        <v>1.0074084379999999</v>
      </c>
      <c r="S398" s="123">
        <f t="shared" si="574"/>
        <v>8.3676113799999996</v>
      </c>
      <c r="T398" s="123">
        <f t="shared" si="575"/>
        <v>0</v>
      </c>
      <c r="U398" s="131" t="str">
        <f t="shared" ref="U398" si="583">U397</f>
        <v>J=</v>
      </c>
      <c r="V398" s="140">
        <f t="shared" si="534"/>
        <v>44370</v>
      </c>
      <c r="W398" s="4"/>
      <c r="X398" s="4"/>
      <c r="Y398" s="4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</row>
    <row r="399" spans="1:47" x14ac:dyDescent="0.2">
      <c r="A399" s="125">
        <f t="shared" si="570"/>
        <v>44363</v>
      </c>
      <c r="B399" s="123">
        <f t="shared" si="565"/>
        <v>1138.5323858700001</v>
      </c>
      <c r="C399" s="3">
        <f t="shared" si="531"/>
        <v>1121.9836995600001</v>
      </c>
      <c r="D399" s="126">
        <f t="shared" si="577"/>
        <v>880.26499999999999</v>
      </c>
      <c r="E399" s="175">
        <f>IF(DAY(A398)=$A$7,VLOOKUP(A398,[1]A!$A$15:$C$500,3),E398)</f>
        <v>888.19100000000003</v>
      </c>
      <c r="F399" s="127">
        <f t="shared" si="578"/>
        <v>44310</v>
      </c>
      <c r="G399" s="122">
        <f t="shared" si="579"/>
        <v>9.0041067178634471E-3</v>
      </c>
      <c r="H399" s="128">
        <f t="shared" ref="H399:H462" si="584">IF(DAY(A399)=A$7+1,1,H398+1)</f>
        <v>24</v>
      </c>
      <c r="I399" s="128">
        <f t="shared" si="571"/>
        <v>31</v>
      </c>
      <c r="J399" s="123">
        <f t="shared" si="572"/>
        <v>1.0069638606846338</v>
      </c>
      <c r="K399" s="123">
        <v>1</v>
      </c>
      <c r="L399" s="123">
        <f t="shared" si="532"/>
        <v>1.0069638599999999</v>
      </c>
      <c r="M399" s="123">
        <f t="shared" si="566"/>
        <v>1129.79703696</v>
      </c>
      <c r="N399" s="27">
        <f t="shared" si="580"/>
        <v>0</v>
      </c>
      <c r="O399" s="122">
        <f t="shared" si="567"/>
        <v>0</v>
      </c>
      <c r="P399" s="123">
        <f t="shared" si="529"/>
        <v>0</v>
      </c>
      <c r="Q399" s="122">
        <f t="shared" si="573"/>
        <v>0.1268</v>
      </c>
      <c r="R399" s="130">
        <f t="shared" si="568"/>
        <v>1.0077317859999999</v>
      </c>
      <c r="S399" s="123">
        <f t="shared" si="574"/>
        <v>8.7353489100000008</v>
      </c>
      <c r="T399" s="123">
        <f t="shared" si="575"/>
        <v>0</v>
      </c>
      <c r="U399" s="131" t="str">
        <f t="shared" ref="U399" si="585">U398</f>
        <v>J=</v>
      </c>
      <c r="V399" s="140">
        <f t="shared" si="534"/>
        <v>44370</v>
      </c>
      <c r="W399" s="4"/>
      <c r="X399" s="4"/>
      <c r="Y399" s="4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</row>
    <row r="400" spans="1:47" x14ac:dyDescent="0.2">
      <c r="A400" s="125">
        <f t="shared" si="570"/>
        <v>44364</v>
      </c>
      <c r="B400" s="123">
        <f t="shared" si="565"/>
        <v>1139.2271857599999</v>
      </c>
      <c r="C400" s="3">
        <f t="shared" si="531"/>
        <v>1121.9836995600001</v>
      </c>
      <c r="D400" s="126">
        <f t="shared" si="577"/>
        <v>880.26499999999999</v>
      </c>
      <c r="E400" s="175">
        <f>IF(DAY(A399)=$A$7,VLOOKUP(A399,[1]A!$A$15:$C$500,3),E399)</f>
        <v>888.19100000000003</v>
      </c>
      <c r="F400" s="127">
        <f t="shared" si="578"/>
        <v>44310</v>
      </c>
      <c r="G400" s="122">
        <f t="shared" si="579"/>
        <v>9.0041067178634471E-3</v>
      </c>
      <c r="H400" s="128">
        <f t="shared" si="584"/>
        <v>25</v>
      </c>
      <c r="I400" s="128">
        <f t="shared" si="571"/>
        <v>31</v>
      </c>
      <c r="J400" s="123">
        <f t="shared" si="572"/>
        <v>1.0072550716298438</v>
      </c>
      <c r="K400" s="123">
        <v>1</v>
      </c>
      <c r="L400" s="123">
        <f t="shared" si="532"/>
        <v>1.00725507</v>
      </c>
      <c r="M400" s="123">
        <f t="shared" si="566"/>
        <v>1130.1237698299999</v>
      </c>
      <c r="N400" s="27">
        <f t="shared" si="580"/>
        <v>0</v>
      </c>
      <c r="O400" s="122">
        <f t="shared" si="567"/>
        <v>0</v>
      </c>
      <c r="P400" s="123">
        <f t="shared" si="529"/>
        <v>0</v>
      </c>
      <c r="Q400" s="122">
        <f t="shared" si="573"/>
        <v>0.1268</v>
      </c>
      <c r="R400" s="130">
        <f t="shared" si="568"/>
        <v>1.0080552380000001</v>
      </c>
      <c r="S400" s="123">
        <f t="shared" si="574"/>
        <v>9.1034159300000006</v>
      </c>
      <c r="T400" s="123">
        <f t="shared" si="575"/>
        <v>0</v>
      </c>
      <c r="U400" s="131" t="str">
        <f t="shared" ref="U400" si="586">U399</f>
        <v>J=</v>
      </c>
      <c r="V400" s="140">
        <f t="shared" si="534"/>
        <v>44370</v>
      </c>
      <c r="W400" s="4"/>
      <c r="X400" s="4"/>
      <c r="Y400" s="4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</row>
    <row r="401" spans="1:161" x14ac:dyDescent="0.2">
      <c r="A401" s="125">
        <f t="shared" si="570"/>
        <v>44365</v>
      </c>
      <c r="B401" s="123">
        <f t="shared" si="565"/>
        <v>1139.9224039799999</v>
      </c>
      <c r="C401" s="3">
        <f t="shared" si="531"/>
        <v>1121.9836995600001</v>
      </c>
      <c r="D401" s="126">
        <f t="shared" si="577"/>
        <v>880.26499999999999</v>
      </c>
      <c r="E401" s="175">
        <f>IF(DAY(A400)=$A$7,VLOOKUP(A400,[1]A!$A$15:$C$500,3),E400)</f>
        <v>888.19100000000003</v>
      </c>
      <c r="F401" s="127">
        <f t="shared" si="578"/>
        <v>44310</v>
      </c>
      <c r="G401" s="122">
        <f t="shared" si="579"/>
        <v>9.0041067178634471E-3</v>
      </c>
      <c r="H401" s="128">
        <f t="shared" si="584"/>
        <v>26</v>
      </c>
      <c r="I401" s="128">
        <f t="shared" si="571"/>
        <v>31</v>
      </c>
      <c r="J401" s="123">
        <f t="shared" si="572"/>
        <v>1.007546366792391</v>
      </c>
      <c r="K401" s="123">
        <v>1</v>
      </c>
      <c r="L401" s="123">
        <f t="shared" si="532"/>
        <v>1.0075463600000001</v>
      </c>
      <c r="M401" s="123">
        <f t="shared" si="566"/>
        <v>1130.4505924699999</v>
      </c>
      <c r="N401" s="27">
        <f t="shared" si="580"/>
        <v>0</v>
      </c>
      <c r="O401" s="122">
        <f t="shared" si="567"/>
        <v>0</v>
      </c>
      <c r="P401" s="123">
        <f t="shared" si="529"/>
        <v>0</v>
      </c>
      <c r="Q401" s="122">
        <f t="shared" si="573"/>
        <v>0.1268</v>
      </c>
      <c r="R401" s="130">
        <f t="shared" si="568"/>
        <v>1.0083787930000001</v>
      </c>
      <c r="S401" s="123">
        <f t="shared" si="574"/>
        <v>9.4718115100000002</v>
      </c>
      <c r="T401" s="123">
        <f t="shared" si="575"/>
        <v>0</v>
      </c>
      <c r="U401" s="131" t="str">
        <f t="shared" ref="U401" si="587">U400</f>
        <v>J=</v>
      </c>
      <c r="V401" s="140">
        <f t="shared" si="534"/>
        <v>44370</v>
      </c>
      <c r="W401" s="4"/>
      <c r="X401" s="4"/>
      <c r="Y401" s="4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</row>
    <row r="402" spans="1:161" x14ac:dyDescent="0.2">
      <c r="A402" s="125">
        <f t="shared" si="570"/>
        <v>44366</v>
      </c>
      <c r="B402" s="123">
        <f t="shared" si="565"/>
        <v>1140.61805426</v>
      </c>
      <c r="C402" s="3">
        <f t="shared" si="531"/>
        <v>1121.9836995600001</v>
      </c>
      <c r="D402" s="126">
        <f t="shared" si="577"/>
        <v>880.26499999999999</v>
      </c>
      <c r="E402" s="175">
        <f>IF(DAY(A401)=$A$7,VLOOKUP(A401,[1]A!$A$15:$C$500,3),E401)</f>
        <v>888.19100000000003</v>
      </c>
      <c r="F402" s="127">
        <f t="shared" si="578"/>
        <v>44310</v>
      </c>
      <c r="G402" s="122">
        <f t="shared" si="579"/>
        <v>9.0041067178634471E-3</v>
      </c>
      <c r="H402" s="128">
        <f t="shared" si="584"/>
        <v>27</v>
      </c>
      <c r="I402" s="128">
        <f t="shared" si="571"/>
        <v>31</v>
      </c>
      <c r="J402" s="123">
        <f t="shared" si="572"/>
        <v>1.0078377461966301</v>
      </c>
      <c r="K402" s="123">
        <v>1</v>
      </c>
      <c r="L402" s="123">
        <f t="shared" si="532"/>
        <v>1.00783774</v>
      </c>
      <c r="M402" s="123">
        <f t="shared" si="566"/>
        <v>1130.7775160799999</v>
      </c>
      <c r="N402" s="27">
        <f t="shared" si="580"/>
        <v>0</v>
      </c>
      <c r="O402" s="122">
        <f t="shared" si="567"/>
        <v>0</v>
      </c>
      <c r="P402" s="123">
        <f t="shared" si="529"/>
        <v>0</v>
      </c>
      <c r="Q402" s="122">
        <f t="shared" si="573"/>
        <v>0.1268</v>
      </c>
      <c r="R402" s="130">
        <f t="shared" si="568"/>
        <v>1.0087024529999999</v>
      </c>
      <c r="S402" s="123">
        <f t="shared" si="574"/>
        <v>9.8405381799999994</v>
      </c>
      <c r="T402" s="123">
        <f t="shared" si="575"/>
        <v>0</v>
      </c>
      <c r="U402" s="131" t="str">
        <f t="shared" ref="U402" si="588">U401</f>
        <v>J=</v>
      </c>
      <c r="V402" s="140">
        <f t="shared" si="534"/>
        <v>44370</v>
      </c>
      <c r="W402" s="4"/>
      <c r="X402" s="4"/>
      <c r="Y402" s="4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</row>
    <row r="403" spans="1:161" x14ac:dyDescent="0.2">
      <c r="A403" s="125">
        <f t="shared" si="570"/>
        <v>44367</v>
      </c>
      <c r="B403" s="123">
        <f t="shared" si="565"/>
        <v>1141.31412325</v>
      </c>
      <c r="C403" s="3">
        <f t="shared" si="531"/>
        <v>1121.9836995600001</v>
      </c>
      <c r="D403" s="126">
        <f t="shared" si="577"/>
        <v>880.26499999999999</v>
      </c>
      <c r="E403" s="175">
        <f>IF(DAY(A402)=$A$7,VLOOKUP(A402,[1]A!$A$15:$C$500,3),E402)</f>
        <v>888.19100000000003</v>
      </c>
      <c r="F403" s="127">
        <f t="shared" si="578"/>
        <v>44310</v>
      </c>
      <c r="G403" s="122">
        <f t="shared" si="579"/>
        <v>9.0041067178634471E-3</v>
      </c>
      <c r="H403" s="128">
        <f t="shared" si="584"/>
        <v>28</v>
      </c>
      <c r="I403" s="128">
        <f t="shared" si="571"/>
        <v>31</v>
      </c>
      <c r="J403" s="123">
        <f t="shared" si="572"/>
        <v>1.0081292098669239</v>
      </c>
      <c r="K403" s="123">
        <v>1</v>
      </c>
      <c r="L403" s="123">
        <f t="shared" si="532"/>
        <v>1.0081291999999999</v>
      </c>
      <c r="M403" s="123">
        <f t="shared" si="566"/>
        <v>1131.10452945</v>
      </c>
      <c r="N403" s="27">
        <f t="shared" si="580"/>
        <v>0</v>
      </c>
      <c r="O403" s="122">
        <f t="shared" si="567"/>
        <v>0</v>
      </c>
      <c r="P403" s="123">
        <f t="shared" si="529"/>
        <v>0</v>
      </c>
      <c r="Q403" s="122">
        <f t="shared" si="573"/>
        <v>0.1268</v>
      </c>
      <c r="R403" s="130">
        <f t="shared" si="568"/>
        <v>1.0090262160000001</v>
      </c>
      <c r="S403" s="123">
        <f t="shared" si="574"/>
        <v>10.2095938</v>
      </c>
      <c r="T403" s="123">
        <f t="shared" si="575"/>
        <v>0</v>
      </c>
      <c r="U403" s="131" t="str">
        <f t="shared" ref="U403" si="589">U402</f>
        <v>J=</v>
      </c>
      <c r="V403" s="140">
        <f t="shared" si="534"/>
        <v>44370</v>
      </c>
      <c r="W403" s="4"/>
      <c r="X403" s="4"/>
      <c r="Y403" s="4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</row>
    <row r="404" spans="1:161" x14ac:dyDescent="0.2">
      <c r="A404" s="125">
        <f t="shared" si="570"/>
        <v>44368</v>
      </c>
      <c r="B404" s="123">
        <f t="shared" si="565"/>
        <v>1142.01062469</v>
      </c>
      <c r="C404" s="3">
        <f t="shared" si="531"/>
        <v>1121.9836995600001</v>
      </c>
      <c r="D404" s="126">
        <f t="shared" si="577"/>
        <v>880.26499999999999</v>
      </c>
      <c r="E404" s="175">
        <f>IF(DAY(A403)=$A$7,VLOOKUP(A403,[1]A!$A$15:$C$500,3),E403)</f>
        <v>888.19100000000003</v>
      </c>
      <c r="F404" s="127">
        <f t="shared" si="578"/>
        <v>44310</v>
      </c>
      <c r="G404" s="122">
        <f t="shared" si="579"/>
        <v>9.0041067178634471E-3</v>
      </c>
      <c r="H404" s="128">
        <f t="shared" si="584"/>
        <v>29</v>
      </c>
      <c r="I404" s="128">
        <f t="shared" si="571"/>
        <v>31</v>
      </c>
      <c r="J404" s="123">
        <f t="shared" si="572"/>
        <v>1.0084207578276418</v>
      </c>
      <c r="K404" s="123">
        <v>1</v>
      </c>
      <c r="L404" s="123">
        <f t="shared" si="532"/>
        <v>1.00842075</v>
      </c>
      <c r="M404" s="123">
        <f t="shared" si="566"/>
        <v>1131.43164379</v>
      </c>
      <c r="N404" s="27">
        <f t="shared" si="580"/>
        <v>0</v>
      </c>
      <c r="O404" s="122">
        <f t="shared" si="567"/>
        <v>0</v>
      </c>
      <c r="P404" s="123">
        <f t="shared" si="529"/>
        <v>0</v>
      </c>
      <c r="Q404" s="122">
        <f t="shared" si="573"/>
        <v>0.1268</v>
      </c>
      <c r="R404" s="130">
        <f t="shared" si="568"/>
        <v>1.009350084</v>
      </c>
      <c r="S404" s="123">
        <f t="shared" si="574"/>
        <v>10.578980899999999</v>
      </c>
      <c r="T404" s="123">
        <f t="shared" si="575"/>
        <v>0</v>
      </c>
      <c r="U404" s="131" t="str">
        <f t="shared" ref="U404" si="590">U403</f>
        <v>J=</v>
      </c>
      <c r="V404" s="140">
        <f t="shared" si="534"/>
        <v>44370</v>
      </c>
      <c r="W404" s="4"/>
      <c r="X404" s="4"/>
      <c r="Y404" s="4"/>
      <c r="AE404" s="10"/>
      <c r="AF404" s="10"/>
      <c r="AG404" s="10"/>
      <c r="AH404" s="10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</row>
    <row r="405" spans="1:161" x14ac:dyDescent="0.2">
      <c r="A405" s="125">
        <f t="shared" si="570"/>
        <v>44369</v>
      </c>
      <c r="B405" s="123">
        <f t="shared" si="565"/>
        <v>1142.7075565599998</v>
      </c>
      <c r="C405" s="3">
        <f t="shared" si="531"/>
        <v>1121.9836995600001</v>
      </c>
      <c r="D405" s="126">
        <f t="shared" si="577"/>
        <v>880.26499999999999</v>
      </c>
      <c r="E405" s="175">
        <f>IF(DAY(A404)=$A$7,VLOOKUP(A404,[1]A!$A$15:$C$500,3),E404)</f>
        <v>888.19100000000003</v>
      </c>
      <c r="F405" s="127">
        <f t="shared" si="578"/>
        <v>44310</v>
      </c>
      <c r="G405" s="122">
        <f t="shared" si="579"/>
        <v>9.0041067178634471E-3</v>
      </c>
      <c r="H405" s="128">
        <f t="shared" si="584"/>
        <v>30</v>
      </c>
      <c r="I405" s="128">
        <f t="shared" si="571"/>
        <v>31</v>
      </c>
      <c r="J405" s="123">
        <f t="shared" si="572"/>
        <v>1.0087123901031605</v>
      </c>
      <c r="K405" s="123">
        <v>1</v>
      </c>
      <c r="L405" s="123">
        <f t="shared" si="532"/>
        <v>1.0087123899999999</v>
      </c>
      <c r="M405" s="123">
        <f t="shared" si="566"/>
        <v>1131.7588591199999</v>
      </c>
      <c r="N405" s="27">
        <f t="shared" si="580"/>
        <v>0</v>
      </c>
      <c r="O405" s="122">
        <f t="shared" si="567"/>
        <v>0</v>
      </c>
      <c r="P405" s="123">
        <f t="shared" si="529"/>
        <v>0</v>
      </c>
      <c r="Q405" s="122">
        <f t="shared" si="573"/>
        <v>0.1268</v>
      </c>
      <c r="R405" s="130">
        <f t="shared" si="568"/>
        <v>1.0096740550000001</v>
      </c>
      <c r="S405" s="123">
        <f t="shared" si="574"/>
        <v>10.94869744</v>
      </c>
      <c r="T405" s="123">
        <f t="shared" si="575"/>
        <v>0</v>
      </c>
      <c r="U405" s="131" t="str">
        <f t="shared" ref="U405" si="591">U404</f>
        <v>J=</v>
      </c>
      <c r="V405" s="140">
        <f t="shared" si="534"/>
        <v>44370</v>
      </c>
      <c r="W405" s="28"/>
      <c r="X405" s="4"/>
      <c r="Y405" s="4"/>
      <c r="AA405" s="18"/>
      <c r="AE405" s="10"/>
      <c r="AF405" s="10"/>
      <c r="AG405" s="10"/>
      <c r="AH405" s="10"/>
      <c r="AI405" s="17"/>
      <c r="AJ405" s="17"/>
      <c r="AK405" s="17"/>
      <c r="AL405" s="17"/>
      <c r="AM405" s="17"/>
      <c r="AN405" s="17"/>
      <c r="AO405" s="17"/>
      <c r="AP405" s="17"/>
      <c r="AQ405" s="17"/>
      <c r="AR405" s="17"/>
      <c r="AS405" s="17"/>
      <c r="AT405" s="17"/>
      <c r="AU405" s="17"/>
      <c r="AV405" s="18"/>
      <c r="AW405" s="18"/>
      <c r="AX405" s="18"/>
      <c r="AY405" s="18"/>
      <c r="AZ405" s="18"/>
      <c r="BA405" s="18"/>
      <c r="BB405" s="18"/>
      <c r="BC405" s="18"/>
      <c r="BD405" s="18"/>
      <c r="BE405" s="18"/>
      <c r="BF405" s="18"/>
      <c r="BG405" s="18"/>
      <c r="BH405" s="18"/>
      <c r="BI405" s="18"/>
      <c r="BJ405" s="18"/>
      <c r="BK405" s="18"/>
      <c r="BL405" s="18"/>
      <c r="BM405" s="18"/>
      <c r="BN405" s="18"/>
      <c r="BO405" s="18"/>
      <c r="BP405" s="18"/>
      <c r="BQ405" s="18"/>
      <c r="BR405" s="18"/>
      <c r="BS405" s="18"/>
      <c r="BT405" s="18"/>
      <c r="BU405" s="18"/>
      <c r="BV405" s="18"/>
      <c r="BW405" s="18"/>
      <c r="BX405" s="18"/>
      <c r="BY405" s="18"/>
      <c r="BZ405" s="18"/>
      <c r="CA405" s="18"/>
      <c r="CB405" s="18"/>
      <c r="CC405" s="18"/>
      <c r="CD405" s="18"/>
      <c r="CE405" s="18"/>
      <c r="CF405" s="18"/>
      <c r="CG405" s="18"/>
      <c r="CH405" s="18"/>
      <c r="CI405" s="18"/>
      <c r="CJ405" s="18"/>
      <c r="CK405" s="18"/>
      <c r="CL405" s="18"/>
      <c r="CM405" s="18"/>
      <c r="CN405" s="18"/>
      <c r="CO405" s="18"/>
      <c r="CP405" s="18"/>
      <c r="CQ405" s="18"/>
      <c r="CR405" s="18"/>
      <c r="CS405" s="18"/>
      <c r="CT405" s="18"/>
      <c r="CU405" s="18"/>
      <c r="CV405" s="18"/>
      <c r="CW405" s="18"/>
      <c r="CX405" s="18"/>
      <c r="CY405" s="18"/>
      <c r="CZ405" s="18"/>
      <c r="DA405" s="18"/>
      <c r="DB405" s="18"/>
      <c r="DC405" s="18"/>
      <c r="DD405" s="18"/>
      <c r="DE405" s="18"/>
      <c r="DF405" s="18"/>
      <c r="DG405" s="18"/>
      <c r="DH405" s="18"/>
      <c r="DI405" s="18"/>
      <c r="DJ405" s="18"/>
      <c r="DK405" s="18"/>
      <c r="DL405" s="18"/>
      <c r="DM405" s="18"/>
      <c r="DN405" s="18"/>
      <c r="DO405" s="18"/>
      <c r="DP405" s="18"/>
      <c r="DQ405" s="18"/>
      <c r="DR405" s="18"/>
      <c r="DS405" s="18"/>
      <c r="DT405" s="18"/>
      <c r="DU405" s="18"/>
      <c r="DV405" s="18"/>
      <c r="DW405" s="18"/>
      <c r="DX405" s="18"/>
      <c r="DY405" s="18"/>
      <c r="DZ405" s="18"/>
      <c r="EA405" s="18"/>
      <c r="EB405" s="18"/>
      <c r="EC405" s="18"/>
      <c r="ED405" s="18"/>
      <c r="EE405" s="18"/>
      <c r="EF405" s="18"/>
      <c r="EG405" s="18"/>
      <c r="EH405" s="18"/>
      <c r="EI405" s="18"/>
      <c r="EJ405" s="18"/>
      <c r="EK405" s="18"/>
      <c r="EL405" s="18"/>
      <c r="EM405" s="18"/>
      <c r="EN405" s="18"/>
      <c r="EO405" s="18"/>
      <c r="EP405" s="18"/>
      <c r="EQ405" s="18"/>
      <c r="ER405" s="18"/>
      <c r="ES405" s="18"/>
      <c r="ET405" s="18"/>
      <c r="EU405" s="18"/>
      <c r="EV405" s="18"/>
      <c r="EW405" s="18"/>
      <c r="EX405" s="18"/>
      <c r="EY405" s="18"/>
      <c r="EZ405" s="18"/>
      <c r="FA405" s="18"/>
      <c r="FB405" s="18"/>
      <c r="FC405" s="18"/>
      <c r="FD405" s="18"/>
      <c r="FE405" s="18"/>
    </row>
    <row r="406" spans="1:161" x14ac:dyDescent="0.2">
      <c r="A406" s="125">
        <f t="shared" si="570"/>
        <v>44370</v>
      </c>
      <c r="B406" s="123">
        <f t="shared" si="565"/>
        <v>1143.4048975000001</v>
      </c>
      <c r="C406" s="3">
        <f t="shared" si="531"/>
        <v>1121.9836995600001</v>
      </c>
      <c r="D406" s="126">
        <f t="shared" si="577"/>
        <v>880.26499999999999</v>
      </c>
      <c r="E406" s="175">
        <f>IF(DAY(A405)=$A$7,VLOOKUP(A405,[1]A!$A$15:$C$500,3),E405)</f>
        <v>888.19100000000003</v>
      </c>
      <c r="F406" s="127">
        <f t="shared" si="578"/>
        <v>44310</v>
      </c>
      <c r="G406" s="122">
        <f t="shared" si="579"/>
        <v>9.0041067178634471E-3</v>
      </c>
      <c r="H406" s="128">
        <f t="shared" si="584"/>
        <v>31</v>
      </c>
      <c r="I406" s="128">
        <f t="shared" si="571"/>
        <v>31</v>
      </c>
      <c r="J406" s="123">
        <f t="shared" si="572"/>
        <v>1.0090041067178634</v>
      </c>
      <c r="K406" s="123">
        <v>1</v>
      </c>
      <c r="L406" s="123">
        <f t="shared" si="532"/>
        <v>1.0090041000000001</v>
      </c>
      <c r="M406" s="123">
        <f t="shared" si="566"/>
        <v>1132.08615298</v>
      </c>
      <c r="N406" s="27">
        <f t="shared" si="580"/>
        <v>13</v>
      </c>
      <c r="O406" s="122">
        <f t="shared" si="567"/>
        <v>0</v>
      </c>
      <c r="P406" s="123">
        <f t="shared" si="529"/>
        <v>0</v>
      </c>
      <c r="Q406" s="122">
        <f t="shared" si="573"/>
        <v>0.1268</v>
      </c>
      <c r="R406" s="130">
        <f t="shared" si="568"/>
        <v>1.00999813</v>
      </c>
      <c r="S406" s="123">
        <f t="shared" si="574"/>
        <v>11.318744519999999</v>
      </c>
      <c r="T406" s="123">
        <f t="shared" si="575"/>
        <v>11.318744519999999</v>
      </c>
      <c r="U406" s="131" t="str">
        <f t="shared" ref="U406" si="592">U405</f>
        <v>J=</v>
      </c>
      <c r="V406" s="140">
        <f t="shared" si="534"/>
        <v>44370</v>
      </c>
      <c r="W406" s="4"/>
      <c r="X406" s="4"/>
      <c r="Y406" s="4"/>
      <c r="AE406" s="10"/>
      <c r="AF406" s="10"/>
      <c r="AG406" s="10"/>
      <c r="AH406" s="10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  <c r="AU406" s="13"/>
    </row>
    <row r="407" spans="1:161" x14ac:dyDescent="0.2">
      <c r="A407" s="125">
        <f t="shared" si="570"/>
        <v>44371</v>
      </c>
      <c r="B407" s="123">
        <f t="shared" si="565"/>
        <v>1133.29037986</v>
      </c>
      <c r="C407" s="3">
        <f t="shared" si="531"/>
        <v>1132.08615298</v>
      </c>
      <c r="D407" s="126">
        <f t="shared" si="577"/>
        <v>888.19100000000003</v>
      </c>
      <c r="E407" s="175">
        <f>IF(DAY(A406)=$A$7,VLOOKUP(A406,[1]A!$A$15:$C$500,3),E406)</f>
        <v>907.899</v>
      </c>
      <c r="F407" s="127">
        <f t="shared" si="578"/>
        <v>44340</v>
      </c>
      <c r="G407" s="122">
        <f t="shared" si="579"/>
        <v>2.2188921076660373E-2</v>
      </c>
      <c r="H407" s="128">
        <f t="shared" si="584"/>
        <v>1</v>
      </c>
      <c r="I407" s="128">
        <f t="shared" si="571"/>
        <v>30</v>
      </c>
      <c r="J407" s="123">
        <f t="shared" si="572"/>
        <v>1.0007318119431419</v>
      </c>
      <c r="K407" s="123">
        <v>1</v>
      </c>
      <c r="L407" s="123">
        <f t="shared" si="532"/>
        <v>1.00073181</v>
      </c>
      <c r="M407" s="123">
        <f t="shared" si="566"/>
        <v>1132.9146249400001</v>
      </c>
      <c r="N407" s="27">
        <f t="shared" si="580"/>
        <v>0</v>
      </c>
      <c r="O407" s="122">
        <f t="shared" si="567"/>
        <v>0</v>
      </c>
      <c r="P407" s="123">
        <f t="shared" si="529"/>
        <v>0</v>
      </c>
      <c r="Q407" s="122">
        <f t="shared" si="573"/>
        <v>0.1268</v>
      </c>
      <c r="R407" s="130">
        <f t="shared" si="568"/>
        <v>1.0003316710000001</v>
      </c>
      <c r="S407" s="123">
        <f t="shared" si="574"/>
        <v>0.37575491999999999</v>
      </c>
      <c r="T407" s="123">
        <f t="shared" si="575"/>
        <v>0</v>
      </c>
      <c r="U407" s="131" t="str">
        <f t="shared" ref="U407" si="593">U406</f>
        <v>J=</v>
      </c>
      <c r="V407" s="140">
        <f t="shared" si="534"/>
        <v>44400</v>
      </c>
      <c r="W407" s="4"/>
      <c r="X407" s="4"/>
      <c r="Y407" s="4"/>
      <c r="AE407" s="10"/>
      <c r="AF407" s="10"/>
      <c r="AG407" s="10"/>
      <c r="AH407" s="10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  <c r="AU407" s="13"/>
    </row>
    <row r="408" spans="1:161" x14ac:dyDescent="0.2">
      <c r="A408" s="125">
        <f t="shared" si="570"/>
        <v>44372</v>
      </c>
      <c r="B408" s="123">
        <f t="shared" si="565"/>
        <v>1134.4958814399999</v>
      </c>
      <c r="C408" s="3">
        <f t="shared" si="531"/>
        <v>1132.08615298</v>
      </c>
      <c r="D408" s="126">
        <f t="shared" si="577"/>
        <v>888.19100000000003</v>
      </c>
      <c r="E408" s="175">
        <f>IF(DAY(A407)=$A$7,VLOOKUP(A407,[1]A!$A$15:$C$500,3),E407)</f>
        <v>907.899</v>
      </c>
      <c r="F408" s="127">
        <f t="shared" si="578"/>
        <v>44340</v>
      </c>
      <c r="G408" s="122">
        <f t="shared" si="579"/>
        <v>2.2188921076660373E-2</v>
      </c>
      <c r="H408" s="128">
        <f t="shared" si="584"/>
        <v>2</v>
      </c>
      <c r="I408" s="128">
        <f t="shared" si="571"/>
        <v>30</v>
      </c>
      <c r="J408" s="123">
        <f t="shared" si="572"/>
        <v>1.0014641594350038</v>
      </c>
      <c r="K408" s="123">
        <v>1</v>
      </c>
      <c r="L408" s="123">
        <f t="shared" si="532"/>
        <v>1.0014641500000001</v>
      </c>
      <c r="M408" s="123">
        <f t="shared" si="566"/>
        <v>1133.74369692</v>
      </c>
      <c r="N408" s="27">
        <f t="shared" si="580"/>
        <v>0</v>
      </c>
      <c r="O408" s="122">
        <f t="shared" si="567"/>
        <v>0</v>
      </c>
      <c r="P408" s="123">
        <f t="shared" si="529"/>
        <v>0</v>
      </c>
      <c r="Q408" s="122">
        <f t="shared" si="573"/>
        <v>0.1268</v>
      </c>
      <c r="R408" s="130">
        <f t="shared" si="568"/>
        <v>1.000663452</v>
      </c>
      <c r="S408" s="123">
        <f t="shared" si="574"/>
        <v>0.75218452000000002</v>
      </c>
      <c r="T408" s="123">
        <f t="shared" si="575"/>
        <v>0</v>
      </c>
      <c r="U408" s="131" t="str">
        <f t="shared" ref="U408" si="594">U407</f>
        <v>J=</v>
      </c>
      <c r="V408" s="140">
        <f t="shared" si="534"/>
        <v>44400</v>
      </c>
      <c r="W408" s="4"/>
      <c r="X408" s="4"/>
      <c r="Y408" s="4"/>
      <c r="AE408" s="10"/>
      <c r="AF408" s="10"/>
      <c r="AG408" s="10"/>
      <c r="AH408" s="10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</row>
    <row r="409" spans="1:161" x14ac:dyDescent="0.2">
      <c r="A409" s="125">
        <f t="shared" si="570"/>
        <v>44373</v>
      </c>
      <c r="B409" s="123">
        <f t="shared" si="565"/>
        <v>1135.7026812200002</v>
      </c>
      <c r="C409" s="3">
        <f t="shared" si="531"/>
        <v>1132.08615298</v>
      </c>
      <c r="D409" s="126">
        <f t="shared" si="577"/>
        <v>888.19100000000003</v>
      </c>
      <c r="E409" s="175">
        <f>IF(DAY(A408)=$A$7,VLOOKUP(A408,[1]A!$A$15:$C$500,3),E408)</f>
        <v>907.899</v>
      </c>
      <c r="F409" s="127">
        <f t="shared" si="578"/>
        <v>44340</v>
      </c>
      <c r="G409" s="122">
        <f t="shared" si="579"/>
        <v>2.2188921076660373E-2</v>
      </c>
      <c r="H409" s="128">
        <f t="shared" si="584"/>
        <v>3</v>
      </c>
      <c r="I409" s="128">
        <f t="shared" si="571"/>
        <v>30</v>
      </c>
      <c r="J409" s="123">
        <f t="shared" si="572"/>
        <v>1.0021970428675067</v>
      </c>
      <c r="K409" s="123">
        <v>1</v>
      </c>
      <c r="L409" s="123">
        <f t="shared" si="532"/>
        <v>1.00219704</v>
      </c>
      <c r="M409" s="123">
        <f t="shared" si="566"/>
        <v>1134.5733915400001</v>
      </c>
      <c r="N409" s="27">
        <f t="shared" si="580"/>
        <v>0</v>
      </c>
      <c r="O409" s="122">
        <f t="shared" si="567"/>
        <v>0</v>
      </c>
      <c r="P409" s="123">
        <f t="shared" si="529"/>
        <v>0</v>
      </c>
      <c r="Q409" s="122">
        <f t="shared" si="573"/>
        <v>0.1268</v>
      </c>
      <c r="R409" s="130">
        <f t="shared" si="568"/>
        <v>1.000995343</v>
      </c>
      <c r="S409" s="123">
        <f t="shared" si="574"/>
        <v>1.1292896800000001</v>
      </c>
      <c r="T409" s="123">
        <f t="shared" si="575"/>
        <v>0</v>
      </c>
      <c r="U409" s="131" t="str">
        <f t="shared" ref="U409" si="595">U408</f>
        <v>J=</v>
      </c>
      <c r="V409" s="140">
        <f t="shared" si="534"/>
        <v>44400</v>
      </c>
      <c r="W409" s="4"/>
      <c r="X409" s="4"/>
      <c r="Y409" s="4"/>
      <c r="AE409" s="10"/>
      <c r="AF409" s="10"/>
      <c r="AG409" s="10"/>
      <c r="AH409" s="10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</row>
    <row r="410" spans="1:161" x14ac:dyDescent="0.2">
      <c r="A410" s="125">
        <f t="shared" si="570"/>
        <v>44374</v>
      </c>
      <c r="B410" s="123">
        <f t="shared" si="565"/>
        <v>1136.9107574300001</v>
      </c>
      <c r="C410" s="3">
        <f t="shared" si="531"/>
        <v>1132.08615298</v>
      </c>
      <c r="D410" s="126">
        <f t="shared" si="577"/>
        <v>888.19100000000003</v>
      </c>
      <c r="E410" s="175">
        <f>IF(DAY(A409)=$A$7,VLOOKUP(A409,[1]A!$A$15:$C$500,3),E409)</f>
        <v>907.899</v>
      </c>
      <c r="F410" s="127">
        <f t="shared" si="578"/>
        <v>44340</v>
      </c>
      <c r="G410" s="122">
        <f t="shared" si="579"/>
        <v>2.2188921076660373E-2</v>
      </c>
      <c r="H410" s="128">
        <f t="shared" si="584"/>
        <v>4</v>
      </c>
      <c r="I410" s="128">
        <f t="shared" si="571"/>
        <v>30</v>
      </c>
      <c r="J410" s="123">
        <f t="shared" si="572"/>
        <v>1.0029304626328586</v>
      </c>
      <c r="K410" s="123">
        <v>1</v>
      </c>
      <c r="L410" s="123">
        <f t="shared" si="532"/>
        <v>1.00293046</v>
      </c>
      <c r="M410" s="123">
        <f t="shared" si="566"/>
        <v>1135.40368616</v>
      </c>
      <c r="N410" s="27">
        <f t="shared" si="580"/>
        <v>0</v>
      </c>
      <c r="O410" s="122">
        <f t="shared" si="567"/>
        <v>0</v>
      </c>
      <c r="P410" s="123">
        <f t="shared" si="529"/>
        <v>0</v>
      </c>
      <c r="Q410" s="122">
        <f t="shared" si="573"/>
        <v>0.1268</v>
      </c>
      <c r="R410" s="130">
        <f t="shared" si="568"/>
        <v>1.0013273439999999</v>
      </c>
      <c r="S410" s="123">
        <f t="shared" si="574"/>
        <v>1.50707127</v>
      </c>
      <c r="T410" s="123">
        <f t="shared" si="575"/>
        <v>0</v>
      </c>
      <c r="U410" s="131" t="str">
        <f t="shared" ref="U410" si="596">U409</f>
        <v>J=</v>
      </c>
      <c r="V410" s="140">
        <f t="shared" si="534"/>
        <v>44400</v>
      </c>
      <c r="W410" s="4"/>
      <c r="X410" s="4"/>
      <c r="Y410" s="4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</row>
    <row r="411" spans="1:161" x14ac:dyDescent="0.2">
      <c r="A411" s="125">
        <f t="shared" si="570"/>
        <v>44375</v>
      </c>
      <c r="B411" s="123">
        <f t="shared" si="565"/>
        <v>1138.1201109400001</v>
      </c>
      <c r="C411" s="3">
        <f t="shared" si="531"/>
        <v>1132.08615298</v>
      </c>
      <c r="D411" s="126">
        <f t="shared" si="577"/>
        <v>888.19100000000003</v>
      </c>
      <c r="E411" s="175">
        <f>IF(DAY(A410)=$A$7,VLOOKUP(A410,[1]A!$A$15:$C$500,3),E410)</f>
        <v>907.899</v>
      </c>
      <c r="F411" s="127">
        <f t="shared" si="578"/>
        <v>44340</v>
      </c>
      <c r="G411" s="122">
        <f t="shared" si="579"/>
        <v>2.2188921076660373E-2</v>
      </c>
      <c r="H411" s="128">
        <f t="shared" si="584"/>
        <v>5</v>
      </c>
      <c r="I411" s="128">
        <f t="shared" si="571"/>
        <v>30</v>
      </c>
      <c r="J411" s="123">
        <f t="shared" si="572"/>
        <v>1.003664419123554</v>
      </c>
      <c r="K411" s="123">
        <v>1</v>
      </c>
      <c r="L411" s="123">
        <f t="shared" si="532"/>
        <v>1.0036644100000001</v>
      </c>
      <c r="M411" s="123">
        <f t="shared" si="566"/>
        <v>1136.2345807900001</v>
      </c>
      <c r="N411" s="27">
        <f t="shared" si="580"/>
        <v>0</v>
      </c>
      <c r="O411" s="122">
        <f t="shared" si="567"/>
        <v>0</v>
      </c>
      <c r="P411" s="123">
        <f t="shared" si="529"/>
        <v>0</v>
      </c>
      <c r="Q411" s="122">
        <f t="shared" si="573"/>
        <v>0.1268</v>
      </c>
      <c r="R411" s="130">
        <f t="shared" si="568"/>
        <v>1.001659455</v>
      </c>
      <c r="S411" s="123">
        <f t="shared" si="574"/>
        <v>1.8855301499999999</v>
      </c>
      <c r="T411" s="123">
        <f t="shared" si="575"/>
        <v>0</v>
      </c>
      <c r="U411" s="131" t="str">
        <f t="shared" ref="U411" si="597">U410</f>
        <v>J=</v>
      </c>
      <c r="V411" s="140">
        <f t="shared" si="534"/>
        <v>44400</v>
      </c>
      <c r="W411" s="4"/>
      <c r="X411" s="4"/>
      <c r="Y411" s="4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</row>
    <row r="412" spans="1:161" x14ac:dyDescent="0.2">
      <c r="A412" s="125">
        <f t="shared" si="570"/>
        <v>44376</v>
      </c>
      <c r="B412" s="123">
        <f t="shared" si="565"/>
        <v>1139.3307664599999</v>
      </c>
      <c r="C412" s="3">
        <f t="shared" si="531"/>
        <v>1132.08615298</v>
      </c>
      <c r="D412" s="126">
        <f t="shared" si="577"/>
        <v>888.19100000000003</v>
      </c>
      <c r="E412" s="175">
        <f>IF(DAY(A411)=$A$7,VLOOKUP(A411,[1]A!$A$15:$C$500,3),E411)</f>
        <v>907.899</v>
      </c>
      <c r="F412" s="127">
        <f t="shared" si="578"/>
        <v>44340</v>
      </c>
      <c r="G412" s="122">
        <f t="shared" si="579"/>
        <v>2.2188921076660373E-2</v>
      </c>
      <c r="H412" s="128">
        <f t="shared" si="584"/>
        <v>6</v>
      </c>
      <c r="I412" s="128">
        <f t="shared" si="571"/>
        <v>30</v>
      </c>
      <c r="J412" s="123">
        <f t="shared" si="572"/>
        <v>1.0043989127323751</v>
      </c>
      <c r="K412" s="123">
        <v>1</v>
      </c>
      <c r="L412" s="123">
        <f t="shared" si="532"/>
        <v>1.0043989099999999</v>
      </c>
      <c r="M412" s="123">
        <f t="shared" si="566"/>
        <v>1137.06609807</v>
      </c>
      <c r="N412" s="27">
        <f t="shared" si="580"/>
        <v>0</v>
      </c>
      <c r="O412" s="122">
        <f t="shared" si="567"/>
        <v>0</v>
      </c>
      <c r="P412" s="123">
        <f t="shared" si="529"/>
        <v>0</v>
      </c>
      <c r="Q412" s="122">
        <f t="shared" si="573"/>
        <v>0.1268</v>
      </c>
      <c r="R412" s="130">
        <f t="shared" si="568"/>
        <v>1.0019916769999999</v>
      </c>
      <c r="S412" s="123">
        <f t="shared" si="574"/>
        <v>2.2646683900000002</v>
      </c>
      <c r="T412" s="123">
        <f t="shared" si="575"/>
        <v>0</v>
      </c>
      <c r="U412" s="131" t="str">
        <f t="shared" ref="U412" si="598">U411</f>
        <v>J=</v>
      </c>
      <c r="V412" s="140">
        <f t="shared" si="534"/>
        <v>44400</v>
      </c>
      <c r="W412" s="4"/>
      <c r="X412" s="4"/>
      <c r="Y412" s="4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</row>
    <row r="413" spans="1:161" x14ac:dyDescent="0.2">
      <c r="A413" s="125">
        <f t="shared" si="570"/>
        <v>44377</v>
      </c>
      <c r="B413" s="123">
        <f t="shared" si="565"/>
        <v>1140.54269991</v>
      </c>
      <c r="C413" s="3">
        <f t="shared" si="531"/>
        <v>1132.08615298</v>
      </c>
      <c r="D413" s="126">
        <f t="shared" si="577"/>
        <v>888.19100000000003</v>
      </c>
      <c r="E413" s="175">
        <f>IF(DAY(A412)=$A$7,VLOOKUP(A412,[1]A!$A$15:$C$500,3),E412)</f>
        <v>907.899</v>
      </c>
      <c r="F413" s="127">
        <f t="shared" si="578"/>
        <v>44340</v>
      </c>
      <c r="G413" s="122">
        <f t="shared" si="579"/>
        <v>2.2188921076660373E-2</v>
      </c>
      <c r="H413" s="128">
        <f t="shared" si="584"/>
        <v>7</v>
      </c>
      <c r="I413" s="128">
        <f t="shared" si="571"/>
        <v>30</v>
      </c>
      <c r="J413" s="123">
        <f t="shared" si="572"/>
        <v>1.0051339438523912</v>
      </c>
      <c r="K413" s="123">
        <v>1</v>
      </c>
      <c r="L413" s="123">
        <f t="shared" si="532"/>
        <v>1.0051339399999999</v>
      </c>
      <c r="M413" s="123">
        <f t="shared" si="566"/>
        <v>1137.89821536</v>
      </c>
      <c r="N413" s="27">
        <f t="shared" si="580"/>
        <v>0</v>
      </c>
      <c r="O413" s="122">
        <f t="shared" si="567"/>
        <v>0</v>
      </c>
      <c r="P413" s="123">
        <f t="shared" si="529"/>
        <v>0</v>
      </c>
      <c r="Q413" s="122">
        <f t="shared" si="573"/>
        <v>0.1268</v>
      </c>
      <c r="R413" s="130">
        <f t="shared" si="568"/>
        <v>1.002324008</v>
      </c>
      <c r="S413" s="123">
        <f t="shared" si="574"/>
        <v>2.64448455</v>
      </c>
      <c r="T413" s="123">
        <f t="shared" si="575"/>
        <v>0</v>
      </c>
      <c r="U413" s="131" t="str">
        <f t="shared" ref="U413" si="599">U412</f>
        <v>J=</v>
      </c>
      <c r="V413" s="140">
        <f t="shared" si="534"/>
        <v>44400</v>
      </c>
      <c r="W413" s="4"/>
      <c r="X413" s="4"/>
      <c r="Y413" s="4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</row>
    <row r="414" spans="1:161" x14ac:dyDescent="0.2">
      <c r="A414" s="125">
        <f t="shared" si="570"/>
        <v>44378</v>
      </c>
      <c r="B414" s="123">
        <f t="shared" si="565"/>
        <v>1141.7559257800001</v>
      </c>
      <c r="C414" s="3">
        <f t="shared" si="531"/>
        <v>1132.08615298</v>
      </c>
      <c r="D414" s="126">
        <f t="shared" si="577"/>
        <v>888.19100000000003</v>
      </c>
      <c r="E414" s="175">
        <f>IF(DAY(A413)=$A$7,VLOOKUP(A413,[1]A!$A$15:$C$500,3),E413)</f>
        <v>907.899</v>
      </c>
      <c r="F414" s="127">
        <f t="shared" si="578"/>
        <v>44340</v>
      </c>
      <c r="G414" s="122">
        <f t="shared" si="579"/>
        <v>2.2188921076660373E-2</v>
      </c>
      <c r="H414" s="128">
        <f t="shared" si="584"/>
        <v>8</v>
      </c>
      <c r="I414" s="128">
        <f t="shared" si="571"/>
        <v>30</v>
      </c>
      <c r="J414" s="123">
        <f t="shared" si="572"/>
        <v>1.0058695128769597</v>
      </c>
      <c r="K414" s="123">
        <v>1</v>
      </c>
      <c r="L414" s="123">
        <f t="shared" si="532"/>
        <v>1.0058695099999999</v>
      </c>
      <c r="M414" s="123">
        <f t="shared" si="566"/>
        <v>1138.73094397</v>
      </c>
      <c r="N414" s="27">
        <f t="shared" si="580"/>
        <v>0</v>
      </c>
      <c r="O414" s="122">
        <f t="shared" si="567"/>
        <v>0</v>
      </c>
      <c r="P414" s="123">
        <f t="shared" si="529"/>
        <v>0</v>
      </c>
      <c r="Q414" s="122">
        <f t="shared" si="573"/>
        <v>0.1268</v>
      </c>
      <c r="R414" s="130">
        <f t="shared" si="568"/>
        <v>1.0026564499999999</v>
      </c>
      <c r="S414" s="123">
        <f t="shared" si="574"/>
        <v>3.0249818099999999</v>
      </c>
      <c r="T414" s="123">
        <f t="shared" si="575"/>
        <v>0</v>
      </c>
      <c r="U414" s="131" t="str">
        <f t="shared" ref="U414" si="600">U413</f>
        <v>J=</v>
      </c>
      <c r="V414" s="140">
        <f t="shared" si="534"/>
        <v>44400</v>
      </c>
      <c r="W414" s="4"/>
      <c r="X414" s="4"/>
      <c r="Y414" s="4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</row>
    <row r="415" spans="1:161" x14ac:dyDescent="0.2">
      <c r="A415" s="125">
        <f t="shared" si="570"/>
        <v>44379</v>
      </c>
      <c r="B415" s="123">
        <f t="shared" si="565"/>
        <v>1142.97044383</v>
      </c>
      <c r="C415" s="3">
        <f t="shared" si="531"/>
        <v>1132.08615298</v>
      </c>
      <c r="D415" s="126">
        <f t="shared" si="577"/>
        <v>888.19100000000003</v>
      </c>
      <c r="E415" s="175">
        <f>IF(DAY(A414)=$A$7,VLOOKUP(A414,[1]A!$A$15:$C$500,3),E414)</f>
        <v>907.899</v>
      </c>
      <c r="F415" s="127">
        <f t="shared" si="578"/>
        <v>44340</v>
      </c>
      <c r="G415" s="122">
        <f t="shared" si="579"/>
        <v>2.2188921076660373E-2</v>
      </c>
      <c r="H415" s="128">
        <f t="shared" si="584"/>
        <v>9</v>
      </c>
      <c r="I415" s="128">
        <f t="shared" si="571"/>
        <v>30</v>
      </c>
      <c r="J415" s="123">
        <f t="shared" si="572"/>
        <v>1.0066056201997253</v>
      </c>
      <c r="K415" s="123">
        <v>1</v>
      </c>
      <c r="L415" s="123">
        <f t="shared" si="532"/>
        <v>1.00660562</v>
      </c>
      <c r="M415" s="123">
        <f t="shared" si="566"/>
        <v>1139.5642839100001</v>
      </c>
      <c r="N415" s="27">
        <f t="shared" si="580"/>
        <v>0</v>
      </c>
      <c r="O415" s="122">
        <f t="shared" si="567"/>
        <v>0</v>
      </c>
      <c r="P415" s="123">
        <f t="shared" si="529"/>
        <v>0</v>
      </c>
      <c r="Q415" s="122">
        <f t="shared" si="573"/>
        <v>0.1268</v>
      </c>
      <c r="R415" s="130">
        <f t="shared" si="568"/>
        <v>1.0029890020000001</v>
      </c>
      <c r="S415" s="123">
        <f t="shared" si="574"/>
        <v>3.4061599199999999</v>
      </c>
      <c r="T415" s="123">
        <f t="shared" si="575"/>
        <v>0</v>
      </c>
      <c r="U415" s="131" t="str">
        <f t="shared" ref="U415" si="601">U414</f>
        <v>J=</v>
      </c>
      <c r="V415" s="140">
        <f t="shared" si="534"/>
        <v>44400</v>
      </c>
      <c r="W415" s="4"/>
      <c r="X415" s="4"/>
      <c r="Y415" s="4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</row>
    <row r="416" spans="1:161" x14ac:dyDescent="0.2">
      <c r="A416" s="125">
        <f t="shared" si="570"/>
        <v>44380</v>
      </c>
      <c r="B416" s="123">
        <f t="shared" si="565"/>
        <v>1144.18624357</v>
      </c>
      <c r="C416" s="3">
        <f t="shared" si="531"/>
        <v>1132.08615298</v>
      </c>
      <c r="D416" s="126">
        <f t="shared" si="577"/>
        <v>888.19100000000003</v>
      </c>
      <c r="E416" s="175">
        <f>IF(DAY(A415)=$A$7,VLOOKUP(A415,[1]A!$A$15:$C$500,3),E415)</f>
        <v>907.899</v>
      </c>
      <c r="F416" s="127">
        <f t="shared" si="578"/>
        <v>44340</v>
      </c>
      <c r="G416" s="122">
        <f t="shared" si="579"/>
        <v>2.2188921076660373E-2</v>
      </c>
      <c r="H416" s="128">
        <f t="shared" si="584"/>
        <v>10</v>
      </c>
      <c r="I416" s="128">
        <f t="shared" si="571"/>
        <v>30</v>
      </c>
      <c r="J416" s="123">
        <f t="shared" si="572"/>
        <v>1.007342266214621</v>
      </c>
      <c r="K416" s="123">
        <v>1</v>
      </c>
      <c r="L416" s="123">
        <f t="shared" si="532"/>
        <v>1.0073422599999999</v>
      </c>
      <c r="M416" s="123">
        <f t="shared" si="566"/>
        <v>1140.39822385</v>
      </c>
      <c r="N416" s="27">
        <f t="shared" si="580"/>
        <v>0</v>
      </c>
      <c r="O416" s="122">
        <f t="shared" si="567"/>
        <v>0</v>
      </c>
      <c r="P416" s="123">
        <f t="shared" si="529"/>
        <v>0</v>
      </c>
      <c r="Q416" s="122">
        <f t="shared" si="573"/>
        <v>0.1268</v>
      </c>
      <c r="R416" s="130">
        <f t="shared" si="568"/>
        <v>1.003321664</v>
      </c>
      <c r="S416" s="123">
        <f t="shared" si="574"/>
        <v>3.7880197199999999</v>
      </c>
      <c r="T416" s="123">
        <f t="shared" si="575"/>
        <v>0</v>
      </c>
      <c r="U416" s="131" t="str">
        <f t="shared" ref="U416" si="602">U415</f>
        <v>J=</v>
      </c>
      <c r="V416" s="140">
        <f t="shared" si="534"/>
        <v>44400</v>
      </c>
      <c r="W416" s="4"/>
      <c r="X416" s="4"/>
      <c r="Y416" s="4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</row>
    <row r="417" spans="1:47" x14ac:dyDescent="0.2">
      <c r="A417" s="125">
        <f t="shared" si="570"/>
        <v>44381</v>
      </c>
      <c r="B417" s="123">
        <f t="shared" si="565"/>
        <v>1145.4033497599999</v>
      </c>
      <c r="C417" s="3">
        <f t="shared" si="531"/>
        <v>1132.08615298</v>
      </c>
      <c r="D417" s="126">
        <f t="shared" si="577"/>
        <v>888.19100000000003</v>
      </c>
      <c r="E417" s="175">
        <f>IF(DAY(A416)=$A$7,VLOOKUP(A416,[1]A!$A$15:$C$500,3),E416)</f>
        <v>907.899</v>
      </c>
      <c r="F417" s="127">
        <f t="shared" si="578"/>
        <v>44340</v>
      </c>
      <c r="G417" s="122">
        <f t="shared" si="579"/>
        <v>2.2188921076660373E-2</v>
      </c>
      <c r="H417" s="128">
        <f t="shared" si="584"/>
        <v>11</v>
      </c>
      <c r="I417" s="128">
        <f t="shared" si="571"/>
        <v>30</v>
      </c>
      <c r="J417" s="123">
        <f t="shared" si="572"/>
        <v>1.0080794513158684</v>
      </c>
      <c r="K417" s="123">
        <v>1</v>
      </c>
      <c r="L417" s="123">
        <f t="shared" si="532"/>
        <v>1.0080794500000001</v>
      </c>
      <c r="M417" s="123">
        <f t="shared" si="566"/>
        <v>1141.2327864399999</v>
      </c>
      <c r="N417" s="27">
        <f t="shared" si="580"/>
        <v>0</v>
      </c>
      <c r="O417" s="122">
        <f t="shared" si="567"/>
        <v>0</v>
      </c>
      <c r="P417" s="123">
        <f t="shared" si="529"/>
        <v>0</v>
      </c>
      <c r="Q417" s="122">
        <f t="shared" si="573"/>
        <v>0.1268</v>
      </c>
      <c r="R417" s="130">
        <f t="shared" si="568"/>
        <v>1.003654437</v>
      </c>
      <c r="S417" s="123">
        <f t="shared" si="574"/>
        <v>4.1705633200000003</v>
      </c>
      <c r="T417" s="123">
        <f t="shared" si="575"/>
        <v>0</v>
      </c>
      <c r="U417" s="131" t="str">
        <f t="shared" ref="U417" si="603">U416</f>
        <v>J=</v>
      </c>
      <c r="V417" s="140">
        <f t="shared" si="534"/>
        <v>44400</v>
      </c>
      <c r="W417" s="4"/>
      <c r="X417" s="4"/>
      <c r="Y417" s="4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</row>
    <row r="418" spans="1:47" x14ac:dyDescent="0.2">
      <c r="A418" s="125">
        <f t="shared" si="570"/>
        <v>44382</v>
      </c>
      <c r="B418" s="123">
        <f t="shared" si="565"/>
        <v>1146.6217394099999</v>
      </c>
      <c r="C418" s="3">
        <f t="shared" si="531"/>
        <v>1132.08615298</v>
      </c>
      <c r="D418" s="126">
        <f t="shared" si="577"/>
        <v>888.19100000000003</v>
      </c>
      <c r="E418" s="175">
        <f>IF(DAY(A417)=$A$7,VLOOKUP(A417,[1]A!$A$15:$C$500,3),E417)</f>
        <v>907.899</v>
      </c>
      <c r="F418" s="127">
        <f t="shared" si="578"/>
        <v>44340</v>
      </c>
      <c r="G418" s="122">
        <f t="shared" si="579"/>
        <v>2.2188921076660373E-2</v>
      </c>
      <c r="H418" s="128">
        <f t="shared" si="584"/>
        <v>12</v>
      </c>
      <c r="I418" s="128">
        <f t="shared" si="571"/>
        <v>30</v>
      </c>
      <c r="J418" s="123">
        <f t="shared" si="572"/>
        <v>1.0088171758979771</v>
      </c>
      <c r="K418" s="123">
        <v>1</v>
      </c>
      <c r="L418" s="123">
        <f t="shared" si="532"/>
        <v>1.0088171699999999</v>
      </c>
      <c r="M418" s="123">
        <f t="shared" si="566"/>
        <v>1142.06794904</v>
      </c>
      <c r="N418" s="27">
        <f t="shared" si="580"/>
        <v>0</v>
      </c>
      <c r="O418" s="122">
        <f t="shared" si="567"/>
        <v>0</v>
      </c>
      <c r="P418" s="123">
        <f t="shared" si="529"/>
        <v>0</v>
      </c>
      <c r="Q418" s="122">
        <f t="shared" si="573"/>
        <v>0.1268</v>
      </c>
      <c r="R418" s="130">
        <f t="shared" si="568"/>
        <v>1.00398732</v>
      </c>
      <c r="S418" s="123">
        <f t="shared" si="574"/>
        <v>4.5537903699999998</v>
      </c>
      <c r="T418" s="123">
        <f t="shared" si="575"/>
        <v>0</v>
      </c>
      <c r="U418" s="131" t="str">
        <f t="shared" ref="U418" si="604">U417</f>
        <v>J=</v>
      </c>
      <c r="V418" s="140">
        <f t="shared" si="534"/>
        <v>44400</v>
      </c>
      <c r="W418" s="4"/>
      <c r="X418" s="4"/>
      <c r="Y418" s="4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</row>
    <row r="419" spans="1:47" x14ac:dyDescent="0.2">
      <c r="A419" s="125">
        <f t="shared" si="570"/>
        <v>44383</v>
      </c>
      <c r="B419" s="123">
        <f t="shared" si="565"/>
        <v>1147.84143728</v>
      </c>
      <c r="C419" s="3">
        <f t="shared" si="531"/>
        <v>1132.08615298</v>
      </c>
      <c r="D419" s="126">
        <f t="shared" si="577"/>
        <v>888.19100000000003</v>
      </c>
      <c r="E419" s="175">
        <f>IF(DAY(A418)=$A$7,VLOOKUP(A418,[1]A!$A$15:$C$500,3),E418)</f>
        <v>907.899</v>
      </c>
      <c r="F419" s="127">
        <f t="shared" si="578"/>
        <v>44340</v>
      </c>
      <c r="G419" s="122">
        <f t="shared" si="579"/>
        <v>2.2188921076660373E-2</v>
      </c>
      <c r="H419" s="128">
        <f t="shared" si="584"/>
        <v>13</v>
      </c>
      <c r="I419" s="128">
        <f t="shared" si="571"/>
        <v>30</v>
      </c>
      <c r="J419" s="123">
        <f t="shared" si="572"/>
        <v>1.0095554403557458</v>
      </c>
      <c r="K419" s="123">
        <v>1</v>
      </c>
      <c r="L419" s="123">
        <f t="shared" si="532"/>
        <v>1.00955544</v>
      </c>
      <c r="M419" s="123">
        <f t="shared" si="566"/>
        <v>1142.90373428</v>
      </c>
      <c r="N419" s="27">
        <f t="shared" si="580"/>
        <v>0</v>
      </c>
      <c r="O419" s="122">
        <f t="shared" si="567"/>
        <v>0</v>
      </c>
      <c r="P419" s="123">
        <f t="shared" si="529"/>
        <v>0</v>
      </c>
      <c r="Q419" s="122">
        <f t="shared" si="573"/>
        <v>0.1268</v>
      </c>
      <c r="R419" s="130">
        <f t="shared" si="568"/>
        <v>1.0043203140000001</v>
      </c>
      <c r="S419" s="123">
        <f t="shared" si="574"/>
        <v>4.937703</v>
      </c>
      <c r="T419" s="123">
        <f t="shared" si="575"/>
        <v>0</v>
      </c>
      <c r="U419" s="131" t="str">
        <f t="shared" ref="U419" si="605">U418</f>
        <v>J=</v>
      </c>
      <c r="V419" s="140">
        <f t="shared" si="534"/>
        <v>44400</v>
      </c>
      <c r="W419" s="4"/>
      <c r="X419" s="4"/>
      <c r="Y419" s="4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</row>
    <row r="420" spans="1:47" x14ac:dyDescent="0.2">
      <c r="A420" s="125">
        <f t="shared" si="570"/>
        <v>44384</v>
      </c>
      <c r="B420" s="123">
        <f t="shared" si="565"/>
        <v>1149.0624203799998</v>
      </c>
      <c r="C420" s="3">
        <f t="shared" si="531"/>
        <v>1132.08615298</v>
      </c>
      <c r="D420" s="126">
        <f t="shared" si="577"/>
        <v>888.19100000000003</v>
      </c>
      <c r="E420" s="175">
        <f>IF(DAY(A419)=$A$7,VLOOKUP(A419,[1]A!$A$15:$C$500,3),E419)</f>
        <v>907.899</v>
      </c>
      <c r="F420" s="127">
        <f t="shared" si="578"/>
        <v>44340</v>
      </c>
      <c r="G420" s="122">
        <f t="shared" si="579"/>
        <v>2.2188921076660373E-2</v>
      </c>
      <c r="H420" s="128">
        <f t="shared" si="584"/>
        <v>14</v>
      </c>
      <c r="I420" s="128">
        <f t="shared" si="571"/>
        <v>30</v>
      </c>
      <c r="J420" s="123">
        <f t="shared" si="572"/>
        <v>1.010294245084262</v>
      </c>
      <c r="K420" s="123">
        <v>1</v>
      </c>
      <c r="L420" s="123">
        <f t="shared" si="532"/>
        <v>1.0102942399999999</v>
      </c>
      <c r="M420" s="123">
        <f t="shared" si="566"/>
        <v>1143.7401195299999</v>
      </c>
      <c r="N420" s="27">
        <f t="shared" si="580"/>
        <v>0</v>
      </c>
      <c r="O420" s="122">
        <f t="shared" si="567"/>
        <v>0</v>
      </c>
      <c r="P420" s="123">
        <f t="shared" si="529"/>
        <v>0</v>
      </c>
      <c r="Q420" s="122">
        <f t="shared" si="573"/>
        <v>0.1268</v>
      </c>
      <c r="R420" s="130">
        <f t="shared" si="568"/>
        <v>1.004653418</v>
      </c>
      <c r="S420" s="123">
        <f t="shared" si="574"/>
        <v>5.3223008500000004</v>
      </c>
      <c r="T420" s="123">
        <f t="shared" si="575"/>
        <v>0</v>
      </c>
      <c r="U420" s="131" t="str">
        <f t="shared" ref="U420" si="606">U419</f>
        <v>J=</v>
      </c>
      <c r="V420" s="140">
        <f t="shared" si="534"/>
        <v>44400</v>
      </c>
      <c r="W420" s="4"/>
      <c r="X420" s="4"/>
      <c r="Y420" s="4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</row>
    <row r="421" spans="1:47" x14ac:dyDescent="0.2">
      <c r="A421" s="125">
        <f t="shared" si="570"/>
        <v>44385</v>
      </c>
      <c r="B421" s="123">
        <f t="shared" si="565"/>
        <v>1150.28471236</v>
      </c>
      <c r="C421" s="3">
        <f t="shared" si="531"/>
        <v>1132.08615298</v>
      </c>
      <c r="D421" s="126">
        <f t="shared" si="577"/>
        <v>888.19100000000003</v>
      </c>
      <c r="E421" s="175">
        <f>IF(DAY(A420)=$A$7,VLOOKUP(A420,[1]A!$A$15:$C$500,3),E420)</f>
        <v>907.899</v>
      </c>
      <c r="F421" s="127">
        <f t="shared" si="578"/>
        <v>44340</v>
      </c>
      <c r="G421" s="122">
        <f t="shared" si="579"/>
        <v>2.2188921076660373E-2</v>
      </c>
      <c r="H421" s="128">
        <f t="shared" si="584"/>
        <v>15</v>
      </c>
      <c r="I421" s="128">
        <f t="shared" si="571"/>
        <v>30</v>
      </c>
      <c r="J421" s="123">
        <f t="shared" si="572"/>
        <v>1.0110335904789021</v>
      </c>
      <c r="K421" s="123">
        <v>1</v>
      </c>
      <c r="L421" s="123">
        <f t="shared" si="532"/>
        <v>1.01103359</v>
      </c>
      <c r="M421" s="123">
        <f t="shared" si="566"/>
        <v>1144.57712743</v>
      </c>
      <c r="N421" s="27">
        <f t="shared" si="580"/>
        <v>0</v>
      </c>
      <c r="O421" s="122">
        <f t="shared" si="567"/>
        <v>0</v>
      </c>
      <c r="P421" s="123">
        <f t="shared" si="529"/>
        <v>0</v>
      </c>
      <c r="Q421" s="122">
        <f t="shared" si="573"/>
        <v>0.1268</v>
      </c>
      <c r="R421" s="130">
        <f t="shared" si="568"/>
        <v>1.004986632</v>
      </c>
      <c r="S421" s="123">
        <f t="shared" si="574"/>
        <v>5.7075849300000003</v>
      </c>
      <c r="T421" s="123">
        <f t="shared" si="575"/>
        <v>0</v>
      </c>
      <c r="U421" s="131" t="str">
        <f t="shared" ref="U421" si="607">U420</f>
        <v>J=</v>
      </c>
      <c r="V421" s="140">
        <f t="shared" si="534"/>
        <v>44400</v>
      </c>
      <c r="W421" s="4"/>
      <c r="X421" s="4"/>
      <c r="Y421" s="4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</row>
    <row r="422" spans="1:47" x14ac:dyDescent="0.2">
      <c r="A422" s="125">
        <f t="shared" si="570"/>
        <v>44386</v>
      </c>
      <c r="B422" s="123">
        <f t="shared" si="565"/>
        <v>1151.5082924599999</v>
      </c>
      <c r="C422" s="3">
        <f t="shared" si="531"/>
        <v>1132.08615298</v>
      </c>
      <c r="D422" s="126">
        <f t="shared" si="577"/>
        <v>888.19100000000003</v>
      </c>
      <c r="E422" s="175">
        <f>IF(DAY(A421)=$A$7,VLOOKUP(A421,[1]A!$A$15:$C$500,3),E421)</f>
        <v>907.899</v>
      </c>
      <c r="F422" s="127">
        <f t="shared" si="578"/>
        <v>44340</v>
      </c>
      <c r="G422" s="122">
        <f t="shared" si="579"/>
        <v>2.2188921076660373E-2</v>
      </c>
      <c r="H422" s="128">
        <f t="shared" si="584"/>
        <v>16</v>
      </c>
      <c r="I422" s="128">
        <f t="shared" si="571"/>
        <v>30</v>
      </c>
      <c r="J422" s="123">
        <f t="shared" si="572"/>
        <v>1.0117734769353322</v>
      </c>
      <c r="K422" s="123">
        <v>1</v>
      </c>
      <c r="L422" s="123">
        <f t="shared" si="532"/>
        <v>1.0117734700000001</v>
      </c>
      <c r="M422" s="123">
        <f t="shared" si="566"/>
        <v>1145.41473533</v>
      </c>
      <c r="N422" s="27">
        <f t="shared" si="580"/>
        <v>0</v>
      </c>
      <c r="O422" s="122">
        <f t="shared" si="567"/>
        <v>0</v>
      </c>
      <c r="P422" s="123">
        <f t="shared" si="529"/>
        <v>0</v>
      </c>
      <c r="Q422" s="122">
        <f t="shared" si="573"/>
        <v>0.1268</v>
      </c>
      <c r="R422" s="130">
        <f t="shared" si="568"/>
        <v>1.005319957</v>
      </c>
      <c r="S422" s="123">
        <f t="shared" si="574"/>
        <v>6.0935571299999998</v>
      </c>
      <c r="T422" s="123">
        <f t="shared" si="575"/>
        <v>0</v>
      </c>
      <c r="U422" s="131" t="str">
        <f t="shared" ref="U422" si="608">U421</f>
        <v>J=</v>
      </c>
      <c r="V422" s="140">
        <f t="shared" si="534"/>
        <v>44400</v>
      </c>
      <c r="W422" s="4"/>
      <c r="X422" s="4"/>
      <c r="Y422" s="4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</row>
    <row r="423" spans="1:47" x14ac:dyDescent="0.2">
      <c r="A423" s="125">
        <f t="shared" si="570"/>
        <v>44387</v>
      </c>
      <c r="B423" s="123">
        <f t="shared" si="565"/>
        <v>1152.73318322</v>
      </c>
      <c r="C423" s="3">
        <f t="shared" si="531"/>
        <v>1132.08615298</v>
      </c>
      <c r="D423" s="126">
        <f t="shared" si="577"/>
        <v>888.19100000000003</v>
      </c>
      <c r="E423" s="175">
        <f>IF(DAY(A422)=$A$7,VLOOKUP(A422,[1]A!$A$15:$C$500,3),E422)</f>
        <v>907.899</v>
      </c>
      <c r="F423" s="127">
        <f t="shared" si="578"/>
        <v>44340</v>
      </c>
      <c r="G423" s="122">
        <f t="shared" si="579"/>
        <v>2.2188921076660373E-2</v>
      </c>
      <c r="H423" s="128">
        <f t="shared" si="584"/>
        <v>17</v>
      </c>
      <c r="I423" s="128">
        <f t="shared" si="571"/>
        <v>30</v>
      </c>
      <c r="J423" s="123">
        <f t="shared" si="572"/>
        <v>1.0125139048495075</v>
      </c>
      <c r="K423" s="123">
        <v>1</v>
      </c>
      <c r="L423" s="123">
        <f t="shared" si="532"/>
        <v>1.0125139000000001</v>
      </c>
      <c r="M423" s="123">
        <f t="shared" si="566"/>
        <v>1146.2529658799999</v>
      </c>
      <c r="N423" s="27">
        <f t="shared" si="580"/>
        <v>0</v>
      </c>
      <c r="O423" s="122">
        <f t="shared" si="567"/>
        <v>0</v>
      </c>
      <c r="P423" s="123">
        <f t="shared" si="529"/>
        <v>0</v>
      </c>
      <c r="Q423" s="122">
        <f t="shared" si="573"/>
        <v>0.1268</v>
      </c>
      <c r="R423" s="130">
        <f t="shared" si="568"/>
        <v>1.0056533919999999</v>
      </c>
      <c r="S423" s="123">
        <f t="shared" si="574"/>
        <v>6.4802173400000003</v>
      </c>
      <c r="T423" s="123">
        <f t="shared" si="575"/>
        <v>0</v>
      </c>
      <c r="U423" s="131" t="str">
        <f t="shared" ref="U423" si="609">U422</f>
        <v>J=</v>
      </c>
      <c r="V423" s="140">
        <f t="shared" si="534"/>
        <v>44400</v>
      </c>
      <c r="W423" s="4"/>
      <c r="X423" s="4"/>
      <c r="Y423" s="4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</row>
    <row r="424" spans="1:47" x14ac:dyDescent="0.2">
      <c r="A424" s="125">
        <f t="shared" si="570"/>
        <v>44388</v>
      </c>
      <c r="B424" s="123">
        <f t="shared" si="565"/>
        <v>1153.95937529</v>
      </c>
      <c r="C424" s="3">
        <f t="shared" si="531"/>
        <v>1132.08615298</v>
      </c>
      <c r="D424" s="126">
        <f t="shared" si="577"/>
        <v>888.19100000000003</v>
      </c>
      <c r="E424" s="175">
        <f>IF(DAY(A423)=$A$7,VLOOKUP(A423,[1]A!$A$15:$C$500,3),E423)</f>
        <v>907.899</v>
      </c>
      <c r="F424" s="127">
        <f t="shared" si="578"/>
        <v>44340</v>
      </c>
      <c r="G424" s="122">
        <f t="shared" si="579"/>
        <v>2.2188921076660373E-2</v>
      </c>
      <c r="H424" s="128">
        <f t="shared" si="584"/>
        <v>18</v>
      </c>
      <c r="I424" s="128">
        <f t="shared" si="571"/>
        <v>30</v>
      </c>
      <c r="J424" s="123">
        <f t="shared" si="572"/>
        <v>1.0132548746176735</v>
      </c>
      <c r="K424" s="123">
        <v>1</v>
      </c>
      <c r="L424" s="123">
        <f t="shared" si="532"/>
        <v>1.0132548699999999</v>
      </c>
      <c r="M424" s="123">
        <f t="shared" si="566"/>
        <v>1147.0918077599999</v>
      </c>
      <c r="N424" s="27">
        <f t="shared" si="580"/>
        <v>0</v>
      </c>
      <c r="O424" s="122">
        <f t="shared" si="567"/>
        <v>0</v>
      </c>
      <c r="P424" s="123">
        <f t="shared" si="529"/>
        <v>0</v>
      </c>
      <c r="Q424" s="122">
        <f t="shared" si="573"/>
        <v>0.1268</v>
      </c>
      <c r="R424" s="130">
        <f t="shared" si="568"/>
        <v>1.0059869379999999</v>
      </c>
      <c r="S424" s="123">
        <f t="shared" si="574"/>
        <v>6.8675675299999996</v>
      </c>
      <c r="T424" s="123">
        <f t="shared" si="575"/>
        <v>0</v>
      </c>
      <c r="U424" s="131" t="str">
        <f t="shared" ref="U424" si="610">U423</f>
        <v>J=</v>
      </c>
      <c r="V424" s="140">
        <f t="shared" si="534"/>
        <v>44400</v>
      </c>
      <c r="W424" s="4"/>
      <c r="X424" s="4"/>
      <c r="Y424" s="4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</row>
    <row r="425" spans="1:47" x14ac:dyDescent="0.2">
      <c r="A425" s="125">
        <f t="shared" si="570"/>
        <v>44389</v>
      </c>
      <c r="B425" s="123">
        <f t="shared" si="565"/>
        <v>1155.1868695399999</v>
      </c>
      <c r="C425" s="3">
        <f t="shared" si="531"/>
        <v>1132.08615298</v>
      </c>
      <c r="D425" s="126">
        <f t="shared" si="577"/>
        <v>888.19100000000003</v>
      </c>
      <c r="E425" s="175">
        <f>IF(DAY(A424)=$A$7,VLOOKUP(A424,[1]A!$A$15:$C$500,3),E424)</f>
        <v>907.899</v>
      </c>
      <c r="F425" s="127">
        <f t="shared" si="578"/>
        <v>44340</v>
      </c>
      <c r="G425" s="122">
        <f t="shared" si="579"/>
        <v>2.2188921076660373E-2</v>
      </c>
      <c r="H425" s="128">
        <f t="shared" si="584"/>
        <v>19</v>
      </c>
      <c r="I425" s="128">
        <f t="shared" si="571"/>
        <v>30</v>
      </c>
      <c r="J425" s="123">
        <f t="shared" si="572"/>
        <v>1.0139963866363653</v>
      </c>
      <c r="K425" s="123">
        <v>1</v>
      </c>
      <c r="L425" s="123">
        <f t="shared" si="532"/>
        <v>1.01399638</v>
      </c>
      <c r="M425" s="123">
        <f t="shared" si="566"/>
        <v>1147.9312609599999</v>
      </c>
      <c r="N425" s="27">
        <f t="shared" si="580"/>
        <v>0</v>
      </c>
      <c r="O425" s="122">
        <f t="shared" si="567"/>
        <v>0</v>
      </c>
      <c r="P425" s="123">
        <f t="shared" si="529"/>
        <v>0</v>
      </c>
      <c r="Q425" s="122">
        <f t="shared" si="573"/>
        <v>0.1268</v>
      </c>
      <c r="R425" s="130">
        <f t="shared" si="568"/>
        <v>1.006320595</v>
      </c>
      <c r="S425" s="123">
        <f t="shared" si="574"/>
        <v>7.2556085799999996</v>
      </c>
      <c r="T425" s="123">
        <f t="shared" si="575"/>
        <v>0</v>
      </c>
      <c r="U425" s="131" t="str">
        <f t="shared" ref="U425" si="611">U424</f>
        <v>J=</v>
      </c>
      <c r="V425" s="140">
        <f t="shared" si="534"/>
        <v>44400</v>
      </c>
      <c r="W425" s="4"/>
      <c r="X425" s="4"/>
      <c r="Y425" s="4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</row>
    <row r="426" spans="1:47" x14ac:dyDescent="0.2">
      <c r="A426" s="125">
        <f t="shared" si="570"/>
        <v>44390</v>
      </c>
      <c r="B426" s="123">
        <f t="shared" si="565"/>
        <v>1156.41567715</v>
      </c>
      <c r="C426" s="3">
        <f t="shared" si="531"/>
        <v>1132.08615298</v>
      </c>
      <c r="D426" s="126">
        <f t="shared" si="577"/>
        <v>888.19100000000003</v>
      </c>
      <c r="E426" s="175">
        <f>IF(DAY(A425)=$A$7,VLOOKUP(A425,[1]A!$A$15:$C$500,3),E425)</f>
        <v>907.899</v>
      </c>
      <c r="F426" s="127">
        <f t="shared" si="578"/>
        <v>44340</v>
      </c>
      <c r="G426" s="122">
        <f t="shared" si="579"/>
        <v>2.2188921076660373E-2</v>
      </c>
      <c r="H426" s="128">
        <f t="shared" si="584"/>
        <v>20</v>
      </c>
      <c r="I426" s="128">
        <f t="shared" si="571"/>
        <v>30</v>
      </c>
      <c r="J426" s="123">
        <f t="shared" si="572"/>
        <v>1.0147384413024085</v>
      </c>
      <c r="K426" s="123">
        <v>1</v>
      </c>
      <c r="L426" s="123">
        <f t="shared" si="532"/>
        <v>1.0147384399999999</v>
      </c>
      <c r="M426" s="123">
        <f t="shared" si="566"/>
        <v>1148.77133682</v>
      </c>
      <c r="N426" s="27">
        <f t="shared" si="580"/>
        <v>0</v>
      </c>
      <c r="O426" s="122">
        <f t="shared" si="567"/>
        <v>0</v>
      </c>
      <c r="P426" s="123">
        <f t="shared" ref="P426:P489" si="612">IF(O426&gt;0,TRUNC(O426*M426,8),0)</f>
        <v>0</v>
      </c>
      <c r="Q426" s="122">
        <f t="shared" si="573"/>
        <v>0.1268</v>
      </c>
      <c r="R426" s="130">
        <f t="shared" si="568"/>
        <v>1.0066543619999999</v>
      </c>
      <c r="S426" s="123">
        <f t="shared" si="574"/>
        <v>7.6443403300000003</v>
      </c>
      <c r="T426" s="123">
        <f t="shared" si="575"/>
        <v>0</v>
      </c>
      <c r="U426" s="131" t="str">
        <f t="shared" ref="U426" si="613">U425</f>
        <v>J=</v>
      </c>
      <c r="V426" s="140">
        <f t="shared" si="534"/>
        <v>44400</v>
      </c>
      <c r="W426" s="4"/>
      <c r="X426" s="4"/>
      <c r="Y426" s="4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</row>
    <row r="427" spans="1:47" x14ac:dyDescent="0.2">
      <c r="A427" s="125">
        <f t="shared" si="570"/>
        <v>44391</v>
      </c>
      <c r="B427" s="123">
        <f t="shared" si="565"/>
        <v>1157.64577732</v>
      </c>
      <c r="C427" s="3">
        <f t="shared" ref="C427:C490" si="614">IF(N426&gt;0,M426-P426,C426)</f>
        <v>1132.08615298</v>
      </c>
      <c r="D427" s="126">
        <f t="shared" si="577"/>
        <v>888.19100000000003</v>
      </c>
      <c r="E427" s="175">
        <f>IF(DAY(A426)=$A$7,VLOOKUP(A426,[1]A!$A$15:$C$500,3),E426)</f>
        <v>907.899</v>
      </c>
      <c r="F427" s="127">
        <f t="shared" si="578"/>
        <v>44340</v>
      </c>
      <c r="G427" s="122">
        <f t="shared" si="579"/>
        <v>2.2188921076660373E-2</v>
      </c>
      <c r="H427" s="128">
        <f t="shared" si="584"/>
        <v>21</v>
      </c>
      <c r="I427" s="128">
        <f t="shared" si="571"/>
        <v>30</v>
      </c>
      <c r="J427" s="123">
        <f t="shared" si="572"/>
        <v>1.0154810390129188</v>
      </c>
      <c r="K427" s="123">
        <v>1</v>
      </c>
      <c r="L427" s="123">
        <f t="shared" ref="L427:L490" si="615">TRUNC(J427*K427,8)</f>
        <v>1.0154810299999999</v>
      </c>
      <c r="M427" s="123">
        <f t="shared" si="566"/>
        <v>1149.61201267</v>
      </c>
      <c r="N427" s="27">
        <f t="shared" si="580"/>
        <v>0</v>
      </c>
      <c r="O427" s="122">
        <f t="shared" si="567"/>
        <v>0</v>
      </c>
      <c r="P427" s="123">
        <f t="shared" si="612"/>
        <v>0</v>
      </c>
      <c r="Q427" s="122">
        <f t="shared" si="573"/>
        <v>0.1268</v>
      </c>
      <c r="R427" s="130">
        <f t="shared" si="568"/>
        <v>1.0069882400000001</v>
      </c>
      <c r="S427" s="123">
        <f t="shared" si="574"/>
        <v>8.0337646500000002</v>
      </c>
      <c r="T427" s="123">
        <f t="shared" si="575"/>
        <v>0</v>
      </c>
      <c r="U427" s="131" t="str">
        <f t="shared" ref="U427" si="616">U426</f>
        <v>J=</v>
      </c>
      <c r="V427" s="140">
        <f t="shared" ref="V427:V490" si="617">VLOOKUP(A426,$Y$10:$AG$60,9)</f>
        <v>44400</v>
      </c>
      <c r="W427" s="4"/>
      <c r="X427" s="4"/>
      <c r="Y427" s="4"/>
      <c r="AE427" s="10"/>
      <c r="AF427" s="10"/>
      <c r="AG427" s="10"/>
      <c r="AH427" s="10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</row>
    <row r="428" spans="1:47" x14ac:dyDescent="0.2">
      <c r="A428" s="125">
        <f t="shared" si="570"/>
        <v>44392</v>
      </c>
      <c r="B428" s="123">
        <f t="shared" si="565"/>
        <v>1158.8772051799999</v>
      </c>
      <c r="C428" s="3">
        <f t="shared" si="614"/>
        <v>1132.08615298</v>
      </c>
      <c r="D428" s="126">
        <f t="shared" si="577"/>
        <v>888.19100000000003</v>
      </c>
      <c r="E428" s="175">
        <f>IF(DAY(A427)=$A$7,VLOOKUP(A427,[1]A!$A$15:$C$500,3),E427)</f>
        <v>907.899</v>
      </c>
      <c r="F428" s="127">
        <f t="shared" si="578"/>
        <v>44340</v>
      </c>
      <c r="G428" s="122">
        <f t="shared" si="579"/>
        <v>2.2188921076660373E-2</v>
      </c>
      <c r="H428" s="128">
        <f t="shared" si="584"/>
        <v>22</v>
      </c>
      <c r="I428" s="128">
        <f t="shared" si="571"/>
        <v>30</v>
      </c>
      <c r="J428" s="123">
        <f t="shared" si="572"/>
        <v>1.0162241801653022</v>
      </c>
      <c r="K428" s="123">
        <v>1</v>
      </c>
      <c r="L428" s="123">
        <f t="shared" si="615"/>
        <v>1.01622418</v>
      </c>
      <c r="M428" s="123">
        <f t="shared" si="566"/>
        <v>1150.4533225</v>
      </c>
      <c r="N428" s="27">
        <f t="shared" si="580"/>
        <v>0</v>
      </c>
      <c r="O428" s="122">
        <f t="shared" si="567"/>
        <v>0</v>
      </c>
      <c r="P428" s="123">
        <f t="shared" si="612"/>
        <v>0</v>
      </c>
      <c r="Q428" s="122">
        <f t="shared" si="573"/>
        <v>0.1268</v>
      </c>
      <c r="R428" s="130">
        <f t="shared" si="568"/>
        <v>1.0073222289999999</v>
      </c>
      <c r="S428" s="123">
        <f t="shared" si="574"/>
        <v>8.4238826800000002</v>
      </c>
      <c r="T428" s="123">
        <f t="shared" si="575"/>
        <v>0</v>
      </c>
      <c r="U428" s="131" t="str">
        <f t="shared" ref="U428" si="618">U427</f>
        <v>J=</v>
      </c>
      <c r="V428" s="140">
        <f t="shared" si="617"/>
        <v>44400</v>
      </c>
      <c r="W428" s="4"/>
      <c r="X428" s="4"/>
      <c r="Y428" s="4"/>
      <c r="AE428" s="10"/>
      <c r="AF428" s="10"/>
      <c r="AG428" s="10"/>
      <c r="AH428" s="10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</row>
    <row r="429" spans="1:47" x14ac:dyDescent="0.2">
      <c r="A429" s="125">
        <f t="shared" si="570"/>
        <v>44393</v>
      </c>
      <c r="B429" s="123">
        <f t="shared" si="565"/>
        <v>1160.1099274000001</v>
      </c>
      <c r="C429" s="3">
        <f t="shared" si="614"/>
        <v>1132.08615298</v>
      </c>
      <c r="D429" s="126">
        <f t="shared" si="577"/>
        <v>888.19100000000003</v>
      </c>
      <c r="E429" s="175">
        <f>IF(DAY(A428)=$A$7,VLOOKUP(A428,[1]A!$A$15:$C$500,3),E428)</f>
        <v>907.899</v>
      </c>
      <c r="F429" s="127">
        <f t="shared" si="578"/>
        <v>44340</v>
      </c>
      <c r="G429" s="122">
        <f t="shared" si="579"/>
        <v>2.2188921076660373E-2</v>
      </c>
      <c r="H429" s="128">
        <f t="shared" si="584"/>
        <v>23</v>
      </c>
      <c r="I429" s="128">
        <f t="shared" si="571"/>
        <v>30</v>
      </c>
      <c r="J429" s="123">
        <f t="shared" si="572"/>
        <v>1.0169678651572569</v>
      </c>
      <c r="K429" s="123">
        <v>1</v>
      </c>
      <c r="L429" s="123">
        <f t="shared" si="615"/>
        <v>1.0169678600000001</v>
      </c>
      <c r="M429" s="123">
        <f t="shared" si="566"/>
        <v>1151.2952323300001</v>
      </c>
      <c r="N429" s="27">
        <f t="shared" si="580"/>
        <v>0</v>
      </c>
      <c r="O429" s="122">
        <f t="shared" si="567"/>
        <v>0</v>
      </c>
      <c r="P429" s="123">
        <f t="shared" si="612"/>
        <v>0</v>
      </c>
      <c r="Q429" s="122">
        <f t="shared" si="573"/>
        <v>0.1268</v>
      </c>
      <c r="R429" s="130">
        <f t="shared" si="568"/>
        <v>1.007656329</v>
      </c>
      <c r="S429" s="123">
        <f t="shared" si="574"/>
        <v>8.8146950700000009</v>
      </c>
      <c r="T429" s="123">
        <f t="shared" si="575"/>
        <v>0</v>
      </c>
      <c r="U429" s="131" t="str">
        <f t="shared" ref="U429" si="619">U428</f>
        <v>J=</v>
      </c>
      <c r="V429" s="140">
        <f t="shared" si="617"/>
        <v>44400</v>
      </c>
      <c r="W429" s="4"/>
      <c r="X429" s="4"/>
      <c r="Y429" s="4"/>
      <c r="AE429" s="10"/>
      <c r="AF429" s="10"/>
      <c r="AG429" s="10"/>
      <c r="AH429" s="10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</row>
    <row r="430" spans="1:47" x14ac:dyDescent="0.2">
      <c r="A430" s="125">
        <f t="shared" si="570"/>
        <v>44394</v>
      </c>
      <c r="B430" s="123">
        <f t="shared" si="565"/>
        <v>1161.3439665400001</v>
      </c>
      <c r="C430" s="3">
        <f t="shared" si="614"/>
        <v>1132.08615298</v>
      </c>
      <c r="D430" s="126">
        <f t="shared" si="577"/>
        <v>888.19100000000003</v>
      </c>
      <c r="E430" s="175">
        <f>IF(DAY(A429)=$A$7,VLOOKUP(A429,[1]A!$A$15:$C$500,3),E429)</f>
        <v>907.899</v>
      </c>
      <c r="F430" s="127">
        <f t="shared" si="578"/>
        <v>44340</v>
      </c>
      <c r="G430" s="122">
        <f t="shared" si="579"/>
        <v>2.2188921076660373E-2</v>
      </c>
      <c r="H430" s="128">
        <f t="shared" si="584"/>
        <v>24</v>
      </c>
      <c r="I430" s="128">
        <f t="shared" si="571"/>
        <v>30</v>
      </c>
      <c r="J430" s="123">
        <f t="shared" si="572"/>
        <v>1.0177120943867703</v>
      </c>
      <c r="K430" s="123">
        <v>1</v>
      </c>
      <c r="L430" s="123">
        <f t="shared" si="615"/>
        <v>1.0177120900000001</v>
      </c>
      <c r="M430" s="123">
        <f t="shared" si="566"/>
        <v>1152.1377648</v>
      </c>
      <c r="N430" s="27">
        <f t="shared" si="580"/>
        <v>0</v>
      </c>
      <c r="O430" s="122">
        <f t="shared" si="567"/>
        <v>0</v>
      </c>
      <c r="P430" s="123">
        <f t="shared" si="612"/>
        <v>0</v>
      </c>
      <c r="Q430" s="122">
        <f t="shared" si="573"/>
        <v>0.1268</v>
      </c>
      <c r="R430" s="130">
        <f t="shared" si="568"/>
        <v>1.0079905389999999</v>
      </c>
      <c r="S430" s="123">
        <f t="shared" si="574"/>
        <v>9.2062017399999991</v>
      </c>
      <c r="T430" s="123">
        <f t="shared" si="575"/>
        <v>0</v>
      </c>
      <c r="U430" s="131" t="str">
        <f t="shared" ref="U430" si="620">U429</f>
        <v>J=</v>
      </c>
      <c r="V430" s="140">
        <f t="shared" si="617"/>
        <v>44400</v>
      </c>
      <c r="W430" s="4"/>
      <c r="X430" s="4"/>
      <c r="Y430" s="4"/>
      <c r="AE430" s="10"/>
      <c r="AF430" s="10"/>
      <c r="AG430" s="10"/>
      <c r="AH430" s="10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</row>
    <row r="431" spans="1:47" x14ac:dyDescent="0.2">
      <c r="A431" s="125">
        <f t="shared" si="570"/>
        <v>44395</v>
      </c>
      <c r="B431" s="123">
        <f t="shared" si="565"/>
        <v>1162.5793132499998</v>
      </c>
      <c r="C431" s="3">
        <f t="shared" si="614"/>
        <v>1132.08615298</v>
      </c>
      <c r="D431" s="126">
        <f t="shared" si="577"/>
        <v>888.19100000000003</v>
      </c>
      <c r="E431" s="175">
        <f>IF(DAY(A430)=$A$7,VLOOKUP(A430,[1]A!$A$15:$C$500,3),E430)</f>
        <v>907.899</v>
      </c>
      <c r="F431" s="127">
        <f t="shared" si="578"/>
        <v>44340</v>
      </c>
      <c r="G431" s="122">
        <f t="shared" si="579"/>
        <v>2.2188921076660373E-2</v>
      </c>
      <c r="H431" s="128">
        <f t="shared" si="584"/>
        <v>25</v>
      </c>
      <c r="I431" s="128">
        <f t="shared" si="571"/>
        <v>30</v>
      </c>
      <c r="J431" s="123">
        <f t="shared" si="572"/>
        <v>1.0184568682521224</v>
      </c>
      <c r="K431" s="123">
        <v>1</v>
      </c>
      <c r="L431" s="123">
        <f t="shared" si="615"/>
        <v>1.0184568599999999</v>
      </c>
      <c r="M431" s="123">
        <f t="shared" si="566"/>
        <v>1152.9809086099999</v>
      </c>
      <c r="N431" s="27">
        <f t="shared" si="580"/>
        <v>0</v>
      </c>
      <c r="O431" s="122">
        <f t="shared" si="567"/>
        <v>0</v>
      </c>
      <c r="P431" s="123">
        <f t="shared" si="612"/>
        <v>0</v>
      </c>
      <c r="Q431" s="122">
        <f t="shared" si="573"/>
        <v>0.1268</v>
      </c>
      <c r="R431" s="130">
        <f t="shared" si="568"/>
        <v>1.0083248600000001</v>
      </c>
      <c r="S431" s="123">
        <f t="shared" si="574"/>
        <v>9.59840464</v>
      </c>
      <c r="T431" s="123">
        <f t="shared" si="575"/>
        <v>0</v>
      </c>
      <c r="U431" s="131" t="str">
        <f t="shared" ref="U431" si="621">U430</f>
        <v>J=</v>
      </c>
      <c r="V431" s="140">
        <f t="shared" si="617"/>
        <v>44400</v>
      </c>
      <c r="W431" s="4"/>
      <c r="X431" s="4"/>
      <c r="Y431" s="4"/>
      <c r="AE431" s="10"/>
      <c r="AF431" s="10"/>
      <c r="AG431" s="10"/>
      <c r="AH431" s="10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</row>
    <row r="432" spans="1:47" x14ac:dyDescent="0.2">
      <c r="A432" s="125">
        <f t="shared" si="570"/>
        <v>44396</v>
      </c>
      <c r="B432" s="123">
        <f t="shared" si="565"/>
        <v>1163.8159798299998</v>
      </c>
      <c r="C432" s="3">
        <f t="shared" si="614"/>
        <v>1132.08615298</v>
      </c>
      <c r="D432" s="126">
        <f t="shared" si="577"/>
        <v>888.19100000000003</v>
      </c>
      <c r="E432" s="175">
        <f>IF(DAY(A431)=$A$7,VLOOKUP(A431,[1]A!$A$15:$C$500,3),E431)</f>
        <v>907.899</v>
      </c>
      <c r="F432" s="127">
        <f t="shared" si="578"/>
        <v>44340</v>
      </c>
      <c r="G432" s="122">
        <f t="shared" si="579"/>
        <v>2.2188921076660373E-2</v>
      </c>
      <c r="H432" s="128">
        <f t="shared" si="584"/>
        <v>26</v>
      </c>
      <c r="I432" s="128">
        <f t="shared" si="571"/>
        <v>30</v>
      </c>
      <c r="J432" s="123">
        <f t="shared" si="572"/>
        <v>1.0192021871518842</v>
      </c>
      <c r="K432" s="123">
        <v>1</v>
      </c>
      <c r="L432" s="123">
        <f t="shared" si="615"/>
        <v>1.01920218</v>
      </c>
      <c r="M432" s="123">
        <f t="shared" si="566"/>
        <v>1153.8246750599999</v>
      </c>
      <c r="N432" s="27">
        <f t="shared" si="580"/>
        <v>0</v>
      </c>
      <c r="O432" s="122">
        <f t="shared" si="567"/>
        <v>0</v>
      </c>
      <c r="P432" s="123">
        <f t="shared" si="612"/>
        <v>0</v>
      </c>
      <c r="Q432" s="122">
        <f t="shared" si="573"/>
        <v>0.1268</v>
      </c>
      <c r="R432" s="130">
        <f t="shared" si="568"/>
        <v>1.0086592919999999</v>
      </c>
      <c r="S432" s="123">
        <f t="shared" si="574"/>
        <v>9.9913047699999993</v>
      </c>
      <c r="T432" s="123">
        <f t="shared" si="575"/>
        <v>0</v>
      </c>
      <c r="U432" s="131" t="str">
        <f t="shared" ref="U432" si="622">U431</f>
        <v>J=</v>
      </c>
      <c r="V432" s="140">
        <f t="shared" si="617"/>
        <v>44400</v>
      </c>
      <c r="W432" s="4"/>
      <c r="X432" s="4"/>
      <c r="Y432" s="4"/>
      <c r="AE432" s="10"/>
      <c r="AF432" s="10"/>
      <c r="AG432" s="10"/>
      <c r="AH432" s="10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</row>
    <row r="433" spans="1:161" x14ac:dyDescent="0.2">
      <c r="A433" s="125">
        <f t="shared" si="570"/>
        <v>44397</v>
      </c>
      <c r="B433" s="123">
        <f t="shared" si="565"/>
        <v>1165.0539672</v>
      </c>
      <c r="C433" s="3">
        <f t="shared" si="614"/>
        <v>1132.08615298</v>
      </c>
      <c r="D433" s="126">
        <f t="shared" si="577"/>
        <v>888.19100000000003</v>
      </c>
      <c r="E433" s="175">
        <f>IF(DAY(A432)=$A$7,VLOOKUP(A432,[1]A!$A$15:$C$500,3),E432)</f>
        <v>907.899</v>
      </c>
      <c r="F433" s="127">
        <f t="shared" si="578"/>
        <v>44340</v>
      </c>
      <c r="G433" s="122">
        <f t="shared" si="579"/>
        <v>2.2188921076660373E-2</v>
      </c>
      <c r="H433" s="128">
        <f t="shared" si="584"/>
        <v>27</v>
      </c>
      <c r="I433" s="128">
        <f t="shared" si="571"/>
        <v>30</v>
      </c>
      <c r="J433" s="123">
        <f t="shared" si="572"/>
        <v>1.019948051484918</v>
      </c>
      <c r="K433" s="123">
        <v>1</v>
      </c>
      <c r="L433" s="123">
        <f t="shared" si="615"/>
        <v>1.01994805</v>
      </c>
      <c r="M433" s="123">
        <f t="shared" si="566"/>
        <v>1154.6690641600001</v>
      </c>
      <c r="N433" s="27">
        <f t="shared" si="580"/>
        <v>0</v>
      </c>
      <c r="O433" s="122">
        <f t="shared" si="567"/>
        <v>0</v>
      </c>
      <c r="P433" s="123">
        <f t="shared" si="612"/>
        <v>0</v>
      </c>
      <c r="Q433" s="122">
        <f t="shared" si="573"/>
        <v>0.1268</v>
      </c>
      <c r="R433" s="130">
        <f t="shared" si="568"/>
        <v>1.0089938350000001</v>
      </c>
      <c r="S433" s="123">
        <f t="shared" si="574"/>
        <v>10.384903039999999</v>
      </c>
      <c r="T433" s="123">
        <f t="shared" si="575"/>
        <v>0</v>
      </c>
      <c r="U433" s="131" t="str">
        <f t="shared" ref="U433" si="623">U432</f>
        <v>J=</v>
      </c>
      <c r="V433" s="140">
        <f t="shared" si="617"/>
        <v>44400</v>
      </c>
      <c r="W433" s="4"/>
      <c r="X433" s="4"/>
      <c r="Y433" s="4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</row>
    <row r="434" spans="1:161" x14ac:dyDescent="0.2">
      <c r="A434" s="125">
        <f t="shared" si="570"/>
        <v>44398</v>
      </c>
      <c r="B434" s="123">
        <f t="shared" si="565"/>
        <v>1166.2932648199999</v>
      </c>
      <c r="C434" s="3">
        <f t="shared" si="614"/>
        <v>1132.08615298</v>
      </c>
      <c r="D434" s="126">
        <f t="shared" si="577"/>
        <v>888.19100000000003</v>
      </c>
      <c r="E434" s="175">
        <f>IF(DAY(A433)=$A$7,VLOOKUP(A433,[1]A!$A$15:$C$500,3),E433)</f>
        <v>907.899</v>
      </c>
      <c r="F434" s="127">
        <f t="shared" si="578"/>
        <v>44340</v>
      </c>
      <c r="G434" s="122">
        <f t="shared" si="579"/>
        <v>2.2188921076660373E-2</v>
      </c>
      <c r="H434" s="128">
        <f t="shared" si="584"/>
        <v>28</v>
      </c>
      <c r="I434" s="128">
        <f t="shared" si="571"/>
        <v>30</v>
      </c>
      <c r="J434" s="123">
        <f t="shared" si="572"/>
        <v>1.020694461650379</v>
      </c>
      <c r="K434" s="123">
        <v>1</v>
      </c>
      <c r="L434" s="123">
        <f t="shared" si="615"/>
        <v>1.0206944600000001</v>
      </c>
      <c r="M434" s="123">
        <f t="shared" si="566"/>
        <v>1155.51406458</v>
      </c>
      <c r="N434" s="27">
        <f t="shared" si="580"/>
        <v>0</v>
      </c>
      <c r="O434" s="122">
        <f t="shared" si="567"/>
        <v>0</v>
      </c>
      <c r="P434" s="123">
        <f t="shared" si="612"/>
        <v>0</v>
      </c>
      <c r="Q434" s="122">
        <f t="shared" si="573"/>
        <v>0.1268</v>
      </c>
      <c r="R434" s="130">
        <f t="shared" si="568"/>
        <v>1.0093284890000001</v>
      </c>
      <c r="S434" s="123">
        <f t="shared" si="574"/>
        <v>10.77920024</v>
      </c>
      <c r="T434" s="123">
        <f t="shared" si="575"/>
        <v>0</v>
      </c>
      <c r="U434" s="131" t="str">
        <f t="shared" ref="U434" si="624">U433</f>
        <v>J=</v>
      </c>
      <c r="V434" s="140">
        <f t="shared" si="617"/>
        <v>44400</v>
      </c>
      <c r="W434" s="4"/>
      <c r="X434" s="4"/>
      <c r="Y434" s="4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</row>
    <row r="435" spans="1:161" x14ac:dyDescent="0.2">
      <c r="A435" s="125">
        <f t="shared" si="570"/>
        <v>44399</v>
      </c>
      <c r="B435" s="123">
        <f t="shared" si="565"/>
        <v>1167.5338736000001</v>
      </c>
      <c r="C435" s="3">
        <f t="shared" si="614"/>
        <v>1132.08615298</v>
      </c>
      <c r="D435" s="126">
        <f t="shared" si="577"/>
        <v>888.19100000000003</v>
      </c>
      <c r="E435" s="175">
        <f>IF(DAY(A434)=$A$7,VLOOKUP(A434,[1]A!$A$15:$C$500,3),E434)</f>
        <v>907.899</v>
      </c>
      <c r="F435" s="127">
        <f t="shared" si="578"/>
        <v>44340</v>
      </c>
      <c r="G435" s="122">
        <f t="shared" si="579"/>
        <v>2.2188921076660373E-2</v>
      </c>
      <c r="H435" s="128">
        <f t="shared" si="584"/>
        <v>29</v>
      </c>
      <c r="I435" s="128">
        <f t="shared" si="571"/>
        <v>30</v>
      </c>
      <c r="J435" s="123">
        <f t="shared" si="572"/>
        <v>1.0214414180477134</v>
      </c>
      <c r="K435" s="123">
        <v>1</v>
      </c>
      <c r="L435" s="123">
        <f t="shared" si="615"/>
        <v>1.02144141</v>
      </c>
      <c r="M435" s="123">
        <f t="shared" si="566"/>
        <v>1156.3596763400001</v>
      </c>
      <c r="N435" s="27">
        <f t="shared" si="580"/>
        <v>0</v>
      </c>
      <c r="O435" s="122">
        <f t="shared" si="567"/>
        <v>0</v>
      </c>
      <c r="P435" s="123">
        <f t="shared" si="612"/>
        <v>0</v>
      </c>
      <c r="Q435" s="122">
        <f t="shared" si="573"/>
        <v>0.1268</v>
      </c>
      <c r="R435" s="130">
        <f t="shared" si="568"/>
        <v>1.0096632539999999</v>
      </c>
      <c r="S435" s="123">
        <f t="shared" si="574"/>
        <v>11.17419726</v>
      </c>
      <c r="T435" s="123">
        <f t="shared" si="575"/>
        <v>0</v>
      </c>
      <c r="U435" s="131" t="str">
        <f t="shared" ref="U435" si="625">U434</f>
        <v>J=</v>
      </c>
      <c r="V435" s="140">
        <f t="shared" si="617"/>
        <v>44400</v>
      </c>
      <c r="W435" s="4"/>
      <c r="X435" s="4"/>
      <c r="Y435" s="4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</row>
    <row r="436" spans="1:161" x14ac:dyDescent="0.2">
      <c r="A436" s="125">
        <f t="shared" si="570"/>
        <v>44400</v>
      </c>
      <c r="B436" s="123">
        <f t="shared" si="565"/>
        <v>1168.7758173</v>
      </c>
      <c r="C436" s="3">
        <f t="shared" si="614"/>
        <v>1132.08615298</v>
      </c>
      <c r="D436" s="126">
        <f t="shared" si="577"/>
        <v>888.19100000000003</v>
      </c>
      <c r="E436" s="175">
        <f>IF(DAY(A435)=$A$7,VLOOKUP(A435,[1]A!$A$15:$C$500,3),E435)</f>
        <v>907.899</v>
      </c>
      <c r="F436" s="127">
        <f t="shared" si="578"/>
        <v>44340</v>
      </c>
      <c r="G436" s="122">
        <f t="shared" si="579"/>
        <v>2.2188921076660373E-2</v>
      </c>
      <c r="H436" s="128">
        <f t="shared" si="584"/>
        <v>30</v>
      </c>
      <c r="I436" s="128">
        <f t="shared" si="571"/>
        <v>30</v>
      </c>
      <c r="J436" s="123">
        <f t="shared" si="572"/>
        <v>1.0221889210766604</v>
      </c>
      <c r="K436" s="123">
        <v>1</v>
      </c>
      <c r="L436" s="123">
        <f t="shared" si="615"/>
        <v>1.0221889200000001</v>
      </c>
      <c r="M436" s="123">
        <f t="shared" si="566"/>
        <v>1157.2059220599999</v>
      </c>
      <c r="N436" s="27">
        <f t="shared" si="580"/>
        <v>14</v>
      </c>
      <c r="O436" s="122">
        <f t="shared" si="567"/>
        <v>0</v>
      </c>
      <c r="P436" s="123">
        <f t="shared" si="612"/>
        <v>0</v>
      </c>
      <c r="Q436" s="122">
        <f t="shared" si="573"/>
        <v>0.1268</v>
      </c>
      <c r="R436" s="130">
        <f t="shared" si="568"/>
        <v>1.00999813</v>
      </c>
      <c r="S436" s="123">
        <f t="shared" si="574"/>
        <v>11.569895239999999</v>
      </c>
      <c r="T436" s="123">
        <f t="shared" si="575"/>
        <v>11.569895239999999</v>
      </c>
      <c r="U436" s="131" t="str">
        <f t="shared" ref="U436" si="626">U435</f>
        <v>J=</v>
      </c>
      <c r="V436" s="140">
        <f t="shared" si="617"/>
        <v>44400</v>
      </c>
      <c r="W436" s="28"/>
      <c r="X436" s="4"/>
      <c r="Y436" s="4"/>
      <c r="AA436" s="18"/>
      <c r="AE436" s="10"/>
      <c r="AF436" s="10"/>
      <c r="AG436" s="10"/>
      <c r="AH436" s="10"/>
      <c r="AI436" s="17"/>
      <c r="AJ436" s="17"/>
      <c r="AK436" s="17"/>
      <c r="AL436" s="17"/>
      <c r="AM436" s="17"/>
      <c r="AN436" s="17"/>
      <c r="AO436" s="17"/>
      <c r="AP436" s="17"/>
      <c r="AQ436" s="17"/>
      <c r="AR436" s="17"/>
      <c r="AS436" s="17"/>
      <c r="AT436" s="17"/>
      <c r="AU436" s="17"/>
      <c r="AV436" s="18"/>
      <c r="AW436" s="18"/>
      <c r="AX436" s="18"/>
      <c r="AY436" s="18"/>
      <c r="AZ436" s="18"/>
      <c r="BA436" s="18"/>
      <c r="BB436" s="18"/>
      <c r="BC436" s="18"/>
      <c r="BD436" s="18"/>
      <c r="BE436" s="18"/>
      <c r="BF436" s="18"/>
      <c r="BG436" s="18"/>
      <c r="BH436" s="18"/>
      <c r="BI436" s="18"/>
      <c r="BJ436" s="18"/>
      <c r="BK436" s="18"/>
      <c r="BL436" s="18"/>
      <c r="BM436" s="18"/>
      <c r="BN436" s="18"/>
      <c r="BO436" s="18"/>
      <c r="BP436" s="18"/>
      <c r="BQ436" s="18"/>
      <c r="BR436" s="18"/>
      <c r="BS436" s="18"/>
      <c r="BT436" s="18"/>
      <c r="BU436" s="18"/>
      <c r="BV436" s="18"/>
      <c r="BW436" s="18"/>
      <c r="BX436" s="18"/>
      <c r="BY436" s="18"/>
      <c r="BZ436" s="18"/>
      <c r="CA436" s="18"/>
      <c r="CB436" s="18"/>
      <c r="CC436" s="18"/>
      <c r="CD436" s="18"/>
      <c r="CE436" s="18"/>
      <c r="CF436" s="18"/>
      <c r="CG436" s="18"/>
      <c r="CH436" s="18"/>
      <c r="CI436" s="18"/>
      <c r="CJ436" s="18"/>
      <c r="CK436" s="18"/>
      <c r="CL436" s="18"/>
      <c r="CM436" s="18"/>
      <c r="CN436" s="18"/>
      <c r="CO436" s="18"/>
      <c r="CP436" s="18"/>
      <c r="CQ436" s="18"/>
      <c r="CR436" s="18"/>
      <c r="CS436" s="18"/>
      <c r="CT436" s="18"/>
      <c r="CU436" s="18"/>
      <c r="CV436" s="18"/>
      <c r="CW436" s="18"/>
      <c r="CX436" s="18"/>
      <c r="CY436" s="18"/>
      <c r="CZ436" s="18"/>
      <c r="DA436" s="18"/>
      <c r="DB436" s="18"/>
      <c r="DC436" s="18"/>
      <c r="DD436" s="18"/>
      <c r="DE436" s="18"/>
      <c r="DF436" s="18"/>
      <c r="DG436" s="18"/>
      <c r="DH436" s="18"/>
      <c r="DI436" s="18"/>
      <c r="DJ436" s="18"/>
      <c r="DK436" s="18"/>
      <c r="DL436" s="18"/>
      <c r="DM436" s="18"/>
      <c r="DN436" s="18"/>
      <c r="DO436" s="18"/>
      <c r="DP436" s="18"/>
      <c r="DQ436" s="18"/>
      <c r="DR436" s="18"/>
      <c r="DS436" s="18"/>
      <c r="DT436" s="18"/>
      <c r="DU436" s="18"/>
      <c r="DV436" s="18"/>
      <c r="DW436" s="18"/>
      <c r="DX436" s="18"/>
      <c r="DY436" s="18"/>
      <c r="DZ436" s="18"/>
      <c r="EA436" s="18"/>
      <c r="EB436" s="18"/>
      <c r="EC436" s="18"/>
      <c r="ED436" s="18"/>
      <c r="EE436" s="18"/>
      <c r="EF436" s="18"/>
      <c r="EG436" s="18"/>
      <c r="EH436" s="18"/>
      <c r="EI436" s="18"/>
      <c r="EJ436" s="18"/>
      <c r="EK436" s="18"/>
      <c r="EL436" s="18"/>
      <c r="EM436" s="18"/>
      <c r="EN436" s="18"/>
      <c r="EO436" s="18"/>
      <c r="EP436" s="18"/>
      <c r="EQ436" s="18"/>
      <c r="ER436" s="18"/>
      <c r="ES436" s="18"/>
      <c r="ET436" s="18"/>
      <c r="EU436" s="18"/>
      <c r="EV436" s="18"/>
      <c r="EW436" s="18"/>
      <c r="EX436" s="18"/>
      <c r="EY436" s="18"/>
      <c r="EZ436" s="18"/>
      <c r="FA436" s="18"/>
      <c r="FB436" s="18"/>
      <c r="FC436" s="18"/>
      <c r="FD436" s="18"/>
      <c r="FE436" s="18"/>
    </row>
    <row r="437" spans="1:161" x14ac:dyDescent="0.2">
      <c r="A437" s="125">
        <f t="shared" si="570"/>
        <v>44401</v>
      </c>
      <c r="B437" s="123">
        <f t="shared" si="565"/>
        <v>1158.3756968</v>
      </c>
      <c r="C437" s="3">
        <f t="shared" si="614"/>
        <v>1157.2059220599999</v>
      </c>
      <c r="D437" s="126">
        <f t="shared" si="577"/>
        <v>907.899</v>
      </c>
      <c r="E437" s="175">
        <f>IF(DAY(A436)=$A$7,VLOOKUP(A436,[1]A!$A$15:$C$500,3),E436)</f>
        <v>927.51199999999994</v>
      </c>
      <c r="F437" s="127">
        <f t="shared" si="578"/>
        <v>44371</v>
      </c>
      <c r="G437" s="122">
        <f t="shared" si="579"/>
        <v>2.1602623199276527E-2</v>
      </c>
      <c r="H437" s="128">
        <f t="shared" si="584"/>
        <v>1</v>
      </c>
      <c r="I437" s="128">
        <f t="shared" si="571"/>
        <v>31</v>
      </c>
      <c r="J437" s="123">
        <f t="shared" si="572"/>
        <v>1.0006896762163515</v>
      </c>
      <c r="K437" s="123">
        <v>1</v>
      </c>
      <c r="L437" s="123">
        <f t="shared" si="615"/>
        <v>1.0006896700000001</v>
      </c>
      <c r="M437" s="123">
        <f t="shared" si="566"/>
        <v>1158.0040122600001</v>
      </c>
      <c r="N437" s="27">
        <f t="shared" si="580"/>
        <v>0</v>
      </c>
      <c r="O437" s="122">
        <f t="shared" si="567"/>
        <v>0</v>
      </c>
      <c r="P437" s="123">
        <f t="shared" si="612"/>
        <v>0</v>
      </c>
      <c r="Q437" s="122">
        <f t="shared" si="573"/>
        <v>0.1268</v>
      </c>
      <c r="R437" s="130">
        <f t="shared" si="568"/>
        <v>1.00032097</v>
      </c>
      <c r="S437" s="123">
        <f t="shared" si="574"/>
        <v>0.37168454000000001</v>
      </c>
      <c r="T437" s="123">
        <f t="shared" si="575"/>
        <v>0</v>
      </c>
      <c r="U437" s="131" t="str">
        <f t="shared" ref="U437" si="627">U436</f>
        <v>J=</v>
      </c>
      <c r="V437" s="140">
        <f t="shared" si="617"/>
        <v>44431</v>
      </c>
      <c r="W437" s="4"/>
      <c r="X437" s="4"/>
      <c r="Y437" s="4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</row>
    <row r="438" spans="1:161" x14ac:dyDescent="0.2">
      <c r="A438" s="125">
        <f t="shared" si="570"/>
        <v>44402</v>
      </c>
      <c r="B438" s="123">
        <f t="shared" si="565"/>
        <v>1159.5466590599999</v>
      </c>
      <c r="C438" s="3">
        <f t="shared" si="614"/>
        <v>1157.2059220599999</v>
      </c>
      <c r="D438" s="126">
        <f t="shared" si="577"/>
        <v>907.899</v>
      </c>
      <c r="E438" s="175">
        <f>IF(DAY(A437)=$A$7,VLOOKUP(A437,[1]A!$A$15:$C$500,3),E437)</f>
        <v>927.51199999999994</v>
      </c>
      <c r="F438" s="127">
        <f t="shared" si="578"/>
        <v>44371</v>
      </c>
      <c r="G438" s="122">
        <f t="shared" si="579"/>
        <v>2.1602623199276527E-2</v>
      </c>
      <c r="H438" s="128">
        <f t="shared" si="584"/>
        <v>2</v>
      </c>
      <c r="I438" s="128">
        <f t="shared" si="571"/>
        <v>31</v>
      </c>
      <c r="J438" s="123">
        <f t="shared" si="572"/>
        <v>1.0013798280859867</v>
      </c>
      <c r="K438" s="123">
        <v>1</v>
      </c>
      <c r="L438" s="123">
        <f t="shared" si="615"/>
        <v>1.0013798199999999</v>
      </c>
      <c r="M438" s="123">
        <f t="shared" si="566"/>
        <v>1158.8026579299999</v>
      </c>
      <c r="N438" s="27">
        <f t="shared" si="580"/>
        <v>0</v>
      </c>
      <c r="O438" s="122">
        <f t="shared" si="567"/>
        <v>0</v>
      </c>
      <c r="P438" s="123">
        <f t="shared" si="612"/>
        <v>0</v>
      </c>
      <c r="Q438" s="122">
        <f t="shared" si="573"/>
        <v>0.1268</v>
      </c>
      <c r="R438" s="130">
        <f t="shared" si="568"/>
        <v>1.000642043</v>
      </c>
      <c r="S438" s="123">
        <f t="shared" si="574"/>
        <v>0.74400113000000001</v>
      </c>
      <c r="T438" s="123">
        <f t="shared" si="575"/>
        <v>0</v>
      </c>
      <c r="U438" s="131" t="str">
        <f t="shared" ref="U438" si="628">U437</f>
        <v>J=</v>
      </c>
      <c r="V438" s="140">
        <f t="shared" si="617"/>
        <v>44431</v>
      </c>
      <c r="W438" s="4"/>
      <c r="X438" s="4"/>
      <c r="Y438" s="4"/>
      <c r="AD438" s="5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</row>
    <row r="439" spans="1:161" x14ac:dyDescent="0.2">
      <c r="A439" s="125">
        <f t="shared" si="570"/>
        <v>44403</v>
      </c>
      <c r="B439" s="123">
        <f t="shared" si="565"/>
        <v>1160.71881076</v>
      </c>
      <c r="C439" s="3">
        <f t="shared" si="614"/>
        <v>1157.2059220599999</v>
      </c>
      <c r="D439" s="126">
        <f t="shared" si="577"/>
        <v>907.899</v>
      </c>
      <c r="E439" s="175">
        <f>IF(DAY(A438)=$A$7,VLOOKUP(A438,[1]A!$A$15:$C$500,3),E438)</f>
        <v>927.51199999999994</v>
      </c>
      <c r="F439" s="127">
        <f t="shared" si="578"/>
        <v>44371</v>
      </c>
      <c r="G439" s="122">
        <f t="shared" si="579"/>
        <v>2.1602623199276527E-2</v>
      </c>
      <c r="H439" s="128">
        <f t="shared" si="584"/>
        <v>3</v>
      </c>
      <c r="I439" s="128">
        <f t="shared" si="571"/>
        <v>31</v>
      </c>
      <c r="J439" s="123">
        <f t="shared" si="572"/>
        <v>1.0020704559369518</v>
      </c>
      <c r="K439" s="123">
        <v>1</v>
      </c>
      <c r="L439" s="123">
        <f t="shared" si="615"/>
        <v>1.0020704499999999</v>
      </c>
      <c r="M439" s="123">
        <f t="shared" si="566"/>
        <v>1159.6018590599999</v>
      </c>
      <c r="N439" s="27">
        <f t="shared" si="580"/>
        <v>0</v>
      </c>
      <c r="O439" s="122">
        <f t="shared" si="567"/>
        <v>0</v>
      </c>
      <c r="P439" s="123">
        <f t="shared" si="612"/>
        <v>0</v>
      </c>
      <c r="Q439" s="122">
        <f t="shared" si="573"/>
        <v>0.1268</v>
      </c>
      <c r="R439" s="130">
        <f t="shared" si="568"/>
        <v>1.00096322</v>
      </c>
      <c r="S439" s="123">
        <f t="shared" si="574"/>
        <v>1.1169517</v>
      </c>
      <c r="T439" s="123">
        <f t="shared" si="575"/>
        <v>0</v>
      </c>
      <c r="U439" s="131" t="str">
        <f t="shared" ref="U439" si="629">U438</f>
        <v>J=</v>
      </c>
      <c r="V439" s="140">
        <f t="shared" si="617"/>
        <v>44431</v>
      </c>
      <c r="W439" s="4"/>
      <c r="X439" s="4"/>
      <c r="Y439" s="4"/>
      <c r="AD439" s="5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</row>
    <row r="440" spans="1:161" x14ac:dyDescent="0.2">
      <c r="A440" s="125">
        <f t="shared" si="570"/>
        <v>44404</v>
      </c>
      <c r="B440" s="123">
        <f t="shared" si="565"/>
        <v>1161.8921503500001</v>
      </c>
      <c r="C440" s="3">
        <f t="shared" si="614"/>
        <v>1157.2059220599999</v>
      </c>
      <c r="D440" s="126">
        <f t="shared" si="577"/>
        <v>907.899</v>
      </c>
      <c r="E440" s="175">
        <f>IF(DAY(A439)=$A$7,VLOOKUP(A439,[1]A!$A$15:$C$500,3),E439)</f>
        <v>927.51199999999994</v>
      </c>
      <c r="F440" s="127">
        <f t="shared" si="578"/>
        <v>44371</v>
      </c>
      <c r="G440" s="122">
        <f t="shared" si="579"/>
        <v>2.1602623199276527E-2</v>
      </c>
      <c r="H440" s="128">
        <f t="shared" si="584"/>
        <v>4</v>
      </c>
      <c r="I440" s="128">
        <f t="shared" si="571"/>
        <v>31</v>
      </c>
      <c r="J440" s="123">
        <f t="shared" si="572"/>
        <v>1.0027615600975202</v>
      </c>
      <c r="K440" s="123">
        <v>1</v>
      </c>
      <c r="L440" s="123">
        <f t="shared" si="615"/>
        <v>1.0027615599999999</v>
      </c>
      <c r="M440" s="123">
        <f t="shared" si="566"/>
        <v>1160.40161564</v>
      </c>
      <c r="N440" s="27">
        <f t="shared" si="580"/>
        <v>0</v>
      </c>
      <c r="O440" s="122">
        <f t="shared" si="567"/>
        <v>0</v>
      </c>
      <c r="P440" s="123">
        <f t="shared" si="612"/>
        <v>0</v>
      </c>
      <c r="Q440" s="122">
        <f t="shared" si="573"/>
        <v>0.1268</v>
      </c>
      <c r="R440" s="130">
        <f t="shared" si="568"/>
        <v>1.0012844990000001</v>
      </c>
      <c r="S440" s="123">
        <f t="shared" si="574"/>
        <v>1.4905347099999999</v>
      </c>
      <c r="T440" s="123">
        <f t="shared" si="575"/>
        <v>0</v>
      </c>
      <c r="U440" s="131" t="str">
        <f t="shared" ref="U440" si="630">U439</f>
        <v>J=</v>
      </c>
      <c r="V440" s="140">
        <f t="shared" si="617"/>
        <v>44431</v>
      </c>
      <c r="W440" s="4"/>
      <c r="X440" s="4"/>
      <c r="Y440" s="4"/>
      <c r="AD440" s="5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</row>
    <row r="441" spans="1:161" x14ac:dyDescent="0.2">
      <c r="A441" s="125">
        <f t="shared" si="570"/>
        <v>44405</v>
      </c>
      <c r="B441" s="123">
        <f t="shared" si="565"/>
        <v>1163.0666693599999</v>
      </c>
      <c r="C441" s="3">
        <f t="shared" si="614"/>
        <v>1157.2059220599999</v>
      </c>
      <c r="D441" s="126">
        <f t="shared" si="577"/>
        <v>907.899</v>
      </c>
      <c r="E441" s="175">
        <f>IF(DAY(A440)=$A$7,VLOOKUP(A440,[1]A!$A$15:$C$500,3),E440)</f>
        <v>927.51199999999994</v>
      </c>
      <c r="F441" s="127">
        <f t="shared" si="578"/>
        <v>44371</v>
      </c>
      <c r="G441" s="122">
        <f t="shared" si="579"/>
        <v>2.1602623199276527E-2</v>
      </c>
      <c r="H441" s="128">
        <f t="shared" si="584"/>
        <v>5</v>
      </c>
      <c r="I441" s="128">
        <f t="shared" si="571"/>
        <v>31</v>
      </c>
      <c r="J441" s="123">
        <f t="shared" si="572"/>
        <v>1.0034531408961909</v>
      </c>
      <c r="K441" s="123">
        <v>1</v>
      </c>
      <c r="L441" s="123">
        <f t="shared" si="615"/>
        <v>1.00345314</v>
      </c>
      <c r="M441" s="123">
        <f t="shared" si="566"/>
        <v>1161.20191611</v>
      </c>
      <c r="N441" s="27">
        <f t="shared" si="580"/>
        <v>0</v>
      </c>
      <c r="O441" s="122">
        <f t="shared" si="567"/>
        <v>0</v>
      </c>
      <c r="P441" s="123">
        <f t="shared" si="612"/>
        <v>0</v>
      </c>
      <c r="Q441" s="122">
        <f t="shared" si="573"/>
        <v>0.1268</v>
      </c>
      <c r="R441" s="130">
        <f t="shared" si="568"/>
        <v>1.001605882</v>
      </c>
      <c r="S441" s="123">
        <f t="shared" si="574"/>
        <v>1.8647532499999999</v>
      </c>
      <c r="T441" s="123">
        <f t="shared" si="575"/>
        <v>0</v>
      </c>
      <c r="U441" s="131" t="str">
        <f t="shared" ref="U441" si="631">U440</f>
        <v>J=</v>
      </c>
      <c r="V441" s="140">
        <f t="shared" si="617"/>
        <v>44431</v>
      </c>
      <c r="W441" s="4"/>
      <c r="X441" s="4"/>
      <c r="Y441" s="4"/>
      <c r="AD441" s="5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</row>
    <row r="442" spans="1:161" x14ac:dyDescent="0.2">
      <c r="A442" s="125">
        <f t="shared" si="570"/>
        <v>44406</v>
      </c>
      <c r="B442" s="123">
        <f t="shared" si="565"/>
        <v>1164.2423662400001</v>
      </c>
      <c r="C442" s="3">
        <f t="shared" si="614"/>
        <v>1157.2059220599999</v>
      </c>
      <c r="D442" s="126">
        <f t="shared" si="577"/>
        <v>907.899</v>
      </c>
      <c r="E442" s="175">
        <f>IF(DAY(A441)=$A$7,VLOOKUP(A441,[1]A!$A$15:$C$500,3),E441)</f>
        <v>927.51199999999994</v>
      </c>
      <c r="F442" s="127">
        <f t="shared" si="578"/>
        <v>44371</v>
      </c>
      <c r="G442" s="122">
        <f t="shared" si="579"/>
        <v>2.1602623199276527E-2</v>
      </c>
      <c r="H442" s="128">
        <f t="shared" si="584"/>
        <v>6</v>
      </c>
      <c r="I442" s="128">
        <f t="shared" si="571"/>
        <v>31</v>
      </c>
      <c r="J442" s="123">
        <f t="shared" si="572"/>
        <v>1.0041451986616905</v>
      </c>
      <c r="K442" s="123">
        <v>1</v>
      </c>
      <c r="L442" s="123">
        <f t="shared" si="615"/>
        <v>1.00414519</v>
      </c>
      <c r="M442" s="123">
        <f t="shared" si="566"/>
        <v>1162.0027604700001</v>
      </c>
      <c r="N442" s="27">
        <f t="shared" si="580"/>
        <v>0</v>
      </c>
      <c r="O442" s="122">
        <f t="shared" si="567"/>
        <v>0</v>
      </c>
      <c r="P442" s="123">
        <f t="shared" si="612"/>
        <v>0</v>
      </c>
      <c r="Q442" s="122">
        <f t="shared" si="573"/>
        <v>0.1268</v>
      </c>
      <c r="R442" s="130">
        <f t="shared" si="568"/>
        <v>1.001927367</v>
      </c>
      <c r="S442" s="123">
        <f t="shared" si="574"/>
        <v>2.2396057699999998</v>
      </c>
      <c r="T442" s="123">
        <f t="shared" si="575"/>
        <v>0</v>
      </c>
      <c r="U442" s="131" t="str">
        <f t="shared" ref="U442" si="632">U441</f>
        <v>J=</v>
      </c>
      <c r="V442" s="140">
        <f t="shared" si="617"/>
        <v>44431</v>
      </c>
      <c r="W442" s="4"/>
      <c r="X442" s="4"/>
      <c r="Y442" s="4"/>
      <c r="AD442" s="5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</row>
    <row r="443" spans="1:161" x14ac:dyDescent="0.2">
      <c r="A443" s="125">
        <f t="shared" si="570"/>
        <v>44407</v>
      </c>
      <c r="B443" s="123">
        <f t="shared" si="565"/>
        <v>1165.4192672700001</v>
      </c>
      <c r="C443" s="3">
        <f t="shared" si="614"/>
        <v>1157.2059220599999</v>
      </c>
      <c r="D443" s="126">
        <f t="shared" si="577"/>
        <v>907.899</v>
      </c>
      <c r="E443" s="175">
        <f>IF(DAY(A442)=$A$7,VLOOKUP(A442,[1]A!$A$15:$C$500,3),E442)</f>
        <v>927.51199999999994</v>
      </c>
      <c r="F443" s="127">
        <f t="shared" si="578"/>
        <v>44371</v>
      </c>
      <c r="G443" s="122">
        <f t="shared" si="579"/>
        <v>2.1602623199276527E-2</v>
      </c>
      <c r="H443" s="128">
        <f t="shared" si="584"/>
        <v>7</v>
      </c>
      <c r="I443" s="128">
        <f t="shared" si="571"/>
        <v>31</v>
      </c>
      <c r="J443" s="123">
        <f t="shared" si="572"/>
        <v>1.004837733722971</v>
      </c>
      <c r="K443" s="123">
        <v>1</v>
      </c>
      <c r="L443" s="123">
        <f t="shared" si="615"/>
        <v>1.00483773</v>
      </c>
      <c r="M443" s="123">
        <f t="shared" si="566"/>
        <v>1162.80417186</v>
      </c>
      <c r="N443" s="27">
        <f t="shared" si="580"/>
        <v>0</v>
      </c>
      <c r="O443" s="122">
        <f t="shared" si="567"/>
        <v>0</v>
      </c>
      <c r="P443" s="123">
        <f t="shared" si="612"/>
        <v>0</v>
      </c>
      <c r="Q443" s="122">
        <f t="shared" si="573"/>
        <v>0.1268</v>
      </c>
      <c r="R443" s="130">
        <f t="shared" si="568"/>
        <v>1.0022489560000001</v>
      </c>
      <c r="S443" s="123">
        <f t="shared" si="574"/>
        <v>2.6150954099999999</v>
      </c>
      <c r="T443" s="123">
        <f t="shared" si="575"/>
        <v>0</v>
      </c>
      <c r="U443" s="131" t="str">
        <f t="shared" ref="U443" si="633">U442</f>
        <v>J=</v>
      </c>
      <c r="V443" s="140">
        <f t="shared" si="617"/>
        <v>44431</v>
      </c>
      <c r="W443" s="4"/>
      <c r="X443" s="4"/>
      <c r="Y443" s="4"/>
      <c r="AD443" s="5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</row>
    <row r="444" spans="1:161" x14ac:dyDescent="0.2">
      <c r="A444" s="125">
        <f t="shared" si="570"/>
        <v>44408</v>
      </c>
      <c r="B444" s="123">
        <f t="shared" si="565"/>
        <v>1166.5973488999998</v>
      </c>
      <c r="C444" s="3">
        <f t="shared" si="614"/>
        <v>1157.2059220599999</v>
      </c>
      <c r="D444" s="126">
        <f t="shared" si="577"/>
        <v>907.899</v>
      </c>
      <c r="E444" s="175">
        <f>IF(DAY(A443)=$A$7,VLOOKUP(A443,[1]A!$A$15:$C$500,3),E443)</f>
        <v>927.51199999999994</v>
      </c>
      <c r="F444" s="127">
        <f t="shared" si="578"/>
        <v>44371</v>
      </c>
      <c r="G444" s="122">
        <f t="shared" si="579"/>
        <v>2.1602623199276527E-2</v>
      </c>
      <c r="H444" s="128">
        <f t="shared" si="584"/>
        <v>8</v>
      </c>
      <c r="I444" s="128">
        <f t="shared" si="571"/>
        <v>31</v>
      </c>
      <c r="J444" s="123">
        <f t="shared" si="572"/>
        <v>1.0055307464092125</v>
      </c>
      <c r="K444" s="123">
        <v>1</v>
      </c>
      <c r="L444" s="123">
        <f t="shared" si="615"/>
        <v>1.00553074</v>
      </c>
      <c r="M444" s="123">
        <f t="shared" si="566"/>
        <v>1163.6061271399999</v>
      </c>
      <c r="N444" s="27">
        <f t="shared" si="580"/>
        <v>0</v>
      </c>
      <c r="O444" s="122">
        <f t="shared" si="567"/>
        <v>0</v>
      </c>
      <c r="P444" s="123">
        <f t="shared" si="612"/>
        <v>0</v>
      </c>
      <c r="Q444" s="122">
        <f t="shared" si="573"/>
        <v>0.1268</v>
      </c>
      <c r="R444" s="130">
        <f t="shared" si="568"/>
        <v>1.0025706480000001</v>
      </c>
      <c r="S444" s="123">
        <f t="shared" si="574"/>
        <v>2.9912217600000002</v>
      </c>
      <c r="T444" s="123">
        <f t="shared" si="575"/>
        <v>0</v>
      </c>
      <c r="U444" s="131" t="str">
        <f t="shared" ref="U444" si="634">U443</f>
        <v>J=</v>
      </c>
      <c r="V444" s="140">
        <f t="shared" si="617"/>
        <v>44431</v>
      </c>
      <c r="W444" s="4"/>
      <c r="X444" s="4"/>
      <c r="Y444" s="4"/>
      <c r="AD444" s="5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</row>
    <row r="445" spans="1:161" x14ac:dyDescent="0.2">
      <c r="A445" s="125">
        <f t="shared" si="570"/>
        <v>44409</v>
      </c>
      <c r="B445" s="123">
        <f t="shared" si="565"/>
        <v>1167.7766234799999</v>
      </c>
      <c r="C445" s="3">
        <f t="shared" si="614"/>
        <v>1157.2059220599999</v>
      </c>
      <c r="D445" s="126">
        <f t="shared" si="577"/>
        <v>907.899</v>
      </c>
      <c r="E445" s="175">
        <f>IF(DAY(A444)=$A$7,VLOOKUP(A444,[1]A!$A$15:$C$500,3),E444)</f>
        <v>927.51199999999994</v>
      </c>
      <c r="F445" s="127">
        <f t="shared" si="578"/>
        <v>44371</v>
      </c>
      <c r="G445" s="122">
        <f t="shared" si="579"/>
        <v>2.1602623199276527E-2</v>
      </c>
      <c r="H445" s="128">
        <f t="shared" si="584"/>
        <v>9</v>
      </c>
      <c r="I445" s="128">
        <f t="shared" si="571"/>
        <v>31</v>
      </c>
      <c r="J445" s="123">
        <f t="shared" si="572"/>
        <v>1.0062242370498211</v>
      </c>
      <c r="K445" s="123">
        <v>1</v>
      </c>
      <c r="L445" s="123">
        <f t="shared" si="615"/>
        <v>1.0062242299999999</v>
      </c>
      <c r="M445" s="123">
        <f t="shared" si="566"/>
        <v>1164.4086378699999</v>
      </c>
      <c r="N445" s="27">
        <f t="shared" si="580"/>
        <v>0</v>
      </c>
      <c r="O445" s="122">
        <f t="shared" si="567"/>
        <v>0</v>
      </c>
      <c r="P445" s="123">
        <f t="shared" si="612"/>
        <v>0</v>
      </c>
      <c r="Q445" s="122">
        <f t="shared" si="573"/>
        <v>0.1268</v>
      </c>
      <c r="R445" s="130">
        <f t="shared" si="568"/>
        <v>1.0028924429999999</v>
      </c>
      <c r="S445" s="123">
        <f t="shared" si="574"/>
        <v>3.3679856099999999</v>
      </c>
      <c r="T445" s="123">
        <f t="shared" si="575"/>
        <v>0</v>
      </c>
      <c r="U445" s="131" t="str">
        <f t="shared" ref="U445" si="635">U444</f>
        <v>J=</v>
      </c>
      <c r="V445" s="140">
        <f t="shared" si="617"/>
        <v>44431</v>
      </c>
      <c r="W445" s="4"/>
      <c r="X445" s="4"/>
      <c r="Y445" s="4"/>
      <c r="AD445" s="5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</row>
    <row r="446" spans="1:161" x14ac:dyDescent="0.2">
      <c r="A446" s="125">
        <f t="shared" si="570"/>
        <v>44410</v>
      </c>
      <c r="B446" s="123">
        <f t="shared" si="565"/>
        <v>1168.95709298</v>
      </c>
      <c r="C446" s="3">
        <f t="shared" si="614"/>
        <v>1157.2059220599999</v>
      </c>
      <c r="D446" s="126">
        <f t="shared" si="577"/>
        <v>907.899</v>
      </c>
      <c r="E446" s="175">
        <f>IF(DAY(A445)=$A$7,VLOOKUP(A445,[1]A!$A$15:$C$500,3),E445)</f>
        <v>927.51199999999994</v>
      </c>
      <c r="F446" s="127">
        <f t="shared" si="578"/>
        <v>44371</v>
      </c>
      <c r="G446" s="122">
        <f t="shared" si="579"/>
        <v>2.1602623199276527E-2</v>
      </c>
      <c r="H446" s="128">
        <f t="shared" si="584"/>
        <v>10</v>
      </c>
      <c r="I446" s="128">
        <f t="shared" si="571"/>
        <v>31</v>
      </c>
      <c r="J446" s="123">
        <f t="shared" si="572"/>
        <v>1.0069182059744308</v>
      </c>
      <c r="K446" s="123">
        <v>1</v>
      </c>
      <c r="L446" s="123">
        <f t="shared" si="615"/>
        <v>1.0069182000000001</v>
      </c>
      <c r="M446" s="123">
        <f t="shared" si="566"/>
        <v>1165.21170407</v>
      </c>
      <c r="N446" s="27">
        <f t="shared" si="580"/>
        <v>0</v>
      </c>
      <c r="O446" s="122">
        <f t="shared" si="567"/>
        <v>0</v>
      </c>
      <c r="P446" s="123">
        <f t="shared" si="612"/>
        <v>0</v>
      </c>
      <c r="Q446" s="122">
        <f t="shared" si="573"/>
        <v>0.1268</v>
      </c>
      <c r="R446" s="130">
        <f t="shared" si="568"/>
        <v>1.0032143419999999</v>
      </c>
      <c r="S446" s="123">
        <f t="shared" si="574"/>
        <v>3.74538891</v>
      </c>
      <c r="T446" s="123">
        <f t="shared" si="575"/>
        <v>0</v>
      </c>
      <c r="U446" s="131" t="str">
        <f t="shared" ref="U446" si="636">U445</f>
        <v>J=</v>
      </c>
      <c r="V446" s="140">
        <f t="shared" si="617"/>
        <v>44431</v>
      </c>
      <c r="W446" s="4"/>
      <c r="X446" s="4"/>
      <c r="Y446" s="4"/>
      <c r="AD446" s="5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</row>
    <row r="447" spans="1:161" x14ac:dyDescent="0.2">
      <c r="A447" s="125">
        <f t="shared" si="570"/>
        <v>44411</v>
      </c>
      <c r="B447" s="123">
        <f t="shared" si="565"/>
        <v>1170.13875702</v>
      </c>
      <c r="C447" s="3">
        <f t="shared" si="614"/>
        <v>1157.2059220599999</v>
      </c>
      <c r="D447" s="126">
        <f t="shared" si="577"/>
        <v>907.899</v>
      </c>
      <c r="E447" s="175">
        <f>IF(DAY(A446)=$A$7,VLOOKUP(A446,[1]A!$A$15:$C$500,3),E446)</f>
        <v>927.51199999999994</v>
      </c>
      <c r="F447" s="127">
        <f t="shared" si="578"/>
        <v>44371</v>
      </c>
      <c r="G447" s="122">
        <f t="shared" si="579"/>
        <v>2.1602623199276527E-2</v>
      </c>
      <c r="H447" s="128">
        <f t="shared" si="584"/>
        <v>11</v>
      </c>
      <c r="I447" s="128">
        <f t="shared" si="571"/>
        <v>31</v>
      </c>
      <c r="J447" s="123">
        <f t="shared" si="572"/>
        <v>1.0076126535129029</v>
      </c>
      <c r="K447" s="123">
        <v>1</v>
      </c>
      <c r="L447" s="123">
        <f t="shared" si="615"/>
        <v>1.00761265</v>
      </c>
      <c r="M447" s="123">
        <f t="shared" si="566"/>
        <v>1166.01532572</v>
      </c>
      <c r="N447" s="27">
        <f t="shared" si="580"/>
        <v>0</v>
      </c>
      <c r="O447" s="122">
        <f t="shared" si="567"/>
        <v>0</v>
      </c>
      <c r="P447" s="123">
        <f t="shared" si="612"/>
        <v>0</v>
      </c>
      <c r="Q447" s="122">
        <f t="shared" si="573"/>
        <v>0.1268</v>
      </c>
      <c r="R447" s="130">
        <f t="shared" si="568"/>
        <v>1.003536344</v>
      </c>
      <c r="S447" s="123">
        <f t="shared" si="574"/>
        <v>4.1234313</v>
      </c>
      <c r="T447" s="123">
        <f t="shared" si="575"/>
        <v>0</v>
      </c>
      <c r="U447" s="131" t="str">
        <f t="shared" ref="U447" si="637">U446</f>
        <v>J=</v>
      </c>
      <c r="V447" s="140">
        <f t="shared" si="617"/>
        <v>44431</v>
      </c>
      <c r="W447" s="4"/>
      <c r="X447" s="4"/>
      <c r="Y447" s="4"/>
      <c r="AD447" s="5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</row>
    <row r="448" spans="1:161" x14ac:dyDescent="0.2">
      <c r="A448" s="125">
        <f t="shared" si="570"/>
        <v>44412</v>
      </c>
      <c r="B448" s="123">
        <f t="shared" si="565"/>
        <v>1171.32160475</v>
      </c>
      <c r="C448" s="3">
        <f t="shared" si="614"/>
        <v>1157.2059220599999</v>
      </c>
      <c r="D448" s="126">
        <f t="shared" si="577"/>
        <v>907.899</v>
      </c>
      <c r="E448" s="175">
        <f>IF(DAY(A447)=$A$7,VLOOKUP(A447,[1]A!$A$15:$C$500,3),E447)</f>
        <v>927.51199999999994</v>
      </c>
      <c r="F448" s="127">
        <f t="shared" si="578"/>
        <v>44371</v>
      </c>
      <c r="G448" s="122">
        <f t="shared" si="579"/>
        <v>2.1602623199276527E-2</v>
      </c>
      <c r="H448" s="128">
        <f t="shared" si="584"/>
        <v>12</v>
      </c>
      <c r="I448" s="128">
        <f t="shared" si="571"/>
        <v>31</v>
      </c>
      <c r="J448" s="123">
        <f t="shared" si="572"/>
        <v>1.0083075799953256</v>
      </c>
      <c r="K448" s="123">
        <v>1</v>
      </c>
      <c r="L448" s="123">
        <f t="shared" si="615"/>
        <v>1.0083075699999999</v>
      </c>
      <c r="M448" s="123">
        <f t="shared" si="566"/>
        <v>1166.8194912599999</v>
      </c>
      <c r="N448" s="27">
        <f t="shared" si="580"/>
        <v>0</v>
      </c>
      <c r="O448" s="122">
        <f t="shared" si="567"/>
        <v>0</v>
      </c>
      <c r="P448" s="123">
        <f t="shared" si="612"/>
        <v>0</v>
      </c>
      <c r="Q448" s="122">
        <f t="shared" si="573"/>
        <v>0.1268</v>
      </c>
      <c r="R448" s="130">
        <f t="shared" si="568"/>
        <v>1.003858449</v>
      </c>
      <c r="S448" s="123">
        <f t="shared" si="574"/>
        <v>4.5021134900000002</v>
      </c>
      <c r="T448" s="123">
        <f t="shared" si="575"/>
        <v>0</v>
      </c>
      <c r="U448" s="131" t="str">
        <f t="shared" ref="U448" si="638">U447</f>
        <v>J=</v>
      </c>
      <c r="V448" s="140">
        <f t="shared" si="617"/>
        <v>44431</v>
      </c>
      <c r="W448" s="4"/>
      <c r="X448" s="4"/>
      <c r="Y448" s="4"/>
      <c r="AD448" s="5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</row>
    <row r="449" spans="1:47" x14ac:dyDescent="0.2">
      <c r="A449" s="125">
        <f t="shared" si="570"/>
        <v>44413</v>
      </c>
      <c r="B449" s="123">
        <f t="shared" si="565"/>
        <v>1172.50566138</v>
      </c>
      <c r="C449" s="3">
        <f t="shared" si="614"/>
        <v>1157.2059220599999</v>
      </c>
      <c r="D449" s="126">
        <f t="shared" si="577"/>
        <v>907.899</v>
      </c>
      <c r="E449" s="175">
        <f>IF(DAY(A448)=$A$7,VLOOKUP(A448,[1]A!$A$15:$C$500,3),E448)</f>
        <v>927.51199999999994</v>
      </c>
      <c r="F449" s="127">
        <f t="shared" si="578"/>
        <v>44371</v>
      </c>
      <c r="G449" s="122">
        <f t="shared" si="579"/>
        <v>2.1602623199276527E-2</v>
      </c>
      <c r="H449" s="128">
        <f t="shared" si="584"/>
        <v>13</v>
      </c>
      <c r="I449" s="128">
        <f t="shared" si="571"/>
        <v>31</v>
      </c>
      <c r="J449" s="123">
        <f t="shared" si="572"/>
        <v>1.0090029857520155</v>
      </c>
      <c r="K449" s="123">
        <v>1</v>
      </c>
      <c r="L449" s="123">
        <f t="shared" si="615"/>
        <v>1.00900298</v>
      </c>
      <c r="M449" s="123">
        <f t="shared" si="566"/>
        <v>1167.6242238299999</v>
      </c>
      <c r="N449" s="27">
        <f t="shared" si="580"/>
        <v>0</v>
      </c>
      <c r="O449" s="122">
        <f t="shared" si="567"/>
        <v>0</v>
      </c>
      <c r="P449" s="123">
        <f t="shared" si="612"/>
        <v>0</v>
      </c>
      <c r="Q449" s="122">
        <f t="shared" si="573"/>
        <v>0.1268</v>
      </c>
      <c r="R449" s="130">
        <f t="shared" si="568"/>
        <v>1.0041806579999999</v>
      </c>
      <c r="S449" s="123">
        <f t="shared" si="574"/>
        <v>4.8814375500000002</v>
      </c>
      <c r="T449" s="123">
        <f t="shared" si="575"/>
        <v>0</v>
      </c>
      <c r="U449" s="131" t="str">
        <f t="shared" ref="U449" si="639">U448</f>
        <v>J=</v>
      </c>
      <c r="V449" s="140">
        <f t="shared" si="617"/>
        <v>44431</v>
      </c>
      <c r="W449" s="4"/>
      <c r="X449" s="4"/>
      <c r="Y449" s="4"/>
      <c r="AD449" s="5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</row>
    <row r="450" spans="1:47" x14ac:dyDescent="0.2">
      <c r="A450" s="125">
        <f t="shared" si="570"/>
        <v>44414</v>
      </c>
      <c r="B450" s="123">
        <f t="shared" si="565"/>
        <v>1173.6909148900002</v>
      </c>
      <c r="C450" s="3">
        <f t="shared" si="614"/>
        <v>1157.2059220599999</v>
      </c>
      <c r="D450" s="126">
        <f t="shared" si="577"/>
        <v>907.899</v>
      </c>
      <c r="E450" s="175">
        <f>IF(DAY(A449)=$A$7,VLOOKUP(A449,[1]A!$A$15:$C$500,3),E449)</f>
        <v>927.51199999999994</v>
      </c>
      <c r="F450" s="127">
        <f t="shared" si="578"/>
        <v>44371</v>
      </c>
      <c r="G450" s="122">
        <f t="shared" si="579"/>
        <v>2.1602623199276527E-2</v>
      </c>
      <c r="H450" s="128">
        <f t="shared" si="584"/>
        <v>14</v>
      </c>
      <c r="I450" s="128">
        <f t="shared" si="571"/>
        <v>31</v>
      </c>
      <c r="J450" s="123">
        <f t="shared" si="572"/>
        <v>1.0096988711135164</v>
      </c>
      <c r="K450" s="123">
        <v>1</v>
      </c>
      <c r="L450" s="123">
        <f t="shared" si="615"/>
        <v>1.00969887</v>
      </c>
      <c r="M450" s="123">
        <f t="shared" si="566"/>
        <v>1168.42951186</v>
      </c>
      <c r="N450" s="27">
        <f t="shared" si="580"/>
        <v>0</v>
      </c>
      <c r="O450" s="122">
        <f t="shared" si="567"/>
        <v>0</v>
      </c>
      <c r="P450" s="123">
        <f t="shared" si="612"/>
        <v>0</v>
      </c>
      <c r="Q450" s="122">
        <f t="shared" si="573"/>
        <v>0.1268</v>
      </c>
      <c r="R450" s="130">
        <f t="shared" si="568"/>
        <v>1.0045029700000001</v>
      </c>
      <c r="S450" s="123">
        <f t="shared" si="574"/>
        <v>5.2614030300000003</v>
      </c>
      <c r="T450" s="123">
        <f t="shared" si="575"/>
        <v>0</v>
      </c>
      <c r="U450" s="131" t="str">
        <f t="shared" ref="U450" si="640">U449</f>
        <v>J=</v>
      </c>
      <c r="V450" s="140">
        <f t="shared" si="617"/>
        <v>44431</v>
      </c>
      <c r="W450" s="4"/>
      <c r="X450" s="4"/>
      <c r="Y450" s="4"/>
      <c r="AD450" s="5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</row>
    <row r="451" spans="1:47" x14ac:dyDescent="0.2">
      <c r="A451" s="125">
        <f t="shared" si="570"/>
        <v>44415</v>
      </c>
      <c r="B451" s="123">
        <f t="shared" si="565"/>
        <v>1174.8773544500002</v>
      </c>
      <c r="C451" s="3">
        <f t="shared" si="614"/>
        <v>1157.2059220599999</v>
      </c>
      <c r="D451" s="126">
        <f t="shared" si="577"/>
        <v>907.899</v>
      </c>
      <c r="E451" s="175">
        <f>IF(DAY(A450)=$A$7,VLOOKUP(A450,[1]A!$A$15:$C$500,3),E450)</f>
        <v>927.51199999999994</v>
      </c>
      <c r="F451" s="127">
        <f t="shared" si="578"/>
        <v>44371</v>
      </c>
      <c r="G451" s="122">
        <f t="shared" si="579"/>
        <v>2.1602623199276527E-2</v>
      </c>
      <c r="H451" s="128">
        <f t="shared" si="584"/>
        <v>15</v>
      </c>
      <c r="I451" s="128">
        <f t="shared" si="571"/>
        <v>31</v>
      </c>
      <c r="J451" s="123">
        <f t="shared" si="572"/>
        <v>1.0103952364106004</v>
      </c>
      <c r="K451" s="123">
        <v>1</v>
      </c>
      <c r="L451" s="123">
        <f t="shared" si="615"/>
        <v>1.0103952300000001</v>
      </c>
      <c r="M451" s="123">
        <f t="shared" si="566"/>
        <v>1169.2353437700001</v>
      </c>
      <c r="N451" s="27">
        <f t="shared" si="580"/>
        <v>0</v>
      </c>
      <c r="O451" s="122">
        <f t="shared" si="567"/>
        <v>0</v>
      </c>
      <c r="P451" s="123">
        <f t="shared" si="612"/>
        <v>0</v>
      </c>
      <c r="Q451" s="122">
        <f t="shared" si="573"/>
        <v>0.1268</v>
      </c>
      <c r="R451" s="130">
        <f t="shared" si="568"/>
        <v>1.004825385</v>
      </c>
      <c r="S451" s="123">
        <f t="shared" si="574"/>
        <v>5.6420106800000003</v>
      </c>
      <c r="T451" s="123">
        <f t="shared" si="575"/>
        <v>0</v>
      </c>
      <c r="U451" s="131" t="str">
        <f t="shared" ref="U451" si="641">U450</f>
        <v>J=</v>
      </c>
      <c r="V451" s="140">
        <f t="shared" si="617"/>
        <v>44431</v>
      </c>
      <c r="W451" s="4"/>
      <c r="X451" s="4"/>
      <c r="Y451" s="4"/>
      <c r="AD451" s="5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  <c r="AU451" s="13"/>
    </row>
    <row r="452" spans="1:47" x14ac:dyDescent="0.2">
      <c r="A452" s="125">
        <f t="shared" si="570"/>
        <v>44416</v>
      </c>
      <c r="B452" s="123">
        <f t="shared" si="565"/>
        <v>1176.0650052799999</v>
      </c>
      <c r="C452" s="3">
        <f t="shared" si="614"/>
        <v>1157.2059220599999</v>
      </c>
      <c r="D452" s="126">
        <f t="shared" si="577"/>
        <v>907.899</v>
      </c>
      <c r="E452" s="175">
        <f>IF(DAY(A451)=$A$7,VLOOKUP(A451,[1]A!$A$15:$C$500,3),E451)</f>
        <v>927.51199999999994</v>
      </c>
      <c r="F452" s="127">
        <f t="shared" si="578"/>
        <v>44371</v>
      </c>
      <c r="G452" s="122">
        <f t="shared" si="579"/>
        <v>2.1602623199276527E-2</v>
      </c>
      <c r="H452" s="128">
        <f t="shared" si="584"/>
        <v>16</v>
      </c>
      <c r="I452" s="128">
        <f t="shared" si="571"/>
        <v>31</v>
      </c>
      <c r="J452" s="123">
        <f t="shared" si="572"/>
        <v>1.0110920819742677</v>
      </c>
      <c r="K452" s="123">
        <v>1</v>
      </c>
      <c r="L452" s="123">
        <f t="shared" si="615"/>
        <v>1.0110920800000001</v>
      </c>
      <c r="M452" s="123">
        <f t="shared" si="566"/>
        <v>1170.04174272</v>
      </c>
      <c r="N452" s="27">
        <f t="shared" si="580"/>
        <v>0</v>
      </c>
      <c r="O452" s="122">
        <f t="shared" si="567"/>
        <v>0</v>
      </c>
      <c r="P452" s="123">
        <f t="shared" si="612"/>
        <v>0</v>
      </c>
      <c r="Q452" s="122">
        <f t="shared" si="573"/>
        <v>0.1268</v>
      </c>
      <c r="R452" s="130">
        <f t="shared" si="568"/>
        <v>1.005147904</v>
      </c>
      <c r="S452" s="123">
        <f t="shared" si="574"/>
        <v>6.02326256</v>
      </c>
      <c r="T452" s="123">
        <f t="shared" si="575"/>
        <v>0</v>
      </c>
      <c r="U452" s="131" t="str">
        <f t="shared" ref="U452" si="642">U451</f>
        <v>J=</v>
      </c>
      <c r="V452" s="140">
        <f t="shared" si="617"/>
        <v>44431</v>
      </c>
      <c r="W452" s="4"/>
      <c r="X452" s="4"/>
      <c r="Y452" s="4"/>
      <c r="AD452" s="5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  <c r="AU452" s="13"/>
    </row>
    <row r="453" spans="1:47" x14ac:dyDescent="0.2">
      <c r="A453" s="125">
        <f t="shared" si="570"/>
        <v>44417</v>
      </c>
      <c r="B453" s="123">
        <f t="shared" si="565"/>
        <v>1177.25384489</v>
      </c>
      <c r="C453" s="3">
        <f t="shared" si="614"/>
        <v>1157.2059220599999</v>
      </c>
      <c r="D453" s="126">
        <f t="shared" si="577"/>
        <v>907.899</v>
      </c>
      <c r="E453" s="175">
        <f>IF(DAY(A452)=$A$7,VLOOKUP(A452,[1]A!$A$15:$C$500,3),E452)</f>
        <v>927.51199999999994</v>
      </c>
      <c r="F453" s="127">
        <f t="shared" si="578"/>
        <v>44371</v>
      </c>
      <c r="G453" s="122">
        <f t="shared" si="579"/>
        <v>2.1602623199276527E-2</v>
      </c>
      <c r="H453" s="128">
        <f t="shared" si="584"/>
        <v>17</v>
      </c>
      <c r="I453" s="128">
        <f t="shared" si="571"/>
        <v>31</v>
      </c>
      <c r="J453" s="123">
        <f t="shared" si="572"/>
        <v>1.0117894081357468</v>
      </c>
      <c r="K453" s="123">
        <v>1</v>
      </c>
      <c r="L453" s="123">
        <f t="shared" si="615"/>
        <v>1.0117894000000001</v>
      </c>
      <c r="M453" s="123">
        <f t="shared" si="566"/>
        <v>1170.84868555</v>
      </c>
      <c r="N453" s="27">
        <f t="shared" si="580"/>
        <v>0</v>
      </c>
      <c r="O453" s="122">
        <f t="shared" si="567"/>
        <v>0</v>
      </c>
      <c r="P453" s="123">
        <f t="shared" si="612"/>
        <v>0</v>
      </c>
      <c r="Q453" s="122">
        <f t="shared" si="573"/>
        <v>0.1268</v>
      </c>
      <c r="R453" s="130">
        <f t="shared" si="568"/>
        <v>1.0054705269999999</v>
      </c>
      <c r="S453" s="123">
        <f t="shared" si="574"/>
        <v>6.40515934</v>
      </c>
      <c r="T453" s="123">
        <f t="shared" si="575"/>
        <v>0</v>
      </c>
      <c r="U453" s="131" t="str">
        <f t="shared" ref="U453" si="643">U452</f>
        <v>J=</v>
      </c>
      <c r="V453" s="140">
        <f t="shared" si="617"/>
        <v>44431</v>
      </c>
      <c r="W453" s="4"/>
      <c r="X453" s="4"/>
      <c r="Y453" s="4"/>
      <c r="AD453" s="5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  <c r="AU453" s="13"/>
    </row>
    <row r="454" spans="1:47" x14ac:dyDescent="0.2">
      <c r="A454" s="125">
        <f t="shared" si="570"/>
        <v>44418</v>
      </c>
      <c r="B454" s="123">
        <f t="shared" si="565"/>
        <v>1178.4438961799999</v>
      </c>
      <c r="C454" s="3">
        <f t="shared" si="614"/>
        <v>1157.2059220599999</v>
      </c>
      <c r="D454" s="126">
        <f t="shared" si="577"/>
        <v>907.899</v>
      </c>
      <c r="E454" s="175">
        <f>IF(DAY(A453)=$A$7,VLOOKUP(A453,[1]A!$A$15:$C$500,3),E453)</f>
        <v>927.51199999999994</v>
      </c>
      <c r="F454" s="127">
        <f t="shared" si="578"/>
        <v>44371</v>
      </c>
      <c r="G454" s="122">
        <f t="shared" si="579"/>
        <v>2.1602623199276527E-2</v>
      </c>
      <c r="H454" s="128">
        <f t="shared" si="584"/>
        <v>18</v>
      </c>
      <c r="I454" s="128">
        <f t="shared" si="571"/>
        <v>31</v>
      </c>
      <c r="J454" s="123">
        <f t="shared" si="572"/>
        <v>1.0124872152264945</v>
      </c>
      <c r="K454" s="123">
        <v>1</v>
      </c>
      <c r="L454" s="123">
        <f t="shared" si="615"/>
        <v>1.01248721</v>
      </c>
      <c r="M454" s="123">
        <f t="shared" si="566"/>
        <v>1171.6561954199999</v>
      </c>
      <c r="N454" s="27">
        <f t="shared" si="580"/>
        <v>0</v>
      </c>
      <c r="O454" s="122">
        <f t="shared" si="567"/>
        <v>0</v>
      </c>
      <c r="P454" s="123">
        <f t="shared" si="612"/>
        <v>0</v>
      </c>
      <c r="Q454" s="122">
        <f t="shared" si="573"/>
        <v>0.1268</v>
      </c>
      <c r="R454" s="130">
        <f t="shared" si="568"/>
        <v>1.005793253</v>
      </c>
      <c r="S454" s="123">
        <f t="shared" si="574"/>
        <v>6.7877007599999999</v>
      </c>
      <c r="T454" s="123">
        <f t="shared" si="575"/>
        <v>0</v>
      </c>
      <c r="U454" s="131" t="str">
        <f t="shared" ref="U454" si="644">U453</f>
        <v>J=</v>
      </c>
      <c r="V454" s="140">
        <f t="shared" si="617"/>
        <v>44431</v>
      </c>
      <c r="W454" s="4"/>
      <c r="X454" s="4"/>
      <c r="Y454" s="4"/>
      <c r="AD454" s="5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  <c r="AU454" s="13"/>
    </row>
    <row r="455" spans="1:47" x14ac:dyDescent="0.2">
      <c r="A455" s="125">
        <f t="shared" si="570"/>
        <v>44419</v>
      </c>
      <c r="B455" s="123">
        <f t="shared" si="565"/>
        <v>1179.63514947</v>
      </c>
      <c r="C455" s="3">
        <f t="shared" si="614"/>
        <v>1157.2059220599999</v>
      </c>
      <c r="D455" s="126">
        <f t="shared" si="577"/>
        <v>907.899</v>
      </c>
      <c r="E455" s="175">
        <f>IF(DAY(A454)=$A$7,VLOOKUP(A454,[1]A!$A$15:$C$500,3),E454)</f>
        <v>927.51199999999994</v>
      </c>
      <c r="F455" s="127">
        <f t="shared" si="578"/>
        <v>44371</v>
      </c>
      <c r="G455" s="122">
        <f t="shared" si="579"/>
        <v>2.1602623199276527E-2</v>
      </c>
      <c r="H455" s="128">
        <f t="shared" si="584"/>
        <v>19</v>
      </c>
      <c r="I455" s="128">
        <f t="shared" si="571"/>
        <v>31</v>
      </c>
      <c r="J455" s="123">
        <f t="shared" si="572"/>
        <v>1.0131855035781963</v>
      </c>
      <c r="K455" s="123">
        <v>1</v>
      </c>
      <c r="L455" s="123">
        <f t="shared" si="615"/>
        <v>1.0131855000000001</v>
      </c>
      <c r="M455" s="123">
        <f t="shared" si="566"/>
        <v>1172.4642607400001</v>
      </c>
      <c r="N455" s="27">
        <f t="shared" si="580"/>
        <v>0</v>
      </c>
      <c r="O455" s="122">
        <f t="shared" si="567"/>
        <v>0</v>
      </c>
      <c r="P455" s="123">
        <f t="shared" si="612"/>
        <v>0</v>
      </c>
      <c r="Q455" s="122">
        <f t="shared" si="573"/>
        <v>0.1268</v>
      </c>
      <c r="R455" s="130">
        <f t="shared" si="568"/>
        <v>1.006116083</v>
      </c>
      <c r="S455" s="123">
        <f t="shared" si="574"/>
        <v>7.1708887299999997</v>
      </c>
      <c r="T455" s="123">
        <f t="shared" si="575"/>
        <v>0</v>
      </c>
      <c r="U455" s="131" t="str">
        <f t="shared" ref="U455" si="645">U454</f>
        <v>J=</v>
      </c>
      <c r="V455" s="140">
        <f t="shared" si="617"/>
        <v>44431</v>
      </c>
      <c r="W455" s="4"/>
      <c r="X455" s="4"/>
      <c r="Y455" s="4"/>
      <c r="AD455" s="5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  <c r="AU455" s="13"/>
    </row>
    <row r="456" spans="1:47" x14ac:dyDescent="0.2">
      <c r="A456" s="125">
        <f t="shared" si="570"/>
        <v>44420</v>
      </c>
      <c r="B456" s="123">
        <f t="shared" si="565"/>
        <v>1180.82760437</v>
      </c>
      <c r="C456" s="3">
        <f t="shared" si="614"/>
        <v>1157.2059220599999</v>
      </c>
      <c r="D456" s="126">
        <f t="shared" si="577"/>
        <v>907.899</v>
      </c>
      <c r="E456" s="175">
        <f>IF(DAY(A455)=$A$7,VLOOKUP(A455,[1]A!$A$15:$C$500,3),E455)</f>
        <v>927.51199999999994</v>
      </c>
      <c r="F456" s="127">
        <f t="shared" si="578"/>
        <v>44371</v>
      </c>
      <c r="G456" s="122">
        <f t="shared" si="579"/>
        <v>2.1602623199276527E-2</v>
      </c>
      <c r="H456" s="128">
        <f t="shared" si="584"/>
        <v>20</v>
      </c>
      <c r="I456" s="128">
        <f t="shared" si="571"/>
        <v>31</v>
      </c>
      <c r="J456" s="123">
        <f t="shared" si="572"/>
        <v>1.0138842735227664</v>
      </c>
      <c r="K456" s="123">
        <v>1</v>
      </c>
      <c r="L456" s="123">
        <f t="shared" si="615"/>
        <v>1.0138842699999999</v>
      </c>
      <c r="M456" s="123">
        <f t="shared" si="566"/>
        <v>1173.2728815200001</v>
      </c>
      <c r="N456" s="27">
        <f t="shared" si="580"/>
        <v>0</v>
      </c>
      <c r="O456" s="122">
        <f t="shared" si="567"/>
        <v>0</v>
      </c>
      <c r="P456" s="123">
        <f t="shared" si="612"/>
        <v>0</v>
      </c>
      <c r="Q456" s="122">
        <f t="shared" si="573"/>
        <v>0.1268</v>
      </c>
      <c r="R456" s="130">
        <f t="shared" si="568"/>
        <v>1.0064390160000001</v>
      </c>
      <c r="S456" s="123">
        <f t="shared" si="574"/>
        <v>7.5547228500000001</v>
      </c>
      <c r="T456" s="123">
        <f t="shared" si="575"/>
        <v>0</v>
      </c>
      <c r="U456" s="131" t="str">
        <f t="shared" ref="U456" si="646">U455</f>
        <v>J=</v>
      </c>
      <c r="V456" s="140">
        <f t="shared" si="617"/>
        <v>44431</v>
      </c>
      <c r="W456" s="4"/>
      <c r="X456" s="4"/>
      <c r="Y456" s="4"/>
      <c r="AD456" s="5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</row>
    <row r="457" spans="1:47" x14ac:dyDescent="0.2">
      <c r="A457" s="125">
        <f t="shared" si="570"/>
        <v>44421</v>
      </c>
      <c r="B457" s="123">
        <f t="shared" si="565"/>
        <v>1182.02126286</v>
      </c>
      <c r="C457" s="3">
        <f t="shared" si="614"/>
        <v>1157.2059220599999</v>
      </c>
      <c r="D457" s="126">
        <f t="shared" si="577"/>
        <v>907.899</v>
      </c>
      <c r="E457" s="175">
        <f>IF(DAY(A456)=$A$7,VLOOKUP(A456,[1]A!$A$15:$C$500,3),E456)</f>
        <v>927.51199999999994</v>
      </c>
      <c r="F457" s="127">
        <f t="shared" si="578"/>
        <v>44371</v>
      </c>
      <c r="G457" s="122">
        <f t="shared" si="579"/>
        <v>2.1602623199276527E-2</v>
      </c>
      <c r="H457" s="128">
        <f t="shared" si="584"/>
        <v>21</v>
      </c>
      <c r="I457" s="128">
        <f t="shared" si="571"/>
        <v>31</v>
      </c>
      <c r="J457" s="123">
        <f t="shared" si="572"/>
        <v>1.0145835253923481</v>
      </c>
      <c r="K457" s="123">
        <v>1</v>
      </c>
      <c r="L457" s="123">
        <f t="shared" si="615"/>
        <v>1.01458352</v>
      </c>
      <c r="M457" s="123">
        <f t="shared" si="566"/>
        <v>1174.08205776</v>
      </c>
      <c r="N457" s="27">
        <f t="shared" si="580"/>
        <v>0</v>
      </c>
      <c r="O457" s="122">
        <f t="shared" si="567"/>
        <v>0</v>
      </c>
      <c r="P457" s="123">
        <f t="shared" si="612"/>
        <v>0</v>
      </c>
      <c r="Q457" s="122">
        <f t="shared" si="573"/>
        <v>0.1268</v>
      </c>
      <c r="R457" s="130">
        <f t="shared" si="568"/>
        <v>1.0067620530000001</v>
      </c>
      <c r="S457" s="123">
        <f t="shared" si="574"/>
        <v>7.9392050999999997</v>
      </c>
      <c r="T457" s="123">
        <f t="shared" si="575"/>
        <v>0</v>
      </c>
      <c r="U457" s="131" t="str">
        <f t="shared" ref="U457" si="647">U456</f>
        <v>J=</v>
      </c>
      <c r="V457" s="140">
        <f t="shared" si="617"/>
        <v>44431</v>
      </c>
      <c r="W457" s="4"/>
      <c r="X457" s="4"/>
      <c r="Y457" s="4"/>
      <c r="AD457" s="5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</row>
    <row r="458" spans="1:47" x14ac:dyDescent="0.2">
      <c r="A458" s="125">
        <f t="shared" si="570"/>
        <v>44422</v>
      </c>
      <c r="B458" s="123">
        <f t="shared" ref="B458:B521" si="648">(M458+S458)</f>
        <v>1183.21612454</v>
      </c>
      <c r="C458" s="3">
        <f t="shared" si="614"/>
        <v>1157.2059220599999</v>
      </c>
      <c r="D458" s="126">
        <f t="shared" si="577"/>
        <v>907.899</v>
      </c>
      <c r="E458" s="175">
        <f>IF(DAY(A457)=$A$7,VLOOKUP(A457,[1]A!$A$15:$C$500,3),E457)</f>
        <v>927.51199999999994</v>
      </c>
      <c r="F458" s="127">
        <f t="shared" si="578"/>
        <v>44371</v>
      </c>
      <c r="G458" s="122">
        <f t="shared" si="579"/>
        <v>2.1602623199276527E-2</v>
      </c>
      <c r="H458" s="128">
        <f t="shared" si="584"/>
        <v>22</v>
      </c>
      <c r="I458" s="128">
        <f t="shared" si="571"/>
        <v>31</v>
      </c>
      <c r="J458" s="123">
        <f t="shared" si="572"/>
        <v>1.0152832595193133</v>
      </c>
      <c r="K458" s="123">
        <v>1</v>
      </c>
      <c r="L458" s="123">
        <f t="shared" si="615"/>
        <v>1.01528325</v>
      </c>
      <c r="M458" s="123">
        <f t="shared" ref="M458:M521" si="649">TRUNC(C458*L458,8)</f>
        <v>1174.8917894599999</v>
      </c>
      <c r="N458" s="27">
        <f t="shared" si="580"/>
        <v>0</v>
      </c>
      <c r="O458" s="122">
        <f t="shared" ref="O458:O521" si="650">IF(N458&gt;0,VLOOKUP(N458,$X$10:$AD$121,7),0)</f>
        <v>0</v>
      </c>
      <c r="P458" s="123">
        <f t="shared" si="612"/>
        <v>0</v>
      </c>
      <c r="Q458" s="122">
        <f t="shared" si="573"/>
        <v>0.1268</v>
      </c>
      <c r="R458" s="130">
        <f t="shared" ref="R458:R521" si="651">ROUND((1+Q458)^(1/12)^(H458/I458),9)</f>
        <v>1.007085193</v>
      </c>
      <c r="S458" s="123">
        <f t="shared" si="574"/>
        <v>8.3243350800000009</v>
      </c>
      <c r="T458" s="123">
        <f t="shared" si="575"/>
        <v>0</v>
      </c>
      <c r="U458" s="131" t="str">
        <f t="shared" ref="U458" si="652">U457</f>
        <v>J=</v>
      </c>
      <c r="V458" s="140">
        <f t="shared" si="617"/>
        <v>44431</v>
      </c>
      <c r="W458" s="4"/>
      <c r="X458" s="4"/>
      <c r="Y458" s="4"/>
      <c r="AD458" s="5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</row>
    <row r="459" spans="1:47" x14ac:dyDescent="0.2">
      <c r="A459" s="125">
        <f t="shared" ref="A459:A522" si="653">(A458+1)</f>
        <v>44423</v>
      </c>
      <c r="B459" s="123">
        <f t="shared" si="648"/>
        <v>1184.41220421</v>
      </c>
      <c r="C459" s="3">
        <f t="shared" si="614"/>
        <v>1157.2059220599999</v>
      </c>
      <c r="D459" s="126">
        <f t="shared" si="577"/>
        <v>907.899</v>
      </c>
      <c r="E459" s="175">
        <f>IF(DAY(A458)=$A$7,VLOOKUP(A458,[1]A!$A$15:$C$500,3),E458)</f>
        <v>927.51199999999994</v>
      </c>
      <c r="F459" s="127">
        <f t="shared" si="578"/>
        <v>44371</v>
      </c>
      <c r="G459" s="122">
        <f t="shared" si="579"/>
        <v>2.1602623199276527E-2</v>
      </c>
      <c r="H459" s="128">
        <f t="shared" si="584"/>
        <v>23</v>
      </c>
      <c r="I459" s="128">
        <f t="shared" ref="I459:I522" si="654">IF(DAY(A459)=A$7+1,DAY(EOMONTH(A459,0)),I458)</f>
        <v>31</v>
      </c>
      <c r="J459" s="123">
        <f t="shared" ref="J459:J522" si="655">IF(E459&gt;D459,((E459/D459)^(H459/I459)),1)</f>
        <v>1.0159834762362636</v>
      </c>
      <c r="K459" s="123">
        <v>1</v>
      </c>
      <c r="L459" s="123">
        <f t="shared" si="615"/>
        <v>1.0159834700000001</v>
      </c>
      <c r="M459" s="123">
        <f t="shared" si="649"/>
        <v>1175.70208819</v>
      </c>
      <c r="N459" s="27">
        <f t="shared" si="580"/>
        <v>0</v>
      </c>
      <c r="O459" s="122">
        <f t="shared" si="650"/>
        <v>0</v>
      </c>
      <c r="P459" s="123">
        <f t="shared" si="612"/>
        <v>0</v>
      </c>
      <c r="Q459" s="122">
        <f t="shared" ref="Q459:Q522" si="656">(Q458)</f>
        <v>0.1268</v>
      </c>
      <c r="R459" s="130">
        <f t="shared" si="651"/>
        <v>1.0074084379999999</v>
      </c>
      <c r="S459" s="123">
        <f t="shared" ref="S459:S522" si="657">TRUNC(M459*(R459-1),8)</f>
        <v>8.7101160199999992</v>
      </c>
      <c r="T459" s="123">
        <f t="shared" ref="T459:T522" si="658">IF(N459&gt;0,P459+S459,0)</f>
        <v>0</v>
      </c>
      <c r="U459" s="131" t="str">
        <f t="shared" ref="U459" si="659">U458</f>
        <v>J=</v>
      </c>
      <c r="V459" s="140">
        <f t="shared" si="617"/>
        <v>44431</v>
      </c>
      <c r="W459" s="4"/>
      <c r="X459" s="4"/>
      <c r="Y459" s="4"/>
      <c r="AD459" s="5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</row>
    <row r="460" spans="1:47" x14ac:dyDescent="0.2">
      <c r="A460" s="125">
        <f t="shared" si="653"/>
        <v>44424</v>
      </c>
      <c r="B460" s="123">
        <f t="shared" si="648"/>
        <v>1185.60948867</v>
      </c>
      <c r="C460" s="3">
        <f t="shared" si="614"/>
        <v>1157.2059220599999</v>
      </c>
      <c r="D460" s="126">
        <f t="shared" ref="D460:D523" si="660">IF(E460=E459,D459,E459)</f>
        <v>907.899</v>
      </c>
      <c r="E460" s="175">
        <f>IF(DAY(A459)=$A$7,VLOOKUP(A459,[1]A!$A$15:$C$500,3),E459)</f>
        <v>927.51199999999994</v>
      </c>
      <c r="F460" s="127">
        <f t="shared" ref="F460:F523" si="661">IF(D460=D459,F459,EDATE(A460,-1))</f>
        <v>44371</v>
      </c>
      <c r="G460" s="122">
        <f t="shared" ref="G460:G523" si="662">(E460/D460)-1</f>
        <v>2.1602623199276527E-2</v>
      </c>
      <c r="H460" s="128">
        <f t="shared" si="584"/>
        <v>24</v>
      </c>
      <c r="I460" s="128">
        <f t="shared" si="654"/>
        <v>31</v>
      </c>
      <c r="J460" s="123">
        <f t="shared" si="655"/>
        <v>1.0166841758760301</v>
      </c>
      <c r="K460" s="123">
        <v>1</v>
      </c>
      <c r="L460" s="123">
        <f t="shared" si="615"/>
        <v>1.01668417</v>
      </c>
      <c r="M460" s="123">
        <f t="shared" si="649"/>
        <v>1176.5129423799999</v>
      </c>
      <c r="N460" s="27">
        <f t="shared" ref="N460:N523" si="663">IF(DAY(A460)=A$7,VLOOKUP(A460,$Y$10:$AG$75,8),0)</f>
        <v>0</v>
      </c>
      <c r="O460" s="122">
        <f t="shared" si="650"/>
        <v>0</v>
      </c>
      <c r="P460" s="123">
        <f t="shared" si="612"/>
        <v>0</v>
      </c>
      <c r="Q460" s="122">
        <f t="shared" si="656"/>
        <v>0.1268</v>
      </c>
      <c r="R460" s="130">
        <f t="shared" si="651"/>
        <v>1.0077317859999999</v>
      </c>
      <c r="S460" s="123">
        <f t="shared" si="657"/>
        <v>9.0965462899999991</v>
      </c>
      <c r="T460" s="123">
        <f t="shared" si="658"/>
        <v>0</v>
      </c>
      <c r="U460" s="131" t="str">
        <f t="shared" ref="U460" si="664">U459</f>
        <v>J=</v>
      </c>
      <c r="V460" s="140">
        <f t="shared" si="617"/>
        <v>44431</v>
      </c>
      <c r="W460" s="4"/>
      <c r="X460" s="4"/>
      <c r="Y460" s="4"/>
      <c r="AD460" s="5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</row>
    <row r="461" spans="1:47" x14ac:dyDescent="0.2">
      <c r="A461" s="125">
        <f t="shared" si="653"/>
        <v>44425</v>
      </c>
      <c r="B461" s="123">
        <f t="shared" si="648"/>
        <v>1186.8079798799999</v>
      </c>
      <c r="C461" s="3">
        <f t="shared" si="614"/>
        <v>1157.2059220599999</v>
      </c>
      <c r="D461" s="126">
        <f t="shared" si="660"/>
        <v>907.899</v>
      </c>
      <c r="E461" s="175">
        <f>IF(DAY(A460)=$A$7,VLOOKUP(A460,[1]A!$A$15:$C$500,3),E460)</f>
        <v>927.51199999999994</v>
      </c>
      <c r="F461" s="127">
        <f t="shared" si="661"/>
        <v>44371</v>
      </c>
      <c r="G461" s="122">
        <f t="shared" si="662"/>
        <v>2.1602623199276527E-2</v>
      </c>
      <c r="H461" s="128">
        <f t="shared" si="584"/>
        <v>25</v>
      </c>
      <c r="I461" s="128">
        <f t="shared" si="654"/>
        <v>31</v>
      </c>
      <c r="J461" s="123">
        <f t="shared" si="655"/>
        <v>1.0173853587716728</v>
      </c>
      <c r="K461" s="123">
        <v>1</v>
      </c>
      <c r="L461" s="123">
        <f t="shared" si="615"/>
        <v>1.0173853500000001</v>
      </c>
      <c r="M461" s="123">
        <f t="shared" si="649"/>
        <v>1177.32435203</v>
      </c>
      <c r="N461" s="27">
        <f t="shared" si="663"/>
        <v>0</v>
      </c>
      <c r="O461" s="122">
        <f t="shared" si="650"/>
        <v>0</v>
      </c>
      <c r="P461" s="123">
        <f t="shared" si="612"/>
        <v>0</v>
      </c>
      <c r="Q461" s="122">
        <f t="shared" si="656"/>
        <v>0.1268</v>
      </c>
      <c r="R461" s="130">
        <f t="shared" si="651"/>
        <v>1.0080552380000001</v>
      </c>
      <c r="S461" s="123">
        <f t="shared" si="657"/>
        <v>9.4836278499999995</v>
      </c>
      <c r="T461" s="123">
        <f t="shared" si="658"/>
        <v>0</v>
      </c>
      <c r="U461" s="131" t="str">
        <f t="shared" ref="U461" si="665">U460</f>
        <v>J=</v>
      </c>
      <c r="V461" s="140">
        <f t="shared" si="617"/>
        <v>44431</v>
      </c>
      <c r="W461" s="4"/>
      <c r="X461" s="4"/>
      <c r="Y461" s="4"/>
      <c r="AD461" s="5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</row>
    <row r="462" spans="1:47" x14ac:dyDescent="0.2">
      <c r="A462" s="125">
        <f t="shared" si="653"/>
        <v>44426</v>
      </c>
      <c r="B462" s="123">
        <f t="shared" si="648"/>
        <v>1188.00768913</v>
      </c>
      <c r="C462" s="3">
        <f t="shared" si="614"/>
        <v>1157.2059220599999</v>
      </c>
      <c r="D462" s="126">
        <f t="shared" si="660"/>
        <v>907.899</v>
      </c>
      <c r="E462" s="175">
        <f>IF(DAY(A461)=$A$7,VLOOKUP(A461,[1]A!$A$15:$C$500,3),E461)</f>
        <v>927.51199999999994</v>
      </c>
      <c r="F462" s="127">
        <f t="shared" si="661"/>
        <v>44371</v>
      </c>
      <c r="G462" s="122">
        <f t="shared" si="662"/>
        <v>2.1602623199276527E-2</v>
      </c>
      <c r="H462" s="128">
        <f t="shared" si="584"/>
        <v>26</v>
      </c>
      <c r="I462" s="128">
        <f t="shared" si="654"/>
        <v>31</v>
      </c>
      <c r="J462" s="123">
        <f t="shared" si="655"/>
        <v>1.018087025256482</v>
      </c>
      <c r="K462" s="123">
        <v>1</v>
      </c>
      <c r="L462" s="123">
        <f t="shared" si="615"/>
        <v>1.0180870200000001</v>
      </c>
      <c r="M462" s="123">
        <f t="shared" si="649"/>
        <v>1178.13632871</v>
      </c>
      <c r="N462" s="27">
        <f t="shared" si="663"/>
        <v>0</v>
      </c>
      <c r="O462" s="122">
        <f t="shared" si="650"/>
        <v>0</v>
      </c>
      <c r="P462" s="123">
        <f t="shared" si="612"/>
        <v>0</v>
      </c>
      <c r="Q462" s="122">
        <f t="shared" si="656"/>
        <v>0.1268</v>
      </c>
      <c r="R462" s="130">
        <f t="shared" si="651"/>
        <v>1.0083787930000001</v>
      </c>
      <c r="S462" s="123">
        <f t="shared" si="657"/>
        <v>9.8713604200000002</v>
      </c>
      <c r="T462" s="123">
        <f t="shared" si="658"/>
        <v>0</v>
      </c>
      <c r="U462" s="131" t="str">
        <f t="shared" ref="U462" si="666">U461</f>
        <v>J=</v>
      </c>
      <c r="V462" s="140">
        <f t="shared" si="617"/>
        <v>44431</v>
      </c>
      <c r="W462" s="4"/>
      <c r="X462" s="4"/>
      <c r="Y462" s="4"/>
      <c r="AD462" s="5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</row>
    <row r="463" spans="1:47" x14ac:dyDescent="0.2">
      <c r="A463" s="125">
        <f t="shared" si="653"/>
        <v>44427</v>
      </c>
      <c r="B463" s="123">
        <f t="shared" si="648"/>
        <v>1189.2086079000001</v>
      </c>
      <c r="C463" s="3">
        <f t="shared" si="614"/>
        <v>1157.2059220599999</v>
      </c>
      <c r="D463" s="126">
        <f t="shared" si="660"/>
        <v>907.899</v>
      </c>
      <c r="E463" s="175">
        <f>IF(DAY(A462)=$A$7,VLOOKUP(A462,[1]A!$A$15:$C$500,3),E462)</f>
        <v>927.51199999999994</v>
      </c>
      <c r="F463" s="127">
        <f t="shared" si="661"/>
        <v>44371</v>
      </c>
      <c r="G463" s="122">
        <f t="shared" si="662"/>
        <v>2.1602623199276527E-2</v>
      </c>
      <c r="H463" s="128">
        <f t="shared" ref="H463:H526" si="667">IF(DAY(A463)=A$7+1,1,H462+1)</f>
        <v>27</v>
      </c>
      <c r="I463" s="128">
        <f t="shared" si="654"/>
        <v>31</v>
      </c>
      <c r="J463" s="123">
        <f t="shared" si="655"/>
        <v>1.0187891756639775</v>
      </c>
      <c r="K463" s="123">
        <v>1</v>
      </c>
      <c r="L463" s="123">
        <f t="shared" si="615"/>
        <v>1.01878917</v>
      </c>
      <c r="M463" s="123">
        <f t="shared" si="649"/>
        <v>1178.9488608500001</v>
      </c>
      <c r="N463" s="27">
        <f t="shared" si="663"/>
        <v>0</v>
      </c>
      <c r="O463" s="122">
        <f t="shared" si="650"/>
        <v>0</v>
      </c>
      <c r="P463" s="123">
        <f t="shared" si="612"/>
        <v>0</v>
      </c>
      <c r="Q463" s="122">
        <f t="shared" si="656"/>
        <v>0.1268</v>
      </c>
      <c r="R463" s="130">
        <f t="shared" si="651"/>
        <v>1.0087024529999999</v>
      </c>
      <c r="S463" s="123">
        <f t="shared" si="657"/>
        <v>10.25974705</v>
      </c>
      <c r="T463" s="123">
        <f t="shared" si="658"/>
        <v>0</v>
      </c>
      <c r="U463" s="131" t="str">
        <f t="shared" ref="U463" si="668">U462</f>
        <v>J=</v>
      </c>
      <c r="V463" s="140">
        <f t="shared" si="617"/>
        <v>44431</v>
      </c>
      <c r="W463" s="4"/>
      <c r="X463" s="4"/>
      <c r="Y463" s="4"/>
      <c r="AD463" s="5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</row>
    <row r="464" spans="1:47" x14ac:dyDescent="0.2">
      <c r="A464" s="125">
        <f t="shared" si="653"/>
        <v>44428</v>
      </c>
      <c r="B464" s="123">
        <f t="shared" si="648"/>
        <v>1190.4107462900001</v>
      </c>
      <c r="C464" s="3">
        <f t="shared" si="614"/>
        <v>1157.2059220599999</v>
      </c>
      <c r="D464" s="126">
        <f t="shared" si="660"/>
        <v>907.899</v>
      </c>
      <c r="E464" s="175">
        <f>IF(DAY(A463)=$A$7,VLOOKUP(A463,[1]A!$A$15:$C$500,3),E463)</f>
        <v>927.51199999999994</v>
      </c>
      <c r="F464" s="127">
        <f t="shared" si="661"/>
        <v>44371</v>
      </c>
      <c r="G464" s="122">
        <f t="shared" si="662"/>
        <v>2.1602623199276527E-2</v>
      </c>
      <c r="H464" s="128">
        <f t="shared" si="667"/>
        <v>28</v>
      </c>
      <c r="I464" s="128">
        <f t="shared" si="654"/>
        <v>31</v>
      </c>
      <c r="J464" s="123">
        <f t="shared" si="655"/>
        <v>1.0194918103279094</v>
      </c>
      <c r="K464" s="123">
        <v>1</v>
      </c>
      <c r="L464" s="123">
        <f t="shared" si="615"/>
        <v>1.0194918100000001</v>
      </c>
      <c r="M464" s="123">
        <f t="shared" si="649"/>
        <v>1179.7619600200001</v>
      </c>
      <c r="N464" s="27">
        <f t="shared" si="663"/>
        <v>0</v>
      </c>
      <c r="O464" s="122">
        <f t="shared" si="650"/>
        <v>0</v>
      </c>
      <c r="P464" s="123">
        <f t="shared" si="612"/>
        <v>0</v>
      </c>
      <c r="Q464" s="122">
        <f t="shared" si="656"/>
        <v>0.1268</v>
      </c>
      <c r="R464" s="130">
        <f t="shared" si="651"/>
        <v>1.0090262160000001</v>
      </c>
      <c r="S464" s="123">
        <f t="shared" si="657"/>
        <v>10.64878627</v>
      </c>
      <c r="T464" s="123">
        <f t="shared" si="658"/>
        <v>0</v>
      </c>
      <c r="U464" s="131" t="str">
        <f t="shared" ref="U464" si="669">U463</f>
        <v>J=</v>
      </c>
      <c r="V464" s="140">
        <f t="shared" si="617"/>
        <v>44431</v>
      </c>
      <c r="W464" s="4"/>
      <c r="X464" s="4"/>
      <c r="Y464" s="4"/>
      <c r="AD464" s="5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</row>
    <row r="465" spans="1:161" x14ac:dyDescent="0.2">
      <c r="A465" s="125">
        <f t="shared" si="653"/>
        <v>44429</v>
      </c>
      <c r="B465" s="123">
        <f t="shared" si="648"/>
        <v>1191.6140841199999</v>
      </c>
      <c r="C465" s="3">
        <f t="shared" si="614"/>
        <v>1157.2059220599999</v>
      </c>
      <c r="D465" s="126">
        <f t="shared" si="660"/>
        <v>907.899</v>
      </c>
      <c r="E465" s="175">
        <f>IF(DAY(A464)=$A$7,VLOOKUP(A464,[1]A!$A$15:$C$500,3),E464)</f>
        <v>927.51199999999994</v>
      </c>
      <c r="F465" s="127">
        <f t="shared" si="661"/>
        <v>44371</v>
      </c>
      <c r="G465" s="122">
        <f t="shared" si="662"/>
        <v>2.1602623199276527E-2</v>
      </c>
      <c r="H465" s="128">
        <f t="shared" si="667"/>
        <v>29</v>
      </c>
      <c r="I465" s="128">
        <f t="shared" si="654"/>
        <v>31</v>
      </c>
      <c r="J465" s="123">
        <f t="shared" si="655"/>
        <v>1.0201949295822579</v>
      </c>
      <c r="K465" s="123">
        <v>1</v>
      </c>
      <c r="L465" s="123">
        <f t="shared" si="615"/>
        <v>1.02019492</v>
      </c>
      <c r="M465" s="123">
        <f t="shared" si="649"/>
        <v>1180.5756030699999</v>
      </c>
      <c r="N465" s="27">
        <f t="shared" si="663"/>
        <v>0</v>
      </c>
      <c r="O465" s="122">
        <f t="shared" si="650"/>
        <v>0</v>
      </c>
      <c r="P465" s="123">
        <f t="shared" si="612"/>
        <v>0</v>
      </c>
      <c r="Q465" s="122">
        <f t="shared" si="656"/>
        <v>0.1268</v>
      </c>
      <c r="R465" s="130">
        <f t="shared" si="651"/>
        <v>1.009350084</v>
      </c>
      <c r="S465" s="123">
        <f t="shared" si="657"/>
        <v>11.03848105</v>
      </c>
      <c r="T465" s="123">
        <f t="shared" si="658"/>
        <v>0</v>
      </c>
      <c r="U465" s="131" t="str">
        <f t="shared" ref="U465" si="670">U464</f>
        <v>J=</v>
      </c>
      <c r="V465" s="140">
        <f t="shared" si="617"/>
        <v>44431</v>
      </c>
      <c r="W465" s="4"/>
      <c r="X465" s="4"/>
      <c r="Y465" s="4"/>
      <c r="AD465" s="5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</row>
    <row r="466" spans="1:161" x14ac:dyDescent="0.2">
      <c r="A466" s="125">
        <f t="shared" si="653"/>
        <v>44430</v>
      </c>
      <c r="B466" s="123">
        <f t="shared" si="648"/>
        <v>1192.81865487</v>
      </c>
      <c r="C466" s="3">
        <f t="shared" si="614"/>
        <v>1157.2059220599999</v>
      </c>
      <c r="D466" s="126">
        <f t="shared" si="660"/>
        <v>907.899</v>
      </c>
      <c r="E466" s="175">
        <f>IF(DAY(A465)=$A$7,VLOOKUP(A465,[1]A!$A$15:$C$500,3),E465)</f>
        <v>927.51199999999994</v>
      </c>
      <c r="F466" s="127">
        <f t="shared" si="661"/>
        <v>44371</v>
      </c>
      <c r="G466" s="122">
        <f t="shared" si="662"/>
        <v>2.1602623199276527E-2</v>
      </c>
      <c r="H466" s="128">
        <f t="shared" si="667"/>
        <v>30</v>
      </c>
      <c r="I466" s="128">
        <f t="shared" si="654"/>
        <v>31</v>
      </c>
      <c r="J466" s="123">
        <f t="shared" si="655"/>
        <v>1.0208985337612331</v>
      </c>
      <c r="K466" s="123">
        <v>1</v>
      </c>
      <c r="L466" s="123">
        <f t="shared" si="615"/>
        <v>1.02089853</v>
      </c>
      <c r="M466" s="123">
        <f t="shared" si="649"/>
        <v>1181.3898247300001</v>
      </c>
      <c r="N466" s="27">
        <f t="shared" si="663"/>
        <v>0</v>
      </c>
      <c r="O466" s="122">
        <f t="shared" si="650"/>
        <v>0</v>
      </c>
      <c r="P466" s="123">
        <f t="shared" si="612"/>
        <v>0</v>
      </c>
      <c r="Q466" s="122">
        <f t="shared" si="656"/>
        <v>0.1268</v>
      </c>
      <c r="R466" s="130">
        <f t="shared" si="651"/>
        <v>1.0096740550000001</v>
      </c>
      <c r="S466" s="123">
        <f t="shared" si="657"/>
        <v>11.428830140000001</v>
      </c>
      <c r="T466" s="123">
        <f t="shared" si="658"/>
        <v>0</v>
      </c>
      <c r="U466" s="131" t="str">
        <f t="shared" ref="U466" si="671">U465</f>
        <v>J=</v>
      </c>
      <c r="V466" s="140">
        <f t="shared" si="617"/>
        <v>44431</v>
      </c>
      <c r="W466" s="28"/>
      <c r="X466" s="4"/>
      <c r="Y466" s="4"/>
      <c r="AA466" s="18"/>
      <c r="AB466" s="18"/>
      <c r="AC466" s="18"/>
      <c r="AD466" s="19"/>
      <c r="AE466" s="18"/>
      <c r="AF466" s="18"/>
      <c r="AG466" s="18"/>
      <c r="AH466" s="18"/>
      <c r="AI466" s="17"/>
      <c r="AJ466" s="17"/>
      <c r="AK466" s="17"/>
      <c r="AL466" s="17"/>
      <c r="AM466" s="17"/>
      <c r="AN466" s="17"/>
      <c r="AO466" s="17"/>
      <c r="AP466" s="17"/>
      <c r="AQ466" s="17"/>
      <c r="AR466" s="17"/>
      <c r="AS466" s="17"/>
      <c r="AT466" s="17"/>
      <c r="AU466" s="17"/>
      <c r="AV466" s="18"/>
      <c r="AW466" s="18"/>
      <c r="AX466" s="18"/>
      <c r="AY466" s="18"/>
      <c r="AZ466" s="18"/>
      <c r="BA466" s="18"/>
      <c r="BB466" s="18"/>
      <c r="BC466" s="18"/>
      <c r="BD466" s="18"/>
      <c r="BE466" s="18"/>
      <c r="BF466" s="18"/>
      <c r="BG466" s="18"/>
      <c r="BH466" s="18"/>
      <c r="BI466" s="18"/>
      <c r="BJ466" s="18"/>
      <c r="BK466" s="18"/>
      <c r="BL466" s="18"/>
      <c r="BM466" s="18"/>
      <c r="BN466" s="18"/>
      <c r="BO466" s="18"/>
      <c r="BP466" s="18"/>
      <c r="BQ466" s="18"/>
      <c r="BR466" s="18"/>
      <c r="BS466" s="18"/>
      <c r="BT466" s="18"/>
      <c r="BU466" s="18"/>
      <c r="BV466" s="18"/>
      <c r="BW466" s="18"/>
      <c r="BX466" s="18"/>
      <c r="BY466" s="18"/>
      <c r="BZ466" s="18"/>
      <c r="CA466" s="18"/>
      <c r="CB466" s="18"/>
      <c r="CC466" s="18"/>
      <c r="CD466" s="18"/>
      <c r="CE466" s="18"/>
      <c r="CF466" s="18"/>
      <c r="CG466" s="18"/>
      <c r="CH466" s="18"/>
      <c r="CI466" s="18"/>
      <c r="CJ466" s="18"/>
      <c r="CK466" s="18"/>
      <c r="CL466" s="18"/>
      <c r="CM466" s="18"/>
      <c r="CN466" s="18"/>
      <c r="CO466" s="18"/>
      <c r="CP466" s="18"/>
      <c r="CQ466" s="18"/>
      <c r="CR466" s="18"/>
      <c r="CS466" s="18"/>
      <c r="CT466" s="18"/>
      <c r="CU466" s="18"/>
      <c r="CV466" s="18"/>
      <c r="CW466" s="18"/>
      <c r="CX466" s="18"/>
      <c r="CY466" s="18"/>
      <c r="CZ466" s="18"/>
      <c r="DA466" s="18"/>
      <c r="DB466" s="18"/>
      <c r="DC466" s="18"/>
      <c r="DD466" s="18"/>
      <c r="DE466" s="18"/>
      <c r="DF466" s="18"/>
      <c r="DG466" s="18"/>
      <c r="DH466" s="18"/>
      <c r="DI466" s="18"/>
      <c r="DJ466" s="18"/>
      <c r="DK466" s="18"/>
      <c r="DL466" s="18"/>
      <c r="DM466" s="18"/>
      <c r="DN466" s="18"/>
      <c r="DO466" s="18"/>
      <c r="DP466" s="18"/>
      <c r="DQ466" s="18"/>
      <c r="DR466" s="18"/>
      <c r="DS466" s="18"/>
      <c r="DT466" s="18"/>
      <c r="DU466" s="18"/>
      <c r="DV466" s="18"/>
      <c r="DW466" s="18"/>
      <c r="DX466" s="18"/>
      <c r="DY466" s="18"/>
      <c r="DZ466" s="18"/>
      <c r="EA466" s="18"/>
      <c r="EB466" s="18"/>
      <c r="EC466" s="18"/>
      <c r="ED466" s="18"/>
      <c r="EE466" s="18"/>
      <c r="EF466" s="18"/>
      <c r="EG466" s="18"/>
      <c r="EH466" s="18"/>
      <c r="EI466" s="18"/>
      <c r="EJ466" s="18"/>
      <c r="EK466" s="18"/>
      <c r="EL466" s="18"/>
      <c r="EM466" s="18"/>
      <c r="EN466" s="18"/>
      <c r="EO466" s="18"/>
      <c r="EP466" s="18"/>
      <c r="EQ466" s="18"/>
      <c r="ER466" s="18"/>
      <c r="ES466" s="18"/>
      <c r="ET466" s="18"/>
      <c r="EU466" s="18"/>
      <c r="EV466" s="18"/>
      <c r="EW466" s="18"/>
      <c r="EX466" s="18"/>
      <c r="EY466" s="18"/>
      <c r="EZ466" s="18"/>
      <c r="FA466" s="18"/>
      <c r="FB466" s="18"/>
      <c r="FC466" s="18"/>
      <c r="FD466" s="18"/>
      <c r="FE466" s="18"/>
    </row>
    <row r="467" spans="1:161" x14ac:dyDescent="0.2">
      <c r="A467" s="125">
        <f t="shared" si="653"/>
        <v>44431</v>
      </c>
      <c r="B467" s="123">
        <f t="shared" si="648"/>
        <v>1194.0244371399999</v>
      </c>
      <c r="C467" s="3">
        <f t="shared" si="614"/>
        <v>1157.2059220599999</v>
      </c>
      <c r="D467" s="126">
        <f t="shared" si="660"/>
        <v>907.899</v>
      </c>
      <c r="E467" s="175">
        <f>IF(DAY(A466)=$A$7,VLOOKUP(A466,[1]A!$A$15:$C$500,3),E466)</f>
        <v>927.51199999999994</v>
      </c>
      <c r="F467" s="127">
        <f t="shared" si="661"/>
        <v>44371</v>
      </c>
      <c r="G467" s="122">
        <f t="shared" si="662"/>
        <v>2.1602623199276527E-2</v>
      </c>
      <c r="H467" s="128">
        <f t="shared" si="667"/>
        <v>31</v>
      </c>
      <c r="I467" s="128">
        <f t="shared" si="654"/>
        <v>31</v>
      </c>
      <c r="J467" s="123">
        <f t="shared" si="655"/>
        <v>1.0216026231992765</v>
      </c>
      <c r="K467" s="123">
        <v>1</v>
      </c>
      <c r="L467" s="123">
        <f t="shared" si="615"/>
        <v>1.0216026199999999</v>
      </c>
      <c r="M467" s="123">
        <f t="shared" si="649"/>
        <v>1182.20460185</v>
      </c>
      <c r="N467" s="27">
        <f t="shared" si="663"/>
        <v>15</v>
      </c>
      <c r="O467" s="122">
        <f t="shared" si="650"/>
        <v>0</v>
      </c>
      <c r="P467" s="123">
        <f t="shared" si="612"/>
        <v>0</v>
      </c>
      <c r="Q467" s="122">
        <f t="shared" si="656"/>
        <v>0.1268</v>
      </c>
      <c r="R467" s="130">
        <f t="shared" si="651"/>
        <v>1.00999813</v>
      </c>
      <c r="S467" s="123">
        <f t="shared" si="657"/>
        <v>11.81983529</v>
      </c>
      <c r="T467" s="123">
        <f t="shared" si="658"/>
        <v>11.81983529</v>
      </c>
      <c r="U467" s="131" t="str">
        <f t="shared" ref="U467" si="672">U466</f>
        <v>J=</v>
      </c>
      <c r="V467" s="140">
        <f t="shared" si="617"/>
        <v>44431</v>
      </c>
      <c r="W467" s="4"/>
      <c r="X467" s="4"/>
      <c r="Y467" s="4"/>
      <c r="AD467" s="5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</row>
    <row r="468" spans="1:161" x14ac:dyDescent="0.2">
      <c r="A468" s="125">
        <f t="shared" si="653"/>
        <v>44432</v>
      </c>
      <c r="B468" s="123">
        <f t="shared" si="648"/>
        <v>1182.9054804</v>
      </c>
      <c r="C468" s="3">
        <f t="shared" si="614"/>
        <v>1182.20460185</v>
      </c>
      <c r="D468" s="126">
        <f t="shared" si="660"/>
        <v>927.51199999999994</v>
      </c>
      <c r="E468" s="175">
        <f>IF(DAY(A467)=$A$7,VLOOKUP(A467,[1]A!$A$15:$C$500,3),E467)</f>
        <v>935.35900000000004</v>
      </c>
      <c r="F468" s="127">
        <f t="shared" si="661"/>
        <v>44401</v>
      </c>
      <c r="G468" s="122">
        <f t="shared" si="662"/>
        <v>8.4602678994989411E-3</v>
      </c>
      <c r="H468" s="128">
        <f t="shared" si="667"/>
        <v>1</v>
      </c>
      <c r="I468" s="128">
        <f t="shared" si="654"/>
        <v>31</v>
      </c>
      <c r="J468" s="123">
        <f t="shared" si="655"/>
        <v>1.0002718008154061</v>
      </c>
      <c r="K468" s="123">
        <v>1</v>
      </c>
      <c r="L468" s="123">
        <f t="shared" si="615"/>
        <v>1.0002717999999999</v>
      </c>
      <c r="M468" s="123">
        <f t="shared" si="649"/>
        <v>1182.52592506</v>
      </c>
      <c r="N468" s="27">
        <f t="shared" si="663"/>
        <v>0</v>
      </c>
      <c r="O468" s="122">
        <f t="shared" si="650"/>
        <v>0</v>
      </c>
      <c r="P468" s="123">
        <f t="shared" si="612"/>
        <v>0</v>
      </c>
      <c r="Q468" s="122">
        <f t="shared" si="656"/>
        <v>0.1268</v>
      </c>
      <c r="R468" s="130">
        <f t="shared" si="651"/>
        <v>1.00032097</v>
      </c>
      <c r="S468" s="123">
        <f t="shared" si="657"/>
        <v>0.37955534000000002</v>
      </c>
      <c r="T468" s="123">
        <f t="shared" si="658"/>
        <v>0</v>
      </c>
      <c r="U468" s="131" t="str">
        <f t="shared" ref="U468" si="673">U467</f>
        <v>J=</v>
      </c>
      <c r="V468" s="140">
        <f t="shared" si="617"/>
        <v>44462</v>
      </c>
      <c r="W468" s="4"/>
      <c r="X468" s="4"/>
      <c r="Y468" s="4"/>
      <c r="AD468" s="5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</row>
    <row r="469" spans="1:161" x14ac:dyDescent="0.2">
      <c r="A469" s="125">
        <f t="shared" si="653"/>
        <v>44433</v>
      </c>
      <c r="B469" s="123">
        <f t="shared" si="648"/>
        <v>1183.60676986</v>
      </c>
      <c r="C469" s="3">
        <f t="shared" si="614"/>
        <v>1182.20460185</v>
      </c>
      <c r="D469" s="126">
        <f t="shared" si="660"/>
        <v>927.51199999999994</v>
      </c>
      <c r="E469" s="175">
        <f>IF(DAY(A468)=$A$7,VLOOKUP(A468,[1]A!$A$15:$C$500,3),E468)</f>
        <v>935.35900000000004</v>
      </c>
      <c r="F469" s="127">
        <f t="shared" si="661"/>
        <v>44401</v>
      </c>
      <c r="G469" s="122">
        <f t="shared" si="662"/>
        <v>8.4602678994989411E-3</v>
      </c>
      <c r="H469" s="128">
        <f t="shared" si="667"/>
        <v>2</v>
      </c>
      <c r="I469" s="128">
        <f t="shared" si="654"/>
        <v>31</v>
      </c>
      <c r="J469" s="123">
        <f t="shared" si="655"/>
        <v>1.0005436755064954</v>
      </c>
      <c r="K469" s="123">
        <v>1</v>
      </c>
      <c r="L469" s="123">
        <f t="shared" si="615"/>
        <v>1.0005436700000001</v>
      </c>
      <c r="M469" s="123">
        <f t="shared" si="649"/>
        <v>1182.84733102</v>
      </c>
      <c r="N469" s="27">
        <f t="shared" si="663"/>
        <v>0</v>
      </c>
      <c r="O469" s="122">
        <f t="shared" si="650"/>
        <v>0</v>
      </c>
      <c r="P469" s="123">
        <f t="shared" si="612"/>
        <v>0</v>
      </c>
      <c r="Q469" s="122">
        <f t="shared" si="656"/>
        <v>0.1268</v>
      </c>
      <c r="R469" s="130">
        <f t="shared" si="651"/>
        <v>1.000642043</v>
      </c>
      <c r="S469" s="123">
        <f t="shared" si="657"/>
        <v>0.75943883999999995</v>
      </c>
      <c r="T469" s="123">
        <f t="shared" si="658"/>
        <v>0</v>
      </c>
      <c r="U469" s="131" t="str">
        <f t="shared" ref="U469" si="674">U468</f>
        <v>J=</v>
      </c>
      <c r="V469" s="140">
        <f t="shared" si="617"/>
        <v>44462</v>
      </c>
      <c r="W469" s="4"/>
      <c r="X469" s="4"/>
      <c r="Y469" s="4"/>
      <c r="AD469" s="5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</row>
    <row r="470" spans="1:161" x14ac:dyDescent="0.2">
      <c r="A470" s="125">
        <f t="shared" si="653"/>
        <v>44434</v>
      </c>
      <c r="B470" s="123">
        <f t="shared" si="648"/>
        <v>1184.3084834399999</v>
      </c>
      <c r="C470" s="3">
        <f t="shared" si="614"/>
        <v>1182.20460185</v>
      </c>
      <c r="D470" s="126">
        <f t="shared" si="660"/>
        <v>927.51199999999994</v>
      </c>
      <c r="E470" s="175">
        <f>IF(DAY(A469)=$A$7,VLOOKUP(A469,[1]A!$A$15:$C$500,3),E469)</f>
        <v>935.35900000000004</v>
      </c>
      <c r="F470" s="127">
        <f t="shared" si="661"/>
        <v>44401</v>
      </c>
      <c r="G470" s="122">
        <f t="shared" si="662"/>
        <v>8.4602678994989411E-3</v>
      </c>
      <c r="H470" s="128">
        <f t="shared" si="667"/>
        <v>3</v>
      </c>
      <c r="I470" s="128">
        <f t="shared" si="654"/>
        <v>31</v>
      </c>
      <c r="J470" s="123">
        <f t="shared" si="655"/>
        <v>1.0008156240933472</v>
      </c>
      <c r="K470" s="123">
        <v>1</v>
      </c>
      <c r="L470" s="123">
        <f t="shared" si="615"/>
        <v>1.00081562</v>
      </c>
      <c r="M470" s="123">
        <f t="shared" si="649"/>
        <v>1183.1688315599999</v>
      </c>
      <c r="N470" s="27">
        <f t="shared" si="663"/>
        <v>0</v>
      </c>
      <c r="O470" s="122">
        <f t="shared" si="650"/>
        <v>0</v>
      </c>
      <c r="P470" s="123">
        <f t="shared" si="612"/>
        <v>0</v>
      </c>
      <c r="Q470" s="122">
        <f t="shared" si="656"/>
        <v>0.1268</v>
      </c>
      <c r="R470" s="130">
        <f t="shared" si="651"/>
        <v>1.00096322</v>
      </c>
      <c r="S470" s="123">
        <f t="shared" si="657"/>
        <v>1.13965188</v>
      </c>
      <c r="T470" s="123">
        <f t="shared" si="658"/>
        <v>0</v>
      </c>
      <c r="U470" s="131" t="str">
        <f t="shared" ref="U470" si="675">U469</f>
        <v>J=</v>
      </c>
      <c r="V470" s="140">
        <f t="shared" si="617"/>
        <v>44462</v>
      </c>
      <c r="W470" s="4"/>
      <c r="X470" s="4"/>
      <c r="Y470" s="4"/>
      <c r="AD470" s="5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</row>
    <row r="471" spans="1:161" x14ac:dyDescent="0.2">
      <c r="A471" s="125">
        <f t="shared" si="653"/>
        <v>44435</v>
      </c>
      <c r="B471" s="123">
        <f t="shared" si="648"/>
        <v>1185.0106071100001</v>
      </c>
      <c r="C471" s="3">
        <f t="shared" si="614"/>
        <v>1182.20460185</v>
      </c>
      <c r="D471" s="126">
        <f t="shared" si="660"/>
        <v>927.51199999999994</v>
      </c>
      <c r="E471" s="175">
        <f>IF(DAY(A470)=$A$7,VLOOKUP(A470,[1]A!$A$15:$C$500,3),E470)</f>
        <v>935.35900000000004</v>
      </c>
      <c r="F471" s="127">
        <f t="shared" si="661"/>
        <v>44401</v>
      </c>
      <c r="G471" s="122">
        <f t="shared" si="662"/>
        <v>8.4602678994989411E-3</v>
      </c>
      <c r="H471" s="128">
        <f t="shared" si="667"/>
        <v>4</v>
      </c>
      <c r="I471" s="128">
        <f t="shared" si="654"/>
        <v>31</v>
      </c>
      <c r="J471" s="123">
        <f t="shared" si="655"/>
        <v>1.001087646596047</v>
      </c>
      <c r="K471" s="123">
        <v>1</v>
      </c>
      <c r="L471" s="123">
        <f t="shared" si="615"/>
        <v>1.0010876399999999</v>
      </c>
      <c r="M471" s="123">
        <f t="shared" si="649"/>
        <v>1183.4904148600001</v>
      </c>
      <c r="N471" s="27">
        <f t="shared" si="663"/>
        <v>0</v>
      </c>
      <c r="O471" s="122">
        <f t="shared" si="650"/>
        <v>0</v>
      </c>
      <c r="P471" s="123">
        <f t="shared" si="612"/>
        <v>0</v>
      </c>
      <c r="Q471" s="122">
        <f t="shared" si="656"/>
        <v>0.1268</v>
      </c>
      <c r="R471" s="130">
        <f t="shared" si="651"/>
        <v>1.0012844990000001</v>
      </c>
      <c r="S471" s="123">
        <f t="shared" si="657"/>
        <v>1.52019225</v>
      </c>
      <c r="T471" s="123">
        <f t="shared" si="658"/>
        <v>0</v>
      </c>
      <c r="U471" s="131" t="str">
        <f t="shared" ref="U471" si="676">U470</f>
        <v>J=</v>
      </c>
      <c r="V471" s="140">
        <f t="shared" si="617"/>
        <v>44462</v>
      </c>
      <c r="W471" s="4"/>
      <c r="X471" s="4"/>
      <c r="Y471" s="4"/>
      <c r="AD471" s="5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</row>
    <row r="472" spans="1:161" x14ac:dyDescent="0.2">
      <c r="A472" s="125">
        <f t="shared" si="653"/>
        <v>44436</v>
      </c>
      <c r="B472" s="123">
        <f t="shared" si="648"/>
        <v>1185.7131552599999</v>
      </c>
      <c r="C472" s="3">
        <f t="shared" si="614"/>
        <v>1182.20460185</v>
      </c>
      <c r="D472" s="126">
        <f t="shared" si="660"/>
        <v>927.51199999999994</v>
      </c>
      <c r="E472" s="175">
        <f>IF(DAY(A471)=$A$7,VLOOKUP(A471,[1]A!$A$15:$C$500,3),E471)</f>
        <v>935.35900000000004</v>
      </c>
      <c r="F472" s="127">
        <f t="shared" si="661"/>
        <v>44401</v>
      </c>
      <c r="G472" s="122">
        <f t="shared" si="662"/>
        <v>8.4602678994989411E-3</v>
      </c>
      <c r="H472" s="128">
        <f t="shared" si="667"/>
        <v>5</v>
      </c>
      <c r="I472" s="128">
        <f t="shared" si="654"/>
        <v>31</v>
      </c>
      <c r="J472" s="123">
        <f t="shared" si="655"/>
        <v>1.0013597430346848</v>
      </c>
      <c r="K472" s="123">
        <v>1</v>
      </c>
      <c r="L472" s="123">
        <f t="shared" si="615"/>
        <v>1.0013597400000001</v>
      </c>
      <c r="M472" s="123">
        <f t="shared" si="649"/>
        <v>1183.8120927299999</v>
      </c>
      <c r="N472" s="27">
        <f t="shared" si="663"/>
        <v>0</v>
      </c>
      <c r="O472" s="122">
        <f t="shared" si="650"/>
        <v>0</v>
      </c>
      <c r="P472" s="123">
        <f t="shared" si="612"/>
        <v>0</v>
      </c>
      <c r="Q472" s="122">
        <f t="shared" si="656"/>
        <v>0.1268</v>
      </c>
      <c r="R472" s="130">
        <f t="shared" si="651"/>
        <v>1.001605882</v>
      </c>
      <c r="S472" s="123">
        <f t="shared" si="657"/>
        <v>1.9010625299999999</v>
      </c>
      <c r="T472" s="123">
        <f t="shared" si="658"/>
        <v>0</v>
      </c>
      <c r="U472" s="131" t="str">
        <f t="shared" ref="U472" si="677">U471</f>
        <v>J=</v>
      </c>
      <c r="V472" s="140">
        <f t="shared" si="617"/>
        <v>44462</v>
      </c>
      <c r="W472" s="4"/>
      <c r="X472" s="4"/>
      <c r="Y472" s="4"/>
      <c r="AD472" s="5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</row>
    <row r="473" spans="1:161" x14ac:dyDescent="0.2">
      <c r="A473" s="125">
        <f t="shared" si="653"/>
        <v>44437</v>
      </c>
      <c r="B473" s="123">
        <f t="shared" si="648"/>
        <v>1186.4161138700001</v>
      </c>
      <c r="C473" s="3">
        <f t="shared" si="614"/>
        <v>1182.20460185</v>
      </c>
      <c r="D473" s="126">
        <f t="shared" si="660"/>
        <v>927.51199999999994</v>
      </c>
      <c r="E473" s="175">
        <f>IF(DAY(A472)=$A$7,VLOOKUP(A472,[1]A!$A$15:$C$500,3),E472)</f>
        <v>935.35900000000004</v>
      </c>
      <c r="F473" s="127">
        <f t="shared" si="661"/>
        <v>44401</v>
      </c>
      <c r="G473" s="122">
        <f t="shared" si="662"/>
        <v>8.4602678994989411E-3</v>
      </c>
      <c r="H473" s="128">
        <f t="shared" si="667"/>
        <v>6</v>
      </c>
      <c r="I473" s="128">
        <f t="shared" si="654"/>
        <v>31</v>
      </c>
      <c r="J473" s="123">
        <f t="shared" si="655"/>
        <v>1.0016319134293563</v>
      </c>
      <c r="K473" s="123">
        <v>1</v>
      </c>
      <c r="L473" s="123">
        <f t="shared" si="615"/>
        <v>1.00163191</v>
      </c>
      <c r="M473" s="123">
        <f t="shared" si="649"/>
        <v>1184.1338533600001</v>
      </c>
      <c r="N473" s="27">
        <f t="shared" si="663"/>
        <v>0</v>
      </c>
      <c r="O473" s="122">
        <f t="shared" si="650"/>
        <v>0</v>
      </c>
      <c r="P473" s="123">
        <f t="shared" si="612"/>
        <v>0</v>
      </c>
      <c r="Q473" s="122">
        <f t="shared" si="656"/>
        <v>0.1268</v>
      </c>
      <c r="R473" s="130">
        <f t="shared" si="651"/>
        <v>1.001927367</v>
      </c>
      <c r="S473" s="123">
        <f t="shared" si="657"/>
        <v>2.28226051</v>
      </c>
      <c r="T473" s="123">
        <f t="shared" si="658"/>
        <v>0</v>
      </c>
      <c r="U473" s="131" t="str">
        <f t="shared" ref="U473" si="678">U472</f>
        <v>J=</v>
      </c>
      <c r="V473" s="140">
        <f t="shared" si="617"/>
        <v>44462</v>
      </c>
      <c r="W473" s="4"/>
      <c r="X473" s="4"/>
      <c r="Y473" s="4"/>
      <c r="AD473" s="5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</row>
    <row r="474" spans="1:161" x14ac:dyDescent="0.2">
      <c r="A474" s="125">
        <f t="shared" si="653"/>
        <v>44438</v>
      </c>
      <c r="B474" s="123">
        <f t="shared" si="648"/>
        <v>1187.1194854799999</v>
      </c>
      <c r="C474" s="3">
        <f t="shared" si="614"/>
        <v>1182.20460185</v>
      </c>
      <c r="D474" s="126">
        <f t="shared" si="660"/>
        <v>927.51199999999994</v>
      </c>
      <c r="E474" s="175">
        <f>IF(DAY(A473)=$A$7,VLOOKUP(A473,[1]A!$A$15:$C$500,3),E473)</f>
        <v>935.35900000000004</v>
      </c>
      <c r="F474" s="127">
        <f t="shared" si="661"/>
        <v>44401</v>
      </c>
      <c r="G474" s="122">
        <f t="shared" si="662"/>
        <v>8.4602678994989411E-3</v>
      </c>
      <c r="H474" s="128">
        <f t="shared" si="667"/>
        <v>7</v>
      </c>
      <c r="I474" s="128">
        <f t="shared" si="654"/>
        <v>31</v>
      </c>
      <c r="J474" s="123">
        <f t="shared" si="655"/>
        <v>1.0019041578001631</v>
      </c>
      <c r="K474" s="123">
        <v>1</v>
      </c>
      <c r="L474" s="123">
        <f t="shared" si="615"/>
        <v>1.0019041500000001</v>
      </c>
      <c r="M474" s="123">
        <f t="shared" si="649"/>
        <v>1184.4556967399999</v>
      </c>
      <c r="N474" s="27">
        <f t="shared" si="663"/>
        <v>0</v>
      </c>
      <c r="O474" s="122">
        <f t="shared" si="650"/>
        <v>0</v>
      </c>
      <c r="P474" s="123">
        <f t="shared" si="612"/>
        <v>0</v>
      </c>
      <c r="Q474" s="122">
        <f t="shared" si="656"/>
        <v>0.1268</v>
      </c>
      <c r="R474" s="130">
        <f t="shared" si="651"/>
        <v>1.0022489560000001</v>
      </c>
      <c r="S474" s="123">
        <f t="shared" si="657"/>
        <v>2.6637887400000002</v>
      </c>
      <c r="T474" s="123">
        <f t="shared" si="658"/>
        <v>0</v>
      </c>
      <c r="U474" s="131" t="str">
        <f t="shared" ref="U474" si="679">U473</f>
        <v>J=</v>
      </c>
      <c r="V474" s="140">
        <f t="shared" si="617"/>
        <v>44462</v>
      </c>
      <c r="W474" s="4"/>
      <c r="X474" s="4"/>
      <c r="Y474" s="4"/>
      <c r="AD474" s="5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</row>
    <row r="475" spans="1:161" x14ac:dyDescent="0.2">
      <c r="A475" s="125">
        <f t="shared" si="653"/>
        <v>44439</v>
      </c>
      <c r="B475" s="123">
        <f t="shared" si="648"/>
        <v>1187.8232809399999</v>
      </c>
      <c r="C475" s="3">
        <f t="shared" si="614"/>
        <v>1182.20460185</v>
      </c>
      <c r="D475" s="126">
        <f t="shared" si="660"/>
        <v>927.51199999999994</v>
      </c>
      <c r="E475" s="175">
        <f>IF(DAY(A474)=$A$7,VLOOKUP(A474,[1]A!$A$15:$C$500,3),E474)</f>
        <v>935.35900000000004</v>
      </c>
      <c r="F475" s="127">
        <f t="shared" si="661"/>
        <v>44401</v>
      </c>
      <c r="G475" s="122">
        <f t="shared" si="662"/>
        <v>8.4602678994989411E-3</v>
      </c>
      <c r="H475" s="128">
        <f t="shared" si="667"/>
        <v>8</v>
      </c>
      <c r="I475" s="128">
        <f t="shared" si="654"/>
        <v>31</v>
      </c>
      <c r="J475" s="123">
        <f t="shared" si="655"/>
        <v>1.0021764761672118</v>
      </c>
      <c r="K475" s="123">
        <v>1</v>
      </c>
      <c r="L475" s="123">
        <f t="shared" si="615"/>
        <v>1.00217647</v>
      </c>
      <c r="M475" s="123">
        <f t="shared" si="649"/>
        <v>1184.77763469</v>
      </c>
      <c r="N475" s="27">
        <f t="shared" si="663"/>
        <v>0</v>
      </c>
      <c r="O475" s="122">
        <f t="shared" si="650"/>
        <v>0</v>
      </c>
      <c r="P475" s="123">
        <f t="shared" si="612"/>
        <v>0</v>
      </c>
      <c r="Q475" s="122">
        <f t="shared" si="656"/>
        <v>0.1268</v>
      </c>
      <c r="R475" s="130">
        <f t="shared" si="651"/>
        <v>1.0025706480000001</v>
      </c>
      <c r="S475" s="123">
        <f t="shared" si="657"/>
        <v>3.0456462499999999</v>
      </c>
      <c r="T475" s="123">
        <f t="shared" si="658"/>
        <v>0</v>
      </c>
      <c r="U475" s="131" t="str">
        <f t="shared" ref="U475" si="680">U474</f>
        <v>J=</v>
      </c>
      <c r="V475" s="140">
        <f t="shared" si="617"/>
        <v>44462</v>
      </c>
      <c r="W475" s="4"/>
      <c r="X475" s="4"/>
      <c r="Y475" s="4"/>
      <c r="AD475" s="5"/>
      <c r="AI475" s="13"/>
      <c r="AJ475" s="13"/>
      <c r="AK475" s="13"/>
      <c r="AL475" s="13"/>
      <c r="AM475" s="13"/>
      <c r="AN475" s="13"/>
      <c r="AO475" s="13"/>
      <c r="AP475" s="13"/>
      <c r="AQ475" s="13"/>
      <c r="AR475" s="13"/>
      <c r="AS475" s="13"/>
      <c r="AT475" s="13"/>
      <c r="AU475" s="13"/>
    </row>
    <row r="476" spans="1:161" x14ac:dyDescent="0.2">
      <c r="A476" s="125">
        <f t="shared" si="653"/>
        <v>44440</v>
      </c>
      <c r="B476" s="123">
        <f t="shared" si="648"/>
        <v>1188.5274886099999</v>
      </c>
      <c r="C476" s="3">
        <f t="shared" si="614"/>
        <v>1182.20460185</v>
      </c>
      <c r="D476" s="126">
        <f t="shared" si="660"/>
        <v>927.51199999999994</v>
      </c>
      <c r="E476" s="175">
        <f>IF(DAY(A475)=$A$7,VLOOKUP(A475,[1]A!$A$15:$C$500,3),E475)</f>
        <v>935.35900000000004</v>
      </c>
      <c r="F476" s="127">
        <f t="shared" si="661"/>
        <v>44401</v>
      </c>
      <c r="G476" s="122">
        <f t="shared" si="662"/>
        <v>8.4602678994989411E-3</v>
      </c>
      <c r="H476" s="128">
        <f t="shared" si="667"/>
        <v>9</v>
      </c>
      <c r="I476" s="128">
        <f t="shared" si="654"/>
        <v>31</v>
      </c>
      <c r="J476" s="123">
        <f t="shared" si="655"/>
        <v>1.002448868550615</v>
      </c>
      <c r="K476" s="123">
        <v>1</v>
      </c>
      <c r="L476" s="123">
        <f t="shared" si="615"/>
        <v>1.0024488600000001</v>
      </c>
      <c r="M476" s="123">
        <f t="shared" si="649"/>
        <v>1185.09965541</v>
      </c>
      <c r="N476" s="27">
        <f t="shared" si="663"/>
        <v>0</v>
      </c>
      <c r="O476" s="122">
        <f t="shared" si="650"/>
        <v>0</v>
      </c>
      <c r="P476" s="123">
        <f t="shared" si="612"/>
        <v>0</v>
      </c>
      <c r="Q476" s="122">
        <f t="shared" si="656"/>
        <v>0.1268</v>
      </c>
      <c r="R476" s="130">
        <f t="shared" si="651"/>
        <v>1.0028924429999999</v>
      </c>
      <c r="S476" s="123">
        <f t="shared" si="657"/>
        <v>3.4278331999999998</v>
      </c>
      <c r="T476" s="123">
        <f t="shared" si="658"/>
        <v>0</v>
      </c>
      <c r="U476" s="131" t="str">
        <f t="shared" ref="U476" si="681">U475</f>
        <v>J=</v>
      </c>
      <c r="V476" s="140">
        <f t="shared" si="617"/>
        <v>44462</v>
      </c>
      <c r="W476" s="4"/>
      <c r="X476" s="4"/>
      <c r="Y476" s="4"/>
      <c r="AD476" s="5"/>
      <c r="AI476" s="13"/>
      <c r="AJ476" s="13"/>
      <c r="AK476" s="13"/>
      <c r="AL476" s="13"/>
      <c r="AM476" s="13"/>
      <c r="AN476" s="13"/>
      <c r="AO476" s="13"/>
      <c r="AP476" s="13"/>
      <c r="AQ476" s="13"/>
      <c r="AR476" s="13"/>
      <c r="AS476" s="13"/>
      <c r="AT476" s="13"/>
      <c r="AU476" s="13"/>
    </row>
    <row r="477" spans="1:161" x14ac:dyDescent="0.2">
      <c r="A477" s="125">
        <f t="shared" si="653"/>
        <v>44441</v>
      </c>
      <c r="B477" s="123">
        <f t="shared" si="648"/>
        <v>1189.23212167</v>
      </c>
      <c r="C477" s="3">
        <f t="shared" si="614"/>
        <v>1182.20460185</v>
      </c>
      <c r="D477" s="126">
        <f t="shared" si="660"/>
        <v>927.51199999999994</v>
      </c>
      <c r="E477" s="175">
        <f>IF(DAY(A476)=$A$7,VLOOKUP(A476,[1]A!$A$15:$C$500,3),E476)</f>
        <v>935.35900000000004</v>
      </c>
      <c r="F477" s="127">
        <f t="shared" si="661"/>
        <v>44401</v>
      </c>
      <c r="G477" s="122">
        <f t="shared" si="662"/>
        <v>8.4602678994989411E-3</v>
      </c>
      <c r="H477" s="128">
        <f t="shared" si="667"/>
        <v>10</v>
      </c>
      <c r="I477" s="128">
        <f t="shared" si="654"/>
        <v>31</v>
      </c>
      <c r="J477" s="123">
        <f t="shared" si="655"/>
        <v>1.0027213349704898</v>
      </c>
      <c r="K477" s="123">
        <v>1</v>
      </c>
      <c r="L477" s="123">
        <f t="shared" si="615"/>
        <v>1.00272133</v>
      </c>
      <c r="M477" s="123">
        <f t="shared" si="649"/>
        <v>1185.4217706899999</v>
      </c>
      <c r="N477" s="27">
        <f t="shared" si="663"/>
        <v>0</v>
      </c>
      <c r="O477" s="122">
        <f t="shared" si="650"/>
        <v>0</v>
      </c>
      <c r="P477" s="123">
        <f t="shared" si="612"/>
        <v>0</v>
      </c>
      <c r="Q477" s="122">
        <f t="shared" si="656"/>
        <v>0.1268</v>
      </c>
      <c r="R477" s="130">
        <f t="shared" si="651"/>
        <v>1.0032143419999999</v>
      </c>
      <c r="S477" s="123">
        <f t="shared" si="657"/>
        <v>3.8103509799999999</v>
      </c>
      <c r="T477" s="123">
        <f t="shared" si="658"/>
        <v>0</v>
      </c>
      <c r="U477" s="131" t="str">
        <f t="shared" ref="U477" si="682">U476</f>
        <v>J=</v>
      </c>
      <c r="V477" s="140">
        <f t="shared" si="617"/>
        <v>44462</v>
      </c>
      <c r="W477" s="4"/>
      <c r="X477" s="4"/>
      <c r="Y477" s="4"/>
      <c r="AD477" s="5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  <c r="AU477" s="13"/>
    </row>
    <row r="478" spans="1:161" x14ac:dyDescent="0.2">
      <c r="A478" s="125">
        <f t="shared" si="653"/>
        <v>44442</v>
      </c>
      <c r="B478" s="123">
        <f t="shared" si="648"/>
        <v>1189.9371672999998</v>
      </c>
      <c r="C478" s="3">
        <f t="shared" si="614"/>
        <v>1182.20460185</v>
      </c>
      <c r="D478" s="126">
        <f t="shared" si="660"/>
        <v>927.51199999999994</v>
      </c>
      <c r="E478" s="175">
        <f>IF(DAY(A477)=$A$7,VLOOKUP(A477,[1]A!$A$15:$C$500,3),E477)</f>
        <v>935.35900000000004</v>
      </c>
      <c r="F478" s="127">
        <f t="shared" si="661"/>
        <v>44401</v>
      </c>
      <c r="G478" s="122">
        <f t="shared" si="662"/>
        <v>8.4602678994989411E-3</v>
      </c>
      <c r="H478" s="128">
        <f t="shared" si="667"/>
        <v>11</v>
      </c>
      <c r="I478" s="128">
        <f t="shared" si="654"/>
        <v>31</v>
      </c>
      <c r="J478" s="123">
        <f t="shared" si="655"/>
        <v>1.0029938754469598</v>
      </c>
      <c r="K478" s="123">
        <v>1</v>
      </c>
      <c r="L478" s="123">
        <f t="shared" si="615"/>
        <v>1.0029938700000001</v>
      </c>
      <c r="M478" s="123">
        <f t="shared" si="649"/>
        <v>1185.7439687399999</v>
      </c>
      <c r="N478" s="27">
        <f t="shared" si="663"/>
        <v>0</v>
      </c>
      <c r="O478" s="122">
        <f t="shared" si="650"/>
        <v>0</v>
      </c>
      <c r="P478" s="123">
        <f t="shared" si="612"/>
        <v>0</v>
      </c>
      <c r="Q478" s="122">
        <f t="shared" si="656"/>
        <v>0.1268</v>
      </c>
      <c r="R478" s="130">
        <f t="shared" si="651"/>
        <v>1.003536344</v>
      </c>
      <c r="S478" s="123">
        <f t="shared" si="657"/>
        <v>4.1931985599999999</v>
      </c>
      <c r="T478" s="123">
        <f t="shared" si="658"/>
        <v>0</v>
      </c>
      <c r="U478" s="131" t="str">
        <f t="shared" ref="U478" si="683">U477</f>
        <v>J=</v>
      </c>
      <c r="V478" s="140">
        <f t="shared" si="617"/>
        <v>44462</v>
      </c>
      <c r="W478" s="4"/>
      <c r="X478" s="4"/>
      <c r="Y478" s="4"/>
      <c r="AD478" s="5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  <c r="AU478" s="13"/>
    </row>
    <row r="479" spans="1:161" x14ac:dyDescent="0.2">
      <c r="A479" s="125">
        <f t="shared" si="653"/>
        <v>44443</v>
      </c>
      <c r="B479" s="123">
        <f t="shared" si="648"/>
        <v>1190.64263753</v>
      </c>
      <c r="C479" s="3">
        <f t="shared" si="614"/>
        <v>1182.20460185</v>
      </c>
      <c r="D479" s="126">
        <f t="shared" si="660"/>
        <v>927.51199999999994</v>
      </c>
      <c r="E479" s="175">
        <f>IF(DAY(A478)=$A$7,VLOOKUP(A478,[1]A!$A$15:$C$500,3),E478)</f>
        <v>935.35900000000004</v>
      </c>
      <c r="F479" s="127">
        <f t="shared" si="661"/>
        <v>44401</v>
      </c>
      <c r="G479" s="122">
        <f t="shared" si="662"/>
        <v>8.4602678994989411E-3</v>
      </c>
      <c r="H479" s="128">
        <f t="shared" si="667"/>
        <v>12</v>
      </c>
      <c r="I479" s="128">
        <f t="shared" si="654"/>
        <v>31</v>
      </c>
      <c r="J479" s="123">
        <f t="shared" si="655"/>
        <v>1.0032664900001536</v>
      </c>
      <c r="K479" s="123">
        <v>1</v>
      </c>
      <c r="L479" s="123">
        <f t="shared" si="615"/>
        <v>1.0032664899999999</v>
      </c>
      <c r="M479" s="123">
        <f t="shared" si="649"/>
        <v>1186.0662613500001</v>
      </c>
      <c r="N479" s="27">
        <f t="shared" si="663"/>
        <v>0</v>
      </c>
      <c r="O479" s="122">
        <f t="shared" si="650"/>
        <v>0</v>
      </c>
      <c r="P479" s="123">
        <f t="shared" si="612"/>
        <v>0</v>
      </c>
      <c r="Q479" s="122">
        <f t="shared" si="656"/>
        <v>0.1268</v>
      </c>
      <c r="R479" s="130">
        <f t="shared" si="651"/>
        <v>1.003858449</v>
      </c>
      <c r="S479" s="123">
        <f t="shared" si="657"/>
        <v>4.5763761799999996</v>
      </c>
      <c r="T479" s="123">
        <f t="shared" si="658"/>
        <v>0</v>
      </c>
      <c r="U479" s="131" t="str">
        <f t="shared" ref="U479" si="684">U478</f>
        <v>J=</v>
      </c>
      <c r="V479" s="140">
        <f t="shared" si="617"/>
        <v>44462</v>
      </c>
      <c r="W479" s="4"/>
      <c r="X479" s="4"/>
      <c r="Y479" s="4"/>
      <c r="AD479" s="5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</row>
    <row r="480" spans="1:161" x14ac:dyDescent="0.2">
      <c r="A480" s="125">
        <f t="shared" si="653"/>
        <v>44444</v>
      </c>
      <c r="B480" s="123">
        <f t="shared" si="648"/>
        <v>1191.34851</v>
      </c>
      <c r="C480" s="3">
        <f t="shared" si="614"/>
        <v>1182.20460185</v>
      </c>
      <c r="D480" s="126">
        <f t="shared" si="660"/>
        <v>927.51199999999994</v>
      </c>
      <c r="E480" s="175">
        <f>IF(DAY(A479)=$A$7,VLOOKUP(A479,[1]A!$A$15:$C$500,3),E479)</f>
        <v>935.35900000000004</v>
      </c>
      <c r="F480" s="127">
        <f t="shared" si="661"/>
        <v>44401</v>
      </c>
      <c r="G480" s="122">
        <f t="shared" si="662"/>
        <v>8.4602678994989411E-3</v>
      </c>
      <c r="H480" s="128">
        <f t="shared" si="667"/>
        <v>13</v>
      </c>
      <c r="I480" s="128">
        <f t="shared" si="654"/>
        <v>31</v>
      </c>
      <c r="J480" s="123">
        <f t="shared" si="655"/>
        <v>1.0035391786502053</v>
      </c>
      <c r="K480" s="123">
        <v>1</v>
      </c>
      <c r="L480" s="123">
        <f t="shared" si="615"/>
        <v>1.00353917</v>
      </c>
      <c r="M480" s="123">
        <f t="shared" si="649"/>
        <v>1186.3886249100001</v>
      </c>
      <c r="N480" s="27">
        <f t="shared" si="663"/>
        <v>0</v>
      </c>
      <c r="O480" s="122">
        <f t="shared" si="650"/>
        <v>0</v>
      </c>
      <c r="P480" s="123">
        <f t="shared" si="612"/>
        <v>0</v>
      </c>
      <c r="Q480" s="122">
        <f t="shared" si="656"/>
        <v>0.1268</v>
      </c>
      <c r="R480" s="130">
        <f t="shared" si="651"/>
        <v>1.0041806579999999</v>
      </c>
      <c r="S480" s="123">
        <f t="shared" si="657"/>
        <v>4.9598850900000002</v>
      </c>
      <c r="T480" s="123">
        <f t="shared" si="658"/>
        <v>0</v>
      </c>
      <c r="U480" s="131" t="str">
        <f t="shared" ref="U480" si="685">U479</f>
        <v>J=</v>
      </c>
      <c r="V480" s="140">
        <f t="shared" si="617"/>
        <v>44462</v>
      </c>
      <c r="W480" s="4"/>
      <c r="X480" s="4"/>
      <c r="Y480" s="4"/>
      <c r="AD480" s="5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</row>
    <row r="481" spans="1:47" x14ac:dyDescent="0.2">
      <c r="A481" s="125">
        <f t="shared" si="653"/>
        <v>44445</v>
      </c>
      <c r="B481" s="123">
        <f t="shared" si="648"/>
        <v>1192.0548193000002</v>
      </c>
      <c r="C481" s="3">
        <f t="shared" si="614"/>
        <v>1182.20460185</v>
      </c>
      <c r="D481" s="126">
        <f t="shared" si="660"/>
        <v>927.51199999999994</v>
      </c>
      <c r="E481" s="175">
        <f>IF(DAY(A480)=$A$7,VLOOKUP(A480,[1]A!$A$15:$C$500,3),E480)</f>
        <v>935.35900000000004</v>
      </c>
      <c r="F481" s="127">
        <f t="shared" si="661"/>
        <v>44401</v>
      </c>
      <c r="G481" s="122">
        <f t="shared" si="662"/>
        <v>8.4602678994989411E-3</v>
      </c>
      <c r="H481" s="128">
        <f t="shared" si="667"/>
        <v>14</v>
      </c>
      <c r="I481" s="128">
        <f t="shared" si="654"/>
        <v>31</v>
      </c>
      <c r="J481" s="123">
        <f t="shared" si="655"/>
        <v>1.0038119414172542</v>
      </c>
      <c r="K481" s="123">
        <v>1</v>
      </c>
      <c r="L481" s="123">
        <f t="shared" si="615"/>
        <v>1.0038119400000001</v>
      </c>
      <c r="M481" s="123">
        <f t="shared" si="649"/>
        <v>1186.7110948500001</v>
      </c>
      <c r="N481" s="27">
        <f t="shared" si="663"/>
        <v>0</v>
      </c>
      <c r="O481" s="122">
        <f t="shared" si="650"/>
        <v>0</v>
      </c>
      <c r="P481" s="123">
        <f t="shared" si="612"/>
        <v>0</v>
      </c>
      <c r="Q481" s="122">
        <f t="shared" si="656"/>
        <v>0.1268</v>
      </c>
      <c r="R481" s="130">
        <f t="shared" si="651"/>
        <v>1.0045029700000001</v>
      </c>
      <c r="S481" s="123">
        <f t="shared" si="657"/>
        <v>5.3437244499999998</v>
      </c>
      <c r="T481" s="123">
        <f t="shared" si="658"/>
        <v>0</v>
      </c>
      <c r="U481" s="131" t="str">
        <f t="shared" ref="U481" si="686">U480</f>
        <v>J=</v>
      </c>
      <c r="V481" s="140">
        <f t="shared" si="617"/>
        <v>44462</v>
      </c>
      <c r="W481" s="4"/>
      <c r="X481" s="4"/>
      <c r="Y481" s="4"/>
      <c r="AD481" s="5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</row>
    <row r="482" spans="1:47" x14ac:dyDescent="0.2">
      <c r="A482" s="125">
        <f t="shared" si="653"/>
        <v>44446</v>
      </c>
      <c r="B482" s="123">
        <f t="shared" si="648"/>
        <v>1192.7615300399998</v>
      </c>
      <c r="C482" s="3">
        <f t="shared" si="614"/>
        <v>1182.20460185</v>
      </c>
      <c r="D482" s="126">
        <f t="shared" si="660"/>
        <v>927.51199999999994</v>
      </c>
      <c r="E482" s="175">
        <f>IF(DAY(A481)=$A$7,VLOOKUP(A481,[1]A!$A$15:$C$500,3),E481)</f>
        <v>935.35900000000004</v>
      </c>
      <c r="F482" s="127">
        <f t="shared" si="661"/>
        <v>44401</v>
      </c>
      <c r="G482" s="122">
        <f t="shared" si="662"/>
        <v>8.4602678994989411E-3</v>
      </c>
      <c r="H482" s="128">
        <f t="shared" si="667"/>
        <v>15</v>
      </c>
      <c r="I482" s="128">
        <f t="shared" si="654"/>
        <v>31</v>
      </c>
      <c r="J482" s="123">
        <f t="shared" si="655"/>
        <v>1.0040847783214457</v>
      </c>
      <c r="K482" s="123">
        <v>1</v>
      </c>
      <c r="L482" s="123">
        <f t="shared" si="615"/>
        <v>1.00408477</v>
      </c>
      <c r="M482" s="123">
        <f t="shared" si="649"/>
        <v>1187.0336357399999</v>
      </c>
      <c r="N482" s="27">
        <f t="shared" si="663"/>
        <v>0</v>
      </c>
      <c r="O482" s="122">
        <f t="shared" si="650"/>
        <v>0</v>
      </c>
      <c r="P482" s="123">
        <f t="shared" si="612"/>
        <v>0</v>
      </c>
      <c r="Q482" s="122">
        <f t="shared" si="656"/>
        <v>0.1268</v>
      </c>
      <c r="R482" s="130">
        <f t="shared" si="651"/>
        <v>1.004825385</v>
      </c>
      <c r="S482" s="123">
        <f t="shared" si="657"/>
        <v>5.7278943</v>
      </c>
      <c r="T482" s="123">
        <f t="shared" si="658"/>
        <v>0</v>
      </c>
      <c r="U482" s="131" t="str">
        <f t="shared" ref="U482" si="687">U481</f>
        <v>J=</v>
      </c>
      <c r="V482" s="140">
        <f t="shared" si="617"/>
        <v>44462</v>
      </c>
      <c r="W482" s="4"/>
      <c r="X482" s="4"/>
      <c r="Y482" s="4"/>
      <c r="AD482" s="5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</row>
    <row r="483" spans="1:47" x14ac:dyDescent="0.2">
      <c r="A483" s="125">
        <f t="shared" si="653"/>
        <v>44447</v>
      </c>
      <c r="B483" s="123">
        <f t="shared" si="648"/>
        <v>1193.4686672799999</v>
      </c>
      <c r="C483" s="3">
        <f t="shared" si="614"/>
        <v>1182.20460185</v>
      </c>
      <c r="D483" s="126">
        <f t="shared" si="660"/>
        <v>927.51199999999994</v>
      </c>
      <c r="E483" s="175">
        <f>IF(DAY(A482)=$A$7,VLOOKUP(A482,[1]A!$A$15:$C$500,3),E482)</f>
        <v>935.35900000000004</v>
      </c>
      <c r="F483" s="127">
        <f t="shared" si="661"/>
        <v>44401</v>
      </c>
      <c r="G483" s="122">
        <f t="shared" si="662"/>
        <v>8.4602678994989411E-3</v>
      </c>
      <c r="H483" s="128">
        <f t="shared" si="667"/>
        <v>16</v>
      </c>
      <c r="I483" s="128">
        <f t="shared" si="654"/>
        <v>31</v>
      </c>
      <c r="J483" s="123">
        <f t="shared" si="655"/>
        <v>1.0043576893829302</v>
      </c>
      <c r="K483" s="123">
        <v>1</v>
      </c>
      <c r="L483" s="123">
        <f t="shared" si="615"/>
        <v>1.00435768</v>
      </c>
      <c r="M483" s="123">
        <f t="shared" si="649"/>
        <v>1187.3562711899999</v>
      </c>
      <c r="N483" s="27">
        <f t="shared" si="663"/>
        <v>0</v>
      </c>
      <c r="O483" s="122">
        <f t="shared" si="650"/>
        <v>0</v>
      </c>
      <c r="P483" s="123">
        <f t="shared" si="612"/>
        <v>0</v>
      </c>
      <c r="Q483" s="122">
        <f t="shared" si="656"/>
        <v>0.1268</v>
      </c>
      <c r="R483" s="130">
        <f t="shared" si="651"/>
        <v>1.005147904</v>
      </c>
      <c r="S483" s="123">
        <f t="shared" si="657"/>
        <v>6.1123960899999998</v>
      </c>
      <c r="T483" s="123">
        <f t="shared" si="658"/>
        <v>0</v>
      </c>
      <c r="U483" s="131" t="str">
        <f t="shared" ref="U483" si="688">U482</f>
        <v>J=</v>
      </c>
      <c r="V483" s="140">
        <f t="shared" si="617"/>
        <v>44462</v>
      </c>
      <c r="W483" s="4"/>
      <c r="X483" s="4"/>
      <c r="Y483" s="4"/>
      <c r="AD483" s="5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</row>
    <row r="484" spans="1:47" x14ac:dyDescent="0.2">
      <c r="A484" s="125">
        <f t="shared" si="653"/>
        <v>44448</v>
      </c>
      <c r="B484" s="123">
        <f t="shared" si="648"/>
        <v>1194.17623127</v>
      </c>
      <c r="C484" s="3">
        <f t="shared" si="614"/>
        <v>1182.20460185</v>
      </c>
      <c r="D484" s="126">
        <f t="shared" si="660"/>
        <v>927.51199999999994</v>
      </c>
      <c r="E484" s="175">
        <f>IF(DAY(A483)=$A$7,VLOOKUP(A483,[1]A!$A$15:$C$500,3),E483)</f>
        <v>935.35900000000004</v>
      </c>
      <c r="F484" s="127">
        <f t="shared" si="661"/>
        <v>44401</v>
      </c>
      <c r="G484" s="122">
        <f t="shared" si="662"/>
        <v>8.4602678994989411E-3</v>
      </c>
      <c r="H484" s="128">
        <f t="shared" si="667"/>
        <v>17</v>
      </c>
      <c r="I484" s="128">
        <f t="shared" si="654"/>
        <v>31</v>
      </c>
      <c r="J484" s="123">
        <f t="shared" si="655"/>
        <v>1.0046306746218638</v>
      </c>
      <c r="K484" s="123">
        <v>1</v>
      </c>
      <c r="L484" s="123">
        <f t="shared" si="615"/>
        <v>1.0046306700000001</v>
      </c>
      <c r="M484" s="123">
        <f t="shared" si="649"/>
        <v>1187.67900123</v>
      </c>
      <c r="N484" s="27">
        <f t="shared" si="663"/>
        <v>0</v>
      </c>
      <c r="O484" s="122">
        <f t="shared" si="650"/>
        <v>0</v>
      </c>
      <c r="P484" s="123">
        <f t="shared" si="612"/>
        <v>0</v>
      </c>
      <c r="Q484" s="122">
        <f t="shared" si="656"/>
        <v>0.1268</v>
      </c>
      <c r="R484" s="130">
        <f t="shared" si="651"/>
        <v>1.0054705269999999</v>
      </c>
      <c r="S484" s="123">
        <f t="shared" si="657"/>
        <v>6.4972300399999998</v>
      </c>
      <c r="T484" s="123">
        <f t="shared" si="658"/>
        <v>0</v>
      </c>
      <c r="U484" s="131" t="str">
        <f t="shared" ref="U484" si="689">U483</f>
        <v>J=</v>
      </c>
      <c r="V484" s="140">
        <f t="shared" si="617"/>
        <v>44462</v>
      </c>
      <c r="W484" s="4"/>
      <c r="X484" s="4"/>
      <c r="Y484" s="4"/>
      <c r="AD484" s="5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</row>
    <row r="485" spans="1:47" x14ac:dyDescent="0.2">
      <c r="A485" s="125">
        <f t="shared" si="653"/>
        <v>44449</v>
      </c>
      <c r="B485" s="123">
        <f t="shared" si="648"/>
        <v>1194.88420909</v>
      </c>
      <c r="C485" s="3">
        <f t="shared" si="614"/>
        <v>1182.20460185</v>
      </c>
      <c r="D485" s="126">
        <f t="shared" si="660"/>
        <v>927.51199999999994</v>
      </c>
      <c r="E485" s="175">
        <f>IF(DAY(A484)=$A$7,VLOOKUP(A484,[1]A!$A$15:$C$500,3),E484)</f>
        <v>935.35900000000004</v>
      </c>
      <c r="F485" s="127">
        <f t="shared" si="661"/>
        <v>44401</v>
      </c>
      <c r="G485" s="122">
        <f t="shared" si="662"/>
        <v>8.4602678994989411E-3</v>
      </c>
      <c r="H485" s="128">
        <f t="shared" si="667"/>
        <v>18</v>
      </c>
      <c r="I485" s="128">
        <f t="shared" si="654"/>
        <v>31</v>
      </c>
      <c r="J485" s="123">
        <f t="shared" si="655"/>
        <v>1.0049037340584079</v>
      </c>
      <c r="K485" s="123">
        <v>1</v>
      </c>
      <c r="L485" s="123">
        <f t="shared" si="615"/>
        <v>1.0049037300000001</v>
      </c>
      <c r="M485" s="123">
        <f t="shared" si="649"/>
        <v>1188.00181402</v>
      </c>
      <c r="N485" s="27">
        <f t="shared" si="663"/>
        <v>0</v>
      </c>
      <c r="O485" s="122">
        <f t="shared" si="650"/>
        <v>0</v>
      </c>
      <c r="P485" s="123">
        <f t="shared" si="612"/>
        <v>0</v>
      </c>
      <c r="Q485" s="122">
        <f t="shared" si="656"/>
        <v>0.1268</v>
      </c>
      <c r="R485" s="130">
        <f t="shared" si="651"/>
        <v>1.005793253</v>
      </c>
      <c r="S485" s="123">
        <f t="shared" si="657"/>
        <v>6.8823950700000003</v>
      </c>
      <c r="T485" s="123">
        <f t="shared" si="658"/>
        <v>0</v>
      </c>
      <c r="U485" s="131" t="str">
        <f t="shared" ref="U485" si="690">U484</f>
        <v>J=</v>
      </c>
      <c r="V485" s="140">
        <f t="shared" si="617"/>
        <v>44462</v>
      </c>
      <c r="W485" s="4"/>
      <c r="X485" s="4"/>
      <c r="Y485" s="4"/>
      <c r="AD485" s="5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</row>
    <row r="486" spans="1:47" x14ac:dyDescent="0.2">
      <c r="A486" s="125">
        <f t="shared" si="653"/>
        <v>44450</v>
      </c>
      <c r="B486" s="123">
        <f t="shared" si="648"/>
        <v>1195.5926021099999</v>
      </c>
      <c r="C486" s="3">
        <f t="shared" si="614"/>
        <v>1182.20460185</v>
      </c>
      <c r="D486" s="126">
        <f t="shared" si="660"/>
        <v>927.51199999999994</v>
      </c>
      <c r="E486" s="175">
        <f>IF(DAY(A485)=$A$7,VLOOKUP(A485,[1]A!$A$15:$C$500,3),E485)</f>
        <v>935.35900000000004</v>
      </c>
      <c r="F486" s="127">
        <f t="shared" si="661"/>
        <v>44401</v>
      </c>
      <c r="G486" s="122">
        <f t="shared" si="662"/>
        <v>8.4602678994989411E-3</v>
      </c>
      <c r="H486" s="128">
        <f t="shared" si="667"/>
        <v>19</v>
      </c>
      <c r="I486" s="128">
        <f t="shared" si="654"/>
        <v>31</v>
      </c>
      <c r="J486" s="123">
        <f t="shared" si="655"/>
        <v>1.0051768677127297</v>
      </c>
      <c r="K486" s="123">
        <v>1</v>
      </c>
      <c r="L486" s="123">
        <f t="shared" si="615"/>
        <v>1.0051768599999999</v>
      </c>
      <c r="M486" s="123">
        <f t="shared" si="649"/>
        <v>1188.32470956</v>
      </c>
      <c r="N486" s="27">
        <f t="shared" si="663"/>
        <v>0</v>
      </c>
      <c r="O486" s="122">
        <f t="shared" si="650"/>
        <v>0</v>
      </c>
      <c r="P486" s="123">
        <f t="shared" si="612"/>
        <v>0</v>
      </c>
      <c r="Q486" s="122">
        <f t="shared" si="656"/>
        <v>0.1268</v>
      </c>
      <c r="R486" s="130">
        <f t="shared" si="651"/>
        <v>1.006116083</v>
      </c>
      <c r="S486" s="123">
        <f t="shared" si="657"/>
        <v>7.26789255</v>
      </c>
      <c r="T486" s="123">
        <f t="shared" si="658"/>
        <v>0</v>
      </c>
      <c r="U486" s="131" t="str">
        <f t="shared" ref="U486" si="691">U485</f>
        <v>J=</v>
      </c>
      <c r="V486" s="140">
        <f t="shared" si="617"/>
        <v>44462</v>
      </c>
      <c r="W486" s="4"/>
      <c r="X486" s="4"/>
      <c r="Y486" s="4"/>
      <c r="AD486" s="5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</row>
    <row r="487" spans="1:47" x14ac:dyDescent="0.2">
      <c r="A487" s="125">
        <f t="shared" si="653"/>
        <v>44451</v>
      </c>
      <c r="B487" s="123">
        <f t="shared" si="648"/>
        <v>1196.30142123</v>
      </c>
      <c r="C487" s="3">
        <f t="shared" si="614"/>
        <v>1182.20460185</v>
      </c>
      <c r="D487" s="126">
        <f t="shared" si="660"/>
        <v>927.51199999999994</v>
      </c>
      <c r="E487" s="175">
        <f>IF(DAY(A486)=$A$7,VLOOKUP(A486,[1]A!$A$15:$C$500,3),E486)</f>
        <v>935.35900000000004</v>
      </c>
      <c r="F487" s="127">
        <f t="shared" si="661"/>
        <v>44401</v>
      </c>
      <c r="G487" s="122">
        <f t="shared" si="662"/>
        <v>8.4602678994989411E-3</v>
      </c>
      <c r="H487" s="128">
        <f t="shared" si="667"/>
        <v>20</v>
      </c>
      <c r="I487" s="128">
        <f t="shared" si="654"/>
        <v>31</v>
      </c>
      <c r="J487" s="123">
        <f t="shared" si="655"/>
        <v>1.0054500756050013</v>
      </c>
      <c r="K487" s="123">
        <v>1</v>
      </c>
      <c r="L487" s="123">
        <f t="shared" si="615"/>
        <v>1.00545007</v>
      </c>
      <c r="M487" s="123">
        <f t="shared" si="649"/>
        <v>1188.64769968</v>
      </c>
      <c r="N487" s="27">
        <f t="shared" si="663"/>
        <v>0</v>
      </c>
      <c r="O487" s="122">
        <f t="shared" si="650"/>
        <v>0</v>
      </c>
      <c r="P487" s="123">
        <f t="shared" si="612"/>
        <v>0</v>
      </c>
      <c r="Q487" s="122">
        <f t="shared" si="656"/>
        <v>0.1268</v>
      </c>
      <c r="R487" s="130">
        <f t="shared" si="651"/>
        <v>1.0064390160000001</v>
      </c>
      <c r="S487" s="123">
        <f t="shared" si="657"/>
        <v>7.6537215500000002</v>
      </c>
      <c r="T487" s="123">
        <f t="shared" si="658"/>
        <v>0</v>
      </c>
      <c r="U487" s="131" t="str">
        <f t="shared" ref="U487" si="692">U486</f>
        <v>J=</v>
      </c>
      <c r="V487" s="140">
        <f t="shared" si="617"/>
        <v>44462</v>
      </c>
      <c r="W487" s="4"/>
      <c r="X487" s="4"/>
      <c r="Y487" s="4"/>
      <c r="AD487" s="5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</row>
    <row r="488" spans="1:47" x14ac:dyDescent="0.2">
      <c r="A488" s="125">
        <f t="shared" si="653"/>
        <v>44452</v>
      </c>
      <c r="B488" s="123">
        <f t="shared" si="648"/>
        <v>1197.0106559200001</v>
      </c>
      <c r="C488" s="3">
        <f t="shared" si="614"/>
        <v>1182.20460185</v>
      </c>
      <c r="D488" s="126">
        <f t="shared" si="660"/>
        <v>927.51199999999994</v>
      </c>
      <c r="E488" s="175">
        <f>IF(DAY(A487)=$A$7,VLOOKUP(A487,[1]A!$A$15:$C$500,3),E487)</f>
        <v>935.35900000000004</v>
      </c>
      <c r="F488" s="127">
        <f t="shared" si="661"/>
        <v>44401</v>
      </c>
      <c r="G488" s="122">
        <f t="shared" si="662"/>
        <v>8.4602678994989411E-3</v>
      </c>
      <c r="H488" s="128">
        <f t="shared" si="667"/>
        <v>21</v>
      </c>
      <c r="I488" s="128">
        <f t="shared" si="654"/>
        <v>31</v>
      </c>
      <c r="J488" s="123">
        <f t="shared" si="655"/>
        <v>1.0057233577554008</v>
      </c>
      <c r="K488" s="123">
        <v>1</v>
      </c>
      <c r="L488" s="123">
        <f t="shared" si="615"/>
        <v>1.00572335</v>
      </c>
      <c r="M488" s="123">
        <f t="shared" si="649"/>
        <v>1188.97077255</v>
      </c>
      <c r="N488" s="27">
        <f t="shared" si="663"/>
        <v>0</v>
      </c>
      <c r="O488" s="122">
        <f t="shared" si="650"/>
        <v>0</v>
      </c>
      <c r="P488" s="123">
        <f t="shared" si="612"/>
        <v>0</v>
      </c>
      <c r="Q488" s="122">
        <f t="shared" si="656"/>
        <v>0.1268</v>
      </c>
      <c r="R488" s="130">
        <f t="shared" si="651"/>
        <v>1.0067620530000001</v>
      </c>
      <c r="S488" s="123">
        <f t="shared" si="657"/>
        <v>8.0398833700000001</v>
      </c>
      <c r="T488" s="123">
        <f t="shared" si="658"/>
        <v>0</v>
      </c>
      <c r="U488" s="131" t="str">
        <f t="shared" ref="U488" si="693">U487</f>
        <v>J=</v>
      </c>
      <c r="V488" s="140">
        <f t="shared" si="617"/>
        <v>44462</v>
      </c>
      <c r="W488" s="4"/>
      <c r="X488" s="4"/>
      <c r="Y488" s="4"/>
      <c r="AD488" s="5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</row>
    <row r="489" spans="1:47" x14ac:dyDescent="0.2">
      <c r="A489" s="125">
        <f t="shared" si="653"/>
        <v>44453</v>
      </c>
      <c r="B489" s="123">
        <f t="shared" si="648"/>
        <v>1197.72031709</v>
      </c>
      <c r="C489" s="3">
        <f t="shared" si="614"/>
        <v>1182.20460185</v>
      </c>
      <c r="D489" s="126">
        <f t="shared" si="660"/>
        <v>927.51199999999994</v>
      </c>
      <c r="E489" s="175">
        <f>IF(DAY(A488)=$A$7,VLOOKUP(A488,[1]A!$A$15:$C$500,3),E488)</f>
        <v>935.35900000000004</v>
      </c>
      <c r="F489" s="127">
        <f t="shared" si="661"/>
        <v>44401</v>
      </c>
      <c r="G489" s="122">
        <f t="shared" si="662"/>
        <v>8.4602678994989411E-3</v>
      </c>
      <c r="H489" s="128">
        <f t="shared" si="667"/>
        <v>22</v>
      </c>
      <c r="I489" s="128">
        <f t="shared" si="654"/>
        <v>31</v>
      </c>
      <c r="J489" s="123">
        <f t="shared" si="655"/>
        <v>1.0059967141841115</v>
      </c>
      <c r="K489" s="123">
        <v>1</v>
      </c>
      <c r="L489" s="123">
        <f t="shared" si="615"/>
        <v>1.00599671</v>
      </c>
      <c r="M489" s="123">
        <f t="shared" si="649"/>
        <v>1189.29394</v>
      </c>
      <c r="N489" s="27">
        <f t="shared" si="663"/>
        <v>0</v>
      </c>
      <c r="O489" s="122">
        <f t="shared" si="650"/>
        <v>0</v>
      </c>
      <c r="P489" s="123">
        <f t="shared" si="612"/>
        <v>0</v>
      </c>
      <c r="Q489" s="122">
        <f t="shared" si="656"/>
        <v>0.1268</v>
      </c>
      <c r="R489" s="130">
        <f t="shared" si="651"/>
        <v>1.007085193</v>
      </c>
      <c r="S489" s="123">
        <f t="shared" si="657"/>
        <v>8.4263770900000008</v>
      </c>
      <c r="T489" s="123">
        <f t="shared" si="658"/>
        <v>0</v>
      </c>
      <c r="U489" s="131" t="str">
        <f t="shared" ref="U489" si="694">U488</f>
        <v>J=</v>
      </c>
      <c r="V489" s="140">
        <f t="shared" si="617"/>
        <v>44462</v>
      </c>
      <c r="W489" s="4"/>
      <c r="X489" s="4"/>
      <c r="Y489" s="4"/>
      <c r="AD489" s="5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</row>
    <row r="490" spans="1:47" x14ac:dyDescent="0.2">
      <c r="A490" s="125">
        <f t="shared" si="653"/>
        <v>44454</v>
      </c>
      <c r="B490" s="123">
        <f t="shared" si="648"/>
        <v>1198.4303954</v>
      </c>
      <c r="C490" s="3">
        <f t="shared" si="614"/>
        <v>1182.20460185</v>
      </c>
      <c r="D490" s="126">
        <f t="shared" si="660"/>
        <v>927.51199999999994</v>
      </c>
      <c r="E490" s="175">
        <f>IF(DAY(A489)=$A$7,VLOOKUP(A489,[1]A!$A$15:$C$500,3),E489)</f>
        <v>935.35900000000004</v>
      </c>
      <c r="F490" s="127">
        <f t="shared" si="661"/>
        <v>44401</v>
      </c>
      <c r="G490" s="122">
        <f t="shared" si="662"/>
        <v>8.4602678994989411E-3</v>
      </c>
      <c r="H490" s="128">
        <f t="shared" si="667"/>
        <v>23</v>
      </c>
      <c r="I490" s="128">
        <f t="shared" si="654"/>
        <v>31</v>
      </c>
      <c r="J490" s="123">
        <f t="shared" si="655"/>
        <v>1.0062701449113225</v>
      </c>
      <c r="K490" s="123">
        <v>1</v>
      </c>
      <c r="L490" s="123">
        <f t="shared" si="615"/>
        <v>1.00627014</v>
      </c>
      <c r="M490" s="123">
        <f t="shared" si="649"/>
        <v>1189.61719021</v>
      </c>
      <c r="N490" s="27">
        <f t="shared" si="663"/>
        <v>0</v>
      </c>
      <c r="O490" s="122">
        <f t="shared" si="650"/>
        <v>0</v>
      </c>
      <c r="P490" s="123">
        <f t="shared" ref="P490:P553" si="695">IF(O490&gt;0,TRUNC(O490*M490,8),0)</f>
        <v>0</v>
      </c>
      <c r="Q490" s="122">
        <f t="shared" si="656"/>
        <v>0.1268</v>
      </c>
      <c r="R490" s="130">
        <f t="shared" si="651"/>
        <v>1.0074084379999999</v>
      </c>
      <c r="S490" s="123">
        <f t="shared" si="657"/>
        <v>8.8132051899999997</v>
      </c>
      <c r="T490" s="123">
        <f t="shared" si="658"/>
        <v>0</v>
      </c>
      <c r="U490" s="131" t="str">
        <f t="shared" ref="U490" si="696">U489</f>
        <v>J=</v>
      </c>
      <c r="V490" s="140">
        <f t="shared" si="617"/>
        <v>44462</v>
      </c>
      <c r="W490" s="4"/>
      <c r="X490" s="4"/>
      <c r="Y490" s="4"/>
      <c r="AD490" s="5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</row>
    <row r="491" spans="1:47" x14ac:dyDescent="0.2">
      <c r="A491" s="125">
        <f t="shared" si="653"/>
        <v>44455</v>
      </c>
      <c r="B491" s="123">
        <f t="shared" si="648"/>
        <v>1199.14088864</v>
      </c>
      <c r="C491" s="3">
        <f t="shared" ref="C491:C554" si="697">IF(N490&gt;0,M490-P490,C490)</f>
        <v>1182.20460185</v>
      </c>
      <c r="D491" s="126">
        <f t="shared" si="660"/>
        <v>927.51199999999994</v>
      </c>
      <c r="E491" s="175">
        <f>IF(DAY(A490)=$A$7,VLOOKUP(A490,[1]A!$A$15:$C$500,3),E490)</f>
        <v>935.35900000000004</v>
      </c>
      <c r="F491" s="127">
        <f t="shared" si="661"/>
        <v>44401</v>
      </c>
      <c r="G491" s="122">
        <f t="shared" si="662"/>
        <v>8.4602678994989411E-3</v>
      </c>
      <c r="H491" s="128">
        <f t="shared" si="667"/>
        <v>24</v>
      </c>
      <c r="I491" s="128">
        <f t="shared" si="654"/>
        <v>31</v>
      </c>
      <c r="J491" s="123">
        <f t="shared" si="655"/>
        <v>1.0065436499572282</v>
      </c>
      <c r="K491" s="123">
        <v>1</v>
      </c>
      <c r="L491" s="123">
        <f t="shared" ref="L491:L554" si="698">TRUNC(J491*K491,8)</f>
        <v>1.0065436400000001</v>
      </c>
      <c r="M491" s="123">
        <f t="shared" si="649"/>
        <v>1189.94052317</v>
      </c>
      <c r="N491" s="27">
        <f t="shared" si="663"/>
        <v>0</v>
      </c>
      <c r="O491" s="122">
        <f t="shared" si="650"/>
        <v>0</v>
      </c>
      <c r="P491" s="123">
        <f t="shared" si="695"/>
        <v>0</v>
      </c>
      <c r="Q491" s="122">
        <f t="shared" si="656"/>
        <v>0.1268</v>
      </c>
      <c r="R491" s="130">
        <f t="shared" si="651"/>
        <v>1.0077317859999999</v>
      </c>
      <c r="S491" s="123">
        <f t="shared" si="657"/>
        <v>9.2003654699999995</v>
      </c>
      <c r="T491" s="123">
        <f t="shared" si="658"/>
        <v>0</v>
      </c>
      <c r="U491" s="131" t="str">
        <f t="shared" ref="U491" si="699">U490</f>
        <v>J=</v>
      </c>
      <c r="V491" s="140">
        <f t="shared" ref="V491:V554" si="700">VLOOKUP(A490,$Y$10:$AG$60,9)</f>
        <v>44462</v>
      </c>
      <c r="W491" s="4"/>
      <c r="X491" s="4"/>
      <c r="Y491" s="4"/>
      <c r="AD491" s="5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</row>
    <row r="492" spans="1:47" x14ac:dyDescent="0.2">
      <c r="A492" s="125">
        <f t="shared" si="653"/>
        <v>44456</v>
      </c>
      <c r="B492" s="123">
        <f t="shared" si="648"/>
        <v>1199.8518101</v>
      </c>
      <c r="C492" s="3">
        <f t="shared" si="697"/>
        <v>1182.20460185</v>
      </c>
      <c r="D492" s="126">
        <f t="shared" si="660"/>
        <v>927.51199999999994</v>
      </c>
      <c r="E492" s="175">
        <f>IF(DAY(A491)=$A$7,VLOOKUP(A491,[1]A!$A$15:$C$500,3),E491)</f>
        <v>935.35900000000004</v>
      </c>
      <c r="F492" s="127">
        <f t="shared" si="661"/>
        <v>44401</v>
      </c>
      <c r="G492" s="122">
        <f t="shared" si="662"/>
        <v>8.4602678994989411E-3</v>
      </c>
      <c r="H492" s="128">
        <f t="shared" si="667"/>
        <v>25</v>
      </c>
      <c r="I492" s="128">
        <f t="shared" si="654"/>
        <v>31</v>
      </c>
      <c r="J492" s="123">
        <f t="shared" si="655"/>
        <v>1.0068172293420283</v>
      </c>
      <c r="K492" s="123">
        <v>1</v>
      </c>
      <c r="L492" s="123">
        <f t="shared" si="698"/>
        <v>1.0068172200000001</v>
      </c>
      <c r="M492" s="123">
        <f t="shared" si="649"/>
        <v>1190.2639506999999</v>
      </c>
      <c r="N492" s="27">
        <f t="shared" si="663"/>
        <v>0</v>
      </c>
      <c r="O492" s="122">
        <f t="shared" si="650"/>
        <v>0</v>
      </c>
      <c r="P492" s="123">
        <f t="shared" si="695"/>
        <v>0</v>
      </c>
      <c r="Q492" s="122">
        <f t="shared" si="656"/>
        <v>0.1268</v>
      </c>
      <c r="R492" s="130">
        <f t="shared" si="651"/>
        <v>1.0080552380000001</v>
      </c>
      <c r="S492" s="123">
        <f t="shared" si="657"/>
        <v>9.5878593999999993</v>
      </c>
      <c r="T492" s="123">
        <f t="shared" si="658"/>
        <v>0</v>
      </c>
      <c r="U492" s="131" t="str">
        <f t="shared" ref="U492" si="701">U491</f>
        <v>J=</v>
      </c>
      <c r="V492" s="140">
        <f t="shared" si="700"/>
        <v>44462</v>
      </c>
      <c r="W492" s="4"/>
      <c r="X492" s="4"/>
      <c r="Y492" s="4"/>
      <c r="AD492" s="5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</row>
    <row r="493" spans="1:47" x14ac:dyDescent="0.2">
      <c r="A493" s="125">
        <f t="shared" si="653"/>
        <v>44457</v>
      </c>
      <c r="B493" s="123">
        <f t="shared" si="648"/>
        <v>1200.56315879</v>
      </c>
      <c r="C493" s="3">
        <f t="shared" si="697"/>
        <v>1182.20460185</v>
      </c>
      <c r="D493" s="126">
        <f t="shared" si="660"/>
        <v>927.51199999999994</v>
      </c>
      <c r="E493" s="175">
        <f>IF(DAY(A492)=$A$7,VLOOKUP(A492,[1]A!$A$15:$C$500,3),E492)</f>
        <v>935.35900000000004</v>
      </c>
      <c r="F493" s="127">
        <f t="shared" si="661"/>
        <v>44401</v>
      </c>
      <c r="G493" s="122">
        <f t="shared" si="662"/>
        <v>8.4602678994989411E-3</v>
      </c>
      <c r="H493" s="128">
        <f t="shared" si="667"/>
        <v>26</v>
      </c>
      <c r="I493" s="128">
        <f t="shared" si="654"/>
        <v>31</v>
      </c>
      <c r="J493" s="123">
        <f t="shared" si="655"/>
        <v>1.0070908830859284</v>
      </c>
      <c r="K493" s="123">
        <v>1</v>
      </c>
      <c r="L493" s="123">
        <f t="shared" si="698"/>
        <v>1.00709088</v>
      </c>
      <c r="M493" s="123">
        <f t="shared" si="649"/>
        <v>1190.58747281</v>
      </c>
      <c r="N493" s="27">
        <f t="shared" si="663"/>
        <v>0</v>
      </c>
      <c r="O493" s="122">
        <f t="shared" si="650"/>
        <v>0</v>
      </c>
      <c r="P493" s="123">
        <f t="shared" si="695"/>
        <v>0</v>
      </c>
      <c r="Q493" s="122">
        <f t="shared" si="656"/>
        <v>0.1268</v>
      </c>
      <c r="R493" s="130">
        <f t="shared" si="651"/>
        <v>1.0083787930000001</v>
      </c>
      <c r="S493" s="123">
        <f t="shared" si="657"/>
        <v>9.9756859799999997</v>
      </c>
      <c r="T493" s="123">
        <f t="shared" si="658"/>
        <v>0</v>
      </c>
      <c r="U493" s="131" t="str">
        <f t="shared" ref="U493" si="702">U492</f>
        <v>J=</v>
      </c>
      <c r="V493" s="140">
        <f t="shared" si="700"/>
        <v>44462</v>
      </c>
      <c r="W493" s="4"/>
      <c r="X493" s="4"/>
      <c r="Y493" s="4"/>
      <c r="AD493" s="5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</row>
    <row r="494" spans="1:47" x14ac:dyDescent="0.2">
      <c r="A494" s="125">
        <f t="shared" si="653"/>
        <v>44458</v>
      </c>
      <c r="B494" s="123">
        <f t="shared" si="648"/>
        <v>1201.27492536</v>
      </c>
      <c r="C494" s="3">
        <f t="shared" si="697"/>
        <v>1182.20460185</v>
      </c>
      <c r="D494" s="126">
        <f t="shared" si="660"/>
        <v>927.51199999999994</v>
      </c>
      <c r="E494" s="175">
        <f>IF(DAY(A493)=$A$7,VLOOKUP(A493,[1]A!$A$15:$C$500,3),E493)</f>
        <v>935.35900000000004</v>
      </c>
      <c r="F494" s="127">
        <f t="shared" si="661"/>
        <v>44401</v>
      </c>
      <c r="G494" s="122">
        <f t="shared" si="662"/>
        <v>8.4602678994989411E-3</v>
      </c>
      <c r="H494" s="128">
        <f t="shared" si="667"/>
        <v>27</v>
      </c>
      <c r="I494" s="128">
        <f t="shared" si="654"/>
        <v>31</v>
      </c>
      <c r="J494" s="123">
        <f t="shared" si="655"/>
        <v>1.007364611209139</v>
      </c>
      <c r="K494" s="123">
        <v>1</v>
      </c>
      <c r="L494" s="123">
        <f t="shared" si="698"/>
        <v>1.00736461</v>
      </c>
      <c r="M494" s="123">
        <f t="shared" si="649"/>
        <v>1190.9110776800001</v>
      </c>
      <c r="N494" s="27">
        <f t="shared" si="663"/>
        <v>0</v>
      </c>
      <c r="O494" s="122">
        <f t="shared" si="650"/>
        <v>0</v>
      </c>
      <c r="P494" s="123">
        <f t="shared" si="695"/>
        <v>0</v>
      </c>
      <c r="Q494" s="122">
        <f t="shared" si="656"/>
        <v>0.1268</v>
      </c>
      <c r="R494" s="130">
        <f t="shared" si="651"/>
        <v>1.0087024529999999</v>
      </c>
      <c r="S494" s="123">
        <f t="shared" si="657"/>
        <v>10.363847679999999</v>
      </c>
      <c r="T494" s="123">
        <f t="shared" si="658"/>
        <v>0</v>
      </c>
      <c r="U494" s="131" t="str">
        <f t="shared" ref="U494" si="703">U493</f>
        <v>J=</v>
      </c>
      <c r="V494" s="140">
        <f t="shared" si="700"/>
        <v>44462</v>
      </c>
      <c r="W494" s="4"/>
      <c r="X494" s="4"/>
      <c r="Y494" s="4"/>
      <c r="AD494" s="5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</row>
    <row r="495" spans="1:47" x14ac:dyDescent="0.2">
      <c r="A495" s="125">
        <f t="shared" si="653"/>
        <v>44459</v>
      </c>
      <c r="B495" s="123">
        <f t="shared" si="648"/>
        <v>1201.9871075899998</v>
      </c>
      <c r="C495" s="3">
        <f t="shared" si="697"/>
        <v>1182.20460185</v>
      </c>
      <c r="D495" s="126">
        <f t="shared" si="660"/>
        <v>927.51199999999994</v>
      </c>
      <c r="E495" s="175">
        <f>IF(DAY(A494)=$A$7,VLOOKUP(A494,[1]A!$A$15:$C$500,3),E494)</f>
        <v>935.35900000000004</v>
      </c>
      <c r="F495" s="127">
        <f t="shared" si="661"/>
        <v>44401</v>
      </c>
      <c r="G495" s="122">
        <f t="shared" si="662"/>
        <v>8.4602678994989411E-3</v>
      </c>
      <c r="H495" s="128">
        <f t="shared" si="667"/>
        <v>28</v>
      </c>
      <c r="I495" s="128">
        <f t="shared" si="654"/>
        <v>31</v>
      </c>
      <c r="J495" s="123">
        <f t="shared" si="655"/>
        <v>1.007638413731877</v>
      </c>
      <c r="K495" s="123">
        <v>1</v>
      </c>
      <c r="L495" s="123">
        <f t="shared" si="698"/>
        <v>1.00763841</v>
      </c>
      <c r="M495" s="123">
        <f t="shared" si="649"/>
        <v>1191.2347652999999</v>
      </c>
      <c r="N495" s="27">
        <f t="shared" si="663"/>
        <v>0</v>
      </c>
      <c r="O495" s="122">
        <f t="shared" si="650"/>
        <v>0</v>
      </c>
      <c r="P495" s="123">
        <f t="shared" si="695"/>
        <v>0</v>
      </c>
      <c r="Q495" s="122">
        <f t="shared" si="656"/>
        <v>0.1268</v>
      </c>
      <c r="R495" s="130">
        <f t="shared" si="651"/>
        <v>1.0090262160000001</v>
      </c>
      <c r="S495" s="123">
        <f t="shared" si="657"/>
        <v>10.75234229</v>
      </c>
      <c r="T495" s="123">
        <f t="shared" si="658"/>
        <v>0</v>
      </c>
      <c r="U495" s="131" t="str">
        <f t="shared" ref="U495" si="704">U494</f>
        <v>J=</v>
      </c>
      <c r="V495" s="140">
        <f t="shared" si="700"/>
        <v>44462</v>
      </c>
      <c r="W495" s="4"/>
      <c r="X495" s="4"/>
      <c r="Y495" s="4"/>
      <c r="AD495" s="5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</row>
    <row r="496" spans="1:47" x14ac:dyDescent="0.2">
      <c r="A496" s="125">
        <f t="shared" si="653"/>
        <v>44460</v>
      </c>
      <c r="B496" s="123">
        <f t="shared" si="648"/>
        <v>1202.6997199899999</v>
      </c>
      <c r="C496" s="3">
        <f t="shared" si="697"/>
        <v>1182.20460185</v>
      </c>
      <c r="D496" s="126">
        <f t="shared" si="660"/>
        <v>927.51199999999994</v>
      </c>
      <c r="E496" s="175">
        <f>IF(DAY(A495)=$A$7,VLOOKUP(A495,[1]A!$A$15:$C$500,3),E495)</f>
        <v>935.35900000000004</v>
      </c>
      <c r="F496" s="127">
        <f t="shared" si="661"/>
        <v>44401</v>
      </c>
      <c r="G496" s="122">
        <f t="shared" si="662"/>
        <v>8.4602678994989411E-3</v>
      </c>
      <c r="H496" s="128">
        <f t="shared" si="667"/>
        <v>29</v>
      </c>
      <c r="I496" s="128">
        <f t="shared" si="654"/>
        <v>31</v>
      </c>
      <c r="J496" s="123">
        <f t="shared" si="655"/>
        <v>1.0079122906743636</v>
      </c>
      <c r="K496" s="123">
        <v>1</v>
      </c>
      <c r="L496" s="123">
        <f t="shared" si="698"/>
        <v>1.0079122899999999</v>
      </c>
      <c r="M496" s="123">
        <f t="shared" si="649"/>
        <v>1191.5585474899999</v>
      </c>
      <c r="N496" s="27">
        <f t="shared" si="663"/>
        <v>0</v>
      </c>
      <c r="O496" s="122">
        <f t="shared" si="650"/>
        <v>0</v>
      </c>
      <c r="P496" s="123">
        <f t="shared" si="695"/>
        <v>0</v>
      </c>
      <c r="Q496" s="122">
        <f t="shared" si="656"/>
        <v>0.1268</v>
      </c>
      <c r="R496" s="130">
        <f t="shared" si="651"/>
        <v>1.009350084</v>
      </c>
      <c r="S496" s="123">
        <f t="shared" si="657"/>
        <v>11.1411725</v>
      </c>
      <c r="T496" s="123">
        <f t="shared" si="658"/>
        <v>0</v>
      </c>
      <c r="U496" s="131" t="str">
        <f t="shared" ref="U496" si="705">U495</f>
        <v>J=</v>
      </c>
      <c r="V496" s="140">
        <f t="shared" si="700"/>
        <v>44462</v>
      </c>
      <c r="W496" s="4"/>
      <c r="X496" s="4"/>
      <c r="Y496" s="4"/>
      <c r="AD496" s="5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</row>
    <row r="497" spans="1:161" x14ac:dyDescent="0.2">
      <c r="A497" s="125">
        <f t="shared" si="653"/>
        <v>44461</v>
      </c>
      <c r="B497" s="123">
        <f t="shared" si="648"/>
        <v>1203.41274845</v>
      </c>
      <c r="C497" s="3">
        <f t="shared" si="697"/>
        <v>1182.20460185</v>
      </c>
      <c r="D497" s="126">
        <f t="shared" si="660"/>
        <v>927.51199999999994</v>
      </c>
      <c r="E497" s="175">
        <f>IF(DAY(A496)=$A$7,VLOOKUP(A496,[1]A!$A$15:$C$500,3),E496)</f>
        <v>935.35900000000004</v>
      </c>
      <c r="F497" s="127">
        <f t="shared" si="661"/>
        <v>44401</v>
      </c>
      <c r="G497" s="122">
        <f t="shared" si="662"/>
        <v>8.4602678994989411E-3</v>
      </c>
      <c r="H497" s="128">
        <f t="shared" si="667"/>
        <v>30</v>
      </c>
      <c r="I497" s="128">
        <f t="shared" si="654"/>
        <v>31</v>
      </c>
      <c r="J497" s="123">
        <f t="shared" si="655"/>
        <v>1.0081862420568268</v>
      </c>
      <c r="K497" s="123">
        <v>1</v>
      </c>
      <c r="L497" s="123">
        <f t="shared" si="698"/>
        <v>1.0081862399999999</v>
      </c>
      <c r="M497" s="123">
        <f t="shared" si="649"/>
        <v>1191.8824124400001</v>
      </c>
      <c r="N497" s="27">
        <f t="shared" si="663"/>
        <v>0</v>
      </c>
      <c r="O497" s="122">
        <f t="shared" si="650"/>
        <v>0</v>
      </c>
      <c r="P497" s="123">
        <f t="shared" si="695"/>
        <v>0</v>
      </c>
      <c r="Q497" s="122">
        <f t="shared" si="656"/>
        <v>0.1268</v>
      </c>
      <c r="R497" s="130">
        <f t="shared" si="651"/>
        <v>1.0096740550000001</v>
      </c>
      <c r="S497" s="123">
        <f t="shared" si="657"/>
        <v>11.530336009999999</v>
      </c>
      <c r="T497" s="123">
        <f t="shared" si="658"/>
        <v>0</v>
      </c>
      <c r="U497" s="131" t="str">
        <f t="shared" ref="U497" si="706">U496</f>
        <v>J=</v>
      </c>
      <c r="V497" s="140">
        <f t="shared" si="700"/>
        <v>44462</v>
      </c>
      <c r="W497" s="28"/>
      <c r="X497" s="4"/>
      <c r="Y497" s="4"/>
      <c r="AA497" s="18"/>
      <c r="AB497" s="18"/>
      <c r="AC497" s="18"/>
      <c r="AD497" s="19"/>
      <c r="AE497" s="18"/>
      <c r="AF497" s="18"/>
      <c r="AG497" s="18"/>
      <c r="AH497" s="18"/>
      <c r="AI497" s="17"/>
      <c r="AJ497" s="17"/>
      <c r="AK497" s="17"/>
      <c r="AL497" s="17"/>
      <c r="AM497" s="17"/>
      <c r="AN497" s="17"/>
      <c r="AO497" s="17"/>
      <c r="AP497" s="17"/>
      <c r="AQ497" s="17"/>
      <c r="AR497" s="17"/>
      <c r="AS497" s="17"/>
      <c r="AT497" s="17"/>
      <c r="AU497" s="17"/>
      <c r="AV497" s="18"/>
      <c r="AW497" s="18"/>
      <c r="AX497" s="18"/>
      <c r="AY497" s="18"/>
      <c r="AZ497" s="18"/>
      <c r="BA497" s="18"/>
      <c r="BB497" s="18"/>
      <c r="BC497" s="18"/>
      <c r="BD497" s="18"/>
      <c r="BE497" s="18"/>
      <c r="BF497" s="18"/>
      <c r="BG497" s="18"/>
      <c r="BH497" s="18"/>
      <c r="BI497" s="18"/>
      <c r="BJ497" s="18"/>
      <c r="BK497" s="18"/>
      <c r="BL497" s="18"/>
      <c r="BM497" s="18"/>
      <c r="BN497" s="18"/>
      <c r="BO497" s="18"/>
      <c r="BP497" s="18"/>
      <c r="BQ497" s="18"/>
      <c r="BR497" s="18"/>
      <c r="BS497" s="18"/>
      <c r="BT497" s="18"/>
      <c r="BU497" s="18"/>
      <c r="BV497" s="18"/>
      <c r="BW497" s="18"/>
      <c r="BX497" s="18"/>
      <c r="BY497" s="18"/>
      <c r="BZ497" s="18"/>
      <c r="CA497" s="18"/>
      <c r="CB497" s="18"/>
      <c r="CC497" s="18"/>
      <c r="CD497" s="18"/>
      <c r="CE497" s="18"/>
      <c r="CF497" s="18"/>
      <c r="CG497" s="18"/>
      <c r="CH497" s="18"/>
      <c r="CI497" s="18"/>
      <c r="CJ497" s="18"/>
      <c r="CK497" s="18"/>
      <c r="CL497" s="18"/>
      <c r="CM497" s="18"/>
      <c r="CN497" s="18"/>
      <c r="CO497" s="18"/>
      <c r="CP497" s="18"/>
      <c r="CQ497" s="18"/>
      <c r="CR497" s="18"/>
      <c r="CS497" s="18"/>
      <c r="CT497" s="18"/>
      <c r="CU497" s="18"/>
      <c r="CV497" s="18"/>
      <c r="CW497" s="18"/>
      <c r="CX497" s="18"/>
      <c r="CY497" s="18"/>
      <c r="CZ497" s="18"/>
      <c r="DA497" s="18"/>
      <c r="DB497" s="18"/>
      <c r="DC497" s="18"/>
      <c r="DD497" s="18"/>
      <c r="DE497" s="18"/>
      <c r="DF497" s="18"/>
      <c r="DG497" s="18"/>
      <c r="DH497" s="18"/>
      <c r="DI497" s="18"/>
      <c r="DJ497" s="18"/>
      <c r="DK497" s="18"/>
      <c r="DL497" s="18"/>
      <c r="DM497" s="18"/>
      <c r="DN497" s="18"/>
      <c r="DO497" s="18"/>
      <c r="DP497" s="18"/>
      <c r="DQ497" s="18"/>
      <c r="DR497" s="18"/>
      <c r="DS497" s="18"/>
      <c r="DT497" s="18"/>
      <c r="DU497" s="18"/>
      <c r="DV497" s="18"/>
      <c r="DW497" s="18"/>
      <c r="DX497" s="18"/>
      <c r="DY497" s="18"/>
      <c r="DZ497" s="18"/>
      <c r="EA497" s="18"/>
      <c r="EB497" s="18"/>
      <c r="EC497" s="18"/>
      <c r="ED497" s="18"/>
      <c r="EE497" s="18"/>
      <c r="EF497" s="18"/>
      <c r="EG497" s="18"/>
      <c r="EH497" s="18"/>
      <c r="EI497" s="18"/>
      <c r="EJ497" s="18"/>
      <c r="EK497" s="18"/>
      <c r="EL497" s="18"/>
      <c r="EM497" s="18"/>
      <c r="EN497" s="18"/>
      <c r="EO497" s="18"/>
      <c r="EP497" s="18"/>
      <c r="EQ497" s="18"/>
      <c r="ER497" s="18"/>
      <c r="ES497" s="18"/>
      <c r="ET497" s="18"/>
      <c r="EU497" s="18"/>
      <c r="EV497" s="18"/>
      <c r="EW497" s="18"/>
      <c r="EX497" s="18"/>
      <c r="EY497" s="18"/>
      <c r="EZ497" s="18"/>
      <c r="FA497" s="18"/>
      <c r="FB497" s="18"/>
      <c r="FC497" s="18"/>
      <c r="FD497" s="18"/>
      <c r="FE497" s="18"/>
    </row>
    <row r="498" spans="1:161" x14ac:dyDescent="0.2">
      <c r="A498" s="125">
        <f t="shared" si="653"/>
        <v>44462</v>
      </c>
      <c r="B498" s="123">
        <f t="shared" si="648"/>
        <v>1204.12619432</v>
      </c>
      <c r="C498" s="3">
        <f t="shared" si="697"/>
        <v>1182.20460185</v>
      </c>
      <c r="D498" s="126">
        <f t="shared" si="660"/>
        <v>927.51199999999994</v>
      </c>
      <c r="E498" s="175">
        <f>IF(DAY(A497)=$A$7,VLOOKUP(A497,[1]A!$A$15:$C$500,3),E497)</f>
        <v>935.35900000000004</v>
      </c>
      <c r="F498" s="127">
        <f t="shared" si="661"/>
        <v>44401</v>
      </c>
      <c r="G498" s="122">
        <f t="shared" si="662"/>
        <v>8.4602678994989411E-3</v>
      </c>
      <c r="H498" s="128">
        <f t="shared" si="667"/>
        <v>31</v>
      </c>
      <c r="I498" s="128">
        <f t="shared" si="654"/>
        <v>31</v>
      </c>
      <c r="J498" s="123">
        <f t="shared" si="655"/>
        <v>1.0084602678994989</v>
      </c>
      <c r="K498" s="123">
        <v>1</v>
      </c>
      <c r="L498" s="123">
        <f t="shared" si="698"/>
        <v>1.0084602600000001</v>
      </c>
      <c r="M498" s="123">
        <f t="shared" si="649"/>
        <v>1192.2063601499999</v>
      </c>
      <c r="N498" s="27">
        <f t="shared" si="663"/>
        <v>16</v>
      </c>
      <c r="O498" s="122">
        <f t="shared" si="650"/>
        <v>0</v>
      </c>
      <c r="P498" s="123">
        <f t="shared" si="695"/>
        <v>0</v>
      </c>
      <c r="Q498" s="122">
        <f t="shared" si="656"/>
        <v>0.1268</v>
      </c>
      <c r="R498" s="130">
        <f t="shared" si="651"/>
        <v>1.00999813</v>
      </c>
      <c r="S498" s="123">
        <f t="shared" si="657"/>
        <v>11.91983417</v>
      </c>
      <c r="T498" s="123">
        <f t="shared" si="658"/>
        <v>11.91983417</v>
      </c>
      <c r="U498" s="131" t="str">
        <f t="shared" ref="U498" si="707">U497</f>
        <v>J=</v>
      </c>
      <c r="V498" s="140">
        <f t="shared" si="700"/>
        <v>44462</v>
      </c>
      <c r="W498" s="4"/>
      <c r="X498" s="4"/>
      <c r="Y498" s="4"/>
      <c r="AD498" s="5"/>
      <c r="AI498" s="13"/>
      <c r="AJ498" s="13"/>
      <c r="AK498" s="13"/>
      <c r="AL498" s="13"/>
      <c r="AM498" s="13"/>
      <c r="AN498" s="13"/>
      <c r="AO498" s="13"/>
      <c r="AP498" s="13"/>
      <c r="AQ498" s="13"/>
      <c r="AR498" s="13"/>
      <c r="AS498" s="13"/>
      <c r="AT498" s="13"/>
      <c r="AU498" s="13"/>
    </row>
    <row r="499" spans="1:161" x14ac:dyDescent="0.2">
      <c r="A499" s="125">
        <f t="shared" si="653"/>
        <v>44463</v>
      </c>
      <c r="B499" s="123">
        <f t="shared" si="648"/>
        <v>1192.7858107999998</v>
      </c>
      <c r="C499" s="3">
        <f t="shared" si="697"/>
        <v>1192.2063601499999</v>
      </c>
      <c r="D499" s="126">
        <f t="shared" si="660"/>
        <v>935.35900000000004</v>
      </c>
      <c r="E499" s="175">
        <f>IF(DAY(A498)=$A$7,VLOOKUP(A498,[1]A!$A$15:$C$500,3),E498)</f>
        <v>939.69899999999996</v>
      </c>
      <c r="F499" s="127">
        <f t="shared" si="661"/>
        <v>44432</v>
      </c>
      <c r="G499" s="122">
        <f t="shared" si="662"/>
        <v>4.6399296954431346E-3</v>
      </c>
      <c r="H499" s="128">
        <f t="shared" si="667"/>
        <v>1</v>
      </c>
      <c r="I499" s="128">
        <f t="shared" si="654"/>
        <v>30</v>
      </c>
      <c r="J499" s="123">
        <f t="shared" si="655"/>
        <v>1.0001543185193382</v>
      </c>
      <c r="K499" s="123">
        <v>1</v>
      </c>
      <c r="L499" s="123">
        <f t="shared" si="698"/>
        <v>1.0001543100000001</v>
      </c>
      <c r="M499" s="123">
        <f t="shared" si="649"/>
        <v>1192.3903295099999</v>
      </c>
      <c r="N499" s="27">
        <f t="shared" si="663"/>
        <v>0</v>
      </c>
      <c r="O499" s="122">
        <f t="shared" si="650"/>
        <v>0</v>
      </c>
      <c r="P499" s="123">
        <f t="shared" si="695"/>
        <v>0</v>
      </c>
      <c r="Q499" s="122">
        <f t="shared" si="656"/>
        <v>0.1268</v>
      </c>
      <c r="R499" s="130">
        <f t="shared" si="651"/>
        <v>1.0003316710000001</v>
      </c>
      <c r="S499" s="123">
        <f t="shared" si="657"/>
        <v>0.39548128999999999</v>
      </c>
      <c r="T499" s="123">
        <f t="shared" si="658"/>
        <v>0</v>
      </c>
      <c r="U499" s="131" t="str">
        <f t="shared" ref="U499" si="708">U498</f>
        <v>J=</v>
      </c>
      <c r="V499" s="140">
        <f t="shared" si="700"/>
        <v>44492</v>
      </c>
      <c r="W499" s="4"/>
      <c r="X499" s="4"/>
      <c r="Y499" s="4"/>
      <c r="AD499" s="5"/>
      <c r="AI499" s="13"/>
      <c r="AJ499" s="13"/>
      <c r="AK499" s="13"/>
      <c r="AL499" s="13"/>
      <c r="AM499" s="13"/>
      <c r="AN499" s="13"/>
      <c r="AO499" s="13"/>
      <c r="AP499" s="13"/>
      <c r="AQ499" s="13"/>
      <c r="AR499" s="13"/>
      <c r="AS499" s="13"/>
      <c r="AT499" s="13"/>
      <c r="AU499" s="13"/>
    </row>
    <row r="500" spans="1:161" x14ac:dyDescent="0.2">
      <c r="A500" s="125">
        <f t="shared" si="653"/>
        <v>44464</v>
      </c>
      <c r="B500" s="123">
        <f t="shared" si="648"/>
        <v>1193.3655623900002</v>
      </c>
      <c r="C500" s="3">
        <f t="shared" si="697"/>
        <v>1192.2063601499999</v>
      </c>
      <c r="D500" s="126">
        <f t="shared" si="660"/>
        <v>935.35900000000004</v>
      </c>
      <c r="E500" s="175">
        <f>IF(DAY(A499)=$A$7,VLOOKUP(A499,[1]A!$A$15:$C$500,3),E499)</f>
        <v>939.69899999999996</v>
      </c>
      <c r="F500" s="127">
        <f t="shared" si="661"/>
        <v>44432</v>
      </c>
      <c r="G500" s="122">
        <f t="shared" si="662"/>
        <v>4.6399296954431346E-3</v>
      </c>
      <c r="H500" s="128">
        <f t="shared" si="667"/>
        <v>2</v>
      </c>
      <c r="I500" s="128">
        <f t="shared" si="654"/>
        <v>30</v>
      </c>
      <c r="J500" s="123">
        <f t="shared" si="655"/>
        <v>1.0003086608528817</v>
      </c>
      <c r="K500" s="123">
        <v>1</v>
      </c>
      <c r="L500" s="123">
        <f t="shared" si="698"/>
        <v>1.00030866</v>
      </c>
      <c r="M500" s="123">
        <f t="shared" si="649"/>
        <v>1192.5743465600001</v>
      </c>
      <c r="N500" s="27">
        <f t="shared" si="663"/>
        <v>0</v>
      </c>
      <c r="O500" s="122">
        <f t="shared" si="650"/>
        <v>0</v>
      </c>
      <c r="P500" s="123">
        <f t="shared" si="695"/>
        <v>0</v>
      </c>
      <c r="Q500" s="122">
        <f t="shared" si="656"/>
        <v>0.1268</v>
      </c>
      <c r="R500" s="130">
        <f t="shared" si="651"/>
        <v>1.000663452</v>
      </c>
      <c r="S500" s="123">
        <f t="shared" si="657"/>
        <v>0.79121582999999995</v>
      </c>
      <c r="T500" s="123">
        <f t="shared" si="658"/>
        <v>0</v>
      </c>
      <c r="U500" s="131" t="str">
        <f t="shared" ref="U500" si="709">U499</f>
        <v>J=</v>
      </c>
      <c r="V500" s="140">
        <f t="shared" si="700"/>
        <v>44492</v>
      </c>
      <c r="W500" s="4"/>
      <c r="X500" s="4"/>
      <c r="Y500" s="4"/>
      <c r="AD500" s="5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  <c r="AU500" s="13"/>
    </row>
    <row r="501" spans="1:161" x14ac:dyDescent="0.2">
      <c r="A501" s="125">
        <f t="shared" si="653"/>
        <v>44465</v>
      </c>
      <c r="B501" s="123">
        <f t="shared" si="648"/>
        <v>1193.9455792199999</v>
      </c>
      <c r="C501" s="3">
        <f t="shared" si="697"/>
        <v>1192.2063601499999</v>
      </c>
      <c r="D501" s="126">
        <f t="shared" si="660"/>
        <v>935.35900000000004</v>
      </c>
      <c r="E501" s="175">
        <f>IF(DAY(A500)=$A$7,VLOOKUP(A500,[1]A!$A$15:$C$500,3),E500)</f>
        <v>939.69899999999996</v>
      </c>
      <c r="F501" s="127">
        <f t="shared" si="661"/>
        <v>44432</v>
      </c>
      <c r="G501" s="122">
        <f t="shared" si="662"/>
        <v>4.6399296954431346E-3</v>
      </c>
      <c r="H501" s="128">
        <f t="shared" si="667"/>
        <v>3</v>
      </c>
      <c r="I501" s="128">
        <f t="shared" si="654"/>
        <v>30</v>
      </c>
      <c r="J501" s="123">
        <f t="shared" si="655"/>
        <v>1.0004630270043058</v>
      </c>
      <c r="K501" s="123">
        <v>1</v>
      </c>
      <c r="L501" s="123">
        <f t="shared" si="698"/>
        <v>1.00046302</v>
      </c>
      <c r="M501" s="123">
        <f t="shared" si="649"/>
        <v>1192.75837553</v>
      </c>
      <c r="N501" s="27">
        <f t="shared" si="663"/>
        <v>0</v>
      </c>
      <c r="O501" s="122">
        <f t="shared" si="650"/>
        <v>0</v>
      </c>
      <c r="P501" s="123">
        <f t="shared" si="695"/>
        <v>0</v>
      </c>
      <c r="Q501" s="122">
        <f t="shared" si="656"/>
        <v>0.1268</v>
      </c>
      <c r="R501" s="130">
        <f t="shared" si="651"/>
        <v>1.000995343</v>
      </c>
      <c r="S501" s="123">
        <f t="shared" si="657"/>
        <v>1.18720369</v>
      </c>
      <c r="T501" s="123">
        <f t="shared" si="658"/>
        <v>0</v>
      </c>
      <c r="U501" s="131" t="str">
        <f t="shared" ref="U501" si="710">U500</f>
        <v>J=</v>
      </c>
      <c r="V501" s="140">
        <f t="shared" si="700"/>
        <v>44492</v>
      </c>
      <c r="W501" s="4"/>
      <c r="X501" s="4"/>
      <c r="Y501" s="4"/>
      <c r="AD501" s="5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  <c r="AU501" s="13"/>
    </row>
    <row r="502" spans="1:161" x14ac:dyDescent="0.2">
      <c r="A502" s="125">
        <f t="shared" si="653"/>
        <v>44466</v>
      </c>
      <c r="B502" s="123">
        <f t="shared" si="648"/>
        <v>1194.52588526</v>
      </c>
      <c r="C502" s="3">
        <f t="shared" si="697"/>
        <v>1192.2063601499999</v>
      </c>
      <c r="D502" s="126">
        <f t="shared" si="660"/>
        <v>935.35900000000004</v>
      </c>
      <c r="E502" s="175">
        <f>IF(DAY(A501)=$A$7,VLOOKUP(A501,[1]A!$A$15:$C$500,3),E501)</f>
        <v>939.69899999999996</v>
      </c>
      <c r="F502" s="127">
        <f t="shared" si="661"/>
        <v>44432</v>
      </c>
      <c r="G502" s="122">
        <f t="shared" si="662"/>
        <v>4.6399296954431346E-3</v>
      </c>
      <c r="H502" s="128">
        <f t="shared" si="667"/>
        <v>4</v>
      </c>
      <c r="I502" s="128">
        <f t="shared" si="654"/>
        <v>30</v>
      </c>
      <c r="J502" s="123">
        <f t="shared" si="655"/>
        <v>1.0006174169772857</v>
      </c>
      <c r="K502" s="123">
        <v>1</v>
      </c>
      <c r="L502" s="123">
        <f t="shared" si="698"/>
        <v>1.00061741</v>
      </c>
      <c r="M502" s="123">
        <f t="shared" si="649"/>
        <v>1192.9424402699999</v>
      </c>
      <c r="N502" s="27">
        <f t="shared" si="663"/>
        <v>0</v>
      </c>
      <c r="O502" s="122">
        <f t="shared" si="650"/>
        <v>0</v>
      </c>
      <c r="P502" s="123">
        <f t="shared" si="695"/>
        <v>0</v>
      </c>
      <c r="Q502" s="122">
        <f t="shared" si="656"/>
        <v>0.1268</v>
      </c>
      <c r="R502" s="130">
        <f t="shared" si="651"/>
        <v>1.0013273439999999</v>
      </c>
      <c r="S502" s="123">
        <f t="shared" si="657"/>
        <v>1.5834449900000001</v>
      </c>
      <c r="T502" s="123">
        <f t="shared" si="658"/>
        <v>0</v>
      </c>
      <c r="U502" s="131" t="str">
        <f t="shared" ref="U502" si="711">U501</f>
        <v>J=</v>
      </c>
      <c r="V502" s="140">
        <f t="shared" si="700"/>
        <v>44492</v>
      </c>
      <c r="W502" s="4"/>
      <c r="X502" s="4"/>
      <c r="Y502" s="4"/>
      <c r="AD502" s="5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</row>
    <row r="503" spans="1:161" x14ac:dyDescent="0.2">
      <c r="A503" s="125">
        <f t="shared" si="653"/>
        <v>44467</v>
      </c>
      <c r="B503" s="123">
        <f t="shared" si="648"/>
        <v>1195.1064805799999</v>
      </c>
      <c r="C503" s="3">
        <f t="shared" si="697"/>
        <v>1192.2063601499999</v>
      </c>
      <c r="D503" s="126">
        <f t="shared" si="660"/>
        <v>935.35900000000004</v>
      </c>
      <c r="E503" s="175">
        <f>IF(DAY(A502)=$A$7,VLOOKUP(A502,[1]A!$A$15:$C$500,3),E502)</f>
        <v>939.69899999999996</v>
      </c>
      <c r="F503" s="127">
        <f t="shared" si="661"/>
        <v>44432</v>
      </c>
      <c r="G503" s="122">
        <f t="shared" si="662"/>
        <v>4.6399296954431346E-3</v>
      </c>
      <c r="H503" s="128">
        <f t="shared" si="667"/>
        <v>5</v>
      </c>
      <c r="I503" s="128">
        <f t="shared" si="654"/>
        <v>30</v>
      </c>
      <c r="J503" s="123">
        <f t="shared" si="655"/>
        <v>1.0007718307754976</v>
      </c>
      <c r="K503" s="123">
        <v>1</v>
      </c>
      <c r="L503" s="123">
        <f t="shared" si="698"/>
        <v>1.0007718299999999</v>
      </c>
      <c r="M503" s="123">
        <f t="shared" si="649"/>
        <v>1193.1265407799999</v>
      </c>
      <c r="N503" s="27">
        <f t="shared" si="663"/>
        <v>0</v>
      </c>
      <c r="O503" s="122">
        <f t="shared" si="650"/>
        <v>0</v>
      </c>
      <c r="P503" s="123">
        <f t="shared" si="695"/>
        <v>0</v>
      </c>
      <c r="Q503" s="122">
        <f t="shared" si="656"/>
        <v>0.1268</v>
      </c>
      <c r="R503" s="130">
        <f t="shared" si="651"/>
        <v>1.001659455</v>
      </c>
      <c r="S503" s="123">
        <f t="shared" si="657"/>
        <v>1.9799397999999999</v>
      </c>
      <c r="T503" s="123">
        <f t="shared" si="658"/>
        <v>0</v>
      </c>
      <c r="U503" s="131" t="str">
        <f t="shared" ref="U503" si="712">U502</f>
        <v>J=</v>
      </c>
      <c r="V503" s="140">
        <f t="shared" si="700"/>
        <v>44492</v>
      </c>
      <c r="W503" s="4"/>
      <c r="X503" s="4"/>
      <c r="Y503" s="4"/>
      <c r="AD503" s="5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</row>
    <row r="504" spans="1:161" x14ac:dyDescent="0.2">
      <c r="A504" s="125">
        <f t="shared" si="653"/>
        <v>44468</v>
      </c>
      <c r="B504" s="123">
        <f t="shared" si="648"/>
        <v>1195.6873425900001</v>
      </c>
      <c r="C504" s="3">
        <f t="shared" si="697"/>
        <v>1192.2063601499999</v>
      </c>
      <c r="D504" s="126">
        <f t="shared" si="660"/>
        <v>935.35900000000004</v>
      </c>
      <c r="E504" s="175">
        <f>IF(DAY(A503)=$A$7,VLOOKUP(A503,[1]A!$A$15:$C$500,3),E503)</f>
        <v>939.69899999999996</v>
      </c>
      <c r="F504" s="127">
        <f t="shared" si="661"/>
        <v>44432</v>
      </c>
      <c r="G504" s="122">
        <f t="shared" si="662"/>
        <v>4.6399296954431346E-3</v>
      </c>
      <c r="H504" s="128">
        <f t="shared" si="667"/>
        <v>6</v>
      </c>
      <c r="I504" s="128">
        <f t="shared" si="654"/>
        <v>30</v>
      </c>
      <c r="J504" s="123">
        <f t="shared" si="655"/>
        <v>1.0009262684026181</v>
      </c>
      <c r="K504" s="123">
        <v>1</v>
      </c>
      <c r="L504" s="123">
        <f t="shared" si="698"/>
        <v>1.00092626</v>
      </c>
      <c r="M504" s="123">
        <f t="shared" si="649"/>
        <v>1193.3106532100001</v>
      </c>
      <c r="N504" s="27">
        <f t="shared" si="663"/>
        <v>0</v>
      </c>
      <c r="O504" s="122">
        <f t="shared" si="650"/>
        <v>0</v>
      </c>
      <c r="P504" s="123">
        <f t="shared" si="695"/>
        <v>0</v>
      </c>
      <c r="Q504" s="122">
        <f t="shared" si="656"/>
        <v>0.1268</v>
      </c>
      <c r="R504" s="130">
        <f t="shared" si="651"/>
        <v>1.0019916769999999</v>
      </c>
      <c r="S504" s="123">
        <f t="shared" si="657"/>
        <v>2.3766893800000002</v>
      </c>
      <c r="T504" s="123">
        <f t="shared" si="658"/>
        <v>0</v>
      </c>
      <c r="U504" s="131" t="str">
        <f t="shared" ref="U504" si="713">U503</f>
        <v>J=</v>
      </c>
      <c r="V504" s="140">
        <f t="shared" si="700"/>
        <v>44492</v>
      </c>
      <c r="W504" s="4"/>
      <c r="X504" s="4"/>
      <c r="Y504" s="4"/>
      <c r="AD504" s="5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</row>
    <row r="505" spans="1:161" x14ac:dyDescent="0.2">
      <c r="A505" s="125">
        <f t="shared" si="653"/>
        <v>44469</v>
      </c>
      <c r="B505" s="123">
        <f t="shared" si="648"/>
        <v>1196.2684928599999</v>
      </c>
      <c r="C505" s="3">
        <f t="shared" si="697"/>
        <v>1192.2063601499999</v>
      </c>
      <c r="D505" s="126">
        <f t="shared" si="660"/>
        <v>935.35900000000004</v>
      </c>
      <c r="E505" s="175">
        <f>IF(DAY(A504)=$A$7,VLOOKUP(A504,[1]A!$A$15:$C$500,3),E504)</f>
        <v>939.69899999999996</v>
      </c>
      <c r="F505" s="127">
        <f t="shared" si="661"/>
        <v>44432</v>
      </c>
      <c r="G505" s="122">
        <f t="shared" si="662"/>
        <v>4.6399296954431346E-3</v>
      </c>
      <c r="H505" s="128">
        <f t="shared" si="667"/>
        <v>7</v>
      </c>
      <c r="I505" s="128">
        <f t="shared" si="654"/>
        <v>30</v>
      </c>
      <c r="J505" s="123">
        <f t="shared" si="655"/>
        <v>1.0010807298623248</v>
      </c>
      <c r="K505" s="123">
        <v>1</v>
      </c>
      <c r="L505" s="123">
        <f t="shared" si="698"/>
        <v>1.00108072</v>
      </c>
      <c r="M505" s="123">
        <f t="shared" si="649"/>
        <v>1193.4948013999999</v>
      </c>
      <c r="N505" s="27">
        <f t="shared" si="663"/>
        <v>0</v>
      </c>
      <c r="O505" s="122">
        <f t="shared" si="650"/>
        <v>0</v>
      </c>
      <c r="P505" s="123">
        <f t="shared" si="695"/>
        <v>0</v>
      </c>
      <c r="Q505" s="122">
        <f t="shared" si="656"/>
        <v>0.1268</v>
      </c>
      <c r="R505" s="130">
        <f t="shared" si="651"/>
        <v>1.002324008</v>
      </c>
      <c r="S505" s="123">
        <f t="shared" si="657"/>
        <v>2.7736914600000002</v>
      </c>
      <c r="T505" s="123">
        <f t="shared" si="658"/>
        <v>0</v>
      </c>
      <c r="U505" s="131" t="str">
        <f t="shared" ref="U505" si="714">U504</f>
        <v>J=</v>
      </c>
      <c r="V505" s="140">
        <f t="shared" si="700"/>
        <v>44492</v>
      </c>
      <c r="W505" s="4"/>
      <c r="X505" s="4"/>
      <c r="Y505" s="4"/>
      <c r="AD505" s="5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</row>
    <row r="506" spans="1:161" x14ac:dyDescent="0.2">
      <c r="A506" s="125">
        <f t="shared" si="653"/>
        <v>44470</v>
      </c>
      <c r="B506" s="123">
        <f t="shared" si="648"/>
        <v>1196.8499339</v>
      </c>
      <c r="C506" s="3">
        <f t="shared" si="697"/>
        <v>1192.2063601499999</v>
      </c>
      <c r="D506" s="126">
        <f t="shared" si="660"/>
        <v>935.35900000000004</v>
      </c>
      <c r="E506" s="175">
        <f>IF(DAY(A505)=$A$7,VLOOKUP(A505,[1]A!$A$15:$C$500,3),E505)</f>
        <v>939.69899999999996</v>
      </c>
      <c r="F506" s="127">
        <f t="shared" si="661"/>
        <v>44432</v>
      </c>
      <c r="G506" s="122">
        <f t="shared" si="662"/>
        <v>4.6399296954431346E-3</v>
      </c>
      <c r="H506" s="128">
        <f t="shared" si="667"/>
        <v>8</v>
      </c>
      <c r="I506" s="128">
        <f t="shared" si="654"/>
        <v>30</v>
      </c>
      <c r="J506" s="123">
        <f t="shared" si="655"/>
        <v>1.0012352151582951</v>
      </c>
      <c r="K506" s="123">
        <v>1</v>
      </c>
      <c r="L506" s="123">
        <f t="shared" si="698"/>
        <v>1.0012352099999999</v>
      </c>
      <c r="M506" s="123">
        <f t="shared" si="649"/>
        <v>1193.6789853600001</v>
      </c>
      <c r="N506" s="27">
        <f t="shared" si="663"/>
        <v>0</v>
      </c>
      <c r="O506" s="122">
        <f t="shared" si="650"/>
        <v>0</v>
      </c>
      <c r="P506" s="123">
        <f t="shared" si="695"/>
        <v>0</v>
      </c>
      <c r="Q506" s="122">
        <f t="shared" si="656"/>
        <v>0.1268</v>
      </c>
      <c r="R506" s="130">
        <f t="shared" si="651"/>
        <v>1.0026564499999999</v>
      </c>
      <c r="S506" s="123">
        <f t="shared" si="657"/>
        <v>3.1709485399999999</v>
      </c>
      <c r="T506" s="123">
        <f t="shared" si="658"/>
        <v>0</v>
      </c>
      <c r="U506" s="131" t="str">
        <f t="shared" ref="U506" si="715">U505</f>
        <v>J=</v>
      </c>
      <c r="V506" s="140">
        <f t="shared" si="700"/>
        <v>44492</v>
      </c>
      <c r="W506" s="4"/>
      <c r="X506" s="4"/>
      <c r="Y506" s="4"/>
      <c r="AD506" s="5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</row>
    <row r="507" spans="1:161" x14ac:dyDescent="0.2">
      <c r="A507" s="125">
        <f t="shared" si="653"/>
        <v>44471</v>
      </c>
      <c r="B507" s="123">
        <f t="shared" si="648"/>
        <v>1197.43165264</v>
      </c>
      <c r="C507" s="3">
        <f t="shared" si="697"/>
        <v>1192.2063601499999</v>
      </c>
      <c r="D507" s="126">
        <f t="shared" si="660"/>
        <v>935.35900000000004</v>
      </c>
      <c r="E507" s="175">
        <f>IF(DAY(A506)=$A$7,VLOOKUP(A506,[1]A!$A$15:$C$500,3),E506)</f>
        <v>939.69899999999996</v>
      </c>
      <c r="F507" s="127">
        <f t="shared" si="661"/>
        <v>44432</v>
      </c>
      <c r="G507" s="122">
        <f t="shared" si="662"/>
        <v>4.6399296954431346E-3</v>
      </c>
      <c r="H507" s="128">
        <f t="shared" si="667"/>
        <v>9</v>
      </c>
      <c r="I507" s="128">
        <f t="shared" si="654"/>
        <v>30</v>
      </c>
      <c r="J507" s="123">
        <f t="shared" si="655"/>
        <v>1.0013897242942076</v>
      </c>
      <c r="K507" s="123">
        <v>1</v>
      </c>
      <c r="L507" s="123">
        <f t="shared" si="698"/>
        <v>1.0013897199999999</v>
      </c>
      <c r="M507" s="123">
        <f t="shared" si="649"/>
        <v>1193.8631931699999</v>
      </c>
      <c r="N507" s="27">
        <f t="shared" si="663"/>
        <v>0</v>
      </c>
      <c r="O507" s="122">
        <f t="shared" si="650"/>
        <v>0</v>
      </c>
      <c r="P507" s="123">
        <f t="shared" si="695"/>
        <v>0</v>
      </c>
      <c r="Q507" s="122">
        <f t="shared" si="656"/>
        <v>0.1268</v>
      </c>
      <c r="R507" s="130">
        <f t="shared" si="651"/>
        <v>1.0029890020000001</v>
      </c>
      <c r="S507" s="123">
        <f t="shared" si="657"/>
        <v>3.5684594700000001</v>
      </c>
      <c r="T507" s="123">
        <f t="shared" si="658"/>
        <v>0</v>
      </c>
      <c r="U507" s="131" t="str">
        <f t="shared" ref="U507" si="716">U506</f>
        <v>J=</v>
      </c>
      <c r="V507" s="140">
        <f t="shared" si="700"/>
        <v>44492</v>
      </c>
      <c r="W507" s="4"/>
      <c r="X507" s="4"/>
      <c r="Y507" s="4"/>
      <c r="AD507" s="5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</row>
    <row r="508" spans="1:161" x14ac:dyDescent="0.2">
      <c r="A508" s="125">
        <f t="shared" si="653"/>
        <v>44472</v>
      </c>
      <c r="B508" s="123">
        <f t="shared" si="648"/>
        <v>1198.0136491600001</v>
      </c>
      <c r="C508" s="3">
        <f t="shared" si="697"/>
        <v>1192.2063601499999</v>
      </c>
      <c r="D508" s="126">
        <f t="shared" si="660"/>
        <v>935.35900000000004</v>
      </c>
      <c r="E508" s="175">
        <f>IF(DAY(A507)=$A$7,VLOOKUP(A507,[1]A!$A$15:$C$500,3),E507)</f>
        <v>939.69899999999996</v>
      </c>
      <c r="F508" s="127">
        <f t="shared" si="661"/>
        <v>44432</v>
      </c>
      <c r="G508" s="122">
        <f t="shared" si="662"/>
        <v>4.6399296954431346E-3</v>
      </c>
      <c r="H508" s="128">
        <f t="shared" si="667"/>
        <v>10</v>
      </c>
      <c r="I508" s="128">
        <f t="shared" si="654"/>
        <v>30</v>
      </c>
      <c r="J508" s="123">
        <f t="shared" si="655"/>
        <v>1.001544257273741</v>
      </c>
      <c r="K508" s="123">
        <v>1</v>
      </c>
      <c r="L508" s="123">
        <f t="shared" si="698"/>
        <v>1.00154425</v>
      </c>
      <c r="M508" s="123">
        <f t="shared" si="649"/>
        <v>1194.0474248200001</v>
      </c>
      <c r="N508" s="27">
        <f t="shared" si="663"/>
        <v>0</v>
      </c>
      <c r="O508" s="122">
        <f t="shared" si="650"/>
        <v>0</v>
      </c>
      <c r="P508" s="123">
        <f t="shared" si="695"/>
        <v>0</v>
      </c>
      <c r="Q508" s="122">
        <f t="shared" si="656"/>
        <v>0.1268</v>
      </c>
      <c r="R508" s="130">
        <f t="shared" si="651"/>
        <v>1.003321664</v>
      </c>
      <c r="S508" s="123">
        <f t="shared" si="657"/>
        <v>3.9662243400000001</v>
      </c>
      <c r="T508" s="123">
        <f t="shared" si="658"/>
        <v>0</v>
      </c>
      <c r="U508" s="131" t="str">
        <f t="shared" ref="U508" si="717">U507</f>
        <v>J=</v>
      </c>
      <c r="V508" s="140">
        <f t="shared" si="700"/>
        <v>44492</v>
      </c>
      <c r="W508" s="4"/>
      <c r="X508" s="4"/>
      <c r="Y508" s="4"/>
      <c r="AD508" s="5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</row>
    <row r="509" spans="1:161" x14ac:dyDescent="0.2">
      <c r="A509" s="125">
        <f t="shared" si="653"/>
        <v>44473</v>
      </c>
      <c r="B509" s="123">
        <f t="shared" si="648"/>
        <v>1198.5959367099999</v>
      </c>
      <c r="C509" s="3">
        <f t="shared" si="697"/>
        <v>1192.2063601499999</v>
      </c>
      <c r="D509" s="126">
        <f t="shared" si="660"/>
        <v>935.35900000000004</v>
      </c>
      <c r="E509" s="175">
        <f>IF(DAY(A508)=$A$7,VLOOKUP(A508,[1]A!$A$15:$C$500,3),E508)</f>
        <v>939.69899999999996</v>
      </c>
      <c r="F509" s="127">
        <f t="shared" si="661"/>
        <v>44432</v>
      </c>
      <c r="G509" s="122">
        <f t="shared" si="662"/>
        <v>4.6399296954431346E-3</v>
      </c>
      <c r="H509" s="128">
        <f t="shared" si="667"/>
        <v>11</v>
      </c>
      <c r="I509" s="128">
        <f t="shared" si="654"/>
        <v>30</v>
      </c>
      <c r="J509" s="123">
        <f t="shared" si="655"/>
        <v>1.0016988141005752</v>
      </c>
      <c r="K509" s="123">
        <v>1</v>
      </c>
      <c r="L509" s="123">
        <f t="shared" si="698"/>
        <v>1.0016988099999999</v>
      </c>
      <c r="M509" s="123">
        <f t="shared" si="649"/>
        <v>1194.2316922299999</v>
      </c>
      <c r="N509" s="27">
        <f t="shared" si="663"/>
        <v>0</v>
      </c>
      <c r="O509" s="122">
        <f t="shared" si="650"/>
        <v>0</v>
      </c>
      <c r="P509" s="123">
        <f t="shared" si="695"/>
        <v>0</v>
      </c>
      <c r="Q509" s="122">
        <f t="shared" si="656"/>
        <v>0.1268</v>
      </c>
      <c r="R509" s="130">
        <f t="shared" si="651"/>
        <v>1.003654437</v>
      </c>
      <c r="S509" s="123">
        <f t="shared" si="657"/>
        <v>4.36424448</v>
      </c>
      <c r="T509" s="123">
        <f t="shared" si="658"/>
        <v>0</v>
      </c>
      <c r="U509" s="131" t="str">
        <f t="shared" ref="U509" si="718">U508</f>
        <v>J=</v>
      </c>
      <c r="V509" s="140">
        <f t="shared" si="700"/>
        <v>44492</v>
      </c>
      <c r="W509" s="4"/>
      <c r="X509" s="4"/>
      <c r="Y509" s="4"/>
      <c r="AD509" s="5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</row>
    <row r="510" spans="1:161" x14ac:dyDescent="0.2">
      <c r="A510" s="125">
        <f t="shared" si="653"/>
        <v>44474</v>
      </c>
      <c r="B510" s="123">
        <f t="shared" si="648"/>
        <v>1199.1785022199999</v>
      </c>
      <c r="C510" s="3">
        <f t="shared" si="697"/>
        <v>1192.2063601499999</v>
      </c>
      <c r="D510" s="126">
        <f t="shared" si="660"/>
        <v>935.35900000000004</v>
      </c>
      <c r="E510" s="175">
        <f>IF(DAY(A509)=$A$7,VLOOKUP(A509,[1]A!$A$15:$C$500,3),E509)</f>
        <v>939.69899999999996</v>
      </c>
      <c r="F510" s="127">
        <f t="shared" si="661"/>
        <v>44432</v>
      </c>
      <c r="G510" s="122">
        <f t="shared" si="662"/>
        <v>4.6399296954431346E-3</v>
      </c>
      <c r="H510" s="128">
        <f t="shared" si="667"/>
        <v>12</v>
      </c>
      <c r="I510" s="128">
        <f t="shared" si="654"/>
        <v>30</v>
      </c>
      <c r="J510" s="123">
        <f t="shared" si="655"/>
        <v>1.0018533947783901</v>
      </c>
      <c r="K510" s="123">
        <v>1</v>
      </c>
      <c r="L510" s="123">
        <f t="shared" si="698"/>
        <v>1.00185339</v>
      </c>
      <c r="M510" s="123">
        <f t="shared" si="649"/>
        <v>1194.4159834899999</v>
      </c>
      <c r="N510" s="27">
        <f t="shared" si="663"/>
        <v>0</v>
      </c>
      <c r="O510" s="122">
        <f t="shared" si="650"/>
        <v>0</v>
      </c>
      <c r="P510" s="123">
        <f t="shared" si="695"/>
        <v>0</v>
      </c>
      <c r="Q510" s="122">
        <f t="shared" si="656"/>
        <v>0.1268</v>
      </c>
      <c r="R510" s="130">
        <f t="shared" si="651"/>
        <v>1.00398732</v>
      </c>
      <c r="S510" s="123">
        <f t="shared" si="657"/>
        <v>4.76251873</v>
      </c>
      <c r="T510" s="123">
        <f t="shared" si="658"/>
        <v>0</v>
      </c>
      <c r="U510" s="131" t="str">
        <f t="shared" ref="U510" si="719">U509</f>
        <v>J=</v>
      </c>
      <c r="V510" s="140">
        <f t="shared" si="700"/>
        <v>44492</v>
      </c>
      <c r="W510" s="4"/>
      <c r="X510" s="4"/>
      <c r="Y510" s="4"/>
      <c r="AD510" s="5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</row>
    <row r="511" spans="1:161" x14ac:dyDescent="0.2">
      <c r="A511" s="125">
        <f t="shared" si="653"/>
        <v>44475</v>
      </c>
      <c r="B511" s="123">
        <f t="shared" si="648"/>
        <v>1199.7613469799999</v>
      </c>
      <c r="C511" s="3">
        <f t="shared" si="697"/>
        <v>1192.2063601499999</v>
      </c>
      <c r="D511" s="126">
        <f t="shared" si="660"/>
        <v>935.35900000000004</v>
      </c>
      <c r="E511" s="175">
        <f>IF(DAY(A510)=$A$7,VLOOKUP(A510,[1]A!$A$15:$C$500,3),E510)</f>
        <v>939.69899999999996</v>
      </c>
      <c r="F511" s="127">
        <f t="shared" si="661"/>
        <v>44432</v>
      </c>
      <c r="G511" s="122">
        <f t="shared" si="662"/>
        <v>4.6399296954431346E-3</v>
      </c>
      <c r="H511" s="128">
        <f t="shared" si="667"/>
        <v>13</v>
      </c>
      <c r="I511" s="128">
        <f t="shared" si="654"/>
        <v>30</v>
      </c>
      <c r="J511" s="123">
        <f t="shared" si="655"/>
        <v>1.0020079993108661</v>
      </c>
      <c r="K511" s="123">
        <v>1</v>
      </c>
      <c r="L511" s="123">
        <f t="shared" si="698"/>
        <v>1.0020079900000001</v>
      </c>
      <c r="M511" s="123">
        <f t="shared" si="649"/>
        <v>1194.60029859</v>
      </c>
      <c r="N511" s="27">
        <f t="shared" si="663"/>
        <v>0</v>
      </c>
      <c r="O511" s="122">
        <f t="shared" si="650"/>
        <v>0</v>
      </c>
      <c r="P511" s="123">
        <f t="shared" si="695"/>
        <v>0</v>
      </c>
      <c r="Q511" s="122">
        <f t="shared" si="656"/>
        <v>0.1268</v>
      </c>
      <c r="R511" s="130">
        <f t="shared" si="651"/>
        <v>1.0043203140000001</v>
      </c>
      <c r="S511" s="123">
        <f t="shared" si="657"/>
        <v>5.1610483900000004</v>
      </c>
      <c r="T511" s="123">
        <f t="shared" si="658"/>
        <v>0</v>
      </c>
      <c r="U511" s="131" t="str">
        <f t="shared" ref="U511" si="720">U510</f>
        <v>J=</v>
      </c>
      <c r="V511" s="140">
        <f t="shared" si="700"/>
        <v>44492</v>
      </c>
      <c r="W511" s="4"/>
      <c r="X511" s="4"/>
      <c r="Y511" s="4"/>
      <c r="AD511" s="5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</row>
    <row r="512" spans="1:161" x14ac:dyDescent="0.2">
      <c r="A512" s="125">
        <f t="shared" si="653"/>
        <v>44476</v>
      </c>
      <c r="B512" s="123">
        <f t="shared" si="648"/>
        <v>1200.3444818500002</v>
      </c>
      <c r="C512" s="3">
        <f t="shared" si="697"/>
        <v>1192.2063601499999</v>
      </c>
      <c r="D512" s="126">
        <f t="shared" si="660"/>
        <v>935.35900000000004</v>
      </c>
      <c r="E512" s="175">
        <f>IF(DAY(A511)=$A$7,VLOOKUP(A511,[1]A!$A$15:$C$500,3),E511)</f>
        <v>939.69899999999996</v>
      </c>
      <c r="F512" s="127">
        <f t="shared" si="661"/>
        <v>44432</v>
      </c>
      <c r="G512" s="122">
        <f t="shared" si="662"/>
        <v>4.6399296954431346E-3</v>
      </c>
      <c r="H512" s="128">
        <f t="shared" si="667"/>
        <v>14</v>
      </c>
      <c r="I512" s="128">
        <f t="shared" si="654"/>
        <v>30</v>
      </c>
      <c r="J512" s="123">
        <f t="shared" si="655"/>
        <v>1.0021626277016848</v>
      </c>
      <c r="K512" s="123">
        <v>1</v>
      </c>
      <c r="L512" s="123">
        <f t="shared" si="698"/>
        <v>1.00216262</v>
      </c>
      <c r="M512" s="123">
        <f t="shared" si="649"/>
        <v>1194.7846494600001</v>
      </c>
      <c r="N512" s="27">
        <f t="shared" si="663"/>
        <v>0</v>
      </c>
      <c r="O512" s="122">
        <f t="shared" si="650"/>
        <v>0</v>
      </c>
      <c r="P512" s="123">
        <f t="shared" si="695"/>
        <v>0</v>
      </c>
      <c r="Q512" s="122">
        <f t="shared" si="656"/>
        <v>0.1268</v>
      </c>
      <c r="R512" s="130">
        <f t="shared" si="651"/>
        <v>1.004653418</v>
      </c>
      <c r="S512" s="123">
        <f t="shared" si="657"/>
        <v>5.5598323900000004</v>
      </c>
      <c r="T512" s="123">
        <f t="shared" si="658"/>
        <v>0</v>
      </c>
      <c r="U512" s="131" t="str">
        <f t="shared" ref="U512" si="721">U511</f>
        <v>J=</v>
      </c>
      <c r="V512" s="140">
        <f t="shared" si="700"/>
        <v>44492</v>
      </c>
      <c r="W512" s="4"/>
      <c r="X512" s="4"/>
      <c r="Y512" s="4"/>
      <c r="AD512" s="5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</row>
    <row r="513" spans="1:161" x14ac:dyDescent="0.2">
      <c r="A513" s="125">
        <f t="shared" si="653"/>
        <v>44477</v>
      </c>
      <c r="B513" s="123">
        <f t="shared" si="648"/>
        <v>1200.9278949499999</v>
      </c>
      <c r="C513" s="3">
        <f t="shared" si="697"/>
        <v>1192.2063601499999</v>
      </c>
      <c r="D513" s="126">
        <f t="shared" si="660"/>
        <v>935.35900000000004</v>
      </c>
      <c r="E513" s="175">
        <f>IF(DAY(A512)=$A$7,VLOOKUP(A512,[1]A!$A$15:$C$500,3),E512)</f>
        <v>939.69899999999996</v>
      </c>
      <c r="F513" s="127">
        <f t="shared" si="661"/>
        <v>44432</v>
      </c>
      <c r="G513" s="122">
        <f t="shared" si="662"/>
        <v>4.6399296954431346E-3</v>
      </c>
      <c r="H513" s="128">
        <f t="shared" si="667"/>
        <v>15</v>
      </c>
      <c r="I513" s="128">
        <f t="shared" si="654"/>
        <v>30</v>
      </c>
      <c r="J513" s="123">
        <f t="shared" si="655"/>
        <v>1.0023172799545277</v>
      </c>
      <c r="K513" s="123">
        <v>1</v>
      </c>
      <c r="L513" s="123">
        <f t="shared" si="698"/>
        <v>1.00231727</v>
      </c>
      <c r="M513" s="123">
        <f t="shared" si="649"/>
        <v>1194.9690241799999</v>
      </c>
      <c r="N513" s="27">
        <f t="shared" si="663"/>
        <v>0</v>
      </c>
      <c r="O513" s="122">
        <f t="shared" si="650"/>
        <v>0</v>
      </c>
      <c r="P513" s="123">
        <f t="shared" si="695"/>
        <v>0</v>
      </c>
      <c r="Q513" s="122">
        <f t="shared" si="656"/>
        <v>0.1268</v>
      </c>
      <c r="R513" s="130">
        <f t="shared" si="651"/>
        <v>1.004986632</v>
      </c>
      <c r="S513" s="123">
        <f t="shared" si="657"/>
        <v>5.9588707699999999</v>
      </c>
      <c r="T513" s="123">
        <f t="shared" si="658"/>
        <v>0</v>
      </c>
      <c r="U513" s="131" t="str">
        <f t="shared" ref="U513" si="722">U512</f>
        <v>J=</v>
      </c>
      <c r="V513" s="140">
        <f t="shared" si="700"/>
        <v>44492</v>
      </c>
      <c r="W513" s="4"/>
      <c r="X513" s="4"/>
      <c r="Y513" s="4"/>
      <c r="AD513" s="5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</row>
    <row r="514" spans="1:161" x14ac:dyDescent="0.2">
      <c r="A514" s="125">
        <f t="shared" si="653"/>
        <v>44478</v>
      </c>
      <c r="B514" s="123">
        <f t="shared" si="648"/>
        <v>1201.5115995399999</v>
      </c>
      <c r="C514" s="3">
        <f t="shared" si="697"/>
        <v>1192.2063601499999</v>
      </c>
      <c r="D514" s="126">
        <f t="shared" si="660"/>
        <v>935.35900000000004</v>
      </c>
      <c r="E514" s="175">
        <f>IF(DAY(A513)=$A$7,VLOOKUP(A513,[1]A!$A$15:$C$500,3),E513)</f>
        <v>939.69899999999996</v>
      </c>
      <c r="F514" s="127">
        <f t="shared" si="661"/>
        <v>44432</v>
      </c>
      <c r="G514" s="122">
        <f t="shared" si="662"/>
        <v>4.6399296954431346E-3</v>
      </c>
      <c r="H514" s="128">
        <f t="shared" si="667"/>
        <v>16</v>
      </c>
      <c r="I514" s="128">
        <f t="shared" si="654"/>
        <v>30</v>
      </c>
      <c r="J514" s="123">
        <f t="shared" si="655"/>
        <v>1.0024719560730775</v>
      </c>
      <c r="K514" s="123">
        <v>1</v>
      </c>
      <c r="L514" s="123">
        <f t="shared" si="698"/>
        <v>1.0024719499999999</v>
      </c>
      <c r="M514" s="123">
        <f t="shared" si="649"/>
        <v>1195.1534346599999</v>
      </c>
      <c r="N514" s="27">
        <f t="shared" si="663"/>
        <v>0</v>
      </c>
      <c r="O514" s="122">
        <f t="shared" si="650"/>
        <v>0</v>
      </c>
      <c r="P514" s="123">
        <f t="shared" si="695"/>
        <v>0</v>
      </c>
      <c r="Q514" s="122">
        <f t="shared" si="656"/>
        <v>0.1268</v>
      </c>
      <c r="R514" s="130">
        <f t="shared" si="651"/>
        <v>1.005319957</v>
      </c>
      <c r="S514" s="123">
        <f t="shared" si="657"/>
        <v>6.3581648800000004</v>
      </c>
      <c r="T514" s="123">
        <f t="shared" si="658"/>
        <v>0</v>
      </c>
      <c r="U514" s="131" t="str">
        <f t="shared" ref="U514" si="723">U513</f>
        <v>J=</v>
      </c>
      <c r="V514" s="140">
        <f t="shared" si="700"/>
        <v>44492</v>
      </c>
      <c r="W514" s="4"/>
      <c r="X514" s="4"/>
      <c r="Y514" s="4"/>
      <c r="AD514" s="5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</row>
    <row r="515" spans="1:161" x14ac:dyDescent="0.2">
      <c r="A515" s="125">
        <f t="shared" si="653"/>
        <v>44479</v>
      </c>
      <c r="B515" s="123">
        <f t="shared" si="648"/>
        <v>1202.0955825199999</v>
      </c>
      <c r="C515" s="3">
        <f t="shared" si="697"/>
        <v>1192.2063601499999</v>
      </c>
      <c r="D515" s="126">
        <f t="shared" si="660"/>
        <v>935.35900000000004</v>
      </c>
      <c r="E515" s="175">
        <f>IF(DAY(A514)=$A$7,VLOOKUP(A514,[1]A!$A$15:$C$500,3),E514)</f>
        <v>939.69899999999996</v>
      </c>
      <c r="F515" s="127">
        <f t="shared" si="661"/>
        <v>44432</v>
      </c>
      <c r="G515" s="122">
        <f t="shared" si="662"/>
        <v>4.6399296954431346E-3</v>
      </c>
      <c r="H515" s="128">
        <f t="shared" si="667"/>
        <v>17</v>
      </c>
      <c r="I515" s="128">
        <f t="shared" si="654"/>
        <v>30</v>
      </c>
      <c r="J515" s="123">
        <f t="shared" si="655"/>
        <v>1.0026266560610166</v>
      </c>
      <c r="K515" s="123">
        <v>1</v>
      </c>
      <c r="L515" s="123">
        <f t="shared" si="698"/>
        <v>1.0026266500000001</v>
      </c>
      <c r="M515" s="123">
        <f t="shared" si="649"/>
        <v>1195.3378689799999</v>
      </c>
      <c r="N515" s="27">
        <f t="shared" si="663"/>
        <v>0</v>
      </c>
      <c r="O515" s="122">
        <f t="shared" si="650"/>
        <v>0</v>
      </c>
      <c r="P515" s="123">
        <f t="shared" si="695"/>
        <v>0</v>
      </c>
      <c r="Q515" s="122">
        <f t="shared" si="656"/>
        <v>0.1268</v>
      </c>
      <c r="R515" s="130">
        <f t="shared" si="651"/>
        <v>1.0056533919999999</v>
      </c>
      <c r="S515" s="123">
        <f t="shared" si="657"/>
        <v>6.7577135400000001</v>
      </c>
      <c r="T515" s="123">
        <f t="shared" si="658"/>
        <v>0</v>
      </c>
      <c r="U515" s="131" t="str">
        <f t="shared" ref="U515" si="724">U514</f>
        <v>J=</v>
      </c>
      <c r="V515" s="140">
        <f t="shared" si="700"/>
        <v>44492</v>
      </c>
      <c r="W515" s="4"/>
      <c r="X515" s="4"/>
      <c r="Y515" s="4"/>
      <c r="AD515" s="5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</row>
    <row r="516" spans="1:161" x14ac:dyDescent="0.2">
      <c r="A516" s="125">
        <f t="shared" si="653"/>
        <v>44480</v>
      </c>
      <c r="B516" s="123">
        <f t="shared" si="648"/>
        <v>1202.6798451999998</v>
      </c>
      <c r="C516" s="3">
        <f t="shared" si="697"/>
        <v>1192.2063601499999</v>
      </c>
      <c r="D516" s="126">
        <f t="shared" si="660"/>
        <v>935.35900000000004</v>
      </c>
      <c r="E516" s="175">
        <f>IF(DAY(A515)=$A$7,VLOOKUP(A515,[1]A!$A$15:$C$500,3),E515)</f>
        <v>939.69899999999996</v>
      </c>
      <c r="F516" s="127">
        <f t="shared" si="661"/>
        <v>44432</v>
      </c>
      <c r="G516" s="122">
        <f t="shared" si="662"/>
        <v>4.6399296954431346E-3</v>
      </c>
      <c r="H516" s="128">
        <f t="shared" si="667"/>
        <v>18</v>
      </c>
      <c r="I516" s="128">
        <f t="shared" si="654"/>
        <v>30</v>
      </c>
      <c r="J516" s="123">
        <f t="shared" si="655"/>
        <v>1.0027813799220289</v>
      </c>
      <c r="K516" s="123">
        <v>1</v>
      </c>
      <c r="L516" s="123">
        <f t="shared" si="698"/>
        <v>1.0027813699999999</v>
      </c>
      <c r="M516" s="123">
        <f t="shared" si="649"/>
        <v>1195.5223271499999</v>
      </c>
      <c r="N516" s="27">
        <f t="shared" si="663"/>
        <v>0</v>
      </c>
      <c r="O516" s="122">
        <f t="shared" si="650"/>
        <v>0</v>
      </c>
      <c r="P516" s="123">
        <f t="shared" si="695"/>
        <v>0</v>
      </c>
      <c r="Q516" s="122">
        <f t="shared" si="656"/>
        <v>0.1268</v>
      </c>
      <c r="R516" s="130">
        <f t="shared" si="651"/>
        <v>1.0059869379999999</v>
      </c>
      <c r="S516" s="123">
        <f t="shared" si="657"/>
        <v>7.1575180500000002</v>
      </c>
      <c r="T516" s="123">
        <f t="shared" si="658"/>
        <v>0</v>
      </c>
      <c r="U516" s="131" t="str">
        <f t="shared" ref="U516" si="725">U515</f>
        <v>J=</v>
      </c>
      <c r="V516" s="140">
        <f t="shared" si="700"/>
        <v>44492</v>
      </c>
      <c r="W516" s="4"/>
      <c r="X516" s="4"/>
      <c r="Y516" s="4"/>
      <c r="AD516" s="5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</row>
    <row r="517" spans="1:161" x14ac:dyDescent="0.2">
      <c r="A517" s="125">
        <f t="shared" si="653"/>
        <v>44481</v>
      </c>
      <c r="B517" s="123">
        <f t="shared" si="648"/>
        <v>1203.2643996300001</v>
      </c>
      <c r="C517" s="3">
        <f t="shared" si="697"/>
        <v>1192.2063601499999</v>
      </c>
      <c r="D517" s="126">
        <f t="shared" si="660"/>
        <v>935.35900000000004</v>
      </c>
      <c r="E517" s="175">
        <f>IF(DAY(A516)=$A$7,VLOOKUP(A516,[1]A!$A$15:$C$500,3),E516)</f>
        <v>939.69899999999996</v>
      </c>
      <c r="F517" s="127">
        <f t="shared" si="661"/>
        <v>44432</v>
      </c>
      <c r="G517" s="122">
        <f t="shared" si="662"/>
        <v>4.6399296954431346E-3</v>
      </c>
      <c r="H517" s="128">
        <f t="shared" si="667"/>
        <v>19</v>
      </c>
      <c r="I517" s="128">
        <f t="shared" si="654"/>
        <v>30</v>
      </c>
      <c r="J517" s="123">
        <f t="shared" si="655"/>
        <v>1.0029361276597983</v>
      </c>
      <c r="K517" s="123">
        <v>1</v>
      </c>
      <c r="L517" s="123">
        <f t="shared" si="698"/>
        <v>1.00293612</v>
      </c>
      <c r="M517" s="123">
        <f t="shared" si="649"/>
        <v>1195.7068210800001</v>
      </c>
      <c r="N517" s="27">
        <f t="shared" si="663"/>
        <v>0</v>
      </c>
      <c r="O517" s="122">
        <f t="shared" si="650"/>
        <v>0</v>
      </c>
      <c r="P517" s="123">
        <f t="shared" si="695"/>
        <v>0</v>
      </c>
      <c r="Q517" s="122">
        <f t="shared" si="656"/>
        <v>0.1268</v>
      </c>
      <c r="R517" s="130">
        <f t="shared" si="651"/>
        <v>1.006320595</v>
      </c>
      <c r="S517" s="123">
        <f t="shared" si="657"/>
        <v>7.5575785499999997</v>
      </c>
      <c r="T517" s="123">
        <f t="shared" si="658"/>
        <v>0</v>
      </c>
      <c r="U517" s="131" t="str">
        <f t="shared" ref="U517" si="726">U516</f>
        <v>J=</v>
      </c>
      <c r="V517" s="140">
        <f t="shared" si="700"/>
        <v>44492</v>
      </c>
      <c r="W517" s="4"/>
      <c r="X517" s="4"/>
      <c r="Y517" s="4"/>
      <c r="AD517" s="5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</row>
    <row r="518" spans="1:161" x14ac:dyDescent="0.2">
      <c r="A518" s="125">
        <f t="shared" si="653"/>
        <v>44482</v>
      </c>
      <c r="B518" s="123">
        <f t="shared" si="648"/>
        <v>1203.8492327399999</v>
      </c>
      <c r="C518" s="3">
        <f t="shared" si="697"/>
        <v>1192.2063601499999</v>
      </c>
      <c r="D518" s="126">
        <f t="shared" si="660"/>
        <v>935.35900000000004</v>
      </c>
      <c r="E518" s="175">
        <f>IF(DAY(A517)=$A$7,VLOOKUP(A517,[1]A!$A$15:$C$500,3),E517)</f>
        <v>939.69899999999996</v>
      </c>
      <c r="F518" s="127">
        <f t="shared" si="661"/>
        <v>44432</v>
      </c>
      <c r="G518" s="122">
        <f t="shared" si="662"/>
        <v>4.6399296954431346E-3</v>
      </c>
      <c r="H518" s="128">
        <f t="shared" si="667"/>
        <v>20</v>
      </c>
      <c r="I518" s="128">
        <f t="shared" si="654"/>
        <v>30</v>
      </c>
      <c r="J518" s="123">
        <f t="shared" si="655"/>
        <v>1.0030908992780097</v>
      </c>
      <c r="K518" s="123">
        <v>1</v>
      </c>
      <c r="L518" s="123">
        <f t="shared" si="698"/>
        <v>1.00309089</v>
      </c>
      <c r="M518" s="123">
        <f t="shared" si="649"/>
        <v>1195.8913388599999</v>
      </c>
      <c r="N518" s="27">
        <f t="shared" si="663"/>
        <v>0</v>
      </c>
      <c r="O518" s="122">
        <f t="shared" si="650"/>
        <v>0</v>
      </c>
      <c r="P518" s="123">
        <f t="shared" si="695"/>
        <v>0</v>
      </c>
      <c r="Q518" s="122">
        <f t="shared" si="656"/>
        <v>0.1268</v>
      </c>
      <c r="R518" s="130">
        <f t="shared" si="651"/>
        <v>1.0066543619999999</v>
      </c>
      <c r="S518" s="123">
        <f t="shared" si="657"/>
        <v>7.9578938800000003</v>
      </c>
      <c r="T518" s="123">
        <f t="shared" si="658"/>
        <v>0</v>
      </c>
      <c r="U518" s="131" t="str">
        <f t="shared" ref="U518" si="727">U517</f>
        <v>J=</v>
      </c>
      <c r="V518" s="140">
        <f t="shared" si="700"/>
        <v>44492</v>
      </c>
      <c r="W518" s="4"/>
      <c r="X518" s="4"/>
      <c r="Y518" s="4"/>
      <c r="AD518" s="5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</row>
    <row r="519" spans="1:161" x14ac:dyDescent="0.2">
      <c r="A519" s="125">
        <f t="shared" si="653"/>
        <v>44483</v>
      </c>
      <c r="B519" s="123">
        <f t="shared" si="648"/>
        <v>1204.4343578</v>
      </c>
      <c r="C519" s="3">
        <f t="shared" si="697"/>
        <v>1192.2063601499999</v>
      </c>
      <c r="D519" s="126">
        <f t="shared" si="660"/>
        <v>935.35900000000004</v>
      </c>
      <c r="E519" s="175">
        <f>IF(DAY(A518)=$A$7,VLOOKUP(A518,[1]A!$A$15:$C$500,3),E518)</f>
        <v>939.69899999999996</v>
      </c>
      <c r="F519" s="127">
        <f t="shared" si="661"/>
        <v>44432</v>
      </c>
      <c r="G519" s="122">
        <f t="shared" si="662"/>
        <v>4.6399296954431346E-3</v>
      </c>
      <c r="H519" s="128">
        <f t="shared" si="667"/>
        <v>21</v>
      </c>
      <c r="I519" s="128">
        <f t="shared" si="654"/>
        <v>30</v>
      </c>
      <c r="J519" s="123">
        <f t="shared" si="655"/>
        <v>1.0032456947803479</v>
      </c>
      <c r="K519" s="123">
        <v>1</v>
      </c>
      <c r="L519" s="123">
        <f t="shared" si="698"/>
        <v>1.00324569</v>
      </c>
      <c r="M519" s="123">
        <f t="shared" si="649"/>
        <v>1196.0758924100001</v>
      </c>
      <c r="N519" s="27">
        <f t="shared" si="663"/>
        <v>0</v>
      </c>
      <c r="O519" s="122">
        <f t="shared" si="650"/>
        <v>0</v>
      </c>
      <c r="P519" s="123">
        <f t="shared" si="695"/>
        <v>0</v>
      </c>
      <c r="Q519" s="122">
        <f t="shared" si="656"/>
        <v>0.1268</v>
      </c>
      <c r="R519" s="130">
        <f t="shared" si="651"/>
        <v>1.0069882400000001</v>
      </c>
      <c r="S519" s="123">
        <f t="shared" si="657"/>
        <v>8.3584653899999992</v>
      </c>
      <c r="T519" s="123">
        <f t="shared" si="658"/>
        <v>0</v>
      </c>
      <c r="U519" s="131" t="str">
        <f t="shared" ref="U519" si="728">U518</f>
        <v>J=</v>
      </c>
      <c r="V519" s="140">
        <f t="shared" si="700"/>
        <v>44492</v>
      </c>
      <c r="W519" s="4"/>
      <c r="X519" s="4"/>
      <c r="Y519" s="4"/>
      <c r="AD519" s="5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</row>
    <row r="520" spans="1:161" x14ac:dyDescent="0.2">
      <c r="A520" s="125">
        <f t="shared" si="653"/>
        <v>44484</v>
      </c>
      <c r="B520" s="123">
        <f t="shared" si="648"/>
        <v>1205.0197628899998</v>
      </c>
      <c r="C520" s="3">
        <f t="shared" si="697"/>
        <v>1192.2063601499999</v>
      </c>
      <c r="D520" s="126">
        <f t="shared" si="660"/>
        <v>935.35900000000004</v>
      </c>
      <c r="E520" s="175">
        <f>IF(DAY(A519)=$A$7,VLOOKUP(A519,[1]A!$A$15:$C$500,3),E519)</f>
        <v>939.69899999999996</v>
      </c>
      <c r="F520" s="127">
        <f t="shared" si="661"/>
        <v>44432</v>
      </c>
      <c r="G520" s="122">
        <f t="shared" si="662"/>
        <v>4.6399296954431346E-3</v>
      </c>
      <c r="H520" s="128">
        <f t="shared" si="667"/>
        <v>22</v>
      </c>
      <c r="I520" s="128">
        <f t="shared" si="654"/>
        <v>30</v>
      </c>
      <c r="J520" s="123">
        <f t="shared" si="655"/>
        <v>1.0034005141704987</v>
      </c>
      <c r="K520" s="123">
        <v>1</v>
      </c>
      <c r="L520" s="123">
        <f t="shared" si="698"/>
        <v>1.0034005100000001</v>
      </c>
      <c r="M520" s="123">
        <f t="shared" si="649"/>
        <v>1196.2604697899999</v>
      </c>
      <c r="N520" s="27">
        <f t="shared" si="663"/>
        <v>0</v>
      </c>
      <c r="O520" s="122">
        <f t="shared" si="650"/>
        <v>0</v>
      </c>
      <c r="P520" s="123">
        <f t="shared" si="695"/>
        <v>0</v>
      </c>
      <c r="Q520" s="122">
        <f t="shared" si="656"/>
        <v>0.1268</v>
      </c>
      <c r="R520" s="130">
        <f t="shared" si="651"/>
        <v>1.0073222289999999</v>
      </c>
      <c r="S520" s="123">
        <f t="shared" si="657"/>
        <v>8.7592931000000007</v>
      </c>
      <c r="T520" s="123">
        <f t="shared" si="658"/>
        <v>0</v>
      </c>
      <c r="U520" s="131" t="str">
        <f t="shared" ref="U520" si="729">U519</f>
        <v>J=</v>
      </c>
      <c r="V520" s="140">
        <f t="shared" si="700"/>
        <v>44492</v>
      </c>
      <c r="W520" s="4"/>
      <c r="X520" s="4"/>
      <c r="Y520" s="4"/>
      <c r="AD520" s="5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  <c r="AU520" s="13"/>
    </row>
    <row r="521" spans="1:161" x14ac:dyDescent="0.2">
      <c r="A521" s="125">
        <f t="shared" si="653"/>
        <v>44485</v>
      </c>
      <c r="B521" s="123">
        <f t="shared" si="648"/>
        <v>1205.6054481200001</v>
      </c>
      <c r="C521" s="3">
        <f t="shared" si="697"/>
        <v>1192.2063601499999</v>
      </c>
      <c r="D521" s="126">
        <f t="shared" si="660"/>
        <v>935.35900000000004</v>
      </c>
      <c r="E521" s="175">
        <f>IF(DAY(A520)=$A$7,VLOOKUP(A520,[1]A!$A$15:$C$500,3),E520)</f>
        <v>939.69899999999996</v>
      </c>
      <c r="F521" s="127">
        <f t="shared" si="661"/>
        <v>44432</v>
      </c>
      <c r="G521" s="122">
        <f t="shared" si="662"/>
        <v>4.6399296954431346E-3</v>
      </c>
      <c r="H521" s="128">
        <f t="shared" si="667"/>
        <v>23</v>
      </c>
      <c r="I521" s="128">
        <f t="shared" si="654"/>
        <v>30</v>
      </c>
      <c r="J521" s="123">
        <f t="shared" si="655"/>
        <v>1.0035553574521487</v>
      </c>
      <c r="K521" s="123">
        <v>1</v>
      </c>
      <c r="L521" s="123">
        <f t="shared" si="698"/>
        <v>1.0035553500000001</v>
      </c>
      <c r="M521" s="123">
        <f t="shared" si="649"/>
        <v>1196.44507103</v>
      </c>
      <c r="N521" s="27">
        <f t="shared" si="663"/>
        <v>0</v>
      </c>
      <c r="O521" s="122">
        <f t="shared" si="650"/>
        <v>0</v>
      </c>
      <c r="P521" s="123">
        <f t="shared" si="695"/>
        <v>0</v>
      </c>
      <c r="Q521" s="122">
        <f t="shared" si="656"/>
        <v>0.1268</v>
      </c>
      <c r="R521" s="130">
        <f t="shared" si="651"/>
        <v>1.007656329</v>
      </c>
      <c r="S521" s="123">
        <f t="shared" si="657"/>
        <v>9.1603770900000008</v>
      </c>
      <c r="T521" s="123">
        <f t="shared" si="658"/>
        <v>0</v>
      </c>
      <c r="U521" s="131" t="str">
        <f t="shared" ref="U521" si="730">U520</f>
        <v>J=</v>
      </c>
      <c r="V521" s="140">
        <f t="shared" si="700"/>
        <v>44492</v>
      </c>
      <c r="W521" s="4"/>
      <c r="X521" s="4"/>
      <c r="Y521" s="4"/>
      <c r="AD521" s="5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  <c r="AU521" s="13"/>
    </row>
    <row r="522" spans="1:161" x14ac:dyDescent="0.2">
      <c r="A522" s="125">
        <f t="shared" si="653"/>
        <v>44486</v>
      </c>
      <c r="B522" s="123">
        <f t="shared" ref="B522:B585" si="731">(M522+S522)</f>
        <v>1206.1914243800002</v>
      </c>
      <c r="C522" s="3">
        <f t="shared" si="697"/>
        <v>1192.2063601499999</v>
      </c>
      <c r="D522" s="126">
        <f t="shared" si="660"/>
        <v>935.35900000000004</v>
      </c>
      <c r="E522" s="175">
        <f>IF(DAY(A521)=$A$7,VLOOKUP(A521,[1]A!$A$15:$C$500,3),E521)</f>
        <v>939.69899999999996</v>
      </c>
      <c r="F522" s="127">
        <f t="shared" si="661"/>
        <v>44432</v>
      </c>
      <c r="G522" s="122">
        <f t="shared" si="662"/>
        <v>4.6399296954431346E-3</v>
      </c>
      <c r="H522" s="128">
        <f t="shared" si="667"/>
        <v>24</v>
      </c>
      <c r="I522" s="128">
        <f t="shared" si="654"/>
        <v>30</v>
      </c>
      <c r="J522" s="123">
        <f t="shared" si="655"/>
        <v>1.0037102246289846</v>
      </c>
      <c r="K522" s="123">
        <v>1</v>
      </c>
      <c r="L522" s="123">
        <f t="shared" si="698"/>
        <v>1.0037102200000001</v>
      </c>
      <c r="M522" s="123">
        <f t="shared" ref="M522:M585" si="732">TRUNC(C522*L522,8)</f>
        <v>1196.6297080300001</v>
      </c>
      <c r="N522" s="27">
        <f t="shared" si="663"/>
        <v>0</v>
      </c>
      <c r="O522" s="122">
        <f t="shared" ref="O522:O585" si="733">IF(N522&gt;0,VLOOKUP(N522,$X$10:$AD$121,7),0)</f>
        <v>0</v>
      </c>
      <c r="P522" s="123">
        <f t="shared" si="695"/>
        <v>0</v>
      </c>
      <c r="Q522" s="122">
        <f t="shared" si="656"/>
        <v>0.1268</v>
      </c>
      <c r="R522" s="130">
        <f t="shared" ref="R522:R585" si="734">ROUND((1+Q522)^(1/12)^(H522/I522),9)</f>
        <v>1.0079905389999999</v>
      </c>
      <c r="S522" s="123">
        <f t="shared" si="657"/>
        <v>9.5617163499999993</v>
      </c>
      <c r="T522" s="123">
        <f t="shared" si="658"/>
        <v>0</v>
      </c>
      <c r="U522" s="131" t="str">
        <f t="shared" ref="U522" si="735">U521</f>
        <v>J=</v>
      </c>
      <c r="V522" s="140">
        <f t="shared" si="700"/>
        <v>44492</v>
      </c>
      <c r="W522" s="4"/>
      <c r="X522" s="4"/>
      <c r="Y522" s="4"/>
      <c r="AD522" s="5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  <c r="AU522" s="13"/>
    </row>
    <row r="523" spans="1:161" x14ac:dyDescent="0.2">
      <c r="A523" s="125">
        <f t="shared" ref="A523:A586" si="736">(A522+1)</f>
        <v>44487</v>
      </c>
      <c r="B523" s="123">
        <f t="shared" si="731"/>
        <v>1206.7776809299999</v>
      </c>
      <c r="C523" s="3">
        <f t="shared" si="697"/>
        <v>1192.2063601499999</v>
      </c>
      <c r="D523" s="126">
        <f t="shared" si="660"/>
        <v>935.35900000000004</v>
      </c>
      <c r="E523" s="175">
        <f>IF(DAY(A522)=$A$7,VLOOKUP(A522,[1]A!$A$15:$C$500,3),E522)</f>
        <v>939.69899999999996</v>
      </c>
      <c r="F523" s="127">
        <f t="shared" si="661"/>
        <v>44432</v>
      </c>
      <c r="G523" s="122">
        <f t="shared" si="662"/>
        <v>4.6399296954431346E-3</v>
      </c>
      <c r="H523" s="128">
        <f t="shared" si="667"/>
        <v>25</v>
      </c>
      <c r="I523" s="128">
        <f t="shared" ref="I523:I586" si="737">IF(DAY(A523)=A$7+1,DAY(EOMONTH(A523,0)),I522)</f>
        <v>30</v>
      </c>
      <c r="J523" s="123">
        <f t="shared" ref="J523:J586" si="738">IF(E523&gt;D523,((E523/D523)^(H523/I523)),1)</f>
        <v>1.0038651157046938</v>
      </c>
      <c r="K523" s="123">
        <v>1</v>
      </c>
      <c r="L523" s="123">
        <f t="shared" si="698"/>
        <v>1.00386511</v>
      </c>
      <c r="M523" s="123">
        <f t="shared" si="732"/>
        <v>1196.81436887</v>
      </c>
      <c r="N523" s="27">
        <f t="shared" si="663"/>
        <v>0</v>
      </c>
      <c r="O523" s="122">
        <f t="shared" si="733"/>
        <v>0</v>
      </c>
      <c r="P523" s="123">
        <f t="shared" si="695"/>
        <v>0</v>
      </c>
      <c r="Q523" s="122">
        <f t="shared" ref="Q523:Q586" si="739">(Q522)</f>
        <v>0.1268</v>
      </c>
      <c r="R523" s="130">
        <f t="shared" si="734"/>
        <v>1.0083248600000001</v>
      </c>
      <c r="S523" s="123">
        <f t="shared" ref="S523:S586" si="740">TRUNC(M523*(R523-1),8)</f>
        <v>9.9633120599999998</v>
      </c>
      <c r="T523" s="123">
        <f t="shared" ref="T523:T586" si="741">IF(N523&gt;0,P523+S523,0)</f>
        <v>0</v>
      </c>
      <c r="U523" s="131" t="str">
        <f t="shared" ref="U523" si="742">U522</f>
        <v>J=</v>
      </c>
      <c r="V523" s="140">
        <f t="shared" si="700"/>
        <v>44492</v>
      </c>
      <c r="W523" s="4"/>
      <c r="X523" s="4"/>
      <c r="Y523" s="4"/>
      <c r="AD523" s="5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  <c r="AU523" s="13"/>
    </row>
    <row r="524" spans="1:161" x14ac:dyDescent="0.2">
      <c r="A524" s="125">
        <f t="shared" si="736"/>
        <v>44488</v>
      </c>
      <c r="B524" s="123">
        <f t="shared" si="731"/>
        <v>1207.3642299099999</v>
      </c>
      <c r="C524" s="3">
        <f t="shared" si="697"/>
        <v>1192.2063601499999</v>
      </c>
      <c r="D524" s="126">
        <f t="shared" ref="D524:D587" si="743">IF(E524=E523,D523,E523)</f>
        <v>935.35900000000004</v>
      </c>
      <c r="E524" s="175">
        <f>IF(DAY(A523)=$A$7,VLOOKUP(A523,[1]A!$A$15:$C$500,3),E523)</f>
        <v>939.69899999999996</v>
      </c>
      <c r="F524" s="127">
        <f t="shared" ref="F524:F587" si="744">IF(D524=D523,F523,EDATE(A524,-1))</f>
        <v>44432</v>
      </c>
      <c r="G524" s="122">
        <f t="shared" ref="G524:G587" si="745">(E524/D524)-1</f>
        <v>4.6399296954431346E-3</v>
      </c>
      <c r="H524" s="128">
        <f t="shared" si="667"/>
        <v>26</v>
      </c>
      <c r="I524" s="128">
        <f t="shared" si="737"/>
        <v>30</v>
      </c>
      <c r="J524" s="123">
        <f t="shared" si="738"/>
        <v>1.0040200306829647</v>
      </c>
      <c r="K524" s="123">
        <v>1</v>
      </c>
      <c r="L524" s="123">
        <f t="shared" si="698"/>
        <v>1.00402003</v>
      </c>
      <c r="M524" s="123">
        <f t="shared" si="732"/>
        <v>1196.9990654799999</v>
      </c>
      <c r="N524" s="27">
        <f t="shared" ref="N524:N587" si="746">IF(DAY(A524)=A$7,VLOOKUP(A524,$Y$10:$AG$75,8),0)</f>
        <v>0</v>
      </c>
      <c r="O524" s="122">
        <f t="shared" si="733"/>
        <v>0</v>
      </c>
      <c r="P524" s="123">
        <f t="shared" si="695"/>
        <v>0</v>
      </c>
      <c r="Q524" s="122">
        <f t="shared" si="739"/>
        <v>0.1268</v>
      </c>
      <c r="R524" s="130">
        <f t="shared" si="734"/>
        <v>1.0086592919999999</v>
      </c>
      <c r="S524" s="123">
        <f t="shared" si="740"/>
        <v>10.36516443</v>
      </c>
      <c r="T524" s="123">
        <f t="shared" si="741"/>
        <v>0</v>
      </c>
      <c r="U524" s="131" t="str">
        <f t="shared" ref="U524" si="747">U523</f>
        <v>J=</v>
      </c>
      <c r="V524" s="140">
        <f t="shared" si="700"/>
        <v>44492</v>
      </c>
      <c r="W524" s="4"/>
      <c r="X524" s="4"/>
      <c r="Y524" s="4"/>
      <c r="AD524" s="5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  <c r="AU524" s="13"/>
    </row>
    <row r="525" spans="1:161" x14ac:dyDescent="0.2">
      <c r="A525" s="125">
        <f t="shared" si="736"/>
        <v>44489</v>
      </c>
      <c r="B525" s="123">
        <f t="shared" si="731"/>
        <v>1207.9510473299999</v>
      </c>
      <c r="C525" s="3">
        <f t="shared" si="697"/>
        <v>1192.2063601499999</v>
      </c>
      <c r="D525" s="126">
        <f t="shared" si="743"/>
        <v>935.35900000000004</v>
      </c>
      <c r="E525" s="175">
        <f>IF(DAY(A524)=$A$7,VLOOKUP(A524,[1]A!$A$15:$C$500,3),E524)</f>
        <v>939.69899999999996</v>
      </c>
      <c r="F525" s="127">
        <f t="shared" si="744"/>
        <v>44432</v>
      </c>
      <c r="G525" s="122">
        <f t="shared" si="745"/>
        <v>4.6399296954431346E-3</v>
      </c>
      <c r="H525" s="128">
        <f t="shared" si="667"/>
        <v>27</v>
      </c>
      <c r="I525" s="128">
        <f t="shared" si="737"/>
        <v>30</v>
      </c>
      <c r="J525" s="123">
        <f t="shared" si="738"/>
        <v>1.0041749695674855</v>
      </c>
      <c r="K525" s="123">
        <v>1</v>
      </c>
      <c r="L525" s="123">
        <f t="shared" si="698"/>
        <v>1.0041749600000001</v>
      </c>
      <c r="M525" s="123">
        <f t="shared" si="732"/>
        <v>1197.18377401</v>
      </c>
      <c r="N525" s="27">
        <f t="shared" si="746"/>
        <v>0</v>
      </c>
      <c r="O525" s="122">
        <f t="shared" si="733"/>
        <v>0</v>
      </c>
      <c r="P525" s="123">
        <f t="shared" si="695"/>
        <v>0</v>
      </c>
      <c r="Q525" s="122">
        <f t="shared" si="739"/>
        <v>0.1268</v>
      </c>
      <c r="R525" s="130">
        <f t="shared" si="734"/>
        <v>1.0089938350000001</v>
      </c>
      <c r="S525" s="123">
        <f t="shared" si="740"/>
        <v>10.767273319999999</v>
      </c>
      <c r="T525" s="123">
        <f t="shared" si="741"/>
        <v>0</v>
      </c>
      <c r="U525" s="131" t="str">
        <f t="shared" ref="U525" si="748">U524</f>
        <v>J=</v>
      </c>
      <c r="V525" s="140">
        <f t="shared" si="700"/>
        <v>44492</v>
      </c>
      <c r="W525" s="4"/>
      <c r="X525" s="4"/>
      <c r="Y525" s="4"/>
      <c r="AD525" s="5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</row>
    <row r="526" spans="1:161" x14ac:dyDescent="0.2">
      <c r="A526" s="125">
        <f t="shared" si="736"/>
        <v>44490</v>
      </c>
      <c r="B526" s="123">
        <f t="shared" si="731"/>
        <v>1208.5381693900001</v>
      </c>
      <c r="C526" s="3">
        <f t="shared" si="697"/>
        <v>1192.2063601499999</v>
      </c>
      <c r="D526" s="126">
        <f t="shared" si="743"/>
        <v>935.35900000000004</v>
      </c>
      <c r="E526" s="175">
        <f>IF(DAY(A525)=$A$7,VLOOKUP(A525,[1]A!$A$15:$C$500,3),E525)</f>
        <v>939.69899999999996</v>
      </c>
      <c r="F526" s="127">
        <f t="shared" si="744"/>
        <v>44432</v>
      </c>
      <c r="G526" s="122">
        <f t="shared" si="745"/>
        <v>4.6399296954431346E-3</v>
      </c>
      <c r="H526" s="128">
        <f t="shared" si="667"/>
        <v>28</v>
      </c>
      <c r="I526" s="128">
        <f t="shared" si="737"/>
        <v>30</v>
      </c>
      <c r="J526" s="123">
        <f t="shared" si="738"/>
        <v>1.0043299323619457</v>
      </c>
      <c r="K526" s="123">
        <v>1</v>
      </c>
      <c r="L526" s="123">
        <f t="shared" si="698"/>
        <v>1.0043299299999999</v>
      </c>
      <c r="M526" s="123">
        <f t="shared" si="732"/>
        <v>1197.36853023</v>
      </c>
      <c r="N526" s="27">
        <f t="shared" si="746"/>
        <v>0</v>
      </c>
      <c r="O526" s="122">
        <f t="shared" si="733"/>
        <v>0</v>
      </c>
      <c r="P526" s="123">
        <f t="shared" si="695"/>
        <v>0</v>
      </c>
      <c r="Q526" s="122">
        <f t="shared" si="739"/>
        <v>0.1268</v>
      </c>
      <c r="R526" s="130">
        <f t="shared" si="734"/>
        <v>1.0093284890000001</v>
      </c>
      <c r="S526" s="123">
        <f t="shared" si="740"/>
        <v>11.169639159999999</v>
      </c>
      <c r="T526" s="123">
        <f t="shared" si="741"/>
        <v>0</v>
      </c>
      <c r="U526" s="131" t="str">
        <f t="shared" ref="U526" si="749">U525</f>
        <v>J=</v>
      </c>
      <c r="V526" s="140">
        <f t="shared" si="700"/>
        <v>44492</v>
      </c>
      <c r="W526" s="4"/>
      <c r="X526" s="4"/>
      <c r="Y526" s="4"/>
      <c r="AD526" s="5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</row>
    <row r="527" spans="1:161" x14ac:dyDescent="0.2">
      <c r="A527" s="125">
        <f t="shared" si="736"/>
        <v>44491</v>
      </c>
      <c r="B527" s="123">
        <f t="shared" si="731"/>
        <v>1209.1255600699999</v>
      </c>
      <c r="C527" s="3">
        <f t="shared" si="697"/>
        <v>1192.2063601499999</v>
      </c>
      <c r="D527" s="126">
        <f t="shared" si="743"/>
        <v>935.35900000000004</v>
      </c>
      <c r="E527" s="175">
        <f>IF(DAY(A526)=$A$7,VLOOKUP(A526,[1]A!$A$15:$C$500,3),E526)</f>
        <v>939.69899999999996</v>
      </c>
      <c r="F527" s="127">
        <f t="shared" si="744"/>
        <v>44432</v>
      </c>
      <c r="G527" s="122">
        <f t="shared" si="745"/>
        <v>4.6399296954431346E-3</v>
      </c>
      <c r="H527" s="128">
        <f t="shared" ref="H527:H590" si="750">IF(DAY(A527)=A$7+1,1,H526+1)</f>
        <v>29</v>
      </c>
      <c r="I527" s="128">
        <f t="shared" si="737"/>
        <v>30</v>
      </c>
      <c r="J527" s="123">
        <f t="shared" si="738"/>
        <v>1.0044849190700347</v>
      </c>
      <c r="K527" s="123">
        <v>1</v>
      </c>
      <c r="L527" s="123">
        <f t="shared" si="698"/>
        <v>1.00448491</v>
      </c>
      <c r="M527" s="123">
        <f t="shared" si="732"/>
        <v>1197.55329837</v>
      </c>
      <c r="N527" s="27">
        <f t="shared" si="746"/>
        <v>0</v>
      </c>
      <c r="O527" s="122">
        <f t="shared" si="733"/>
        <v>0</v>
      </c>
      <c r="P527" s="123">
        <f t="shared" si="695"/>
        <v>0</v>
      </c>
      <c r="Q527" s="122">
        <f t="shared" si="739"/>
        <v>0.1268</v>
      </c>
      <c r="R527" s="130">
        <f t="shared" si="734"/>
        <v>1.0096632539999999</v>
      </c>
      <c r="S527" s="123">
        <f t="shared" si="740"/>
        <v>11.5722617</v>
      </c>
      <c r="T527" s="123">
        <f t="shared" si="741"/>
        <v>0</v>
      </c>
      <c r="U527" s="131" t="str">
        <f t="shared" ref="U527" si="751">U526</f>
        <v>J=</v>
      </c>
      <c r="V527" s="140">
        <f t="shared" si="700"/>
        <v>44492</v>
      </c>
      <c r="W527" s="4"/>
      <c r="X527" s="4"/>
      <c r="Y527" s="4"/>
      <c r="AD527" s="5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</row>
    <row r="528" spans="1:161" x14ac:dyDescent="0.2">
      <c r="A528" s="125">
        <f t="shared" si="736"/>
        <v>44492</v>
      </c>
      <c r="B528" s="123">
        <f t="shared" si="731"/>
        <v>1209.71324353</v>
      </c>
      <c r="C528" s="3">
        <f t="shared" si="697"/>
        <v>1192.2063601499999</v>
      </c>
      <c r="D528" s="126">
        <f t="shared" si="743"/>
        <v>935.35900000000004</v>
      </c>
      <c r="E528" s="175">
        <f>IF(DAY(A527)=$A$7,VLOOKUP(A527,[1]A!$A$15:$C$500,3),E527)</f>
        <v>939.69899999999996</v>
      </c>
      <c r="F528" s="127">
        <f t="shared" si="744"/>
        <v>44432</v>
      </c>
      <c r="G528" s="122">
        <f t="shared" si="745"/>
        <v>4.6399296954431346E-3</v>
      </c>
      <c r="H528" s="128">
        <f t="shared" si="750"/>
        <v>30</v>
      </c>
      <c r="I528" s="128">
        <f t="shared" si="737"/>
        <v>30</v>
      </c>
      <c r="J528" s="123">
        <f t="shared" si="738"/>
        <v>1.0046399296954431</v>
      </c>
      <c r="K528" s="123">
        <v>1</v>
      </c>
      <c r="L528" s="123">
        <f t="shared" si="698"/>
        <v>1.00463992</v>
      </c>
      <c r="M528" s="123">
        <f t="shared" si="732"/>
        <v>1197.73810228</v>
      </c>
      <c r="N528" s="27">
        <f t="shared" si="746"/>
        <v>17</v>
      </c>
      <c r="O528" s="122">
        <f t="shared" si="733"/>
        <v>0</v>
      </c>
      <c r="P528" s="123">
        <f t="shared" si="695"/>
        <v>0</v>
      </c>
      <c r="Q528" s="122">
        <f t="shared" si="739"/>
        <v>0.1268</v>
      </c>
      <c r="R528" s="130">
        <f t="shared" si="734"/>
        <v>1.00999813</v>
      </c>
      <c r="S528" s="123">
        <f t="shared" si="740"/>
        <v>11.97514125</v>
      </c>
      <c r="T528" s="123">
        <f t="shared" si="741"/>
        <v>11.97514125</v>
      </c>
      <c r="U528" s="131" t="str">
        <f t="shared" ref="U528" si="752">U527</f>
        <v>J=</v>
      </c>
      <c r="V528" s="140">
        <f t="shared" si="700"/>
        <v>44492</v>
      </c>
      <c r="W528" s="28"/>
      <c r="X528" s="4"/>
      <c r="Y528" s="4"/>
      <c r="AA528" s="18"/>
      <c r="AB528" s="18"/>
      <c r="AC528" s="18"/>
      <c r="AD528" s="19"/>
      <c r="AE528" s="18"/>
      <c r="AF528" s="18"/>
      <c r="AG528" s="18"/>
      <c r="AH528" s="18"/>
      <c r="AI528" s="17"/>
      <c r="AJ528" s="17"/>
      <c r="AK528" s="17"/>
      <c r="AL528" s="17"/>
      <c r="AM528" s="17"/>
      <c r="AN528" s="17"/>
      <c r="AO528" s="17"/>
      <c r="AP528" s="17"/>
      <c r="AQ528" s="17"/>
      <c r="AR528" s="17"/>
      <c r="AS528" s="17"/>
      <c r="AT528" s="17"/>
      <c r="AU528" s="17"/>
      <c r="AV528" s="18"/>
      <c r="AW528" s="18"/>
      <c r="AX528" s="18"/>
      <c r="AY528" s="18"/>
      <c r="AZ528" s="18"/>
      <c r="BA528" s="18"/>
      <c r="BB528" s="18"/>
      <c r="BC528" s="18"/>
      <c r="BD528" s="18"/>
      <c r="BE528" s="18"/>
      <c r="BF528" s="18"/>
      <c r="BG528" s="18"/>
      <c r="BH528" s="18"/>
      <c r="BI528" s="18"/>
      <c r="BJ528" s="18"/>
      <c r="BK528" s="18"/>
      <c r="BL528" s="18"/>
      <c r="BM528" s="18"/>
      <c r="BN528" s="18"/>
      <c r="BO528" s="18"/>
      <c r="BP528" s="18"/>
      <c r="BQ528" s="18"/>
      <c r="BR528" s="18"/>
      <c r="BS528" s="18"/>
      <c r="BT528" s="18"/>
      <c r="BU528" s="18"/>
      <c r="BV528" s="18"/>
      <c r="BW528" s="18"/>
      <c r="BX528" s="18"/>
      <c r="BY528" s="18"/>
      <c r="BZ528" s="18"/>
      <c r="CA528" s="18"/>
      <c r="CB528" s="18"/>
      <c r="CC528" s="18"/>
      <c r="CD528" s="18"/>
      <c r="CE528" s="18"/>
      <c r="CF528" s="18"/>
      <c r="CG528" s="18"/>
      <c r="CH528" s="18"/>
      <c r="CI528" s="18"/>
      <c r="CJ528" s="18"/>
      <c r="CK528" s="18"/>
      <c r="CL528" s="18"/>
      <c r="CM528" s="18"/>
      <c r="CN528" s="18"/>
      <c r="CO528" s="18"/>
      <c r="CP528" s="18"/>
      <c r="CQ528" s="18"/>
      <c r="CR528" s="18"/>
      <c r="CS528" s="18"/>
      <c r="CT528" s="18"/>
      <c r="CU528" s="18"/>
      <c r="CV528" s="18"/>
      <c r="CW528" s="18"/>
      <c r="CX528" s="18"/>
      <c r="CY528" s="18"/>
      <c r="CZ528" s="18"/>
      <c r="DA528" s="18"/>
      <c r="DB528" s="18"/>
      <c r="DC528" s="18"/>
      <c r="DD528" s="18"/>
      <c r="DE528" s="18"/>
      <c r="DF528" s="18"/>
      <c r="DG528" s="18"/>
      <c r="DH528" s="18"/>
      <c r="DI528" s="18"/>
      <c r="DJ528" s="18"/>
      <c r="DK528" s="18"/>
      <c r="DL528" s="18"/>
      <c r="DM528" s="18"/>
      <c r="DN528" s="18"/>
      <c r="DO528" s="18"/>
      <c r="DP528" s="18"/>
      <c r="DQ528" s="18"/>
      <c r="DR528" s="18"/>
      <c r="DS528" s="18"/>
      <c r="DT528" s="18"/>
      <c r="DU528" s="18"/>
      <c r="DV528" s="18"/>
      <c r="DW528" s="18"/>
      <c r="DX528" s="18"/>
      <c r="DY528" s="18"/>
      <c r="DZ528" s="18"/>
      <c r="EA528" s="18"/>
      <c r="EB528" s="18"/>
      <c r="EC528" s="18"/>
      <c r="ED528" s="18"/>
      <c r="EE528" s="18"/>
      <c r="EF528" s="18"/>
      <c r="EG528" s="18"/>
      <c r="EH528" s="18"/>
      <c r="EI528" s="18"/>
      <c r="EJ528" s="18"/>
      <c r="EK528" s="18"/>
      <c r="EL528" s="18"/>
      <c r="EM528" s="18"/>
      <c r="EN528" s="18"/>
      <c r="EO528" s="18"/>
      <c r="EP528" s="18"/>
      <c r="EQ528" s="18"/>
      <c r="ER528" s="18"/>
      <c r="ES528" s="18"/>
      <c r="ET528" s="18"/>
      <c r="EU528" s="18"/>
      <c r="EV528" s="18"/>
      <c r="EW528" s="18"/>
      <c r="EX528" s="18"/>
      <c r="EY528" s="18"/>
      <c r="EZ528" s="18"/>
      <c r="FA528" s="18"/>
      <c r="FB528" s="18"/>
      <c r="FC528" s="18"/>
      <c r="FD528" s="18"/>
      <c r="FE528" s="18"/>
    </row>
    <row r="529" spans="1:47" x14ac:dyDescent="0.2">
      <c r="A529" s="125">
        <f t="shared" si="736"/>
        <v>44493</v>
      </c>
      <c r="B529" s="123">
        <f t="shared" si="731"/>
        <v>1198.3203263399998</v>
      </c>
      <c r="C529" s="3">
        <f t="shared" si="697"/>
        <v>1197.73810228</v>
      </c>
      <c r="D529" s="126">
        <f t="shared" si="743"/>
        <v>939.69899999999996</v>
      </c>
      <c r="E529" s="175">
        <f>IF(DAY(A528)=$A$7,VLOOKUP(A528,[1]A!$A$15:$C$500,3),E528)</f>
        <v>944.52</v>
      </c>
      <c r="F529" s="127">
        <f t="shared" si="744"/>
        <v>44463</v>
      </c>
      <c r="G529" s="122">
        <f t="shared" si="745"/>
        <v>5.130366213010884E-3</v>
      </c>
      <c r="H529" s="128">
        <f t="shared" si="750"/>
        <v>1</v>
      </c>
      <c r="I529" s="128">
        <f t="shared" si="737"/>
        <v>31</v>
      </c>
      <c r="J529" s="123">
        <f t="shared" si="738"/>
        <v>1.0001650862292102</v>
      </c>
      <c r="K529" s="123">
        <v>1</v>
      </c>
      <c r="L529" s="123">
        <f t="shared" si="698"/>
        <v>1.0001650799999999</v>
      </c>
      <c r="M529" s="123">
        <f t="shared" si="732"/>
        <v>1197.9358248799999</v>
      </c>
      <c r="N529" s="27">
        <f t="shared" si="746"/>
        <v>0</v>
      </c>
      <c r="O529" s="122">
        <f t="shared" si="733"/>
        <v>0</v>
      </c>
      <c r="P529" s="123">
        <f t="shared" si="695"/>
        <v>0</v>
      </c>
      <c r="Q529" s="122">
        <f t="shared" si="739"/>
        <v>0.1268</v>
      </c>
      <c r="R529" s="130">
        <f t="shared" si="734"/>
        <v>1.00032097</v>
      </c>
      <c r="S529" s="123">
        <f t="shared" si="740"/>
        <v>0.38450146000000002</v>
      </c>
      <c r="T529" s="123">
        <f t="shared" si="741"/>
        <v>0</v>
      </c>
      <c r="U529" s="131" t="str">
        <f t="shared" ref="U529" si="753">U528</f>
        <v>J=</v>
      </c>
      <c r="V529" s="140">
        <f t="shared" si="700"/>
        <v>44523</v>
      </c>
      <c r="W529" s="4"/>
      <c r="X529" s="4"/>
      <c r="Y529" s="4"/>
      <c r="AD529" s="5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</row>
    <row r="530" spans="1:47" x14ac:dyDescent="0.2">
      <c r="A530" s="125">
        <f t="shared" si="736"/>
        <v>44494</v>
      </c>
      <c r="B530" s="123">
        <f t="shared" si="731"/>
        <v>1198.9028366999999</v>
      </c>
      <c r="C530" s="3">
        <f t="shared" si="697"/>
        <v>1197.73810228</v>
      </c>
      <c r="D530" s="126">
        <f t="shared" si="743"/>
        <v>939.69899999999996</v>
      </c>
      <c r="E530" s="175">
        <f>IF(DAY(A529)=$A$7,VLOOKUP(A529,[1]A!$A$15:$C$500,3),E529)</f>
        <v>944.52</v>
      </c>
      <c r="F530" s="127">
        <f t="shared" si="744"/>
        <v>44463</v>
      </c>
      <c r="G530" s="122">
        <f t="shared" si="745"/>
        <v>5.130366213010884E-3</v>
      </c>
      <c r="H530" s="128">
        <f t="shared" si="750"/>
        <v>2</v>
      </c>
      <c r="I530" s="128">
        <f t="shared" si="737"/>
        <v>31</v>
      </c>
      <c r="J530" s="123">
        <f t="shared" si="738"/>
        <v>1.0003301997118834</v>
      </c>
      <c r="K530" s="123">
        <v>1</v>
      </c>
      <c r="L530" s="123">
        <f t="shared" si="698"/>
        <v>1.0003301899999999</v>
      </c>
      <c r="M530" s="123">
        <f t="shared" si="732"/>
        <v>1198.1335834199999</v>
      </c>
      <c r="N530" s="27">
        <f t="shared" si="746"/>
        <v>0</v>
      </c>
      <c r="O530" s="122">
        <f t="shared" si="733"/>
        <v>0</v>
      </c>
      <c r="P530" s="123">
        <f t="shared" si="695"/>
        <v>0</v>
      </c>
      <c r="Q530" s="122">
        <f t="shared" si="739"/>
        <v>0.1268</v>
      </c>
      <c r="R530" s="130">
        <f t="shared" si="734"/>
        <v>1.000642043</v>
      </c>
      <c r="S530" s="123">
        <f t="shared" si="740"/>
        <v>0.76925328000000004</v>
      </c>
      <c r="T530" s="123">
        <f t="shared" si="741"/>
        <v>0</v>
      </c>
      <c r="U530" s="131" t="str">
        <f t="shared" ref="U530" si="754">U529</f>
        <v>J=</v>
      </c>
      <c r="V530" s="140">
        <f t="shared" si="700"/>
        <v>44523</v>
      </c>
      <c r="W530" s="4"/>
      <c r="X530" s="4"/>
      <c r="Y530" s="4"/>
      <c r="AD530" s="5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</row>
    <row r="531" spans="1:47" x14ac:dyDescent="0.2">
      <c r="A531" s="125">
        <f t="shared" si="736"/>
        <v>44495</v>
      </c>
      <c r="B531" s="123">
        <f t="shared" si="731"/>
        <v>1199.48564663</v>
      </c>
      <c r="C531" s="3">
        <f t="shared" si="697"/>
        <v>1197.73810228</v>
      </c>
      <c r="D531" s="126">
        <f t="shared" si="743"/>
        <v>939.69899999999996</v>
      </c>
      <c r="E531" s="175">
        <f>IF(DAY(A530)=$A$7,VLOOKUP(A530,[1]A!$A$15:$C$500,3),E530)</f>
        <v>944.52</v>
      </c>
      <c r="F531" s="127">
        <f t="shared" si="744"/>
        <v>44463</v>
      </c>
      <c r="G531" s="122">
        <f t="shared" si="745"/>
        <v>5.130366213010884E-3</v>
      </c>
      <c r="H531" s="128">
        <f t="shared" si="750"/>
        <v>3</v>
      </c>
      <c r="I531" s="128">
        <f t="shared" si="737"/>
        <v>31</v>
      </c>
      <c r="J531" s="123">
        <f t="shared" si="738"/>
        <v>1.0004953404525188</v>
      </c>
      <c r="K531" s="123">
        <v>1</v>
      </c>
      <c r="L531" s="123">
        <f t="shared" si="698"/>
        <v>1.0004953400000001</v>
      </c>
      <c r="M531" s="123">
        <f t="shared" si="732"/>
        <v>1198.3313898700001</v>
      </c>
      <c r="N531" s="27">
        <f t="shared" si="746"/>
        <v>0</v>
      </c>
      <c r="O531" s="122">
        <f t="shared" si="733"/>
        <v>0</v>
      </c>
      <c r="P531" s="123">
        <f t="shared" si="695"/>
        <v>0</v>
      </c>
      <c r="Q531" s="122">
        <f t="shared" si="739"/>
        <v>0.1268</v>
      </c>
      <c r="R531" s="130">
        <f t="shared" si="734"/>
        <v>1.00096322</v>
      </c>
      <c r="S531" s="123">
        <f t="shared" si="740"/>
        <v>1.15425676</v>
      </c>
      <c r="T531" s="123">
        <f t="shared" si="741"/>
        <v>0</v>
      </c>
      <c r="U531" s="131" t="str">
        <f t="shared" ref="U531" si="755">U530</f>
        <v>J=</v>
      </c>
      <c r="V531" s="140">
        <f t="shared" si="700"/>
        <v>44523</v>
      </c>
      <c r="W531" s="4"/>
      <c r="X531" s="4"/>
      <c r="Y531" s="4"/>
      <c r="AD531" s="5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</row>
    <row r="532" spans="1:47" x14ac:dyDescent="0.2">
      <c r="A532" s="125">
        <f t="shared" si="736"/>
        <v>44496</v>
      </c>
      <c r="B532" s="123">
        <f t="shared" si="731"/>
        <v>1200.06871785</v>
      </c>
      <c r="C532" s="3">
        <f t="shared" si="697"/>
        <v>1197.73810228</v>
      </c>
      <c r="D532" s="126">
        <f t="shared" si="743"/>
        <v>939.69899999999996</v>
      </c>
      <c r="E532" s="175">
        <f>IF(DAY(A531)=$A$7,VLOOKUP(A531,[1]A!$A$15:$C$500,3),E531)</f>
        <v>944.52</v>
      </c>
      <c r="F532" s="127">
        <f t="shared" si="744"/>
        <v>44463</v>
      </c>
      <c r="G532" s="122">
        <f t="shared" si="745"/>
        <v>5.130366213010884E-3</v>
      </c>
      <c r="H532" s="128">
        <f t="shared" si="750"/>
        <v>4</v>
      </c>
      <c r="I532" s="128">
        <f t="shared" si="737"/>
        <v>31</v>
      </c>
      <c r="J532" s="123">
        <f t="shared" si="738"/>
        <v>1.0006605084556164</v>
      </c>
      <c r="K532" s="123">
        <v>1</v>
      </c>
      <c r="L532" s="123">
        <f t="shared" si="698"/>
        <v>1.0006605</v>
      </c>
      <c r="M532" s="123">
        <f t="shared" si="732"/>
        <v>1198.52920829</v>
      </c>
      <c r="N532" s="27">
        <f t="shared" si="746"/>
        <v>0</v>
      </c>
      <c r="O532" s="122">
        <f t="shared" si="733"/>
        <v>0</v>
      </c>
      <c r="P532" s="123">
        <f t="shared" si="695"/>
        <v>0</v>
      </c>
      <c r="Q532" s="122">
        <f t="shared" si="739"/>
        <v>0.1268</v>
      </c>
      <c r="R532" s="130">
        <f t="shared" si="734"/>
        <v>1.0012844990000001</v>
      </c>
      <c r="S532" s="123">
        <f t="shared" si="740"/>
        <v>1.5395095599999999</v>
      </c>
      <c r="T532" s="123">
        <f t="shared" si="741"/>
        <v>0</v>
      </c>
      <c r="U532" s="131" t="str">
        <f t="shared" ref="U532" si="756">U531</f>
        <v>J=</v>
      </c>
      <c r="V532" s="140">
        <f t="shared" si="700"/>
        <v>44523</v>
      </c>
      <c r="W532" s="4"/>
      <c r="X532" s="4"/>
      <c r="Y532" s="4"/>
      <c r="AD532" s="5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</row>
    <row r="533" spans="1:47" x14ac:dyDescent="0.2">
      <c r="A533" s="125">
        <f t="shared" si="736"/>
        <v>44497</v>
      </c>
      <c r="B533" s="123">
        <f t="shared" si="731"/>
        <v>1200.65208886</v>
      </c>
      <c r="C533" s="3">
        <f t="shared" si="697"/>
        <v>1197.73810228</v>
      </c>
      <c r="D533" s="126">
        <f t="shared" si="743"/>
        <v>939.69899999999996</v>
      </c>
      <c r="E533" s="175">
        <f>IF(DAY(A532)=$A$7,VLOOKUP(A532,[1]A!$A$15:$C$500,3),E532)</f>
        <v>944.52</v>
      </c>
      <c r="F533" s="127">
        <f t="shared" si="744"/>
        <v>44463</v>
      </c>
      <c r="G533" s="122">
        <f t="shared" si="745"/>
        <v>5.130366213010884E-3</v>
      </c>
      <c r="H533" s="128">
        <f t="shared" si="750"/>
        <v>5</v>
      </c>
      <c r="I533" s="128">
        <f t="shared" si="737"/>
        <v>31</v>
      </c>
      <c r="J533" s="123">
        <f t="shared" si="738"/>
        <v>1.0008257037256767</v>
      </c>
      <c r="K533" s="123">
        <v>1</v>
      </c>
      <c r="L533" s="123">
        <f t="shared" si="698"/>
        <v>1.0008257</v>
      </c>
      <c r="M533" s="123">
        <f t="shared" si="732"/>
        <v>1198.7270746300001</v>
      </c>
      <c r="N533" s="27">
        <f t="shared" si="746"/>
        <v>0</v>
      </c>
      <c r="O533" s="122">
        <f t="shared" si="733"/>
        <v>0</v>
      </c>
      <c r="P533" s="123">
        <f t="shared" si="695"/>
        <v>0</v>
      </c>
      <c r="Q533" s="122">
        <f t="shared" si="739"/>
        <v>0.1268</v>
      </c>
      <c r="R533" s="130">
        <f t="shared" si="734"/>
        <v>1.001605882</v>
      </c>
      <c r="S533" s="123">
        <f t="shared" si="740"/>
        <v>1.9250142299999999</v>
      </c>
      <c r="T533" s="123">
        <f t="shared" si="741"/>
        <v>0</v>
      </c>
      <c r="U533" s="131" t="str">
        <f t="shared" ref="U533" si="757">U532</f>
        <v>J=</v>
      </c>
      <c r="V533" s="140">
        <f t="shared" si="700"/>
        <v>44523</v>
      </c>
      <c r="W533" s="4"/>
      <c r="X533" s="4"/>
      <c r="Y533" s="4"/>
      <c r="AD533" s="5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</row>
    <row r="534" spans="1:47" x14ac:dyDescent="0.2">
      <c r="A534" s="125">
        <f t="shared" si="736"/>
        <v>44498</v>
      </c>
      <c r="B534" s="123">
        <f t="shared" si="731"/>
        <v>1201.2357333300001</v>
      </c>
      <c r="C534" s="3">
        <f t="shared" si="697"/>
        <v>1197.73810228</v>
      </c>
      <c r="D534" s="126">
        <f t="shared" si="743"/>
        <v>939.69899999999996</v>
      </c>
      <c r="E534" s="175">
        <f>IF(DAY(A533)=$A$7,VLOOKUP(A533,[1]A!$A$15:$C$500,3),E533)</f>
        <v>944.52</v>
      </c>
      <c r="F534" s="127">
        <f t="shared" si="744"/>
        <v>44463</v>
      </c>
      <c r="G534" s="122">
        <f t="shared" si="745"/>
        <v>5.130366213010884E-3</v>
      </c>
      <c r="H534" s="128">
        <f t="shared" si="750"/>
        <v>6</v>
      </c>
      <c r="I534" s="128">
        <f t="shared" si="737"/>
        <v>31</v>
      </c>
      <c r="J534" s="123">
        <f t="shared" si="738"/>
        <v>1.0009909262672014</v>
      </c>
      <c r="K534" s="123">
        <v>1</v>
      </c>
      <c r="L534" s="123">
        <f t="shared" si="698"/>
        <v>1.00099092</v>
      </c>
      <c r="M534" s="123">
        <f t="shared" si="732"/>
        <v>1198.9249649200001</v>
      </c>
      <c r="N534" s="27">
        <f t="shared" si="746"/>
        <v>0</v>
      </c>
      <c r="O534" s="122">
        <f t="shared" si="733"/>
        <v>0</v>
      </c>
      <c r="P534" s="123">
        <f t="shared" si="695"/>
        <v>0</v>
      </c>
      <c r="Q534" s="122">
        <f t="shared" si="739"/>
        <v>0.1268</v>
      </c>
      <c r="R534" s="130">
        <f t="shared" si="734"/>
        <v>1.001927367</v>
      </c>
      <c r="S534" s="123">
        <f t="shared" si="740"/>
        <v>2.3107684100000001</v>
      </c>
      <c r="T534" s="123">
        <f t="shared" si="741"/>
        <v>0</v>
      </c>
      <c r="U534" s="131" t="str">
        <f t="shared" ref="U534" si="758">U533</f>
        <v>J=</v>
      </c>
      <c r="V534" s="140">
        <f t="shared" si="700"/>
        <v>44523</v>
      </c>
      <c r="W534" s="4"/>
      <c r="X534" s="4"/>
      <c r="Y534" s="4"/>
      <c r="AD534" s="5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</row>
    <row r="535" spans="1:47" x14ac:dyDescent="0.2">
      <c r="A535" s="125">
        <f t="shared" si="736"/>
        <v>44499</v>
      </c>
      <c r="B535" s="123">
        <f t="shared" si="731"/>
        <v>1201.8196657600001</v>
      </c>
      <c r="C535" s="3">
        <f t="shared" si="697"/>
        <v>1197.73810228</v>
      </c>
      <c r="D535" s="126">
        <f t="shared" si="743"/>
        <v>939.69899999999996</v>
      </c>
      <c r="E535" s="175">
        <f>IF(DAY(A534)=$A$7,VLOOKUP(A534,[1]A!$A$15:$C$500,3),E534)</f>
        <v>944.52</v>
      </c>
      <c r="F535" s="127">
        <f t="shared" si="744"/>
        <v>44463</v>
      </c>
      <c r="G535" s="122">
        <f t="shared" si="745"/>
        <v>5.130366213010884E-3</v>
      </c>
      <c r="H535" s="128">
        <f t="shared" si="750"/>
        <v>7</v>
      </c>
      <c r="I535" s="128">
        <f t="shared" si="737"/>
        <v>31</v>
      </c>
      <c r="J535" s="123">
        <f t="shared" si="738"/>
        <v>1.0011561760846925</v>
      </c>
      <c r="K535" s="123">
        <v>1</v>
      </c>
      <c r="L535" s="123">
        <f t="shared" si="698"/>
        <v>1.00115617</v>
      </c>
      <c r="M535" s="123">
        <f t="shared" si="732"/>
        <v>1199.1228911400001</v>
      </c>
      <c r="N535" s="27">
        <f t="shared" si="746"/>
        <v>0</v>
      </c>
      <c r="O535" s="122">
        <f t="shared" si="733"/>
        <v>0</v>
      </c>
      <c r="P535" s="123">
        <f t="shared" si="695"/>
        <v>0</v>
      </c>
      <c r="Q535" s="122">
        <f t="shared" si="739"/>
        <v>0.1268</v>
      </c>
      <c r="R535" s="130">
        <f t="shared" si="734"/>
        <v>1.0022489560000001</v>
      </c>
      <c r="S535" s="123">
        <f t="shared" si="740"/>
        <v>2.6967746199999998</v>
      </c>
      <c r="T535" s="123">
        <f t="shared" si="741"/>
        <v>0</v>
      </c>
      <c r="U535" s="131" t="str">
        <f t="shared" ref="U535" si="759">U534</f>
        <v>J=</v>
      </c>
      <c r="V535" s="140">
        <f t="shared" si="700"/>
        <v>44523</v>
      </c>
      <c r="W535" s="4"/>
      <c r="X535" s="4"/>
      <c r="Y535" s="4"/>
      <c r="AD535" s="5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</row>
    <row r="536" spans="1:47" x14ac:dyDescent="0.2">
      <c r="A536" s="125">
        <f t="shared" si="736"/>
        <v>44500</v>
      </c>
      <c r="B536" s="123">
        <f t="shared" si="731"/>
        <v>1202.40388504</v>
      </c>
      <c r="C536" s="3">
        <f t="shared" si="697"/>
        <v>1197.73810228</v>
      </c>
      <c r="D536" s="126">
        <f t="shared" si="743"/>
        <v>939.69899999999996</v>
      </c>
      <c r="E536" s="175">
        <f>IF(DAY(A535)=$A$7,VLOOKUP(A535,[1]A!$A$15:$C$500,3),E535)</f>
        <v>944.52</v>
      </c>
      <c r="F536" s="127">
        <f t="shared" si="744"/>
        <v>44463</v>
      </c>
      <c r="G536" s="122">
        <f t="shared" si="745"/>
        <v>5.130366213010884E-3</v>
      </c>
      <c r="H536" s="128">
        <f t="shared" si="750"/>
        <v>8</v>
      </c>
      <c r="I536" s="128">
        <f t="shared" si="737"/>
        <v>31</v>
      </c>
      <c r="J536" s="123">
        <f t="shared" si="738"/>
        <v>1.0013214531826526</v>
      </c>
      <c r="K536" s="123">
        <v>1</v>
      </c>
      <c r="L536" s="123">
        <f t="shared" si="698"/>
        <v>1.0013214500000001</v>
      </c>
      <c r="M536" s="123">
        <f t="shared" si="732"/>
        <v>1199.3208532900001</v>
      </c>
      <c r="N536" s="27">
        <f t="shared" si="746"/>
        <v>0</v>
      </c>
      <c r="O536" s="122">
        <f t="shared" si="733"/>
        <v>0</v>
      </c>
      <c r="P536" s="123">
        <f t="shared" si="695"/>
        <v>0</v>
      </c>
      <c r="Q536" s="122">
        <f t="shared" si="739"/>
        <v>0.1268</v>
      </c>
      <c r="R536" s="130">
        <f t="shared" si="734"/>
        <v>1.0025706480000001</v>
      </c>
      <c r="S536" s="123">
        <f t="shared" si="740"/>
        <v>3.08303175</v>
      </c>
      <c r="T536" s="123">
        <f t="shared" si="741"/>
        <v>0</v>
      </c>
      <c r="U536" s="131" t="str">
        <f t="shared" ref="U536" si="760">U535</f>
        <v>J=</v>
      </c>
      <c r="V536" s="140">
        <f t="shared" si="700"/>
        <v>44523</v>
      </c>
      <c r="W536" s="4"/>
      <c r="X536" s="4"/>
      <c r="Y536" s="4"/>
      <c r="AD536" s="5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</row>
    <row r="537" spans="1:47" x14ac:dyDescent="0.2">
      <c r="A537" s="125">
        <f t="shared" si="736"/>
        <v>44501</v>
      </c>
      <c r="B537" s="123">
        <f t="shared" si="731"/>
        <v>1202.98837927</v>
      </c>
      <c r="C537" s="3">
        <f t="shared" si="697"/>
        <v>1197.73810228</v>
      </c>
      <c r="D537" s="126">
        <f t="shared" si="743"/>
        <v>939.69899999999996</v>
      </c>
      <c r="E537" s="175">
        <f>IF(DAY(A536)=$A$7,VLOOKUP(A536,[1]A!$A$15:$C$500,3),E536)</f>
        <v>944.52</v>
      </c>
      <c r="F537" s="127">
        <f t="shared" si="744"/>
        <v>44463</v>
      </c>
      <c r="G537" s="122">
        <f t="shared" si="745"/>
        <v>5.130366213010884E-3</v>
      </c>
      <c r="H537" s="128">
        <f t="shared" si="750"/>
        <v>9</v>
      </c>
      <c r="I537" s="128">
        <f t="shared" si="737"/>
        <v>31</v>
      </c>
      <c r="J537" s="123">
        <f t="shared" si="738"/>
        <v>1.0014867575655859</v>
      </c>
      <c r="K537" s="123">
        <v>1</v>
      </c>
      <c r="L537" s="123">
        <f t="shared" si="698"/>
        <v>1.00148675</v>
      </c>
      <c r="M537" s="123">
        <f t="shared" si="732"/>
        <v>1199.5188393999999</v>
      </c>
      <c r="N537" s="27">
        <f t="shared" si="746"/>
        <v>0</v>
      </c>
      <c r="O537" s="122">
        <f t="shared" si="733"/>
        <v>0</v>
      </c>
      <c r="P537" s="123">
        <f t="shared" si="695"/>
        <v>0</v>
      </c>
      <c r="Q537" s="122">
        <f t="shared" si="739"/>
        <v>0.1268</v>
      </c>
      <c r="R537" s="130">
        <f t="shared" si="734"/>
        <v>1.0028924429999999</v>
      </c>
      <c r="S537" s="123">
        <f t="shared" si="740"/>
        <v>3.4695398700000002</v>
      </c>
      <c r="T537" s="123">
        <f t="shared" si="741"/>
        <v>0</v>
      </c>
      <c r="U537" s="131" t="str">
        <f t="shared" ref="U537" si="761">U536</f>
        <v>J=</v>
      </c>
      <c r="V537" s="140">
        <f t="shared" si="700"/>
        <v>44523</v>
      </c>
      <c r="W537" s="4"/>
      <c r="X537" s="4"/>
      <c r="Y537" s="4"/>
      <c r="AD537" s="5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</row>
    <row r="538" spans="1:47" x14ac:dyDescent="0.2">
      <c r="A538" s="125">
        <f t="shared" si="736"/>
        <v>44502</v>
      </c>
      <c r="B538" s="123">
        <f t="shared" si="731"/>
        <v>1203.57316173</v>
      </c>
      <c r="C538" s="3">
        <f t="shared" si="697"/>
        <v>1197.73810228</v>
      </c>
      <c r="D538" s="126">
        <f t="shared" si="743"/>
        <v>939.69899999999996</v>
      </c>
      <c r="E538" s="175">
        <f>IF(DAY(A537)=$A$7,VLOOKUP(A537,[1]A!$A$15:$C$500,3),E537)</f>
        <v>944.52</v>
      </c>
      <c r="F538" s="127">
        <f t="shared" si="744"/>
        <v>44463</v>
      </c>
      <c r="G538" s="122">
        <f t="shared" si="745"/>
        <v>5.130366213010884E-3</v>
      </c>
      <c r="H538" s="128">
        <f t="shared" si="750"/>
        <v>10</v>
      </c>
      <c r="I538" s="128">
        <f t="shared" si="737"/>
        <v>31</v>
      </c>
      <c r="J538" s="123">
        <f t="shared" si="738"/>
        <v>1.0016520892379963</v>
      </c>
      <c r="K538" s="123">
        <v>1</v>
      </c>
      <c r="L538" s="123">
        <f t="shared" si="698"/>
        <v>1.0016520799999999</v>
      </c>
      <c r="M538" s="123">
        <f t="shared" si="732"/>
        <v>1199.71686144</v>
      </c>
      <c r="N538" s="27">
        <f t="shared" si="746"/>
        <v>0</v>
      </c>
      <c r="O538" s="122">
        <f t="shared" si="733"/>
        <v>0</v>
      </c>
      <c r="P538" s="123">
        <f t="shared" si="695"/>
        <v>0</v>
      </c>
      <c r="Q538" s="122">
        <f t="shared" si="739"/>
        <v>0.1268</v>
      </c>
      <c r="R538" s="130">
        <f t="shared" si="734"/>
        <v>1.0032143419999999</v>
      </c>
      <c r="S538" s="123">
        <f t="shared" si="740"/>
        <v>3.8563002900000001</v>
      </c>
      <c r="T538" s="123">
        <f t="shared" si="741"/>
        <v>0</v>
      </c>
      <c r="U538" s="131" t="str">
        <f t="shared" ref="U538" si="762">U537</f>
        <v>J=</v>
      </c>
      <c r="V538" s="140">
        <f t="shared" si="700"/>
        <v>44523</v>
      </c>
      <c r="W538" s="4"/>
      <c r="X538" s="4"/>
      <c r="Y538" s="4"/>
      <c r="AD538" s="5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</row>
    <row r="539" spans="1:47" x14ac:dyDescent="0.2">
      <c r="A539" s="125">
        <f t="shared" si="736"/>
        <v>44503</v>
      </c>
      <c r="B539" s="123">
        <f t="shared" si="731"/>
        <v>1204.15823133</v>
      </c>
      <c r="C539" s="3">
        <f t="shared" si="697"/>
        <v>1197.73810228</v>
      </c>
      <c r="D539" s="126">
        <f t="shared" si="743"/>
        <v>939.69899999999996</v>
      </c>
      <c r="E539" s="175">
        <f>IF(DAY(A538)=$A$7,VLOOKUP(A538,[1]A!$A$15:$C$500,3),E538)</f>
        <v>944.52</v>
      </c>
      <c r="F539" s="127">
        <f t="shared" si="744"/>
        <v>44463</v>
      </c>
      <c r="G539" s="122">
        <f t="shared" si="745"/>
        <v>5.130366213010884E-3</v>
      </c>
      <c r="H539" s="128">
        <f t="shared" si="750"/>
        <v>11</v>
      </c>
      <c r="I539" s="128">
        <f t="shared" si="737"/>
        <v>31</v>
      </c>
      <c r="J539" s="123">
        <f t="shared" si="738"/>
        <v>1.0018174482043889</v>
      </c>
      <c r="K539" s="123">
        <v>1</v>
      </c>
      <c r="L539" s="123">
        <f t="shared" si="698"/>
        <v>1.0018174399999999</v>
      </c>
      <c r="M539" s="123">
        <f t="shared" si="732"/>
        <v>1199.91491941</v>
      </c>
      <c r="N539" s="27">
        <f t="shared" si="746"/>
        <v>0</v>
      </c>
      <c r="O539" s="122">
        <f t="shared" si="733"/>
        <v>0</v>
      </c>
      <c r="P539" s="123">
        <f t="shared" si="695"/>
        <v>0</v>
      </c>
      <c r="Q539" s="122">
        <f t="shared" si="739"/>
        <v>0.1268</v>
      </c>
      <c r="R539" s="130">
        <f t="shared" si="734"/>
        <v>1.003536344</v>
      </c>
      <c r="S539" s="123">
        <f t="shared" si="740"/>
        <v>4.24331192</v>
      </c>
      <c r="T539" s="123">
        <f t="shared" si="741"/>
        <v>0</v>
      </c>
      <c r="U539" s="131" t="str">
        <f t="shared" ref="U539" si="763">U538</f>
        <v>J=</v>
      </c>
      <c r="V539" s="140">
        <f t="shared" si="700"/>
        <v>44523</v>
      </c>
      <c r="W539" s="4"/>
      <c r="X539" s="4"/>
      <c r="Y539" s="4"/>
      <c r="AD539" s="5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</row>
    <row r="540" spans="1:47" x14ac:dyDescent="0.2">
      <c r="A540" s="125">
        <f t="shared" si="736"/>
        <v>44504</v>
      </c>
      <c r="B540" s="123">
        <f t="shared" si="731"/>
        <v>1204.7435881699998</v>
      </c>
      <c r="C540" s="3">
        <f t="shared" si="697"/>
        <v>1197.73810228</v>
      </c>
      <c r="D540" s="126">
        <f t="shared" si="743"/>
        <v>939.69899999999996</v>
      </c>
      <c r="E540" s="175">
        <f>IF(DAY(A539)=$A$7,VLOOKUP(A539,[1]A!$A$15:$C$500,3),E539)</f>
        <v>944.52</v>
      </c>
      <c r="F540" s="127">
        <f t="shared" si="744"/>
        <v>44463</v>
      </c>
      <c r="G540" s="122">
        <f t="shared" si="745"/>
        <v>5.130366213010884E-3</v>
      </c>
      <c r="H540" s="128">
        <f t="shared" si="750"/>
        <v>12</v>
      </c>
      <c r="I540" s="128">
        <f t="shared" si="737"/>
        <v>31</v>
      </c>
      <c r="J540" s="123">
        <f t="shared" si="738"/>
        <v>1.0019828344692698</v>
      </c>
      <c r="K540" s="123">
        <v>1</v>
      </c>
      <c r="L540" s="123">
        <f t="shared" si="698"/>
        <v>1.00198283</v>
      </c>
      <c r="M540" s="123">
        <f t="shared" si="732"/>
        <v>1200.1130133199999</v>
      </c>
      <c r="N540" s="27">
        <f t="shared" si="746"/>
        <v>0</v>
      </c>
      <c r="O540" s="122">
        <f t="shared" si="733"/>
        <v>0</v>
      </c>
      <c r="P540" s="123">
        <f t="shared" si="695"/>
        <v>0</v>
      </c>
      <c r="Q540" s="122">
        <f t="shared" si="739"/>
        <v>0.1268</v>
      </c>
      <c r="R540" s="130">
        <f t="shared" si="734"/>
        <v>1.003858449</v>
      </c>
      <c r="S540" s="123">
        <f t="shared" si="740"/>
        <v>4.6305748500000004</v>
      </c>
      <c r="T540" s="123">
        <f t="shared" si="741"/>
        <v>0</v>
      </c>
      <c r="U540" s="131" t="str">
        <f t="shared" ref="U540" si="764">U539</f>
        <v>J=</v>
      </c>
      <c r="V540" s="140">
        <f t="shared" si="700"/>
        <v>44523</v>
      </c>
      <c r="W540" s="4"/>
      <c r="X540" s="4"/>
      <c r="Y540" s="4"/>
      <c r="AD540" s="5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</row>
    <row r="541" spans="1:47" x14ac:dyDescent="0.2">
      <c r="A541" s="125">
        <f t="shared" si="736"/>
        <v>44505</v>
      </c>
      <c r="B541" s="123">
        <f t="shared" si="731"/>
        <v>1205.32922151</v>
      </c>
      <c r="C541" s="3">
        <f t="shared" si="697"/>
        <v>1197.73810228</v>
      </c>
      <c r="D541" s="126">
        <f t="shared" si="743"/>
        <v>939.69899999999996</v>
      </c>
      <c r="E541" s="175">
        <f>IF(DAY(A540)=$A$7,VLOOKUP(A540,[1]A!$A$15:$C$500,3),E540)</f>
        <v>944.52</v>
      </c>
      <c r="F541" s="127">
        <f t="shared" si="744"/>
        <v>44463</v>
      </c>
      <c r="G541" s="122">
        <f t="shared" si="745"/>
        <v>5.130366213010884E-3</v>
      </c>
      <c r="H541" s="128">
        <f t="shared" si="750"/>
        <v>13</v>
      </c>
      <c r="I541" s="128">
        <f t="shared" si="737"/>
        <v>31</v>
      </c>
      <c r="J541" s="123">
        <f t="shared" si="738"/>
        <v>1.0021482480371458</v>
      </c>
      <c r="K541" s="123">
        <v>1</v>
      </c>
      <c r="L541" s="123">
        <f t="shared" si="698"/>
        <v>1.0021482399999999</v>
      </c>
      <c r="M541" s="123">
        <f t="shared" si="732"/>
        <v>1200.3111311800001</v>
      </c>
      <c r="N541" s="27">
        <f t="shared" si="746"/>
        <v>0</v>
      </c>
      <c r="O541" s="122">
        <f t="shared" si="733"/>
        <v>0</v>
      </c>
      <c r="P541" s="123">
        <f t="shared" si="695"/>
        <v>0</v>
      </c>
      <c r="Q541" s="122">
        <f t="shared" si="739"/>
        <v>0.1268</v>
      </c>
      <c r="R541" s="130">
        <f t="shared" si="734"/>
        <v>1.0041806579999999</v>
      </c>
      <c r="S541" s="123">
        <f t="shared" si="740"/>
        <v>5.0180903299999997</v>
      </c>
      <c r="T541" s="123">
        <f t="shared" si="741"/>
        <v>0</v>
      </c>
      <c r="U541" s="131" t="str">
        <f t="shared" ref="U541" si="765">U540</f>
        <v>J=</v>
      </c>
      <c r="V541" s="140">
        <f t="shared" si="700"/>
        <v>44523</v>
      </c>
      <c r="W541" s="4"/>
      <c r="X541" s="4"/>
      <c r="Y541" s="4"/>
      <c r="AD541" s="5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</row>
    <row r="542" spans="1:47" x14ac:dyDescent="0.2">
      <c r="A542" s="125">
        <f t="shared" si="736"/>
        <v>44506</v>
      </c>
      <c r="B542" s="123">
        <f t="shared" si="731"/>
        <v>1205.91514226</v>
      </c>
      <c r="C542" s="3">
        <f t="shared" si="697"/>
        <v>1197.73810228</v>
      </c>
      <c r="D542" s="126">
        <f t="shared" si="743"/>
        <v>939.69899999999996</v>
      </c>
      <c r="E542" s="175">
        <f>IF(DAY(A541)=$A$7,VLOOKUP(A541,[1]A!$A$15:$C$500,3),E541)</f>
        <v>944.52</v>
      </c>
      <c r="F542" s="127">
        <f t="shared" si="744"/>
        <v>44463</v>
      </c>
      <c r="G542" s="122">
        <f t="shared" si="745"/>
        <v>5.130366213010884E-3</v>
      </c>
      <c r="H542" s="128">
        <f t="shared" si="750"/>
        <v>14</v>
      </c>
      <c r="I542" s="128">
        <f t="shared" si="737"/>
        <v>31</v>
      </c>
      <c r="J542" s="123">
        <f t="shared" si="738"/>
        <v>1.0023136889125237</v>
      </c>
      <c r="K542" s="123">
        <v>1</v>
      </c>
      <c r="L542" s="123">
        <f t="shared" si="698"/>
        <v>1.0023136800000001</v>
      </c>
      <c r="M542" s="123">
        <f t="shared" si="732"/>
        <v>1200.50928497</v>
      </c>
      <c r="N542" s="27">
        <f t="shared" si="746"/>
        <v>0</v>
      </c>
      <c r="O542" s="122">
        <f t="shared" si="733"/>
        <v>0</v>
      </c>
      <c r="P542" s="123">
        <f t="shared" si="695"/>
        <v>0</v>
      </c>
      <c r="Q542" s="122">
        <f t="shared" si="739"/>
        <v>0.1268</v>
      </c>
      <c r="R542" s="130">
        <f t="shared" si="734"/>
        <v>1.0045029700000001</v>
      </c>
      <c r="S542" s="123">
        <f t="shared" si="740"/>
        <v>5.4058572900000001</v>
      </c>
      <c r="T542" s="123">
        <f t="shared" si="741"/>
        <v>0</v>
      </c>
      <c r="U542" s="131" t="str">
        <f t="shared" ref="U542" si="766">U541</f>
        <v>J=</v>
      </c>
      <c r="V542" s="140">
        <f t="shared" si="700"/>
        <v>44523</v>
      </c>
      <c r="W542" s="4"/>
      <c r="X542" s="4"/>
      <c r="Y542" s="4"/>
      <c r="AD542" s="5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</row>
    <row r="543" spans="1:47" x14ac:dyDescent="0.2">
      <c r="A543" s="125">
        <f t="shared" si="736"/>
        <v>44507</v>
      </c>
      <c r="B543" s="123">
        <f t="shared" si="731"/>
        <v>1206.50135052</v>
      </c>
      <c r="C543" s="3">
        <f t="shared" si="697"/>
        <v>1197.73810228</v>
      </c>
      <c r="D543" s="126">
        <f t="shared" si="743"/>
        <v>939.69899999999996</v>
      </c>
      <c r="E543" s="175">
        <f>IF(DAY(A542)=$A$7,VLOOKUP(A542,[1]A!$A$15:$C$500,3),E542)</f>
        <v>944.52</v>
      </c>
      <c r="F543" s="127">
        <f t="shared" si="744"/>
        <v>44463</v>
      </c>
      <c r="G543" s="122">
        <f t="shared" si="745"/>
        <v>5.130366213010884E-3</v>
      </c>
      <c r="H543" s="128">
        <f t="shared" si="750"/>
        <v>15</v>
      </c>
      <c r="I543" s="128">
        <f t="shared" si="737"/>
        <v>31</v>
      </c>
      <c r="J543" s="123">
        <f t="shared" si="738"/>
        <v>1.0024791570999121</v>
      </c>
      <c r="K543" s="123">
        <v>1</v>
      </c>
      <c r="L543" s="123">
        <f t="shared" si="698"/>
        <v>1.0024791500000001</v>
      </c>
      <c r="M543" s="123">
        <f t="shared" si="732"/>
        <v>1200.70747469</v>
      </c>
      <c r="N543" s="27">
        <f t="shared" si="746"/>
        <v>0</v>
      </c>
      <c r="O543" s="122">
        <f t="shared" si="733"/>
        <v>0</v>
      </c>
      <c r="P543" s="123">
        <f t="shared" si="695"/>
        <v>0</v>
      </c>
      <c r="Q543" s="122">
        <f t="shared" si="739"/>
        <v>0.1268</v>
      </c>
      <c r="R543" s="130">
        <f t="shared" si="734"/>
        <v>1.004825385</v>
      </c>
      <c r="S543" s="123">
        <f t="shared" si="740"/>
        <v>5.7938758300000002</v>
      </c>
      <c r="T543" s="123">
        <f t="shared" si="741"/>
        <v>0</v>
      </c>
      <c r="U543" s="131" t="str">
        <f t="shared" ref="U543" si="767">U542</f>
        <v>J=</v>
      </c>
      <c r="V543" s="140">
        <f t="shared" si="700"/>
        <v>44523</v>
      </c>
      <c r="W543" s="4"/>
      <c r="X543" s="4"/>
      <c r="Y543" s="4"/>
      <c r="AD543" s="5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3"/>
    </row>
    <row r="544" spans="1:47" x14ac:dyDescent="0.2">
      <c r="A544" s="125">
        <f t="shared" si="736"/>
        <v>44508</v>
      </c>
      <c r="B544" s="123">
        <f t="shared" si="731"/>
        <v>1207.0878476</v>
      </c>
      <c r="C544" s="3">
        <f t="shared" si="697"/>
        <v>1197.73810228</v>
      </c>
      <c r="D544" s="126">
        <f t="shared" si="743"/>
        <v>939.69899999999996</v>
      </c>
      <c r="E544" s="175">
        <f>IF(DAY(A543)=$A$7,VLOOKUP(A543,[1]A!$A$15:$C$500,3),E543)</f>
        <v>944.52</v>
      </c>
      <c r="F544" s="127">
        <f t="shared" si="744"/>
        <v>44463</v>
      </c>
      <c r="G544" s="122">
        <f t="shared" si="745"/>
        <v>5.130366213010884E-3</v>
      </c>
      <c r="H544" s="128">
        <f t="shared" si="750"/>
        <v>16</v>
      </c>
      <c r="I544" s="128">
        <f t="shared" si="737"/>
        <v>31</v>
      </c>
      <c r="J544" s="123">
        <f t="shared" si="738"/>
        <v>1.0026446526038193</v>
      </c>
      <c r="K544" s="123">
        <v>1</v>
      </c>
      <c r="L544" s="123">
        <f t="shared" si="698"/>
        <v>1.0026446499999999</v>
      </c>
      <c r="M544" s="123">
        <f t="shared" si="732"/>
        <v>1200.90570035</v>
      </c>
      <c r="N544" s="27">
        <f t="shared" si="746"/>
        <v>0</v>
      </c>
      <c r="O544" s="122">
        <f t="shared" si="733"/>
        <v>0</v>
      </c>
      <c r="P544" s="123">
        <f t="shared" si="695"/>
        <v>0</v>
      </c>
      <c r="Q544" s="122">
        <f t="shared" si="739"/>
        <v>0.1268</v>
      </c>
      <c r="R544" s="130">
        <f t="shared" si="734"/>
        <v>1.005147904</v>
      </c>
      <c r="S544" s="123">
        <f t="shared" si="740"/>
        <v>6.1821472499999999</v>
      </c>
      <c r="T544" s="123">
        <f t="shared" si="741"/>
        <v>0</v>
      </c>
      <c r="U544" s="131" t="str">
        <f t="shared" ref="U544" si="768">U543</f>
        <v>J=</v>
      </c>
      <c r="V544" s="140">
        <f t="shared" si="700"/>
        <v>44523</v>
      </c>
      <c r="W544" s="4"/>
      <c r="X544" s="4"/>
      <c r="Y544" s="4"/>
      <c r="AD544" s="5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3"/>
    </row>
    <row r="545" spans="1:161" x14ac:dyDescent="0.2">
      <c r="A545" s="125">
        <f t="shared" si="736"/>
        <v>44509</v>
      </c>
      <c r="B545" s="123">
        <f t="shared" si="731"/>
        <v>1207.6746215399999</v>
      </c>
      <c r="C545" s="3">
        <f t="shared" si="697"/>
        <v>1197.73810228</v>
      </c>
      <c r="D545" s="126">
        <f t="shared" si="743"/>
        <v>939.69899999999996</v>
      </c>
      <c r="E545" s="175">
        <f>IF(DAY(A544)=$A$7,VLOOKUP(A544,[1]A!$A$15:$C$500,3),E544)</f>
        <v>944.52</v>
      </c>
      <c r="F545" s="127">
        <f t="shared" si="744"/>
        <v>44463</v>
      </c>
      <c r="G545" s="122">
        <f t="shared" si="745"/>
        <v>5.130366213010884E-3</v>
      </c>
      <c r="H545" s="128">
        <f t="shared" si="750"/>
        <v>17</v>
      </c>
      <c r="I545" s="128">
        <f t="shared" si="737"/>
        <v>31</v>
      </c>
      <c r="J545" s="123">
        <f t="shared" si="738"/>
        <v>1.0028101754287555</v>
      </c>
      <c r="K545" s="123">
        <v>1</v>
      </c>
      <c r="L545" s="123">
        <f t="shared" si="698"/>
        <v>1.0028101700000001</v>
      </c>
      <c r="M545" s="123">
        <f t="shared" si="732"/>
        <v>1201.1039499599999</v>
      </c>
      <c r="N545" s="27">
        <f t="shared" si="746"/>
        <v>0</v>
      </c>
      <c r="O545" s="122">
        <f t="shared" si="733"/>
        <v>0</v>
      </c>
      <c r="P545" s="123">
        <f t="shared" si="695"/>
        <v>0</v>
      </c>
      <c r="Q545" s="122">
        <f t="shared" si="739"/>
        <v>0.1268</v>
      </c>
      <c r="R545" s="130">
        <f t="shared" si="734"/>
        <v>1.0054705269999999</v>
      </c>
      <c r="S545" s="123">
        <f t="shared" si="740"/>
        <v>6.57067158</v>
      </c>
      <c r="T545" s="123">
        <f t="shared" si="741"/>
        <v>0</v>
      </c>
      <c r="U545" s="131" t="str">
        <f t="shared" ref="U545" si="769">U544</f>
        <v>J=</v>
      </c>
      <c r="V545" s="140">
        <f t="shared" si="700"/>
        <v>44523</v>
      </c>
      <c r="W545" s="4"/>
      <c r="X545" s="4"/>
      <c r="Y545" s="4"/>
      <c r="AD545" s="5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3"/>
    </row>
    <row r="546" spans="1:161" x14ac:dyDescent="0.2">
      <c r="A546" s="125">
        <f t="shared" si="736"/>
        <v>44510</v>
      </c>
      <c r="B546" s="123">
        <f t="shared" si="731"/>
        <v>1208.26168327</v>
      </c>
      <c r="C546" s="3">
        <f t="shared" si="697"/>
        <v>1197.73810228</v>
      </c>
      <c r="D546" s="126">
        <f t="shared" si="743"/>
        <v>939.69899999999996</v>
      </c>
      <c r="E546" s="175">
        <f>IF(DAY(A545)=$A$7,VLOOKUP(A545,[1]A!$A$15:$C$500,3),E545)</f>
        <v>944.52</v>
      </c>
      <c r="F546" s="127">
        <f t="shared" si="744"/>
        <v>44463</v>
      </c>
      <c r="G546" s="122">
        <f t="shared" si="745"/>
        <v>5.130366213010884E-3</v>
      </c>
      <c r="H546" s="128">
        <f t="shared" si="750"/>
        <v>18</v>
      </c>
      <c r="I546" s="128">
        <f t="shared" si="737"/>
        <v>31</v>
      </c>
      <c r="J546" s="123">
        <f t="shared" si="738"/>
        <v>1.0029757255792304</v>
      </c>
      <c r="K546" s="123">
        <v>1</v>
      </c>
      <c r="L546" s="123">
        <f t="shared" si="698"/>
        <v>1.00297572</v>
      </c>
      <c r="M546" s="123">
        <f t="shared" si="732"/>
        <v>1201.3022355000001</v>
      </c>
      <c r="N546" s="27">
        <f t="shared" si="746"/>
        <v>0</v>
      </c>
      <c r="O546" s="122">
        <f t="shared" si="733"/>
        <v>0</v>
      </c>
      <c r="P546" s="123">
        <f t="shared" si="695"/>
        <v>0</v>
      </c>
      <c r="Q546" s="122">
        <f t="shared" si="739"/>
        <v>0.1268</v>
      </c>
      <c r="R546" s="130">
        <f t="shared" si="734"/>
        <v>1.005793253</v>
      </c>
      <c r="S546" s="123">
        <f t="shared" si="740"/>
        <v>6.9594477699999997</v>
      </c>
      <c r="T546" s="123">
        <f t="shared" si="741"/>
        <v>0</v>
      </c>
      <c r="U546" s="131" t="str">
        <f t="shared" ref="U546" si="770">U545</f>
        <v>J=</v>
      </c>
      <c r="V546" s="140">
        <f t="shared" si="700"/>
        <v>44523</v>
      </c>
      <c r="W546" s="4"/>
      <c r="X546" s="4"/>
      <c r="Y546" s="4"/>
      <c r="AD546" s="5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3"/>
    </row>
    <row r="547" spans="1:161" x14ac:dyDescent="0.2">
      <c r="A547" s="125">
        <f t="shared" si="736"/>
        <v>44511</v>
      </c>
      <c r="B547" s="123">
        <f t="shared" si="731"/>
        <v>1208.84903411</v>
      </c>
      <c r="C547" s="3">
        <f t="shared" si="697"/>
        <v>1197.73810228</v>
      </c>
      <c r="D547" s="126">
        <f t="shared" si="743"/>
        <v>939.69899999999996</v>
      </c>
      <c r="E547" s="175">
        <f>IF(DAY(A546)=$A$7,VLOOKUP(A546,[1]A!$A$15:$C$500,3),E546)</f>
        <v>944.52</v>
      </c>
      <c r="F547" s="127">
        <f t="shared" si="744"/>
        <v>44463</v>
      </c>
      <c r="G547" s="122">
        <f t="shared" si="745"/>
        <v>5.130366213010884E-3</v>
      </c>
      <c r="H547" s="128">
        <f t="shared" si="750"/>
        <v>19</v>
      </c>
      <c r="I547" s="128">
        <f t="shared" si="737"/>
        <v>31</v>
      </c>
      <c r="J547" s="123">
        <f t="shared" si="738"/>
        <v>1.0031413030597556</v>
      </c>
      <c r="K547" s="123">
        <v>1</v>
      </c>
      <c r="L547" s="123">
        <f t="shared" si="698"/>
        <v>1.0031413</v>
      </c>
      <c r="M547" s="123">
        <f t="shared" si="732"/>
        <v>1201.5005569800001</v>
      </c>
      <c r="N547" s="27">
        <f t="shared" si="746"/>
        <v>0</v>
      </c>
      <c r="O547" s="122">
        <f t="shared" si="733"/>
        <v>0</v>
      </c>
      <c r="P547" s="123">
        <f t="shared" si="695"/>
        <v>0</v>
      </c>
      <c r="Q547" s="122">
        <f t="shared" si="739"/>
        <v>0.1268</v>
      </c>
      <c r="R547" s="130">
        <f t="shared" si="734"/>
        <v>1.006116083</v>
      </c>
      <c r="S547" s="123">
        <f t="shared" si="740"/>
        <v>7.34847713</v>
      </c>
      <c r="T547" s="123">
        <f t="shared" si="741"/>
        <v>0</v>
      </c>
      <c r="U547" s="131" t="str">
        <f t="shared" ref="U547" si="771">U546</f>
        <v>J=</v>
      </c>
      <c r="V547" s="140">
        <f t="shared" si="700"/>
        <v>44523</v>
      </c>
      <c r="W547" s="4"/>
      <c r="X547" s="4"/>
      <c r="Y547" s="4"/>
      <c r="AD547" s="5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3"/>
    </row>
    <row r="548" spans="1:161" x14ac:dyDescent="0.2">
      <c r="A548" s="125">
        <f t="shared" si="736"/>
        <v>44512</v>
      </c>
      <c r="B548" s="123">
        <f t="shared" si="731"/>
        <v>1209.4366608600001</v>
      </c>
      <c r="C548" s="3">
        <f t="shared" si="697"/>
        <v>1197.73810228</v>
      </c>
      <c r="D548" s="126">
        <f t="shared" si="743"/>
        <v>939.69899999999996</v>
      </c>
      <c r="E548" s="175">
        <f>IF(DAY(A547)=$A$7,VLOOKUP(A547,[1]A!$A$15:$C$500,3),E547)</f>
        <v>944.52</v>
      </c>
      <c r="F548" s="127">
        <f t="shared" si="744"/>
        <v>44463</v>
      </c>
      <c r="G548" s="122">
        <f t="shared" si="745"/>
        <v>5.130366213010884E-3</v>
      </c>
      <c r="H548" s="128">
        <f t="shared" si="750"/>
        <v>20</v>
      </c>
      <c r="I548" s="128">
        <f t="shared" si="737"/>
        <v>31</v>
      </c>
      <c r="J548" s="123">
        <f t="shared" si="738"/>
        <v>1.0033069078748427</v>
      </c>
      <c r="K548" s="123">
        <v>1</v>
      </c>
      <c r="L548" s="123">
        <f t="shared" si="698"/>
        <v>1.0033068999999999</v>
      </c>
      <c r="M548" s="123">
        <f t="shared" si="732"/>
        <v>1201.6989024100001</v>
      </c>
      <c r="N548" s="27">
        <f t="shared" si="746"/>
        <v>0</v>
      </c>
      <c r="O548" s="122">
        <f t="shared" si="733"/>
        <v>0</v>
      </c>
      <c r="P548" s="123">
        <f t="shared" si="695"/>
        <v>0</v>
      </c>
      <c r="Q548" s="122">
        <f t="shared" si="739"/>
        <v>0.1268</v>
      </c>
      <c r="R548" s="130">
        <f t="shared" si="734"/>
        <v>1.0064390160000001</v>
      </c>
      <c r="S548" s="123">
        <f t="shared" si="740"/>
        <v>7.7377584500000003</v>
      </c>
      <c r="T548" s="123">
        <f t="shared" si="741"/>
        <v>0</v>
      </c>
      <c r="U548" s="131" t="str">
        <f t="shared" ref="U548" si="772">U547</f>
        <v>J=</v>
      </c>
      <c r="V548" s="140">
        <f t="shared" si="700"/>
        <v>44523</v>
      </c>
      <c r="W548" s="4"/>
      <c r="X548" s="4"/>
      <c r="Y548" s="4"/>
      <c r="AD548" s="5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</row>
    <row r="549" spans="1:161" x14ac:dyDescent="0.2">
      <c r="A549" s="125">
        <f t="shared" si="736"/>
        <v>44513</v>
      </c>
      <c r="B549" s="123">
        <f t="shared" si="731"/>
        <v>1210.02458895</v>
      </c>
      <c r="C549" s="3">
        <f t="shared" si="697"/>
        <v>1197.73810228</v>
      </c>
      <c r="D549" s="126">
        <f t="shared" si="743"/>
        <v>939.69899999999996</v>
      </c>
      <c r="E549" s="175">
        <f>IF(DAY(A548)=$A$7,VLOOKUP(A548,[1]A!$A$15:$C$500,3),E548)</f>
        <v>944.52</v>
      </c>
      <c r="F549" s="127">
        <f t="shared" si="744"/>
        <v>44463</v>
      </c>
      <c r="G549" s="122">
        <f t="shared" si="745"/>
        <v>5.130366213010884E-3</v>
      </c>
      <c r="H549" s="128">
        <f t="shared" si="750"/>
        <v>21</v>
      </c>
      <c r="I549" s="128">
        <f t="shared" si="737"/>
        <v>31</v>
      </c>
      <c r="J549" s="123">
        <f t="shared" si="738"/>
        <v>1.0034725400290043</v>
      </c>
      <c r="K549" s="123">
        <v>1</v>
      </c>
      <c r="L549" s="123">
        <f t="shared" si="698"/>
        <v>1.00347254</v>
      </c>
      <c r="M549" s="123">
        <f t="shared" si="732"/>
        <v>1201.8972957399999</v>
      </c>
      <c r="N549" s="27">
        <f t="shared" si="746"/>
        <v>0</v>
      </c>
      <c r="O549" s="122">
        <f t="shared" si="733"/>
        <v>0</v>
      </c>
      <c r="P549" s="123">
        <f t="shared" si="695"/>
        <v>0</v>
      </c>
      <c r="Q549" s="122">
        <f t="shared" si="739"/>
        <v>0.1268</v>
      </c>
      <c r="R549" s="130">
        <f t="shared" si="734"/>
        <v>1.0067620530000001</v>
      </c>
      <c r="S549" s="123">
        <f t="shared" si="740"/>
        <v>8.1272932099999995</v>
      </c>
      <c r="T549" s="123">
        <f t="shared" si="741"/>
        <v>0</v>
      </c>
      <c r="U549" s="131" t="str">
        <f t="shared" ref="U549" si="773">U548</f>
        <v>J=</v>
      </c>
      <c r="V549" s="140">
        <f t="shared" si="700"/>
        <v>44523</v>
      </c>
      <c r="W549" s="4"/>
      <c r="X549" s="4"/>
      <c r="Y549" s="4"/>
      <c r="AD549" s="5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</row>
    <row r="550" spans="1:161" x14ac:dyDescent="0.2">
      <c r="A550" s="125">
        <f t="shared" si="736"/>
        <v>44514</v>
      </c>
      <c r="B550" s="123">
        <f t="shared" si="731"/>
        <v>1210.6127811000001</v>
      </c>
      <c r="C550" s="3">
        <f t="shared" si="697"/>
        <v>1197.73810228</v>
      </c>
      <c r="D550" s="126">
        <f t="shared" si="743"/>
        <v>939.69899999999996</v>
      </c>
      <c r="E550" s="175">
        <f>IF(DAY(A549)=$A$7,VLOOKUP(A549,[1]A!$A$15:$C$500,3),E549)</f>
        <v>944.52</v>
      </c>
      <c r="F550" s="127">
        <f t="shared" si="744"/>
        <v>44463</v>
      </c>
      <c r="G550" s="122">
        <f t="shared" si="745"/>
        <v>5.130366213010884E-3</v>
      </c>
      <c r="H550" s="128">
        <f t="shared" si="750"/>
        <v>22</v>
      </c>
      <c r="I550" s="128">
        <f t="shared" si="737"/>
        <v>31</v>
      </c>
      <c r="J550" s="123">
        <f t="shared" si="738"/>
        <v>1.0036381995267536</v>
      </c>
      <c r="K550" s="123">
        <v>1</v>
      </c>
      <c r="L550" s="123">
        <f t="shared" si="698"/>
        <v>1.00363819</v>
      </c>
      <c r="M550" s="123">
        <f t="shared" si="732"/>
        <v>1202.09570106</v>
      </c>
      <c r="N550" s="27">
        <f t="shared" si="746"/>
        <v>0</v>
      </c>
      <c r="O550" s="122">
        <f t="shared" si="733"/>
        <v>0</v>
      </c>
      <c r="P550" s="123">
        <f t="shared" si="695"/>
        <v>0</v>
      </c>
      <c r="Q550" s="122">
        <f t="shared" si="739"/>
        <v>0.1268</v>
      </c>
      <c r="R550" s="130">
        <f t="shared" si="734"/>
        <v>1.007085193</v>
      </c>
      <c r="S550" s="123">
        <f t="shared" si="740"/>
        <v>8.5170800399999997</v>
      </c>
      <c r="T550" s="123">
        <f t="shared" si="741"/>
        <v>0</v>
      </c>
      <c r="U550" s="131" t="str">
        <f t="shared" ref="U550" si="774">U549</f>
        <v>J=</v>
      </c>
      <c r="V550" s="140">
        <f t="shared" si="700"/>
        <v>44523</v>
      </c>
      <c r="W550" s="4"/>
      <c r="X550" s="4"/>
      <c r="Y550" s="4"/>
      <c r="AD550" s="5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</row>
    <row r="551" spans="1:161" x14ac:dyDescent="0.2">
      <c r="A551" s="125">
        <f t="shared" si="736"/>
        <v>44515</v>
      </c>
      <c r="B551" s="123">
        <f t="shared" si="731"/>
        <v>1211.20127598</v>
      </c>
      <c r="C551" s="3">
        <f t="shared" si="697"/>
        <v>1197.73810228</v>
      </c>
      <c r="D551" s="126">
        <f t="shared" si="743"/>
        <v>939.69899999999996</v>
      </c>
      <c r="E551" s="175">
        <f>IF(DAY(A550)=$A$7,VLOOKUP(A550,[1]A!$A$15:$C$500,3),E550)</f>
        <v>944.52</v>
      </c>
      <c r="F551" s="127">
        <f t="shared" si="744"/>
        <v>44463</v>
      </c>
      <c r="G551" s="122">
        <f t="shared" si="745"/>
        <v>5.130366213010884E-3</v>
      </c>
      <c r="H551" s="128">
        <f t="shared" si="750"/>
        <v>23</v>
      </c>
      <c r="I551" s="128">
        <f t="shared" si="737"/>
        <v>31</v>
      </c>
      <c r="J551" s="123">
        <f t="shared" si="738"/>
        <v>1.0038038863726046</v>
      </c>
      <c r="K551" s="123">
        <v>1</v>
      </c>
      <c r="L551" s="123">
        <f t="shared" si="698"/>
        <v>1.00380388</v>
      </c>
      <c r="M551" s="123">
        <f t="shared" si="732"/>
        <v>1202.2941542900001</v>
      </c>
      <c r="N551" s="27">
        <f t="shared" si="746"/>
        <v>0</v>
      </c>
      <c r="O551" s="122">
        <f t="shared" si="733"/>
        <v>0</v>
      </c>
      <c r="P551" s="123">
        <f t="shared" si="695"/>
        <v>0</v>
      </c>
      <c r="Q551" s="122">
        <f t="shared" si="739"/>
        <v>0.1268</v>
      </c>
      <c r="R551" s="130">
        <f t="shared" si="734"/>
        <v>1.0074084379999999</v>
      </c>
      <c r="S551" s="123">
        <f t="shared" si="740"/>
        <v>8.9071216900000003</v>
      </c>
      <c r="T551" s="123">
        <f t="shared" si="741"/>
        <v>0</v>
      </c>
      <c r="U551" s="131" t="str">
        <f t="shared" ref="U551" si="775">U550</f>
        <v>J=</v>
      </c>
      <c r="V551" s="140">
        <f t="shared" si="700"/>
        <v>44523</v>
      </c>
      <c r="W551" s="4"/>
      <c r="X551" s="4"/>
      <c r="Y551" s="4"/>
      <c r="AD551" s="5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</row>
    <row r="552" spans="1:161" x14ac:dyDescent="0.2">
      <c r="A552" s="125">
        <f t="shared" si="736"/>
        <v>44516</v>
      </c>
      <c r="B552" s="123">
        <f t="shared" si="731"/>
        <v>1211.79005923</v>
      </c>
      <c r="C552" s="3">
        <f t="shared" si="697"/>
        <v>1197.73810228</v>
      </c>
      <c r="D552" s="126">
        <f t="shared" si="743"/>
        <v>939.69899999999996</v>
      </c>
      <c r="E552" s="175">
        <f>IF(DAY(A551)=$A$7,VLOOKUP(A551,[1]A!$A$15:$C$500,3),E551)</f>
        <v>944.52</v>
      </c>
      <c r="F552" s="127">
        <f t="shared" si="744"/>
        <v>44463</v>
      </c>
      <c r="G552" s="122">
        <f t="shared" si="745"/>
        <v>5.130366213010884E-3</v>
      </c>
      <c r="H552" s="128">
        <f t="shared" si="750"/>
        <v>24</v>
      </c>
      <c r="I552" s="128">
        <f t="shared" si="737"/>
        <v>31</v>
      </c>
      <c r="J552" s="123">
        <f t="shared" si="738"/>
        <v>1.0039696005710723</v>
      </c>
      <c r="K552" s="123">
        <v>1</v>
      </c>
      <c r="L552" s="123">
        <f t="shared" si="698"/>
        <v>1.0039696</v>
      </c>
      <c r="M552" s="123">
        <f t="shared" si="732"/>
        <v>1202.4926434500001</v>
      </c>
      <c r="N552" s="27">
        <f t="shared" si="746"/>
        <v>0</v>
      </c>
      <c r="O552" s="122">
        <f t="shared" si="733"/>
        <v>0</v>
      </c>
      <c r="P552" s="123">
        <f t="shared" si="695"/>
        <v>0</v>
      </c>
      <c r="Q552" s="122">
        <f t="shared" si="739"/>
        <v>0.1268</v>
      </c>
      <c r="R552" s="130">
        <f t="shared" si="734"/>
        <v>1.0077317859999999</v>
      </c>
      <c r="S552" s="123">
        <f t="shared" si="740"/>
        <v>9.2974157799999997</v>
      </c>
      <c r="T552" s="123">
        <f t="shared" si="741"/>
        <v>0</v>
      </c>
      <c r="U552" s="131" t="str">
        <f t="shared" ref="U552" si="776">U551</f>
        <v>J=</v>
      </c>
      <c r="V552" s="140">
        <f t="shared" si="700"/>
        <v>44523</v>
      </c>
      <c r="W552" s="4"/>
      <c r="X552" s="4"/>
      <c r="Y552" s="4"/>
      <c r="AD552" s="5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</row>
    <row r="553" spans="1:161" x14ac:dyDescent="0.2">
      <c r="A553" s="125">
        <f t="shared" si="736"/>
        <v>44517</v>
      </c>
      <c r="B553" s="123">
        <f t="shared" si="731"/>
        <v>1212.3791200600001</v>
      </c>
      <c r="C553" s="3">
        <f t="shared" si="697"/>
        <v>1197.73810228</v>
      </c>
      <c r="D553" s="126">
        <f t="shared" si="743"/>
        <v>939.69899999999996</v>
      </c>
      <c r="E553" s="175">
        <f>IF(DAY(A552)=$A$7,VLOOKUP(A552,[1]A!$A$15:$C$500,3),E552)</f>
        <v>944.52</v>
      </c>
      <c r="F553" s="127">
        <f t="shared" si="744"/>
        <v>44463</v>
      </c>
      <c r="G553" s="122">
        <f t="shared" si="745"/>
        <v>5.130366213010884E-3</v>
      </c>
      <c r="H553" s="128">
        <f t="shared" si="750"/>
        <v>25</v>
      </c>
      <c r="I553" s="128">
        <f t="shared" si="737"/>
        <v>31</v>
      </c>
      <c r="J553" s="123">
        <f t="shared" si="738"/>
        <v>1.0041353421266723</v>
      </c>
      <c r="K553" s="123">
        <v>1</v>
      </c>
      <c r="L553" s="123">
        <f t="shared" si="698"/>
        <v>1.0041353399999999</v>
      </c>
      <c r="M553" s="123">
        <f t="shared" si="732"/>
        <v>1202.6911565600001</v>
      </c>
      <c r="N553" s="27">
        <f t="shared" si="746"/>
        <v>0</v>
      </c>
      <c r="O553" s="122">
        <f t="shared" si="733"/>
        <v>0</v>
      </c>
      <c r="P553" s="123">
        <f t="shared" si="695"/>
        <v>0</v>
      </c>
      <c r="Q553" s="122">
        <f t="shared" si="739"/>
        <v>0.1268</v>
      </c>
      <c r="R553" s="130">
        <f t="shared" si="734"/>
        <v>1.0080552380000001</v>
      </c>
      <c r="S553" s="123">
        <f t="shared" si="740"/>
        <v>9.6879635000000004</v>
      </c>
      <c r="T553" s="123">
        <f t="shared" si="741"/>
        <v>0</v>
      </c>
      <c r="U553" s="131" t="str">
        <f t="shared" ref="U553" si="777">U552</f>
        <v>J=</v>
      </c>
      <c r="V553" s="140">
        <f t="shared" si="700"/>
        <v>44523</v>
      </c>
      <c r="W553" s="4"/>
      <c r="X553" s="4"/>
      <c r="Y553" s="4"/>
      <c r="AD553" s="5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</row>
    <row r="554" spans="1:161" x14ac:dyDescent="0.2">
      <c r="A554" s="125">
        <f t="shared" si="736"/>
        <v>44518</v>
      </c>
      <c r="B554" s="123">
        <f t="shared" si="731"/>
        <v>1212.96846944</v>
      </c>
      <c r="C554" s="3">
        <f t="shared" si="697"/>
        <v>1197.73810228</v>
      </c>
      <c r="D554" s="126">
        <f t="shared" si="743"/>
        <v>939.69899999999996</v>
      </c>
      <c r="E554" s="175">
        <f>IF(DAY(A553)=$A$7,VLOOKUP(A553,[1]A!$A$15:$C$500,3),E553)</f>
        <v>944.52</v>
      </c>
      <c r="F554" s="127">
        <f t="shared" si="744"/>
        <v>44463</v>
      </c>
      <c r="G554" s="122">
        <f t="shared" si="745"/>
        <v>5.130366213010884E-3</v>
      </c>
      <c r="H554" s="128">
        <f t="shared" si="750"/>
        <v>26</v>
      </c>
      <c r="I554" s="128">
        <f t="shared" si="737"/>
        <v>31</v>
      </c>
      <c r="J554" s="123">
        <f t="shared" si="738"/>
        <v>1.0043011110439206</v>
      </c>
      <c r="K554" s="123">
        <v>1</v>
      </c>
      <c r="L554" s="123">
        <f t="shared" si="698"/>
        <v>1.0043011100000001</v>
      </c>
      <c r="M554" s="123">
        <f t="shared" si="732"/>
        <v>1202.8897056000001</v>
      </c>
      <c r="N554" s="27">
        <f t="shared" si="746"/>
        <v>0</v>
      </c>
      <c r="O554" s="122">
        <f t="shared" si="733"/>
        <v>0</v>
      </c>
      <c r="P554" s="123">
        <f t="shared" ref="P554:P617" si="778">IF(O554&gt;0,TRUNC(O554*M554,8),0)</f>
        <v>0</v>
      </c>
      <c r="Q554" s="122">
        <f t="shared" si="739"/>
        <v>0.1268</v>
      </c>
      <c r="R554" s="130">
        <f t="shared" si="734"/>
        <v>1.0083787930000001</v>
      </c>
      <c r="S554" s="123">
        <f t="shared" si="740"/>
        <v>10.078763840000001</v>
      </c>
      <c r="T554" s="123">
        <f t="shared" si="741"/>
        <v>0</v>
      </c>
      <c r="U554" s="131" t="str">
        <f t="shared" ref="U554" si="779">U553</f>
        <v>J=</v>
      </c>
      <c r="V554" s="140">
        <f t="shared" si="700"/>
        <v>44523</v>
      </c>
      <c r="W554" s="4"/>
      <c r="X554" s="4"/>
      <c r="Y554" s="4"/>
      <c r="AD554" s="5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</row>
    <row r="555" spans="1:161" x14ac:dyDescent="0.2">
      <c r="A555" s="125">
        <f t="shared" si="736"/>
        <v>44519</v>
      </c>
      <c r="B555" s="123">
        <f t="shared" si="731"/>
        <v>1213.5580977899999</v>
      </c>
      <c r="C555" s="3">
        <f t="shared" ref="C555:C618" si="780">IF(N554&gt;0,M554-P554,C554)</f>
        <v>1197.73810228</v>
      </c>
      <c r="D555" s="126">
        <f t="shared" si="743"/>
        <v>939.69899999999996</v>
      </c>
      <c r="E555" s="175">
        <f>IF(DAY(A554)=$A$7,VLOOKUP(A554,[1]A!$A$15:$C$500,3),E554)</f>
        <v>944.52</v>
      </c>
      <c r="F555" s="127">
        <f t="shared" si="744"/>
        <v>44463</v>
      </c>
      <c r="G555" s="122">
        <f t="shared" si="745"/>
        <v>5.130366213010884E-3</v>
      </c>
      <c r="H555" s="128">
        <f t="shared" si="750"/>
        <v>27</v>
      </c>
      <c r="I555" s="128">
        <f t="shared" si="737"/>
        <v>31</v>
      </c>
      <c r="J555" s="123">
        <f t="shared" si="738"/>
        <v>1.0044669073273342</v>
      </c>
      <c r="K555" s="123">
        <v>1</v>
      </c>
      <c r="L555" s="123">
        <f t="shared" ref="L555:L618" si="781">TRUNC(J555*K555,8)</f>
        <v>1.0044668999999999</v>
      </c>
      <c r="M555" s="123">
        <f t="shared" si="732"/>
        <v>1203.0882786</v>
      </c>
      <c r="N555" s="27">
        <f t="shared" si="746"/>
        <v>0</v>
      </c>
      <c r="O555" s="122">
        <f t="shared" si="733"/>
        <v>0</v>
      </c>
      <c r="P555" s="123">
        <f t="shared" si="778"/>
        <v>0</v>
      </c>
      <c r="Q555" s="122">
        <f t="shared" si="739"/>
        <v>0.1268</v>
      </c>
      <c r="R555" s="130">
        <f t="shared" si="734"/>
        <v>1.0087024529999999</v>
      </c>
      <c r="S555" s="123">
        <f t="shared" si="740"/>
        <v>10.469819190000001</v>
      </c>
      <c r="T555" s="123">
        <f t="shared" si="741"/>
        <v>0</v>
      </c>
      <c r="U555" s="131" t="str">
        <f t="shared" ref="U555" si="782">U554</f>
        <v>J=</v>
      </c>
      <c r="V555" s="140">
        <f t="shared" ref="V555:V618" si="783">VLOOKUP(A554,$Y$10:$AG$60,9)</f>
        <v>44523</v>
      </c>
      <c r="W555" s="4"/>
      <c r="X555" s="4"/>
      <c r="Y555" s="4"/>
      <c r="AD555" s="5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</row>
    <row r="556" spans="1:161" x14ac:dyDescent="0.2">
      <c r="A556" s="125">
        <f t="shared" si="736"/>
        <v>44520</v>
      </c>
      <c r="B556" s="123">
        <f t="shared" si="731"/>
        <v>1214.14802697</v>
      </c>
      <c r="C556" s="3">
        <f t="shared" si="780"/>
        <v>1197.73810228</v>
      </c>
      <c r="D556" s="126">
        <f t="shared" si="743"/>
        <v>939.69899999999996</v>
      </c>
      <c r="E556" s="175">
        <f>IF(DAY(A555)=$A$7,VLOOKUP(A555,[1]A!$A$15:$C$500,3),E555)</f>
        <v>944.52</v>
      </c>
      <c r="F556" s="127">
        <f t="shared" si="744"/>
        <v>44463</v>
      </c>
      <c r="G556" s="122">
        <f t="shared" si="745"/>
        <v>5.130366213010884E-3</v>
      </c>
      <c r="H556" s="128">
        <f t="shared" si="750"/>
        <v>28</v>
      </c>
      <c r="I556" s="128">
        <f t="shared" si="737"/>
        <v>31</v>
      </c>
      <c r="J556" s="123">
        <f t="shared" si="738"/>
        <v>1.0046327309814314</v>
      </c>
      <c r="K556" s="123">
        <v>1</v>
      </c>
      <c r="L556" s="123">
        <f t="shared" si="781"/>
        <v>1.00463273</v>
      </c>
      <c r="M556" s="123">
        <f t="shared" si="732"/>
        <v>1203.28689951</v>
      </c>
      <c r="N556" s="27">
        <f t="shared" si="746"/>
        <v>0</v>
      </c>
      <c r="O556" s="122">
        <f t="shared" si="733"/>
        <v>0</v>
      </c>
      <c r="P556" s="123">
        <f t="shared" si="778"/>
        <v>0</v>
      </c>
      <c r="Q556" s="122">
        <f t="shared" si="739"/>
        <v>0.1268</v>
      </c>
      <c r="R556" s="130">
        <f t="shared" si="734"/>
        <v>1.0090262160000001</v>
      </c>
      <c r="S556" s="123">
        <f t="shared" si="740"/>
        <v>10.861127460000001</v>
      </c>
      <c r="T556" s="123">
        <f t="shared" si="741"/>
        <v>0</v>
      </c>
      <c r="U556" s="131" t="str">
        <f t="shared" ref="U556" si="784">U555</f>
        <v>J=</v>
      </c>
      <c r="V556" s="140">
        <f t="shared" si="783"/>
        <v>44523</v>
      </c>
      <c r="W556" s="28"/>
      <c r="X556" s="4"/>
      <c r="Y556" s="4"/>
      <c r="AA556" s="18"/>
      <c r="AB556" s="18"/>
      <c r="AC556" s="18"/>
      <c r="AD556" s="19"/>
      <c r="AE556" s="18"/>
      <c r="AF556" s="18"/>
      <c r="AG556" s="18"/>
      <c r="AH556" s="18"/>
      <c r="AI556" s="17"/>
      <c r="AJ556" s="17"/>
      <c r="AK556" s="17"/>
      <c r="AL556" s="17"/>
      <c r="AM556" s="17"/>
      <c r="AN556" s="17"/>
      <c r="AO556" s="17"/>
      <c r="AP556" s="17"/>
      <c r="AQ556" s="17"/>
      <c r="AR556" s="17"/>
      <c r="AS556" s="17"/>
      <c r="AT556" s="17"/>
      <c r="AU556" s="17"/>
      <c r="AV556" s="18"/>
      <c r="AW556" s="18"/>
      <c r="AX556" s="18"/>
      <c r="AY556" s="18"/>
      <c r="AZ556" s="18"/>
      <c r="BA556" s="18"/>
      <c r="BB556" s="18"/>
      <c r="BC556" s="18"/>
      <c r="BD556" s="18"/>
      <c r="BE556" s="18"/>
      <c r="BF556" s="18"/>
      <c r="BG556" s="18"/>
      <c r="BH556" s="18"/>
      <c r="BI556" s="18"/>
      <c r="BJ556" s="18"/>
      <c r="BK556" s="18"/>
      <c r="BL556" s="18"/>
      <c r="BM556" s="18"/>
      <c r="BN556" s="18"/>
      <c r="BO556" s="18"/>
      <c r="BP556" s="18"/>
      <c r="BQ556" s="18"/>
      <c r="BR556" s="18"/>
      <c r="BS556" s="18"/>
      <c r="BT556" s="18"/>
      <c r="BU556" s="18"/>
      <c r="BV556" s="18"/>
      <c r="BW556" s="18"/>
      <c r="BX556" s="18"/>
      <c r="BY556" s="18"/>
      <c r="BZ556" s="18"/>
      <c r="CA556" s="18"/>
      <c r="CB556" s="18"/>
      <c r="CC556" s="18"/>
      <c r="CD556" s="18"/>
      <c r="CE556" s="18"/>
      <c r="CF556" s="18"/>
      <c r="CG556" s="18"/>
      <c r="CH556" s="18"/>
      <c r="CI556" s="18"/>
      <c r="CJ556" s="18"/>
      <c r="CK556" s="18"/>
      <c r="CL556" s="18"/>
      <c r="CM556" s="18"/>
      <c r="CN556" s="18"/>
      <c r="CO556" s="18"/>
      <c r="CP556" s="18"/>
      <c r="CQ556" s="18"/>
      <c r="CR556" s="18"/>
      <c r="CS556" s="18"/>
      <c r="CT556" s="18"/>
      <c r="CU556" s="18"/>
      <c r="CV556" s="18"/>
      <c r="CW556" s="18"/>
      <c r="CX556" s="18"/>
      <c r="CY556" s="18"/>
      <c r="CZ556" s="18"/>
      <c r="DA556" s="18"/>
      <c r="DB556" s="18"/>
      <c r="DC556" s="18"/>
      <c r="DD556" s="18"/>
      <c r="DE556" s="18"/>
      <c r="DF556" s="18"/>
      <c r="DG556" s="18"/>
      <c r="DH556" s="18"/>
      <c r="DI556" s="18"/>
      <c r="DJ556" s="18"/>
      <c r="DK556" s="18"/>
      <c r="DL556" s="18"/>
      <c r="DM556" s="18"/>
      <c r="DN556" s="18"/>
      <c r="DO556" s="18"/>
      <c r="DP556" s="18"/>
      <c r="DQ556" s="18"/>
      <c r="DR556" s="18"/>
      <c r="DS556" s="18"/>
      <c r="DT556" s="18"/>
      <c r="DU556" s="18"/>
      <c r="DV556" s="18"/>
      <c r="DW556" s="18"/>
      <c r="DX556" s="18"/>
      <c r="DY556" s="18"/>
      <c r="DZ556" s="18"/>
      <c r="EA556" s="18"/>
      <c r="EB556" s="18"/>
      <c r="EC556" s="18"/>
      <c r="ED556" s="18"/>
      <c r="EE556" s="18"/>
      <c r="EF556" s="18"/>
      <c r="EG556" s="18"/>
      <c r="EH556" s="18"/>
      <c r="EI556" s="18"/>
      <c r="EJ556" s="18"/>
      <c r="EK556" s="18"/>
      <c r="EL556" s="18"/>
      <c r="EM556" s="18"/>
      <c r="EN556" s="18"/>
      <c r="EO556" s="18"/>
      <c r="EP556" s="18"/>
      <c r="EQ556" s="18"/>
      <c r="ER556" s="18"/>
      <c r="ES556" s="18"/>
      <c r="ET556" s="18"/>
      <c r="EU556" s="18"/>
      <c r="EV556" s="18"/>
      <c r="EW556" s="18"/>
      <c r="EX556" s="18"/>
      <c r="EY556" s="18"/>
      <c r="EZ556" s="18"/>
      <c r="FA556" s="18"/>
      <c r="FB556" s="18"/>
      <c r="FC556" s="18"/>
      <c r="FD556" s="18"/>
      <c r="FE556" s="18"/>
    </row>
    <row r="557" spans="1:161" x14ac:dyDescent="0.2">
      <c r="A557" s="125">
        <f t="shared" si="736"/>
        <v>44521</v>
      </c>
      <c r="B557" s="123">
        <f t="shared" si="731"/>
        <v>1214.7382353099999</v>
      </c>
      <c r="C557" s="3">
        <f t="shared" si="780"/>
        <v>1197.73810228</v>
      </c>
      <c r="D557" s="126">
        <f t="shared" si="743"/>
        <v>939.69899999999996</v>
      </c>
      <c r="E557" s="175">
        <f>IF(DAY(A556)=$A$7,VLOOKUP(A556,[1]A!$A$15:$C$500,3),E556)</f>
        <v>944.52</v>
      </c>
      <c r="F557" s="127">
        <f t="shared" si="744"/>
        <v>44463</v>
      </c>
      <c r="G557" s="122">
        <f t="shared" si="745"/>
        <v>5.130366213010884E-3</v>
      </c>
      <c r="H557" s="128">
        <f t="shared" si="750"/>
        <v>29</v>
      </c>
      <c r="I557" s="128">
        <f t="shared" si="737"/>
        <v>31</v>
      </c>
      <c r="J557" s="123">
        <f t="shared" si="738"/>
        <v>1.0047985820107301</v>
      </c>
      <c r="K557" s="123">
        <v>1</v>
      </c>
      <c r="L557" s="123">
        <f t="shared" si="781"/>
        <v>1.0047985800000001</v>
      </c>
      <c r="M557" s="123">
        <f t="shared" si="732"/>
        <v>1203.48554438</v>
      </c>
      <c r="N557" s="27">
        <f t="shared" si="746"/>
        <v>0</v>
      </c>
      <c r="O557" s="122">
        <f t="shared" si="733"/>
        <v>0</v>
      </c>
      <c r="P557" s="123">
        <f t="shared" si="778"/>
        <v>0</v>
      </c>
      <c r="Q557" s="122">
        <f t="shared" si="739"/>
        <v>0.1268</v>
      </c>
      <c r="R557" s="130">
        <f t="shared" si="734"/>
        <v>1.009350084</v>
      </c>
      <c r="S557" s="123">
        <f t="shared" si="740"/>
        <v>11.25269093</v>
      </c>
      <c r="T557" s="123">
        <f t="shared" si="741"/>
        <v>0</v>
      </c>
      <c r="U557" s="131" t="str">
        <f t="shared" ref="U557" si="785">U556</f>
        <v>J=</v>
      </c>
      <c r="V557" s="140">
        <f t="shared" si="783"/>
        <v>44523</v>
      </c>
      <c r="W557" s="4"/>
      <c r="X557" s="4"/>
      <c r="Y557" s="4"/>
      <c r="AD557" s="5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</row>
    <row r="558" spans="1:161" x14ac:dyDescent="0.2">
      <c r="A558" s="125">
        <f t="shared" si="736"/>
        <v>44522</v>
      </c>
      <c r="B558" s="123">
        <f t="shared" si="731"/>
        <v>1215.3287325599999</v>
      </c>
      <c r="C558" s="3">
        <f t="shared" si="780"/>
        <v>1197.73810228</v>
      </c>
      <c r="D558" s="126">
        <f t="shared" si="743"/>
        <v>939.69899999999996</v>
      </c>
      <c r="E558" s="175">
        <f>IF(DAY(A557)=$A$7,VLOOKUP(A557,[1]A!$A$15:$C$500,3),E557)</f>
        <v>944.52</v>
      </c>
      <c r="F558" s="127">
        <f t="shared" si="744"/>
        <v>44463</v>
      </c>
      <c r="G558" s="122">
        <f t="shared" si="745"/>
        <v>5.130366213010884E-3</v>
      </c>
      <c r="H558" s="128">
        <f t="shared" si="750"/>
        <v>30</v>
      </c>
      <c r="I558" s="128">
        <f t="shared" si="737"/>
        <v>31</v>
      </c>
      <c r="J558" s="123">
        <f t="shared" si="738"/>
        <v>1.0049644604197501</v>
      </c>
      <c r="K558" s="123">
        <v>1</v>
      </c>
      <c r="L558" s="123">
        <f t="shared" si="781"/>
        <v>1.0049644600000001</v>
      </c>
      <c r="M558" s="123">
        <f t="shared" si="732"/>
        <v>1203.68422517</v>
      </c>
      <c r="N558" s="27">
        <f t="shared" si="746"/>
        <v>0</v>
      </c>
      <c r="O558" s="122">
        <f t="shared" si="733"/>
        <v>0</v>
      </c>
      <c r="P558" s="123">
        <f t="shared" si="778"/>
        <v>0</v>
      </c>
      <c r="Q558" s="122">
        <f t="shared" si="739"/>
        <v>0.1268</v>
      </c>
      <c r="R558" s="130">
        <f t="shared" si="734"/>
        <v>1.0096740550000001</v>
      </c>
      <c r="S558" s="123">
        <f t="shared" si="740"/>
        <v>11.644507389999999</v>
      </c>
      <c r="T558" s="123">
        <f t="shared" si="741"/>
        <v>0</v>
      </c>
      <c r="U558" s="131" t="str">
        <f t="shared" ref="U558" si="786">U557</f>
        <v>J=</v>
      </c>
      <c r="V558" s="140">
        <f t="shared" si="783"/>
        <v>44523</v>
      </c>
      <c r="W558" s="4"/>
      <c r="X558" s="4"/>
      <c r="Y558" s="4"/>
      <c r="AD558" s="5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</row>
    <row r="559" spans="1:161" x14ac:dyDescent="0.2">
      <c r="A559" s="125">
        <f t="shared" si="736"/>
        <v>44523</v>
      </c>
      <c r="B559" s="123">
        <f t="shared" si="731"/>
        <v>1215.9195079600001</v>
      </c>
      <c r="C559" s="3">
        <f t="shared" si="780"/>
        <v>1197.73810228</v>
      </c>
      <c r="D559" s="126">
        <f t="shared" si="743"/>
        <v>939.69899999999996</v>
      </c>
      <c r="E559" s="175">
        <f>IF(DAY(A558)=$A$7,VLOOKUP(A558,[1]A!$A$15:$C$500,3),E558)</f>
        <v>944.52</v>
      </c>
      <c r="F559" s="127">
        <f t="shared" si="744"/>
        <v>44463</v>
      </c>
      <c r="G559" s="122">
        <f t="shared" si="745"/>
        <v>5.130366213010884E-3</v>
      </c>
      <c r="H559" s="128">
        <f t="shared" si="750"/>
        <v>31</v>
      </c>
      <c r="I559" s="128">
        <f t="shared" si="737"/>
        <v>31</v>
      </c>
      <c r="J559" s="123">
        <f t="shared" si="738"/>
        <v>1.0051303662130109</v>
      </c>
      <c r="K559" s="123">
        <v>1</v>
      </c>
      <c r="L559" s="123">
        <f t="shared" si="781"/>
        <v>1.0051303599999999</v>
      </c>
      <c r="M559" s="123">
        <f t="shared" si="732"/>
        <v>1203.88292993</v>
      </c>
      <c r="N559" s="27">
        <f t="shared" si="746"/>
        <v>18</v>
      </c>
      <c r="O559" s="122">
        <f t="shared" si="733"/>
        <v>0</v>
      </c>
      <c r="P559" s="123">
        <f t="shared" si="778"/>
        <v>0</v>
      </c>
      <c r="Q559" s="122">
        <f t="shared" si="739"/>
        <v>0.1268</v>
      </c>
      <c r="R559" s="130">
        <f t="shared" si="734"/>
        <v>1.00999813</v>
      </c>
      <c r="S559" s="123">
        <f t="shared" si="740"/>
        <v>12.036578029999999</v>
      </c>
      <c r="T559" s="123">
        <f t="shared" si="741"/>
        <v>12.036578029999999</v>
      </c>
      <c r="U559" s="131" t="str">
        <f t="shared" ref="U559" si="787">U558</f>
        <v>J=</v>
      </c>
      <c r="V559" s="140">
        <f t="shared" si="783"/>
        <v>44523</v>
      </c>
      <c r="W559" s="4"/>
      <c r="X559" s="4"/>
      <c r="Y559" s="4"/>
      <c r="AD559" s="5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</row>
    <row r="560" spans="1:161" x14ac:dyDescent="0.2">
      <c r="A560" s="125">
        <f t="shared" si="736"/>
        <v>44524</v>
      </c>
      <c r="B560" s="123">
        <f t="shared" si="731"/>
        <v>1204.6240464499999</v>
      </c>
      <c r="C560" s="3">
        <f t="shared" si="780"/>
        <v>1203.88292993</v>
      </c>
      <c r="D560" s="126">
        <f t="shared" si="743"/>
        <v>944.52</v>
      </c>
      <c r="E560" s="175">
        <f>IF(DAY(A559)=$A$7,VLOOKUP(A559,[1]A!$A$15:$C$500,3),E559)</f>
        <v>952.596</v>
      </c>
      <c r="F560" s="127">
        <f t="shared" si="744"/>
        <v>44493</v>
      </c>
      <c r="G560" s="122">
        <f t="shared" si="745"/>
        <v>8.5503747935460339E-3</v>
      </c>
      <c r="H560" s="128">
        <f t="shared" si="750"/>
        <v>1</v>
      </c>
      <c r="I560" s="128">
        <f t="shared" si="737"/>
        <v>30</v>
      </c>
      <c r="J560" s="123">
        <f t="shared" si="738"/>
        <v>1.0002838411880011</v>
      </c>
      <c r="K560" s="123">
        <v>1</v>
      </c>
      <c r="L560" s="123">
        <f t="shared" si="781"/>
        <v>1.00028384</v>
      </c>
      <c r="M560" s="123">
        <f t="shared" si="732"/>
        <v>1204.22464006</v>
      </c>
      <c r="N560" s="27">
        <f t="shared" si="746"/>
        <v>0</v>
      </c>
      <c r="O560" s="122">
        <f t="shared" si="733"/>
        <v>0</v>
      </c>
      <c r="P560" s="123">
        <f t="shared" si="778"/>
        <v>0</v>
      </c>
      <c r="Q560" s="122">
        <f t="shared" si="739"/>
        <v>0.1268</v>
      </c>
      <c r="R560" s="130">
        <f t="shared" si="734"/>
        <v>1.0003316710000001</v>
      </c>
      <c r="S560" s="123">
        <f t="shared" si="740"/>
        <v>0.39940639</v>
      </c>
      <c r="T560" s="123">
        <f t="shared" si="741"/>
        <v>0</v>
      </c>
      <c r="U560" s="131" t="str">
        <f t="shared" ref="U560" si="788">U559</f>
        <v>J=</v>
      </c>
      <c r="V560" s="140">
        <f t="shared" si="783"/>
        <v>44553</v>
      </c>
      <c r="W560" s="4"/>
      <c r="X560" s="4"/>
      <c r="Y560" s="4"/>
      <c r="AD560" s="5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</row>
    <row r="561" spans="1:47" x14ac:dyDescent="0.2">
      <c r="A561" s="125">
        <f t="shared" si="736"/>
        <v>44525</v>
      </c>
      <c r="B561" s="123">
        <f t="shared" si="731"/>
        <v>1205.3656185099999</v>
      </c>
      <c r="C561" s="3">
        <f t="shared" si="780"/>
        <v>1203.88292993</v>
      </c>
      <c r="D561" s="126">
        <f t="shared" si="743"/>
        <v>944.52</v>
      </c>
      <c r="E561" s="175">
        <f>IF(DAY(A560)=$A$7,VLOOKUP(A560,[1]A!$A$15:$C$500,3),E560)</f>
        <v>952.596</v>
      </c>
      <c r="F561" s="127">
        <f t="shared" si="744"/>
        <v>44493</v>
      </c>
      <c r="G561" s="122">
        <f t="shared" si="745"/>
        <v>8.5503747935460339E-3</v>
      </c>
      <c r="H561" s="128">
        <f t="shared" si="750"/>
        <v>2</v>
      </c>
      <c r="I561" s="128">
        <f t="shared" si="737"/>
        <v>30</v>
      </c>
      <c r="J561" s="123">
        <f t="shared" si="738"/>
        <v>1.0005677629418221</v>
      </c>
      <c r="K561" s="123">
        <v>1</v>
      </c>
      <c r="L561" s="123">
        <f t="shared" si="781"/>
        <v>1.00056776</v>
      </c>
      <c r="M561" s="123">
        <f t="shared" si="732"/>
        <v>1204.5664465</v>
      </c>
      <c r="N561" s="27">
        <f t="shared" si="746"/>
        <v>0</v>
      </c>
      <c r="O561" s="122">
        <f t="shared" si="733"/>
        <v>0</v>
      </c>
      <c r="P561" s="123">
        <f t="shared" si="778"/>
        <v>0</v>
      </c>
      <c r="Q561" s="122">
        <f t="shared" si="739"/>
        <v>0.1268</v>
      </c>
      <c r="R561" s="130">
        <f t="shared" si="734"/>
        <v>1.000663452</v>
      </c>
      <c r="S561" s="123">
        <f t="shared" si="740"/>
        <v>0.79917201000000004</v>
      </c>
      <c r="T561" s="123">
        <f t="shared" si="741"/>
        <v>0</v>
      </c>
      <c r="U561" s="131" t="str">
        <f t="shared" ref="U561" si="789">U560</f>
        <v>J=</v>
      </c>
      <c r="V561" s="140">
        <f t="shared" si="783"/>
        <v>44553</v>
      </c>
      <c r="W561" s="4"/>
      <c r="X561" s="4"/>
      <c r="Y561" s="4"/>
      <c r="AD561" s="5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</row>
    <row r="562" spans="1:47" x14ac:dyDescent="0.2">
      <c r="A562" s="125">
        <f t="shared" si="736"/>
        <v>44526</v>
      </c>
      <c r="B562" s="123">
        <f t="shared" si="731"/>
        <v>1206.10764634</v>
      </c>
      <c r="C562" s="3">
        <f t="shared" si="780"/>
        <v>1203.88292993</v>
      </c>
      <c r="D562" s="126">
        <f t="shared" si="743"/>
        <v>944.52</v>
      </c>
      <c r="E562" s="175">
        <f>IF(DAY(A561)=$A$7,VLOOKUP(A561,[1]A!$A$15:$C$500,3),E561)</f>
        <v>952.596</v>
      </c>
      <c r="F562" s="127">
        <f t="shared" si="744"/>
        <v>44493</v>
      </c>
      <c r="G562" s="122">
        <f t="shared" si="745"/>
        <v>8.5503747935460339E-3</v>
      </c>
      <c r="H562" s="128">
        <f t="shared" si="750"/>
        <v>3</v>
      </c>
      <c r="I562" s="128">
        <f t="shared" si="737"/>
        <v>30</v>
      </c>
      <c r="J562" s="123">
        <f t="shared" si="738"/>
        <v>1.0008517652843312</v>
      </c>
      <c r="K562" s="123">
        <v>1</v>
      </c>
      <c r="L562" s="123">
        <f t="shared" si="781"/>
        <v>1.00085176</v>
      </c>
      <c r="M562" s="123">
        <f t="shared" si="732"/>
        <v>1204.9083492499999</v>
      </c>
      <c r="N562" s="27">
        <f t="shared" si="746"/>
        <v>0</v>
      </c>
      <c r="O562" s="122">
        <f t="shared" si="733"/>
        <v>0</v>
      </c>
      <c r="P562" s="123">
        <f t="shared" si="778"/>
        <v>0</v>
      </c>
      <c r="Q562" s="122">
        <f t="shared" si="739"/>
        <v>0.1268</v>
      </c>
      <c r="R562" s="130">
        <f t="shared" si="734"/>
        <v>1.000995343</v>
      </c>
      <c r="S562" s="123">
        <f t="shared" si="740"/>
        <v>1.19929709</v>
      </c>
      <c r="T562" s="123">
        <f t="shared" si="741"/>
        <v>0</v>
      </c>
      <c r="U562" s="131" t="str">
        <f t="shared" ref="U562" si="790">U561</f>
        <v>J=</v>
      </c>
      <c r="V562" s="140">
        <f t="shared" si="783"/>
        <v>44553</v>
      </c>
      <c r="W562" s="4"/>
      <c r="X562" s="4"/>
      <c r="Y562" s="4"/>
      <c r="AD562" s="5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</row>
    <row r="563" spans="1:47" x14ac:dyDescent="0.2">
      <c r="A563" s="125">
        <f t="shared" si="736"/>
        <v>44527</v>
      </c>
      <c r="B563" s="123">
        <f t="shared" si="731"/>
        <v>1206.8501301199999</v>
      </c>
      <c r="C563" s="3">
        <f t="shared" si="780"/>
        <v>1203.88292993</v>
      </c>
      <c r="D563" s="126">
        <f t="shared" si="743"/>
        <v>944.52</v>
      </c>
      <c r="E563" s="175">
        <f>IF(DAY(A562)=$A$7,VLOOKUP(A562,[1]A!$A$15:$C$500,3),E562)</f>
        <v>952.596</v>
      </c>
      <c r="F563" s="127">
        <f t="shared" si="744"/>
        <v>44493</v>
      </c>
      <c r="G563" s="122">
        <f t="shared" si="745"/>
        <v>8.5503747935460339E-3</v>
      </c>
      <c r="H563" s="128">
        <f t="shared" si="750"/>
        <v>4</v>
      </c>
      <c r="I563" s="128">
        <f t="shared" si="737"/>
        <v>30</v>
      </c>
      <c r="J563" s="123">
        <f t="shared" si="738"/>
        <v>1.0011358482384025</v>
      </c>
      <c r="K563" s="123">
        <v>1</v>
      </c>
      <c r="L563" s="123">
        <f t="shared" si="781"/>
        <v>1.0011358400000001</v>
      </c>
      <c r="M563" s="123">
        <f t="shared" si="732"/>
        <v>1205.2503483099999</v>
      </c>
      <c r="N563" s="27">
        <f t="shared" si="746"/>
        <v>0</v>
      </c>
      <c r="O563" s="122">
        <f t="shared" si="733"/>
        <v>0</v>
      </c>
      <c r="P563" s="123">
        <f t="shared" si="778"/>
        <v>0</v>
      </c>
      <c r="Q563" s="122">
        <f t="shared" si="739"/>
        <v>0.1268</v>
      </c>
      <c r="R563" s="130">
        <f t="shared" si="734"/>
        <v>1.0013273439999999</v>
      </c>
      <c r="S563" s="123">
        <f t="shared" si="740"/>
        <v>1.5997818100000001</v>
      </c>
      <c r="T563" s="123">
        <f t="shared" si="741"/>
        <v>0</v>
      </c>
      <c r="U563" s="131" t="str">
        <f t="shared" ref="U563" si="791">U562</f>
        <v>J=</v>
      </c>
      <c r="V563" s="140">
        <f t="shared" si="783"/>
        <v>44553</v>
      </c>
      <c r="W563" s="4"/>
      <c r="X563" s="4"/>
      <c r="Y563" s="4"/>
      <c r="AD563" s="5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</row>
    <row r="564" spans="1:47" x14ac:dyDescent="0.2">
      <c r="A564" s="125">
        <f t="shared" si="736"/>
        <v>44528</v>
      </c>
      <c r="B564" s="123">
        <f t="shared" si="731"/>
        <v>1207.59308214</v>
      </c>
      <c r="C564" s="3">
        <f t="shared" si="780"/>
        <v>1203.88292993</v>
      </c>
      <c r="D564" s="126">
        <f t="shared" si="743"/>
        <v>944.52</v>
      </c>
      <c r="E564" s="175">
        <f>IF(DAY(A563)=$A$7,VLOOKUP(A563,[1]A!$A$15:$C$500,3),E563)</f>
        <v>952.596</v>
      </c>
      <c r="F564" s="127">
        <f t="shared" si="744"/>
        <v>44493</v>
      </c>
      <c r="G564" s="122">
        <f t="shared" si="745"/>
        <v>8.5503747935460339E-3</v>
      </c>
      <c r="H564" s="128">
        <f t="shared" si="750"/>
        <v>5</v>
      </c>
      <c r="I564" s="128">
        <f t="shared" si="737"/>
        <v>30</v>
      </c>
      <c r="J564" s="123">
        <f t="shared" si="738"/>
        <v>1.001420011826917</v>
      </c>
      <c r="K564" s="123">
        <v>1</v>
      </c>
      <c r="L564" s="123">
        <f t="shared" si="781"/>
        <v>1.0014200099999999</v>
      </c>
      <c r="M564" s="123">
        <f t="shared" si="732"/>
        <v>1205.5924557200001</v>
      </c>
      <c r="N564" s="27">
        <f t="shared" si="746"/>
        <v>0</v>
      </c>
      <c r="O564" s="122">
        <f t="shared" si="733"/>
        <v>0</v>
      </c>
      <c r="P564" s="123">
        <f t="shared" si="778"/>
        <v>0</v>
      </c>
      <c r="Q564" s="122">
        <f t="shared" si="739"/>
        <v>0.1268</v>
      </c>
      <c r="R564" s="130">
        <f t="shared" si="734"/>
        <v>1.001659455</v>
      </c>
      <c r="S564" s="123">
        <f t="shared" si="740"/>
        <v>2.0006264200000001</v>
      </c>
      <c r="T564" s="123">
        <f t="shared" si="741"/>
        <v>0</v>
      </c>
      <c r="U564" s="131" t="str">
        <f t="shared" ref="U564" si="792">U563</f>
        <v>J=</v>
      </c>
      <c r="V564" s="140">
        <f t="shared" si="783"/>
        <v>44553</v>
      </c>
      <c r="W564" s="4"/>
      <c r="X564" s="4"/>
      <c r="Y564" s="4"/>
      <c r="AD564" s="5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</row>
    <row r="565" spans="1:47" x14ac:dyDescent="0.2">
      <c r="A565" s="125">
        <f t="shared" si="736"/>
        <v>44529</v>
      </c>
      <c r="B565" s="123">
        <f t="shared" si="731"/>
        <v>1208.33647971</v>
      </c>
      <c r="C565" s="3">
        <f t="shared" si="780"/>
        <v>1203.88292993</v>
      </c>
      <c r="D565" s="126">
        <f t="shared" si="743"/>
        <v>944.52</v>
      </c>
      <c r="E565" s="175">
        <f>IF(DAY(A564)=$A$7,VLOOKUP(A564,[1]A!$A$15:$C$500,3),E564)</f>
        <v>952.596</v>
      </c>
      <c r="F565" s="127">
        <f t="shared" si="744"/>
        <v>44493</v>
      </c>
      <c r="G565" s="122">
        <f t="shared" si="745"/>
        <v>8.5503747935460339E-3</v>
      </c>
      <c r="H565" s="128">
        <f t="shared" si="750"/>
        <v>6</v>
      </c>
      <c r="I565" s="128">
        <f t="shared" si="737"/>
        <v>30</v>
      </c>
      <c r="J565" s="123">
        <f t="shared" si="738"/>
        <v>1.001704256072762</v>
      </c>
      <c r="K565" s="123">
        <v>1</v>
      </c>
      <c r="L565" s="123">
        <f t="shared" si="781"/>
        <v>1.00170425</v>
      </c>
      <c r="M565" s="123">
        <f t="shared" si="732"/>
        <v>1205.93464741</v>
      </c>
      <c r="N565" s="27">
        <f t="shared" si="746"/>
        <v>0</v>
      </c>
      <c r="O565" s="122">
        <f t="shared" si="733"/>
        <v>0</v>
      </c>
      <c r="P565" s="123">
        <f t="shared" si="778"/>
        <v>0</v>
      </c>
      <c r="Q565" s="122">
        <f t="shared" si="739"/>
        <v>0.1268</v>
      </c>
      <c r="R565" s="130">
        <f t="shared" si="734"/>
        <v>1.0019916769999999</v>
      </c>
      <c r="S565" s="123">
        <f t="shared" si="740"/>
        <v>2.4018323000000001</v>
      </c>
      <c r="T565" s="123">
        <f t="shared" si="741"/>
        <v>0</v>
      </c>
      <c r="U565" s="131" t="str">
        <f t="shared" ref="U565" si="793">U564</f>
        <v>J=</v>
      </c>
      <c r="V565" s="140">
        <f t="shared" si="783"/>
        <v>44553</v>
      </c>
      <c r="W565" s="4"/>
      <c r="X565" s="4"/>
      <c r="Y565" s="4"/>
      <c r="AD565" s="5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</row>
    <row r="566" spans="1:47" x14ac:dyDescent="0.2">
      <c r="A566" s="125">
        <f t="shared" si="736"/>
        <v>44530</v>
      </c>
      <c r="B566" s="123">
        <f t="shared" si="731"/>
        <v>1209.08034471</v>
      </c>
      <c r="C566" s="3">
        <f t="shared" si="780"/>
        <v>1203.88292993</v>
      </c>
      <c r="D566" s="126">
        <f t="shared" si="743"/>
        <v>944.52</v>
      </c>
      <c r="E566" s="175">
        <f>IF(DAY(A565)=$A$7,VLOOKUP(A565,[1]A!$A$15:$C$500,3),E565)</f>
        <v>952.596</v>
      </c>
      <c r="F566" s="127">
        <f t="shared" si="744"/>
        <v>44493</v>
      </c>
      <c r="G566" s="122">
        <f t="shared" si="745"/>
        <v>8.5503747935460339E-3</v>
      </c>
      <c r="H566" s="128">
        <f t="shared" si="750"/>
        <v>7</v>
      </c>
      <c r="I566" s="128">
        <f t="shared" si="737"/>
        <v>30</v>
      </c>
      <c r="J566" s="123">
        <f t="shared" si="738"/>
        <v>1.0019885809988314</v>
      </c>
      <c r="K566" s="123">
        <v>1</v>
      </c>
      <c r="L566" s="123">
        <f t="shared" si="781"/>
        <v>1.0019885799999999</v>
      </c>
      <c r="M566" s="123">
        <f t="shared" si="732"/>
        <v>1206.27694744</v>
      </c>
      <c r="N566" s="27">
        <f t="shared" si="746"/>
        <v>0</v>
      </c>
      <c r="O566" s="122">
        <f t="shared" si="733"/>
        <v>0</v>
      </c>
      <c r="P566" s="123">
        <f t="shared" si="778"/>
        <v>0</v>
      </c>
      <c r="Q566" s="122">
        <f t="shared" si="739"/>
        <v>0.1268</v>
      </c>
      <c r="R566" s="130">
        <f t="shared" si="734"/>
        <v>1.002324008</v>
      </c>
      <c r="S566" s="123">
        <f t="shared" si="740"/>
        <v>2.8033972700000001</v>
      </c>
      <c r="T566" s="123">
        <f t="shared" si="741"/>
        <v>0</v>
      </c>
      <c r="U566" s="131" t="str">
        <f t="shared" ref="U566" si="794">U565</f>
        <v>J=</v>
      </c>
      <c r="V566" s="140">
        <f t="shared" si="783"/>
        <v>44553</v>
      </c>
      <c r="W566" s="4"/>
      <c r="X566" s="4"/>
      <c r="Y566" s="4"/>
      <c r="AD566" s="5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  <c r="AU566" s="13"/>
    </row>
    <row r="567" spans="1:47" x14ac:dyDescent="0.2">
      <c r="A567" s="125">
        <f t="shared" si="736"/>
        <v>44531</v>
      </c>
      <c r="B567" s="123">
        <f t="shared" si="731"/>
        <v>1209.8246556699999</v>
      </c>
      <c r="C567" s="3">
        <f t="shared" si="780"/>
        <v>1203.88292993</v>
      </c>
      <c r="D567" s="126">
        <f t="shared" si="743"/>
        <v>944.52</v>
      </c>
      <c r="E567" s="175">
        <f>IF(DAY(A566)=$A$7,VLOOKUP(A566,[1]A!$A$15:$C$500,3),E566)</f>
        <v>952.596</v>
      </c>
      <c r="F567" s="127">
        <f t="shared" si="744"/>
        <v>44493</v>
      </c>
      <c r="G567" s="122">
        <f t="shared" si="745"/>
        <v>8.5503747935460339E-3</v>
      </c>
      <c r="H567" s="128">
        <f t="shared" si="750"/>
        <v>8</v>
      </c>
      <c r="I567" s="128">
        <f t="shared" si="737"/>
        <v>30</v>
      </c>
      <c r="J567" s="123">
        <f t="shared" si="738"/>
        <v>1.0022729866280256</v>
      </c>
      <c r="K567" s="123">
        <v>1</v>
      </c>
      <c r="L567" s="123">
        <f t="shared" si="781"/>
        <v>1.0022729800000001</v>
      </c>
      <c r="M567" s="123">
        <f t="shared" si="732"/>
        <v>1206.6193317499999</v>
      </c>
      <c r="N567" s="27">
        <f t="shared" si="746"/>
        <v>0</v>
      </c>
      <c r="O567" s="122">
        <f t="shared" si="733"/>
        <v>0</v>
      </c>
      <c r="P567" s="123">
        <f t="shared" si="778"/>
        <v>0</v>
      </c>
      <c r="Q567" s="122">
        <f t="shared" si="739"/>
        <v>0.1268</v>
      </c>
      <c r="R567" s="130">
        <f t="shared" si="734"/>
        <v>1.0026564499999999</v>
      </c>
      <c r="S567" s="123">
        <f t="shared" si="740"/>
        <v>3.2053239200000001</v>
      </c>
      <c r="T567" s="123">
        <f t="shared" si="741"/>
        <v>0</v>
      </c>
      <c r="U567" s="131" t="str">
        <f t="shared" ref="U567" si="795">U566</f>
        <v>J=</v>
      </c>
      <c r="V567" s="140">
        <f t="shared" si="783"/>
        <v>44553</v>
      </c>
      <c r="W567" s="4"/>
      <c r="X567" s="4"/>
      <c r="Y567" s="4"/>
      <c r="AD567" s="5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  <c r="AU567" s="13"/>
    </row>
    <row r="568" spans="1:47" x14ac:dyDescent="0.2">
      <c r="A568" s="125">
        <f t="shared" si="736"/>
        <v>44532</v>
      </c>
      <c r="B568" s="123">
        <f t="shared" si="731"/>
        <v>1210.5694357</v>
      </c>
      <c r="C568" s="3">
        <f t="shared" si="780"/>
        <v>1203.88292993</v>
      </c>
      <c r="D568" s="126">
        <f t="shared" si="743"/>
        <v>944.52</v>
      </c>
      <c r="E568" s="175">
        <f>IF(DAY(A567)=$A$7,VLOOKUP(A567,[1]A!$A$15:$C$500,3),E567)</f>
        <v>952.596</v>
      </c>
      <c r="F568" s="127">
        <f t="shared" si="744"/>
        <v>44493</v>
      </c>
      <c r="G568" s="122">
        <f t="shared" si="745"/>
        <v>8.5503747935460339E-3</v>
      </c>
      <c r="H568" s="128">
        <f t="shared" si="750"/>
        <v>9</v>
      </c>
      <c r="I568" s="128">
        <f t="shared" si="737"/>
        <v>30</v>
      </c>
      <c r="J568" s="123">
        <f t="shared" si="738"/>
        <v>1.0025574729832516</v>
      </c>
      <c r="K568" s="123">
        <v>1</v>
      </c>
      <c r="L568" s="123">
        <f t="shared" si="781"/>
        <v>1.00255747</v>
      </c>
      <c r="M568" s="123">
        <f t="shared" si="732"/>
        <v>1206.9618244000001</v>
      </c>
      <c r="N568" s="27">
        <f t="shared" si="746"/>
        <v>0</v>
      </c>
      <c r="O568" s="122">
        <f t="shared" si="733"/>
        <v>0</v>
      </c>
      <c r="P568" s="123">
        <f t="shared" si="778"/>
        <v>0</v>
      </c>
      <c r="Q568" s="122">
        <f t="shared" si="739"/>
        <v>0.1268</v>
      </c>
      <c r="R568" s="130">
        <f t="shared" si="734"/>
        <v>1.0029890020000001</v>
      </c>
      <c r="S568" s="123">
        <f t="shared" si="740"/>
        <v>3.6076112999999999</v>
      </c>
      <c r="T568" s="123">
        <f t="shared" si="741"/>
        <v>0</v>
      </c>
      <c r="U568" s="131" t="str">
        <f t="shared" ref="U568" si="796">U567</f>
        <v>J=</v>
      </c>
      <c r="V568" s="140">
        <f t="shared" si="783"/>
        <v>44553</v>
      </c>
      <c r="W568" s="4"/>
      <c r="X568" s="4"/>
      <c r="Y568" s="4"/>
      <c r="AD568" s="5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  <c r="AU568" s="13"/>
    </row>
    <row r="569" spans="1:47" x14ac:dyDescent="0.2">
      <c r="A569" s="125">
        <f t="shared" si="736"/>
        <v>44533</v>
      </c>
      <c r="B569" s="123">
        <f t="shared" si="731"/>
        <v>1211.3146729699999</v>
      </c>
      <c r="C569" s="3">
        <f t="shared" si="780"/>
        <v>1203.88292993</v>
      </c>
      <c r="D569" s="126">
        <f t="shared" si="743"/>
        <v>944.52</v>
      </c>
      <c r="E569" s="175">
        <f>IF(DAY(A568)=$A$7,VLOOKUP(A568,[1]A!$A$15:$C$500,3),E568)</f>
        <v>952.596</v>
      </c>
      <c r="F569" s="127">
        <f t="shared" si="744"/>
        <v>44493</v>
      </c>
      <c r="G569" s="122">
        <f t="shared" si="745"/>
        <v>8.5503747935460339E-3</v>
      </c>
      <c r="H569" s="128">
        <f t="shared" si="750"/>
        <v>10</v>
      </c>
      <c r="I569" s="128">
        <f t="shared" si="737"/>
        <v>30</v>
      </c>
      <c r="J569" s="123">
        <f t="shared" si="738"/>
        <v>1.0028420400874225</v>
      </c>
      <c r="K569" s="123">
        <v>1</v>
      </c>
      <c r="L569" s="123">
        <f t="shared" si="781"/>
        <v>1.00284204</v>
      </c>
      <c r="M569" s="123">
        <f t="shared" si="732"/>
        <v>1207.30441337</v>
      </c>
      <c r="N569" s="27">
        <f t="shared" si="746"/>
        <v>0</v>
      </c>
      <c r="O569" s="122">
        <f t="shared" si="733"/>
        <v>0</v>
      </c>
      <c r="P569" s="123">
        <f t="shared" si="778"/>
        <v>0</v>
      </c>
      <c r="Q569" s="122">
        <f t="shared" si="739"/>
        <v>0.1268</v>
      </c>
      <c r="R569" s="130">
        <f t="shared" si="734"/>
        <v>1.003321664</v>
      </c>
      <c r="S569" s="123">
        <f t="shared" si="740"/>
        <v>4.0102596000000004</v>
      </c>
      <c r="T569" s="123">
        <f t="shared" si="741"/>
        <v>0</v>
      </c>
      <c r="U569" s="131" t="str">
        <f t="shared" ref="U569" si="797">U568</f>
        <v>J=</v>
      </c>
      <c r="V569" s="140">
        <f t="shared" si="783"/>
        <v>44553</v>
      </c>
      <c r="W569" s="4"/>
      <c r="X569" s="4"/>
      <c r="Y569" s="4"/>
      <c r="AD569" s="5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  <c r="AU569" s="13"/>
    </row>
    <row r="570" spans="1:47" x14ac:dyDescent="0.2">
      <c r="A570" s="125">
        <f t="shared" si="736"/>
        <v>44534</v>
      </c>
      <c r="B570" s="123">
        <f t="shared" si="731"/>
        <v>1212.06035679</v>
      </c>
      <c r="C570" s="3">
        <f t="shared" si="780"/>
        <v>1203.88292993</v>
      </c>
      <c r="D570" s="126">
        <f t="shared" si="743"/>
        <v>944.52</v>
      </c>
      <c r="E570" s="175">
        <f>IF(DAY(A569)=$A$7,VLOOKUP(A569,[1]A!$A$15:$C$500,3),E569)</f>
        <v>952.596</v>
      </c>
      <c r="F570" s="127">
        <f t="shared" si="744"/>
        <v>44493</v>
      </c>
      <c r="G570" s="122">
        <f t="shared" si="745"/>
        <v>8.5503747935460339E-3</v>
      </c>
      <c r="H570" s="128">
        <f t="shared" si="750"/>
        <v>11</v>
      </c>
      <c r="I570" s="128">
        <f t="shared" si="737"/>
        <v>30</v>
      </c>
      <c r="J570" s="123">
        <f t="shared" si="738"/>
        <v>1.0031266879634584</v>
      </c>
      <c r="K570" s="123">
        <v>1</v>
      </c>
      <c r="L570" s="123">
        <f t="shared" si="781"/>
        <v>1.00312668</v>
      </c>
      <c r="M570" s="123">
        <f t="shared" si="732"/>
        <v>1207.6470866</v>
      </c>
      <c r="N570" s="27">
        <f t="shared" si="746"/>
        <v>0</v>
      </c>
      <c r="O570" s="122">
        <f t="shared" si="733"/>
        <v>0</v>
      </c>
      <c r="P570" s="123">
        <f t="shared" si="778"/>
        <v>0</v>
      </c>
      <c r="Q570" s="122">
        <f t="shared" si="739"/>
        <v>0.1268</v>
      </c>
      <c r="R570" s="130">
        <f t="shared" si="734"/>
        <v>1.003654437</v>
      </c>
      <c r="S570" s="123">
        <f t="shared" si="740"/>
        <v>4.4132701900000004</v>
      </c>
      <c r="T570" s="123">
        <f t="shared" si="741"/>
        <v>0</v>
      </c>
      <c r="U570" s="131" t="str">
        <f t="shared" ref="U570" si="798">U569</f>
        <v>J=</v>
      </c>
      <c r="V570" s="140">
        <f t="shared" si="783"/>
        <v>44553</v>
      </c>
      <c r="W570" s="4"/>
      <c r="X570" s="4"/>
      <c r="Y570" s="4"/>
      <c r="AD570" s="5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  <c r="AU570" s="13"/>
    </row>
    <row r="571" spans="1:47" x14ac:dyDescent="0.2">
      <c r="A571" s="125">
        <f t="shared" si="736"/>
        <v>44535</v>
      </c>
      <c r="B571" s="123">
        <f t="shared" si="731"/>
        <v>1212.8065103499998</v>
      </c>
      <c r="C571" s="3">
        <f t="shared" si="780"/>
        <v>1203.88292993</v>
      </c>
      <c r="D571" s="126">
        <f t="shared" si="743"/>
        <v>944.52</v>
      </c>
      <c r="E571" s="175">
        <f>IF(DAY(A570)=$A$7,VLOOKUP(A570,[1]A!$A$15:$C$500,3),E570)</f>
        <v>952.596</v>
      </c>
      <c r="F571" s="127">
        <f t="shared" si="744"/>
        <v>44493</v>
      </c>
      <c r="G571" s="122">
        <f t="shared" si="745"/>
        <v>8.5503747935460339E-3</v>
      </c>
      <c r="H571" s="128">
        <f t="shared" si="750"/>
        <v>12</v>
      </c>
      <c r="I571" s="128">
        <f t="shared" si="737"/>
        <v>30</v>
      </c>
      <c r="J571" s="123">
        <f t="shared" si="738"/>
        <v>1.0034114166342856</v>
      </c>
      <c r="K571" s="123">
        <v>1</v>
      </c>
      <c r="L571" s="123">
        <f t="shared" si="781"/>
        <v>1.00341141</v>
      </c>
      <c r="M571" s="123">
        <f t="shared" si="732"/>
        <v>1207.9898681899999</v>
      </c>
      <c r="N571" s="27">
        <f t="shared" si="746"/>
        <v>0</v>
      </c>
      <c r="O571" s="122">
        <f t="shared" si="733"/>
        <v>0</v>
      </c>
      <c r="P571" s="123">
        <f t="shared" si="778"/>
        <v>0</v>
      </c>
      <c r="Q571" s="122">
        <f t="shared" si="739"/>
        <v>0.1268</v>
      </c>
      <c r="R571" s="130">
        <f t="shared" si="734"/>
        <v>1.00398732</v>
      </c>
      <c r="S571" s="123">
        <f t="shared" si="740"/>
        <v>4.8166421599999998</v>
      </c>
      <c r="T571" s="123">
        <f t="shared" si="741"/>
        <v>0</v>
      </c>
      <c r="U571" s="131" t="str">
        <f t="shared" ref="U571" si="799">U570</f>
        <v>J=</v>
      </c>
      <c r="V571" s="140">
        <f t="shared" si="783"/>
        <v>44553</v>
      </c>
      <c r="W571" s="4"/>
      <c r="X571" s="4"/>
      <c r="Y571" s="4"/>
      <c r="AD571" s="5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</row>
    <row r="572" spans="1:47" x14ac:dyDescent="0.2">
      <c r="A572" s="125">
        <f t="shared" si="736"/>
        <v>44536</v>
      </c>
      <c r="B572" s="123">
        <f t="shared" si="731"/>
        <v>1213.5531229600001</v>
      </c>
      <c r="C572" s="3">
        <f t="shared" si="780"/>
        <v>1203.88292993</v>
      </c>
      <c r="D572" s="126">
        <f t="shared" si="743"/>
        <v>944.52</v>
      </c>
      <c r="E572" s="175">
        <f>IF(DAY(A571)=$A$7,VLOOKUP(A571,[1]A!$A$15:$C$500,3),E571)</f>
        <v>952.596</v>
      </c>
      <c r="F572" s="127">
        <f t="shared" si="744"/>
        <v>44493</v>
      </c>
      <c r="G572" s="122">
        <f t="shared" si="745"/>
        <v>8.5503747935460339E-3</v>
      </c>
      <c r="H572" s="128">
        <f t="shared" si="750"/>
        <v>13</v>
      </c>
      <c r="I572" s="128">
        <f t="shared" si="737"/>
        <v>30</v>
      </c>
      <c r="J572" s="123">
        <f t="shared" si="738"/>
        <v>1.0036962261228368</v>
      </c>
      <c r="K572" s="123">
        <v>1</v>
      </c>
      <c r="L572" s="123">
        <f t="shared" si="781"/>
        <v>1.0036962199999999</v>
      </c>
      <c r="M572" s="123">
        <f t="shared" si="732"/>
        <v>1208.33274609</v>
      </c>
      <c r="N572" s="27">
        <f t="shared" si="746"/>
        <v>0</v>
      </c>
      <c r="O572" s="122">
        <f t="shared" si="733"/>
        <v>0</v>
      </c>
      <c r="P572" s="123">
        <f t="shared" si="778"/>
        <v>0</v>
      </c>
      <c r="Q572" s="122">
        <f t="shared" si="739"/>
        <v>0.1268</v>
      </c>
      <c r="R572" s="130">
        <f t="shared" si="734"/>
        <v>1.0043203140000001</v>
      </c>
      <c r="S572" s="123">
        <f t="shared" si="740"/>
        <v>5.2203768699999999</v>
      </c>
      <c r="T572" s="123">
        <f t="shared" si="741"/>
        <v>0</v>
      </c>
      <c r="U572" s="131" t="str">
        <f t="shared" ref="U572" si="800">U571</f>
        <v>J=</v>
      </c>
      <c r="V572" s="140">
        <f t="shared" si="783"/>
        <v>44553</v>
      </c>
      <c r="W572" s="4"/>
      <c r="X572" s="4"/>
      <c r="Y572" s="4"/>
      <c r="AD572" s="5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</row>
    <row r="573" spans="1:47" x14ac:dyDescent="0.2">
      <c r="A573" s="125">
        <f t="shared" si="736"/>
        <v>44537</v>
      </c>
      <c r="B573" s="123">
        <f t="shared" si="731"/>
        <v>1214.30019365</v>
      </c>
      <c r="C573" s="3">
        <f t="shared" si="780"/>
        <v>1203.88292993</v>
      </c>
      <c r="D573" s="126">
        <f t="shared" si="743"/>
        <v>944.52</v>
      </c>
      <c r="E573" s="175">
        <f>IF(DAY(A572)=$A$7,VLOOKUP(A572,[1]A!$A$15:$C$500,3),E572)</f>
        <v>952.596</v>
      </c>
      <c r="F573" s="127">
        <f t="shared" si="744"/>
        <v>44493</v>
      </c>
      <c r="G573" s="122">
        <f t="shared" si="745"/>
        <v>8.5503747935460339E-3</v>
      </c>
      <c r="H573" s="128">
        <f t="shared" si="750"/>
        <v>14</v>
      </c>
      <c r="I573" s="128">
        <f t="shared" si="737"/>
        <v>30</v>
      </c>
      <c r="J573" s="123">
        <f t="shared" si="738"/>
        <v>1.0039811164520518</v>
      </c>
      <c r="K573" s="123">
        <v>1</v>
      </c>
      <c r="L573" s="123">
        <f t="shared" si="781"/>
        <v>1.00398111</v>
      </c>
      <c r="M573" s="123">
        <f t="shared" si="732"/>
        <v>1208.6757203</v>
      </c>
      <c r="N573" s="27">
        <f t="shared" si="746"/>
        <v>0</v>
      </c>
      <c r="O573" s="122">
        <f t="shared" si="733"/>
        <v>0</v>
      </c>
      <c r="P573" s="123">
        <f t="shared" si="778"/>
        <v>0</v>
      </c>
      <c r="Q573" s="122">
        <f t="shared" si="739"/>
        <v>0.1268</v>
      </c>
      <c r="R573" s="130">
        <f t="shared" si="734"/>
        <v>1.004653418</v>
      </c>
      <c r="S573" s="123">
        <f t="shared" si="740"/>
        <v>5.6244733499999997</v>
      </c>
      <c r="T573" s="123">
        <f t="shared" si="741"/>
        <v>0</v>
      </c>
      <c r="U573" s="131" t="str">
        <f t="shared" ref="U573" si="801">U572</f>
        <v>J=</v>
      </c>
      <c r="V573" s="140">
        <f t="shared" si="783"/>
        <v>44553</v>
      </c>
      <c r="W573" s="4"/>
      <c r="X573" s="4"/>
      <c r="Y573" s="4"/>
      <c r="AD573" s="5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</row>
    <row r="574" spans="1:47" x14ac:dyDescent="0.2">
      <c r="A574" s="125">
        <f t="shared" si="736"/>
        <v>44538</v>
      </c>
      <c r="B574" s="123">
        <f t="shared" si="731"/>
        <v>1215.0477225999998</v>
      </c>
      <c r="C574" s="3">
        <f t="shared" si="780"/>
        <v>1203.88292993</v>
      </c>
      <c r="D574" s="126">
        <f t="shared" si="743"/>
        <v>944.52</v>
      </c>
      <c r="E574" s="175">
        <f>IF(DAY(A573)=$A$7,VLOOKUP(A573,[1]A!$A$15:$C$500,3),E573)</f>
        <v>952.596</v>
      </c>
      <c r="F574" s="127">
        <f t="shared" si="744"/>
        <v>44493</v>
      </c>
      <c r="G574" s="122">
        <f t="shared" si="745"/>
        <v>8.5503747935460339E-3</v>
      </c>
      <c r="H574" s="128">
        <f t="shared" si="750"/>
        <v>15</v>
      </c>
      <c r="I574" s="128">
        <f t="shared" si="737"/>
        <v>30</v>
      </c>
      <c r="J574" s="123">
        <f t="shared" si="738"/>
        <v>1.0042660876448761</v>
      </c>
      <c r="K574" s="123">
        <v>1</v>
      </c>
      <c r="L574" s="123">
        <f t="shared" si="781"/>
        <v>1.0042660800000001</v>
      </c>
      <c r="M574" s="123">
        <f t="shared" si="732"/>
        <v>1209.0187908099999</v>
      </c>
      <c r="N574" s="27">
        <f t="shared" si="746"/>
        <v>0</v>
      </c>
      <c r="O574" s="122">
        <f t="shared" si="733"/>
        <v>0</v>
      </c>
      <c r="P574" s="123">
        <f t="shared" si="778"/>
        <v>0</v>
      </c>
      <c r="Q574" s="122">
        <f t="shared" si="739"/>
        <v>0.1268</v>
      </c>
      <c r="R574" s="130">
        <f t="shared" si="734"/>
        <v>1.004986632</v>
      </c>
      <c r="S574" s="123">
        <f t="shared" si="740"/>
        <v>6.0289317899999997</v>
      </c>
      <c r="T574" s="123">
        <f t="shared" si="741"/>
        <v>0</v>
      </c>
      <c r="U574" s="131" t="str">
        <f t="shared" ref="U574" si="802">U573</f>
        <v>J=</v>
      </c>
      <c r="V574" s="140">
        <f t="shared" si="783"/>
        <v>44553</v>
      </c>
      <c r="W574" s="4"/>
      <c r="X574" s="4"/>
      <c r="Y574" s="4"/>
      <c r="AD574" s="5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</row>
    <row r="575" spans="1:47" x14ac:dyDescent="0.2">
      <c r="A575" s="125">
        <f t="shared" si="736"/>
        <v>44539</v>
      </c>
      <c r="B575" s="123">
        <f t="shared" si="731"/>
        <v>1215.7957112499998</v>
      </c>
      <c r="C575" s="3">
        <f t="shared" si="780"/>
        <v>1203.88292993</v>
      </c>
      <c r="D575" s="126">
        <f t="shared" si="743"/>
        <v>944.52</v>
      </c>
      <c r="E575" s="175">
        <f>IF(DAY(A574)=$A$7,VLOOKUP(A574,[1]A!$A$15:$C$500,3),E574)</f>
        <v>952.596</v>
      </c>
      <c r="F575" s="127">
        <f t="shared" si="744"/>
        <v>44493</v>
      </c>
      <c r="G575" s="122">
        <f t="shared" si="745"/>
        <v>8.5503747935460339E-3</v>
      </c>
      <c r="H575" s="128">
        <f t="shared" si="750"/>
        <v>16</v>
      </c>
      <c r="I575" s="128">
        <f t="shared" si="737"/>
        <v>30</v>
      </c>
      <c r="J575" s="123">
        <f t="shared" si="738"/>
        <v>1.0045511397242624</v>
      </c>
      <c r="K575" s="123">
        <v>1</v>
      </c>
      <c r="L575" s="123">
        <f t="shared" si="781"/>
        <v>1.0045511300000001</v>
      </c>
      <c r="M575" s="123">
        <f t="shared" si="732"/>
        <v>1209.3619576399999</v>
      </c>
      <c r="N575" s="27">
        <f t="shared" si="746"/>
        <v>0</v>
      </c>
      <c r="O575" s="122">
        <f t="shared" si="733"/>
        <v>0</v>
      </c>
      <c r="P575" s="123">
        <f t="shared" si="778"/>
        <v>0</v>
      </c>
      <c r="Q575" s="122">
        <f t="shared" si="739"/>
        <v>0.1268</v>
      </c>
      <c r="R575" s="130">
        <f t="shared" si="734"/>
        <v>1.005319957</v>
      </c>
      <c r="S575" s="123">
        <f t="shared" si="740"/>
        <v>6.4337536100000001</v>
      </c>
      <c r="T575" s="123">
        <f t="shared" si="741"/>
        <v>0</v>
      </c>
      <c r="U575" s="131" t="str">
        <f t="shared" ref="U575" si="803">U574</f>
        <v>J=</v>
      </c>
      <c r="V575" s="140">
        <f t="shared" si="783"/>
        <v>44553</v>
      </c>
      <c r="W575" s="4"/>
      <c r="X575" s="4"/>
      <c r="Y575" s="4"/>
      <c r="AD575" s="5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</row>
    <row r="576" spans="1:47" x14ac:dyDescent="0.2">
      <c r="A576" s="125">
        <f t="shared" si="736"/>
        <v>44540</v>
      </c>
      <c r="B576" s="123">
        <f t="shared" si="731"/>
        <v>1216.5441707</v>
      </c>
      <c r="C576" s="3">
        <f t="shared" si="780"/>
        <v>1203.88292993</v>
      </c>
      <c r="D576" s="126">
        <f t="shared" si="743"/>
        <v>944.52</v>
      </c>
      <c r="E576" s="175">
        <f>IF(DAY(A575)=$A$7,VLOOKUP(A575,[1]A!$A$15:$C$500,3),E575)</f>
        <v>952.596</v>
      </c>
      <c r="F576" s="127">
        <f t="shared" si="744"/>
        <v>44493</v>
      </c>
      <c r="G576" s="122">
        <f t="shared" si="745"/>
        <v>8.5503747935460339E-3</v>
      </c>
      <c r="H576" s="128">
        <f t="shared" si="750"/>
        <v>17</v>
      </c>
      <c r="I576" s="128">
        <f t="shared" si="737"/>
        <v>30</v>
      </c>
      <c r="J576" s="123">
        <f t="shared" si="738"/>
        <v>1.0048362727131697</v>
      </c>
      <c r="K576" s="123">
        <v>1</v>
      </c>
      <c r="L576" s="123">
        <f t="shared" si="781"/>
        <v>1.00483627</v>
      </c>
      <c r="M576" s="123">
        <f t="shared" si="732"/>
        <v>1209.70523282</v>
      </c>
      <c r="N576" s="27">
        <f t="shared" si="746"/>
        <v>0</v>
      </c>
      <c r="O576" s="122">
        <f t="shared" si="733"/>
        <v>0</v>
      </c>
      <c r="P576" s="123">
        <f t="shared" si="778"/>
        <v>0</v>
      </c>
      <c r="Q576" s="122">
        <f t="shared" si="739"/>
        <v>0.1268</v>
      </c>
      <c r="R576" s="130">
        <f t="shared" si="734"/>
        <v>1.0056533919999999</v>
      </c>
      <c r="S576" s="123">
        <f t="shared" si="740"/>
        <v>6.8389378799999996</v>
      </c>
      <c r="T576" s="123">
        <f t="shared" si="741"/>
        <v>0</v>
      </c>
      <c r="U576" s="131" t="str">
        <f t="shared" ref="U576" si="804">U575</f>
        <v>J=</v>
      </c>
      <c r="V576" s="140">
        <f t="shared" si="783"/>
        <v>44553</v>
      </c>
      <c r="W576" s="4"/>
      <c r="X576" s="4"/>
      <c r="Y576" s="4"/>
      <c r="AD576" s="5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</row>
    <row r="577" spans="1:161" x14ac:dyDescent="0.2">
      <c r="A577" s="125">
        <f t="shared" si="736"/>
        <v>44541</v>
      </c>
      <c r="B577" s="123">
        <f t="shared" si="731"/>
        <v>1217.2930781600001</v>
      </c>
      <c r="C577" s="3">
        <f t="shared" si="780"/>
        <v>1203.88292993</v>
      </c>
      <c r="D577" s="126">
        <f t="shared" si="743"/>
        <v>944.52</v>
      </c>
      <c r="E577" s="175">
        <f>IF(DAY(A576)=$A$7,VLOOKUP(A576,[1]A!$A$15:$C$500,3),E576)</f>
        <v>952.596</v>
      </c>
      <c r="F577" s="127">
        <f t="shared" si="744"/>
        <v>44493</v>
      </c>
      <c r="G577" s="122">
        <f t="shared" si="745"/>
        <v>8.5503747935460339E-3</v>
      </c>
      <c r="H577" s="128">
        <f t="shared" si="750"/>
        <v>18</v>
      </c>
      <c r="I577" s="128">
        <f t="shared" si="737"/>
        <v>30</v>
      </c>
      <c r="J577" s="123">
        <f t="shared" si="738"/>
        <v>1.0051214866345632</v>
      </c>
      <c r="K577" s="123">
        <v>1</v>
      </c>
      <c r="L577" s="123">
        <f t="shared" si="781"/>
        <v>1.0051214799999999</v>
      </c>
      <c r="M577" s="123">
        <f t="shared" si="732"/>
        <v>1210.04859227</v>
      </c>
      <c r="N577" s="27">
        <f t="shared" si="746"/>
        <v>0</v>
      </c>
      <c r="O577" s="122">
        <f t="shared" si="733"/>
        <v>0</v>
      </c>
      <c r="P577" s="123">
        <f t="shared" si="778"/>
        <v>0</v>
      </c>
      <c r="Q577" s="122">
        <f t="shared" si="739"/>
        <v>0.1268</v>
      </c>
      <c r="R577" s="130">
        <f t="shared" si="734"/>
        <v>1.0059869379999999</v>
      </c>
      <c r="S577" s="123">
        <f t="shared" si="740"/>
        <v>7.24448589</v>
      </c>
      <c r="T577" s="123">
        <f t="shared" si="741"/>
        <v>0</v>
      </c>
      <c r="U577" s="131" t="str">
        <f t="shared" ref="U577" si="805">U576</f>
        <v>J=</v>
      </c>
      <c r="V577" s="140">
        <f t="shared" si="783"/>
        <v>44553</v>
      </c>
      <c r="W577" s="4"/>
      <c r="X577" s="4"/>
      <c r="Y577" s="4"/>
      <c r="AD577" s="5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</row>
    <row r="578" spans="1:161" x14ac:dyDescent="0.2">
      <c r="A578" s="125">
        <f t="shared" si="736"/>
        <v>44542</v>
      </c>
      <c r="B578" s="123">
        <f t="shared" si="731"/>
        <v>1218.0424580700001</v>
      </c>
      <c r="C578" s="3">
        <f t="shared" si="780"/>
        <v>1203.88292993</v>
      </c>
      <c r="D578" s="126">
        <f t="shared" si="743"/>
        <v>944.52</v>
      </c>
      <c r="E578" s="175">
        <f>IF(DAY(A577)=$A$7,VLOOKUP(A577,[1]A!$A$15:$C$500,3),E577)</f>
        <v>952.596</v>
      </c>
      <c r="F578" s="127">
        <f t="shared" si="744"/>
        <v>44493</v>
      </c>
      <c r="G578" s="122">
        <f t="shared" si="745"/>
        <v>8.5503747935460339E-3</v>
      </c>
      <c r="H578" s="128">
        <f t="shared" si="750"/>
        <v>19</v>
      </c>
      <c r="I578" s="128">
        <f t="shared" si="737"/>
        <v>30</v>
      </c>
      <c r="J578" s="123">
        <f t="shared" si="738"/>
        <v>1.0054067815114149</v>
      </c>
      <c r="K578" s="123">
        <v>1</v>
      </c>
      <c r="L578" s="123">
        <f t="shared" si="781"/>
        <v>1.0054067799999999</v>
      </c>
      <c r="M578" s="123">
        <f t="shared" si="732"/>
        <v>1210.3920600700001</v>
      </c>
      <c r="N578" s="27">
        <f t="shared" si="746"/>
        <v>0</v>
      </c>
      <c r="O578" s="122">
        <f t="shared" si="733"/>
        <v>0</v>
      </c>
      <c r="P578" s="123">
        <f t="shared" si="778"/>
        <v>0</v>
      </c>
      <c r="Q578" s="122">
        <f t="shared" si="739"/>
        <v>0.1268</v>
      </c>
      <c r="R578" s="130">
        <f t="shared" si="734"/>
        <v>1.006320595</v>
      </c>
      <c r="S578" s="123">
        <f t="shared" si="740"/>
        <v>7.650398</v>
      </c>
      <c r="T578" s="123">
        <f t="shared" si="741"/>
        <v>0</v>
      </c>
      <c r="U578" s="131" t="str">
        <f t="shared" ref="U578" si="806">U577</f>
        <v>J=</v>
      </c>
      <c r="V578" s="140">
        <f t="shared" si="783"/>
        <v>44553</v>
      </c>
      <c r="W578" s="4"/>
      <c r="X578" s="4"/>
      <c r="Y578" s="4"/>
      <c r="AD578" s="5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</row>
    <row r="579" spans="1:161" x14ac:dyDescent="0.2">
      <c r="A579" s="125">
        <f t="shared" si="736"/>
        <v>44543</v>
      </c>
      <c r="B579" s="123">
        <f t="shared" si="731"/>
        <v>1218.7922851800001</v>
      </c>
      <c r="C579" s="3">
        <f t="shared" si="780"/>
        <v>1203.88292993</v>
      </c>
      <c r="D579" s="126">
        <f t="shared" si="743"/>
        <v>944.52</v>
      </c>
      <c r="E579" s="175">
        <f>IF(DAY(A578)=$A$7,VLOOKUP(A578,[1]A!$A$15:$C$500,3),E578)</f>
        <v>952.596</v>
      </c>
      <c r="F579" s="127">
        <f t="shared" si="744"/>
        <v>44493</v>
      </c>
      <c r="G579" s="122">
        <f t="shared" si="745"/>
        <v>8.5503747935460339E-3</v>
      </c>
      <c r="H579" s="128">
        <f t="shared" si="750"/>
        <v>20</v>
      </c>
      <c r="I579" s="128">
        <f t="shared" si="737"/>
        <v>30</v>
      </c>
      <c r="J579" s="123">
        <f t="shared" si="738"/>
        <v>1.0056921573667035</v>
      </c>
      <c r="K579" s="123">
        <v>1</v>
      </c>
      <c r="L579" s="123">
        <f t="shared" si="781"/>
        <v>1.00569215</v>
      </c>
      <c r="M579" s="123">
        <f t="shared" si="732"/>
        <v>1210.7356121400001</v>
      </c>
      <c r="N579" s="27">
        <f t="shared" si="746"/>
        <v>0</v>
      </c>
      <c r="O579" s="122">
        <f t="shared" si="733"/>
        <v>0</v>
      </c>
      <c r="P579" s="123">
        <f t="shared" si="778"/>
        <v>0</v>
      </c>
      <c r="Q579" s="122">
        <f t="shared" si="739"/>
        <v>0.1268</v>
      </c>
      <c r="R579" s="130">
        <f t="shared" si="734"/>
        <v>1.0066543619999999</v>
      </c>
      <c r="S579" s="123">
        <f t="shared" si="740"/>
        <v>8.0566730399999997</v>
      </c>
      <c r="T579" s="123">
        <f t="shared" si="741"/>
        <v>0</v>
      </c>
      <c r="U579" s="131" t="str">
        <f t="shared" ref="U579" si="807">U578</f>
        <v>J=</v>
      </c>
      <c r="V579" s="140">
        <f t="shared" si="783"/>
        <v>44553</v>
      </c>
      <c r="W579" s="4"/>
      <c r="X579" s="4"/>
      <c r="Y579" s="4"/>
      <c r="AD579" s="5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</row>
    <row r="580" spans="1:161" x14ac:dyDescent="0.2">
      <c r="A580" s="125">
        <f t="shared" si="736"/>
        <v>44544</v>
      </c>
      <c r="B580" s="123">
        <f t="shared" si="731"/>
        <v>1219.5425851800001</v>
      </c>
      <c r="C580" s="3">
        <f t="shared" si="780"/>
        <v>1203.88292993</v>
      </c>
      <c r="D580" s="126">
        <f t="shared" si="743"/>
        <v>944.52</v>
      </c>
      <c r="E580" s="175">
        <f>IF(DAY(A579)=$A$7,VLOOKUP(A579,[1]A!$A$15:$C$500,3),E579)</f>
        <v>952.596</v>
      </c>
      <c r="F580" s="127">
        <f t="shared" si="744"/>
        <v>44493</v>
      </c>
      <c r="G580" s="122">
        <f t="shared" si="745"/>
        <v>8.5503747935460339E-3</v>
      </c>
      <c r="H580" s="128">
        <f t="shared" si="750"/>
        <v>21</v>
      </c>
      <c r="I580" s="128">
        <f t="shared" si="737"/>
        <v>30</v>
      </c>
      <c r="J580" s="123">
        <f t="shared" si="738"/>
        <v>1.0059776142234138</v>
      </c>
      <c r="K580" s="123">
        <v>1</v>
      </c>
      <c r="L580" s="123">
        <f t="shared" si="781"/>
        <v>1.00597761</v>
      </c>
      <c r="M580" s="123">
        <f t="shared" si="732"/>
        <v>1211.0792725700001</v>
      </c>
      <c r="N580" s="27">
        <f t="shared" si="746"/>
        <v>0</v>
      </c>
      <c r="O580" s="122">
        <f t="shared" si="733"/>
        <v>0</v>
      </c>
      <c r="P580" s="123">
        <f t="shared" si="778"/>
        <v>0</v>
      </c>
      <c r="Q580" s="122">
        <f t="shared" si="739"/>
        <v>0.1268</v>
      </c>
      <c r="R580" s="130">
        <f t="shared" si="734"/>
        <v>1.0069882400000001</v>
      </c>
      <c r="S580" s="123">
        <f t="shared" si="740"/>
        <v>8.4633126099999991</v>
      </c>
      <c r="T580" s="123">
        <f t="shared" si="741"/>
        <v>0</v>
      </c>
      <c r="U580" s="131" t="str">
        <f t="shared" ref="U580" si="808">U579</f>
        <v>J=</v>
      </c>
      <c r="V580" s="140">
        <f t="shared" si="783"/>
        <v>44553</v>
      </c>
      <c r="W580" s="4"/>
      <c r="X580" s="4"/>
      <c r="Y580" s="4"/>
      <c r="AD580" s="5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</row>
    <row r="581" spans="1:161" x14ac:dyDescent="0.2">
      <c r="A581" s="125">
        <f t="shared" si="736"/>
        <v>44545</v>
      </c>
      <c r="B581" s="123">
        <f t="shared" si="731"/>
        <v>1220.2933461300001</v>
      </c>
      <c r="C581" s="3">
        <f t="shared" si="780"/>
        <v>1203.88292993</v>
      </c>
      <c r="D581" s="126">
        <f t="shared" si="743"/>
        <v>944.52</v>
      </c>
      <c r="E581" s="175">
        <f>IF(DAY(A580)=$A$7,VLOOKUP(A580,[1]A!$A$15:$C$500,3),E580)</f>
        <v>952.596</v>
      </c>
      <c r="F581" s="127">
        <f t="shared" si="744"/>
        <v>44493</v>
      </c>
      <c r="G581" s="122">
        <f t="shared" si="745"/>
        <v>8.5503747935460339E-3</v>
      </c>
      <c r="H581" s="128">
        <f t="shared" si="750"/>
        <v>22</v>
      </c>
      <c r="I581" s="128">
        <f t="shared" si="737"/>
        <v>30</v>
      </c>
      <c r="J581" s="123">
        <f t="shared" si="738"/>
        <v>1.0062631521045375</v>
      </c>
      <c r="K581" s="123">
        <v>1</v>
      </c>
      <c r="L581" s="123">
        <f t="shared" si="781"/>
        <v>1.0062631500000001</v>
      </c>
      <c r="M581" s="123">
        <f t="shared" si="732"/>
        <v>1211.4230293000001</v>
      </c>
      <c r="N581" s="27">
        <f t="shared" si="746"/>
        <v>0</v>
      </c>
      <c r="O581" s="122">
        <f t="shared" si="733"/>
        <v>0</v>
      </c>
      <c r="P581" s="123">
        <f t="shared" si="778"/>
        <v>0</v>
      </c>
      <c r="Q581" s="122">
        <f t="shared" si="739"/>
        <v>0.1268</v>
      </c>
      <c r="R581" s="130">
        <f t="shared" si="734"/>
        <v>1.0073222289999999</v>
      </c>
      <c r="S581" s="123">
        <f t="shared" si="740"/>
        <v>8.8703168300000002</v>
      </c>
      <c r="T581" s="123">
        <f t="shared" si="741"/>
        <v>0</v>
      </c>
      <c r="U581" s="131" t="str">
        <f t="shared" ref="U581" si="809">U580</f>
        <v>J=</v>
      </c>
      <c r="V581" s="140">
        <f t="shared" si="783"/>
        <v>44553</v>
      </c>
      <c r="W581" s="4"/>
      <c r="X581" s="4"/>
      <c r="Y581" s="4"/>
      <c r="AD581" s="5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</row>
    <row r="582" spans="1:161" x14ac:dyDescent="0.2">
      <c r="A582" s="125">
        <f t="shared" si="736"/>
        <v>44546</v>
      </c>
      <c r="B582" s="123">
        <f t="shared" si="731"/>
        <v>1221.04456826</v>
      </c>
      <c r="C582" s="3">
        <f t="shared" si="780"/>
        <v>1203.88292993</v>
      </c>
      <c r="D582" s="126">
        <f t="shared" si="743"/>
        <v>944.52</v>
      </c>
      <c r="E582" s="175">
        <f>IF(DAY(A581)=$A$7,VLOOKUP(A581,[1]A!$A$15:$C$500,3),E581)</f>
        <v>952.596</v>
      </c>
      <c r="F582" s="127">
        <f t="shared" si="744"/>
        <v>44493</v>
      </c>
      <c r="G582" s="122">
        <f t="shared" si="745"/>
        <v>8.5503747935460339E-3</v>
      </c>
      <c r="H582" s="128">
        <f t="shared" si="750"/>
        <v>23</v>
      </c>
      <c r="I582" s="128">
        <f t="shared" si="737"/>
        <v>30</v>
      </c>
      <c r="J582" s="123">
        <f t="shared" si="738"/>
        <v>1.0065487710330725</v>
      </c>
      <c r="K582" s="123">
        <v>1</v>
      </c>
      <c r="L582" s="123">
        <f t="shared" si="781"/>
        <v>1.00654877</v>
      </c>
      <c r="M582" s="123">
        <f t="shared" si="732"/>
        <v>1211.7668823399999</v>
      </c>
      <c r="N582" s="27">
        <f t="shared" si="746"/>
        <v>0</v>
      </c>
      <c r="O582" s="122">
        <f t="shared" si="733"/>
        <v>0</v>
      </c>
      <c r="P582" s="123">
        <f t="shared" si="778"/>
        <v>0</v>
      </c>
      <c r="Q582" s="122">
        <f t="shared" si="739"/>
        <v>0.1268</v>
      </c>
      <c r="R582" s="130">
        <f t="shared" si="734"/>
        <v>1.007656329</v>
      </c>
      <c r="S582" s="123">
        <f t="shared" si="740"/>
        <v>9.2776859199999997</v>
      </c>
      <c r="T582" s="123">
        <f t="shared" si="741"/>
        <v>0</v>
      </c>
      <c r="U582" s="131" t="str">
        <f t="shared" ref="U582" si="810">U581</f>
        <v>J=</v>
      </c>
      <c r="V582" s="140">
        <f t="shared" si="783"/>
        <v>44553</v>
      </c>
      <c r="W582" s="4"/>
      <c r="X582" s="4"/>
      <c r="Y582" s="4"/>
      <c r="AD582" s="5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</row>
    <row r="583" spans="1:161" x14ac:dyDescent="0.2">
      <c r="A583" s="125">
        <f t="shared" si="736"/>
        <v>44547</v>
      </c>
      <c r="B583" s="123">
        <f t="shared" si="731"/>
        <v>1221.7962505599999</v>
      </c>
      <c r="C583" s="3">
        <f t="shared" si="780"/>
        <v>1203.88292993</v>
      </c>
      <c r="D583" s="126">
        <f t="shared" si="743"/>
        <v>944.52</v>
      </c>
      <c r="E583" s="175">
        <f>IF(DAY(A582)=$A$7,VLOOKUP(A582,[1]A!$A$15:$C$500,3),E582)</f>
        <v>952.596</v>
      </c>
      <c r="F583" s="127">
        <f t="shared" si="744"/>
        <v>44493</v>
      </c>
      <c r="G583" s="122">
        <f t="shared" si="745"/>
        <v>8.5503747935460339E-3</v>
      </c>
      <c r="H583" s="128">
        <f t="shared" si="750"/>
        <v>24</v>
      </c>
      <c r="I583" s="128">
        <f t="shared" si="737"/>
        <v>30</v>
      </c>
      <c r="J583" s="123">
        <f t="shared" si="738"/>
        <v>1.0068344710320236</v>
      </c>
      <c r="K583" s="123">
        <v>1</v>
      </c>
      <c r="L583" s="123">
        <f t="shared" si="781"/>
        <v>1.00683447</v>
      </c>
      <c r="M583" s="123">
        <f t="shared" si="732"/>
        <v>1212.1108316899999</v>
      </c>
      <c r="N583" s="27">
        <f t="shared" si="746"/>
        <v>0</v>
      </c>
      <c r="O583" s="122">
        <f t="shared" si="733"/>
        <v>0</v>
      </c>
      <c r="P583" s="123">
        <f t="shared" si="778"/>
        <v>0</v>
      </c>
      <c r="Q583" s="122">
        <f t="shared" si="739"/>
        <v>0.1268</v>
      </c>
      <c r="R583" s="130">
        <f t="shared" si="734"/>
        <v>1.0079905389999999</v>
      </c>
      <c r="S583" s="123">
        <f t="shared" si="740"/>
        <v>9.6854188699999995</v>
      </c>
      <c r="T583" s="123">
        <f t="shared" si="741"/>
        <v>0</v>
      </c>
      <c r="U583" s="131" t="str">
        <f t="shared" ref="U583" si="811">U582</f>
        <v>J=</v>
      </c>
      <c r="V583" s="140">
        <f t="shared" si="783"/>
        <v>44553</v>
      </c>
      <c r="W583" s="4"/>
      <c r="X583" s="4"/>
      <c r="Y583" s="4"/>
      <c r="AD583" s="5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</row>
    <row r="584" spans="1:161" x14ac:dyDescent="0.2">
      <c r="A584" s="125">
        <f t="shared" si="736"/>
        <v>44548</v>
      </c>
      <c r="B584" s="123">
        <f t="shared" si="731"/>
        <v>1222.5483944699999</v>
      </c>
      <c r="C584" s="3">
        <f t="shared" si="780"/>
        <v>1203.88292993</v>
      </c>
      <c r="D584" s="126">
        <f t="shared" si="743"/>
        <v>944.52</v>
      </c>
      <c r="E584" s="175">
        <f>IF(DAY(A583)=$A$7,VLOOKUP(A583,[1]A!$A$15:$C$500,3),E583)</f>
        <v>952.596</v>
      </c>
      <c r="F584" s="127">
        <f t="shared" si="744"/>
        <v>44493</v>
      </c>
      <c r="G584" s="122">
        <f t="shared" si="745"/>
        <v>8.5503747935460339E-3</v>
      </c>
      <c r="H584" s="128">
        <f t="shared" si="750"/>
        <v>25</v>
      </c>
      <c r="I584" s="128">
        <f t="shared" si="737"/>
        <v>30</v>
      </c>
      <c r="J584" s="123">
        <f t="shared" si="738"/>
        <v>1.0071202521244018</v>
      </c>
      <c r="K584" s="123">
        <v>1</v>
      </c>
      <c r="L584" s="123">
        <f t="shared" si="781"/>
        <v>1.0071202500000001</v>
      </c>
      <c r="M584" s="123">
        <f t="shared" si="732"/>
        <v>1212.45487736</v>
      </c>
      <c r="N584" s="27">
        <f t="shared" si="746"/>
        <v>0</v>
      </c>
      <c r="O584" s="122">
        <f t="shared" si="733"/>
        <v>0</v>
      </c>
      <c r="P584" s="123">
        <f t="shared" si="778"/>
        <v>0</v>
      </c>
      <c r="Q584" s="122">
        <f t="shared" si="739"/>
        <v>0.1268</v>
      </c>
      <c r="R584" s="130">
        <f t="shared" si="734"/>
        <v>1.0083248600000001</v>
      </c>
      <c r="S584" s="123">
        <f t="shared" si="740"/>
        <v>10.093517110000001</v>
      </c>
      <c r="T584" s="123">
        <f t="shared" si="741"/>
        <v>0</v>
      </c>
      <c r="U584" s="131" t="str">
        <f t="shared" ref="U584" si="812">U583</f>
        <v>J=</v>
      </c>
      <c r="V584" s="140">
        <f t="shared" si="783"/>
        <v>44553</v>
      </c>
      <c r="W584" s="4"/>
      <c r="X584" s="4"/>
      <c r="Y584" s="4"/>
      <c r="AD584" s="5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</row>
    <row r="585" spans="1:161" x14ac:dyDescent="0.2">
      <c r="A585" s="125">
        <f t="shared" si="736"/>
        <v>44549</v>
      </c>
      <c r="B585" s="123">
        <f t="shared" si="731"/>
        <v>1223.30100017</v>
      </c>
      <c r="C585" s="3">
        <f t="shared" si="780"/>
        <v>1203.88292993</v>
      </c>
      <c r="D585" s="126">
        <f t="shared" si="743"/>
        <v>944.52</v>
      </c>
      <c r="E585" s="175">
        <f>IF(DAY(A584)=$A$7,VLOOKUP(A584,[1]A!$A$15:$C$500,3),E584)</f>
        <v>952.596</v>
      </c>
      <c r="F585" s="127">
        <f t="shared" si="744"/>
        <v>44493</v>
      </c>
      <c r="G585" s="122">
        <f t="shared" si="745"/>
        <v>8.5503747935460339E-3</v>
      </c>
      <c r="H585" s="128">
        <f t="shared" si="750"/>
        <v>26</v>
      </c>
      <c r="I585" s="128">
        <f t="shared" si="737"/>
        <v>30</v>
      </c>
      <c r="J585" s="123">
        <f t="shared" si="738"/>
        <v>1.0074061143332247</v>
      </c>
      <c r="K585" s="123">
        <v>1</v>
      </c>
      <c r="L585" s="123">
        <f t="shared" si="781"/>
        <v>1.00740611</v>
      </c>
      <c r="M585" s="123">
        <f t="shared" si="732"/>
        <v>1212.79901933</v>
      </c>
      <c r="N585" s="27">
        <f t="shared" si="746"/>
        <v>0</v>
      </c>
      <c r="O585" s="122">
        <f t="shared" si="733"/>
        <v>0</v>
      </c>
      <c r="P585" s="123">
        <f t="shared" si="778"/>
        <v>0</v>
      </c>
      <c r="Q585" s="122">
        <f t="shared" si="739"/>
        <v>0.1268</v>
      </c>
      <c r="R585" s="130">
        <f t="shared" si="734"/>
        <v>1.0086592919999999</v>
      </c>
      <c r="S585" s="123">
        <f t="shared" si="740"/>
        <v>10.50198084</v>
      </c>
      <c r="T585" s="123">
        <f t="shared" si="741"/>
        <v>0</v>
      </c>
      <c r="U585" s="131" t="str">
        <f t="shared" ref="U585" si="813">U584</f>
        <v>J=</v>
      </c>
      <c r="V585" s="140">
        <f t="shared" si="783"/>
        <v>44553</v>
      </c>
      <c r="W585" s="4"/>
      <c r="X585" s="4"/>
      <c r="Y585" s="4"/>
      <c r="AD585" s="5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</row>
    <row r="586" spans="1:161" x14ac:dyDescent="0.2">
      <c r="A586" s="125">
        <f t="shared" si="736"/>
        <v>44550</v>
      </c>
      <c r="B586" s="123">
        <f t="shared" ref="B586:B621" si="814">(M586+S586)</f>
        <v>1224.05406791</v>
      </c>
      <c r="C586" s="3">
        <f t="shared" si="780"/>
        <v>1203.88292993</v>
      </c>
      <c r="D586" s="126">
        <f t="shared" si="743"/>
        <v>944.52</v>
      </c>
      <c r="E586" s="175">
        <f>IF(DAY(A585)=$A$7,VLOOKUP(A585,[1]A!$A$15:$C$500,3),E585)</f>
        <v>952.596</v>
      </c>
      <c r="F586" s="127">
        <f t="shared" si="744"/>
        <v>44493</v>
      </c>
      <c r="G586" s="122">
        <f t="shared" si="745"/>
        <v>8.5503747935460339E-3</v>
      </c>
      <c r="H586" s="128">
        <f t="shared" si="750"/>
        <v>27</v>
      </c>
      <c r="I586" s="128">
        <f t="shared" si="737"/>
        <v>30</v>
      </c>
      <c r="J586" s="123">
        <f t="shared" si="738"/>
        <v>1.0076920576815167</v>
      </c>
      <c r="K586" s="123">
        <v>1</v>
      </c>
      <c r="L586" s="123">
        <f t="shared" si="781"/>
        <v>1.00769205</v>
      </c>
      <c r="M586" s="123">
        <f t="shared" ref="M586:M621" si="815">TRUNC(C586*L586,8)</f>
        <v>1213.14325762</v>
      </c>
      <c r="N586" s="27">
        <f t="shared" si="746"/>
        <v>0</v>
      </c>
      <c r="O586" s="122">
        <f t="shared" ref="O586:O649" si="816">IF(N586&gt;0,VLOOKUP(N586,$X$10:$AD$121,7),0)</f>
        <v>0</v>
      </c>
      <c r="P586" s="123">
        <f t="shared" si="778"/>
        <v>0</v>
      </c>
      <c r="Q586" s="122">
        <f t="shared" si="739"/>
        <v>0.1268</v>
      </c>
      <c r="R586" s="130">
        <f t="shared" ref="R586:R649" si="817">ROUND((1+Q586)^(1/12)^(H586/I586),9)</f>
        <v>1.0089938350000001</v>
      </c>
      <c r="S586" s="123">
        <f t="shared" si="740"/>
        <v>10.910810290000001</v>
      </c>
      <c r="T586" s="123">
        <f t="shared" si="741"/>
        <v>0</v>
      </c>
      <c r="U586" s="131" t="str">
        <f t="shared" ref="U586" si="818">U585</f>
        <v>J=</v>
      </c>
      <c r="V586" s="140">
        <f t="shared" si="783"/>
        <v>44553</v>
      </c>
      <c r="W586" s="4"/>
      <c r="X586" s="4"/>
      <c r="Y586" s="4"/>
      <c r="AD586" s="5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</row>
    <row r="587" spans="1:161" x14ac:dyDescent="0.2">
      <c r="A587" s="125">
        <f t="shared" ref="A587:A650" si="819">(A586+1)</f>
        <v>44551</v>
      </c>
      <c r="B587" s="123">
        <f t="shared" si="814"/>
        <v>1224.80761001</v>
      </c>
      <c r="C587" s="3">
        <f t="shared" si="780"/>
        <v>1203.88292993</v>
      </c>
      <c r="D587" s="126">
        <f t="shared" si="743"/>
        <v>944.52</v>
      </c>
      <c r="E587" s="175">
        <f>IF(DAY(A586)=$A$7,VLOOKUP(A586,[1]A!$A$15:$C$500,3),E586)</f>
        <v>952.596</v>
      </c>
      <c r="F587" s="127">
        <f t="shared" si="744"/>
        <v>44493</v>
      </c>
      <c r="G587" s="122">
        <f t="shared" si="745"/>
        <v>8.5503747935460339E-3</v>
      </c>
      <c r="H587" s="128">
        <f t="shared" si="750"/>
        <v>28</v>
      </c>
      <c r="I587" s="128">
        <f t="shared" ref="I587:I650" si="820">IF(DAY(A587)=A$7+1,DAY(EOMONTH(A587,0)),I586)</f>
        <v>30</v>
      </c>
      <c r="J587" s="123">
        <f t="shared" ref="J587:J650" si="821">IF(E587&gt;D587,((E587/D587)^(H587/I587)),1)</f>
        <v>1.0079780821923083</v>
      </c>
      <c r="K587" s="123">
        <v>1</v>
      </c>
      <c r="L587" s="123">
        <f t="shared" si="781"/>
        <v>1.00797808</v>
      </c>
      <c r="M587" s="123">
        <f t="shared" si="815"/>
        <v>1213.48760425</v>
      </c>
      <c r="N587" s="27">
        <f t="shared" si="746"/>
        <v>0</v>
      </c>
      <c r="O587" s="122">
        <f t="shared" si="816"/>
        <v>0</v>
      </c>
      <c r="P587" s="123">
        <f t="shared" si="778"/>
        <v>0</v>
      </c>
      <c r="Q587" s="122">
        <f t="shared" ref="Q587:Q650" si="822">(Q586)</f>
        <v>0.1268</v>
      </c>
      <c r="R587" s="130">
        <f t="shared" si="817"/>
        <v>1.0093284890000001</v>
      </c>
      <c r="S587" s="123">
        <f t="shared" ref="S587:S621" si="823">TRUNC(M587*(R587-1),8)</f>
        <v>11.320005760000001</v>
      </c>
      <c r="T587" s="123">
        <f t="shared" ref="T587:T650" si="824">IF(N587&gt;0,P587+S587,0)</f>
        <v>0</v>
      </c>
      <c r="U587" s="131" t="str">
        <f t="shared" ref="U587" si="825">U586</f>
        <v>J=</v>
      </c>
      <c r="V587" s="140">
        <f t="shared" si="783"/>
        <v>44553</v>
      </c>
      <c r="W587" s="28"/>
      <c r="X587" s="4"/>
      <c r="Y587" s="4"/>
      <c r="AA587" s="18"/>
      <c r="AB587" s="18"/>
      <c r="AC587" s="18"/>
      <c r="AD587" s="19"/>
      <c r="AE587" s="18"/>
      <c r="AF587" s="18"/>
      <c r="AG587" s="18"/>
      <c r="AH587" s="18"/>
      <c r="AI587" s="17"/>
      <c r="AJ587" s="17"/>
      <c r="AK587" s="17"/>
      <c r="AL587" s="17"/>
      <c r="AM587" s="17"/>
      <c r="AN587" s="17"/>
      <c r="AO587" s="17"/>
      <c r="AP587" s="17"/>
      <c r="AQ587" s="17"/>
      <c r="AR587" s="17"/>
      <c r="AS587" s="17"/>
      <c r="AT587" s="17"/>
      <c r="AU587" s="17"/>
      <c r="AV587" s="18"/>
      <c r="AW587" s="18"/>
      <c r="AX587" s="18"/>
      <c r="AY587" s="18"/>
      <c r="AZ587" s="18"/>
      <c r="BA587" s="18"/>
      <c r="BB587" s="18"/>
      <c r="BC587" s="18"/>
      <c r="BD587" s="18"/>
      <c r="BE587" s="18"/>
      <c r="BF587" s="18"/>
      <c r="BG587" s="18"/>
      <c r="BH587" s="18"/>
      <c r="BI587" s="18"/>
      <c r="BJ587" s="18"/>
      <c r="BK587" s="18"/>
      <c r="BL587" s="18"/>
      <c r="BM587" s="18"/>
      <c r="BN587" s="18"/>
      <c r="BO587" s="18"/>
      <c r="BP587" s="18"/>
      <c r="BQ587" s="18"/>
      <c r="BR587" s="18"/>
      <c r="BS587" s="18"/>
      <c r="BT587" s="18"/>
      <c r="BU587" s="18"/>
      <c r="BV587" s="18"/>
      <c r="BW587" s="18"/>
      <c r="BX587" s="18"/>
      <c r="BY587" s="18"/>
      <c r="BZ587" s="18"/>
      <c r="CA587" s="18"/>
      <c r="CB587" s="18"/>
      <c r="CC587" s="18"/>
      <c r="CD587" s="18"/>
      <c r="CE587" s="18"/>
      <c r="CF587" s="18"/>
      <c r="CG587" s="18"/>
      <c r="CH587" s="18"/>
      <c r="CI587" s="18"/>
      <c r="CJ587" s="18"/>
      <c r="CK587" s="18"/>
      <c r="CL587" s="18"/>
      <c r="CM587" s="18"/>
      <c r="CN587" s="18"/>
      <c r="CO587" s="18"/>
      <c r="CP587" s="18"/>
      <c r="CQ587" s="18"/>
      <c r="CR587" s="18"/>
      <c r="CS587" s="18"/>
      <c r="CT587" s="18"/>
      <c r="CU587" s="18"/>
      <c r="CV587" s="18"/>
      <c r="CW587" s="18"/>
      <c r="CX587" s="18"/>
      <c r="CY587" s="18"/>
      <c r="CZ587" s="18"/>
      <c r="DA587" s="18"/>
      <c r="DB587" s="18"/>
      <c r="DC587" s="18"/>
      <c r="DD587" s="18"/>
      <c r="DE587" s="18"/>
      <c r="DF587" s="18"/>
      <c r="DG587" s="18"/>
      <c r="DH587" s="18"/>
      <c r="DI587" s="18"/>
      <c r="DJ587" s="18"/>
      <c r="DK587" s="18"/>
      <c r="DL587" s="18"/>
      <c r="DM587" s="18"/>
      <c r="DN587" s="18"/>
      <c r="DO587" s="18"/>
      <c r="DP587" s="18"/>
      <c r="DQ587" s="18"/>
      <c r="DR587" s="18"/>
      <c r="DS587" s="18"/>
      <c r="DT587" s="18"/>
      <c r="DU587" s="18"/>
      <c r="DV587" s="18"/>
      <c r="DW587" s="18"/>
      <c r="DX587" s="18"/>
      <c r="DY587" s="18"/>
      <c r="DZ587" s="18"/>
      <c r="EA587" s="18"/>
      <c r="EB587" s="18"/>
      <c r="EC587" s="18"/>
      <c r="ED587" s="18"/>
      <c r="EE587" s="18"/>
      <c r="EF587" s="18"/>
      <c r="EG587" s="18"/>
      <c r="EH587" s="18"/>
      <c r="EI587" s="18"/>
      <c r="EJ587" s="18"/>
      <c r="EK587" s="18"/>
      <c r="EL587" s="18"/>
      <c r="EM587" s="18"/>
      <c r="EN587" s="18"/>
      <c r="EO587" s="18"/>
      <c r="EP587" s="18"/>
      <c r="EQ587" s="18"/>
      <c r="ER587" s="18"/>
      <c r="ES587" s="18"/>
      <c r="ET587" s="18"/>
      <c r="EU587" s="18"/>
      <c r="EV587" s="18"/>
      <c r="EW587" s="18"/>
      <c r="EX587" s="18"/>
      <c r="EY587" s="18"/>
      <c r="EZ587" s="18"/>
      <c r="FA587" s="18"/>
      <c r="FB587" s="18"/>
      <c r="FC587" s="18"/>
      <c r="FD587" s="18"/>
      <c r="FE587" s="18"/>
    </row>
    <row r="588" spans="1:161" x14ac:dyDescent="0.2">
      <c r="A588" s="125">
        <f t="shared" si="819"/>
        <v>44552</v>
      </c>
      <c r="B588" s="123">
        <f t="shared" si="814"/>
        <v>1225.5616024200001</v>
      </c>
      <c r="C588" s="3">
        <f t="shared" si="780"/>
        <v>1203.88292993</v>
      </c>
      <c r="D588" s="126">
        <f t="shared" ref="D588:D621" si="826">IF(E588=E587,D587,E587)</f>
        <v>944.52</v>
      </c>
      <c r="E588" s="175">
        <f>IF(DAY(A587)=$A$7,VLOOKUP(A587,[1]A!$A$15:$C$500,3),E587)</f>
        <v>952.596</v>
      </c>
      <c r="F588" s="127">
        <f t="shared" ref="F588:F621" si="827">IF(D588=D587,F587,EDATE(A588,-1))</f>
        <v>44493</v>
      </c>
      <c r="G588" s="122">
        <f t="shared" ref="G588:G621" si="828">(E588/D588)-1</f>
        <v>8.5503747935460339E-3</v>
      </c>
      <c r="H588" s="128">
        <f t="shared" si="750"/>
        <v>29</v>
      </c>
      <c r="I588" s="128">
        <f t="shared" si="820"/>
        <v>30</v>
      </c>
      <c r="J588" s="123">
        <f t="shared" si="821"/>
        <v>1.0082641878886367</v>
      </c>
      <c r="K588" s="123">
        <v>1</v>
      </c>
      <c r="L588" s="123">
        <f t="shared" si="781"/>
        <v>1.0082641800000001</v>
      </c>
      <c r="M588" s="123">
        <f t="shared" si="815"/>
        <v>1213.83203516</v>
      </c>
      <c r="N588" s="27">
        <f t="shared" ref="N588:N651" si="829">IF(DAY(A588)=A$7,VLOOKUP(A588,$Y$10:$AG$75,8),0)</f>
        <v>0</v>
      </c>
      <c r="O588" s="122">
        <f t="shared" si="816"/>
        <v>0</v>
      </c>
      <c r="P588" s="123">
        <f t="shared" si="778"/>
        <v>0</v>
      </c>
      <c r="Q588" s="122">
        <f t="shared" si="822"/>
        <v>0.1268</v>
      </c>
      <c r="R588" s="130">
        <f t="shared" si="817"/>
        <v>1.0096632539999999</v>
      </c>
      <c r="S588" s="123">
        <f t="shared" si="823"/>
        <v>11.72956726</v>
      </c>
      <c r="T588" s="123">
        <f t="shared" si="824"/>
        <v>0</v>
      </c>
      <c r="U588" s="131" t="str">
        <f t="shared" ref="U588" si="830">U587</f>
        <v>J=</v>
      </c>
      <c r="V588" s="140">
        <f t="shared" si="783"/>
        <v>44553</v>
      </c>
      <c r="W588" s="4"/>
      <c r="X588" s="4"/>
      <c r="Y588" s="4"/>
      <c r="AD588" s="5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</row>
    <row r="589" spans="1:161" x14ac:dyDescent="0.2">
      <c r="A589" s="125">
        <f t="shared" si="819"/>
        <v>44553</v>
      </c>
      <c r="B589" s="123">
        <f t="shared" si="814"/>
        <v>1226.31606964</v>
      </c>
      <c r="C589" s="3">
        <f t="shared" si="780"/>
        <v>1203.88292993</v>
      </c>
      <c r="D589" s="126">
        <f t="shared" si="826"/>
        <v>944.52</v>
      </c>
      <c r="E589" s="175">
        <f>IF(DAY(A588)=$A$7,VLOOKUP(A588,[1]A!$A$15:$C$500,3),E588)</f>
        <v>952.596</v>
      </c>
      <c r="F589" s="127">
        <f t="shared" si="827"/>
        <v>44493</v>
      </c>
      <c r="G589" s="122">
        <f t="shared" si="828"/>
        <v>8.5503747935460339E-3</v>
      </c>
      <c r="H589" s="128">
        <f t="shared" si="750"/>
        <v>30</v>
      </c>
      <c r="I589" s="128">
        <f t="shared" si="820"/>
        <v>30</v>
      </c>
      <c r="J589" s="123">
        <f t="shared" si="821"/>
        <v>1.008550374793546</v>
      </c>
      <c r="K589" s="123">
        <v>1</v>
      </c>
      <c r="L589" s="123">
        <f t="shared" si="781"/>
        <v>1.00855037</v>
      </c>
      <c r="M589" s="123">
        <f t="shared" si="815"/>
        <v>1214.1765744100001</v>
      </c>
      <c r="N589" s="27">
        <f t="shared" si="829"/>
        <v>19</v>
      </c>
      <c r="O589" s="122">
        <f t="shared" si="816"/>
        <v>0</v>
      </c>
      <c r="P589" s="123">
        <f t="shared" si="778"/>
        <v>0</v>
      </c>
      <c r="Q589" s="122">
        <f t="shared" si="822"/>
        <v>0.1268</v>
      </c>
      <c r="R589" s="130">
        <f t="shared" si="817"/>
        <v>1.00999813</v>
      </c>
      <c r="S589" s="123">
        <f t="shared" si="823"/>
        <v>12.13949523</v>
      </c>
      <c r="T589" s="123">
        <f t="shared" si="824"/>
        <v>12.13949523</v>
      </c>
      <c r="U589" s="131" t="str">
        <f t="shared" ref="U589" si="831">U588</f>
        <v>J=</v>
      </c>
      <c r="V589" s="140">
        <f t="shared" si="783"/>
        <v>44553</v>
      </c>
      <c r="W589" s="4"/>
      <c r="X589" s="4"/>
      <c r="Y589" s="4"/>
      <c r="AD589" s="5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  <c r="AU589" s="13"/>
    </row>
    <row r="590" spans="1:161" x14ac:dyDescent="0.2">
      <c r="A590" s="125">
        <f t="shared" si="819"/>
        <v>44554</v>
      </c>
      <c r="B590" s="123">
        <f t="shared" si="814"/>
        <v>1214.8288657400001</v>
      </c>
      <c r="C590" s="3">
        <f t="shared" si="780"/>
        <v>1214.1765744100001</v>
      </c>
      <c r="D590" s="126">
        <f t="shared" si="826"/>
        <v>952.596</v>
      </c>
      <c r="E590" s="175">
        <f>IF(DAY(A589)=$A$7,VLOOKUP(A589,[1]A!$A$15:$C$500,3),E589)</f>
        <v>959.00099999999998</v>
      </c>
      <c r="F590" s="127">
        <f t="shared" si="827"/>
        <v>44524</v>
      </c>
      <c r="G590" s="122">
        <f t="shared" si="828"/>
        <v>6.723731781363762E-3</v>
      </c>
      <c r="H590" s="128">
        <f t="shared" si="750"/>
        <v>1</v>
      </c>
      <c r="I590" s="128">
        <f t="shared" si="820"/>
        <v>31</v>
      </c>
      <c r="J590" s="123">
        <f t="shared" si="821"/>
        <v>1.0002161920213546</v>
      </c>
      <c r="K590" s="123">
        <v>1</v>
      </c>
      <c r="L590" s="123">
        <f t="shared" si="781"/>
        <v>1.0002161899999999</v>
      </c>
      <c r="M590" s="123">
        <f t="shared" si="815"/>
        <v>1214.43906724</v>
      </c>
      <c r="N590" s="27">
        <f t="shared" si="829"/>
        <v>0</v>
      </c>
      <c r="O590" s="122">
        <f t="shared" si="816"/>
        <v>0</v>
      </c>
      <c r="P590" s="123">
        <f t="shared" si="778"/>
        <v>0</v>
      </c>
      <c r="Q590" s="122">
        <f t="shared" si="822"/>
        <v>0.1268</v>
      </c>
      <c r="R590" s="130">
        <f t="shared" si="817"/>
        <v>1.00032097</v>
      </c>
      <c r="S590" s="123">
        <f t="shared" si="823"/>
        <v>0.38979849999999999</v>
      </c>
      <c r="T590" s="123">
        <f t="shared" si="824"/>
        <v>0</v>
      </c>
      <c r="U590" s="131" t="str">
        <f t="shared" ref="U590" si="832">U589</f>
        <v>J=</v>
      </c>
      <c r="V590" s="140">
        <f t="shared" si="783"/>
        <v>44584</v>
      </c>
      <c r="W590" s="4"/>
      <c r="X590" s="4"/>
      <c r="Y590" s="4"/>
      <c r="AD590" s="5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  <c r="AU590" s="13"/>
    </row>
    <row r="591" spans="1:161" x14ac:dyDescent="0.2">
      <c r="A591" s="125">
        <f t="shared" si="819"/>
        <v>44555</v>
      </c>
      <c r="B591" s="123">
        <f t="shared" si="814"/>
        <v>1215.48151145</v>
      </c>
      <c r="C591" s="3">
        <f t="shared" si="780"/>
        <v>1214.1765744100001</v>
      </c>
      <c r="D591" s="126">
        <f t="shared" si="826"/>
        <v>952.596</v>
      </c>
      <c r="E591" s="175">
        <f>IF(DAY(A590)=$A$7,VLOOKUP(A590,[1]A!$A$15:$C$500,3),E590)</f>
        <v>959.00099999999998</v>
      </c>
      <c r="F591" s="127">
        <f t="shared" si="827"/>
        <v>44524</v>
      </c>
      <c r="G591" s="122">
        <f t="shared" si="828"/>
        <v>6.723731781363762E-3</v>
      </c>
      <c r="H591" s="128">
        <f t="shared" ref="H591:H654" si="833">IF(DAY(A591)=A$7+1,1,H590+1)</f>
        <v>2</v>
      </c>
      <c r="I591" s="128">
        <f t="shared" si="820"/>
        <v>31</v>
      </c>
      <c r="J591" s="123">
        <f t="shared" si="821"/>
        <v>1.0004324307816992</v>
      </c>
      <c r="K591" s="123">
        <v>1</v>
      </c>
      <c r="L591" s="123">
        <f t="shared" si="781"/>
        <v>1.00043243</v>
      </c>
      <c r="M591" s="123">
        <f t="shared" si="815"/>
        <v>1214.70162078</v>
      </c>
      <c r="N591" s="27">
        <f t="shared" si="829"/>
        <v>0</v>
      </c>
      <c r="O591" s="122">
        <f t="shared" si="816"/>
        <v>0</v>
      </c>
      <c r="P591" s="123">
        <f t="shared" si="778"/>
        <v>0</v>
      </c>
      <c r="Q591" s="122">
        <f t="shared" si="822"/>
        <v>0.1268</v>
      </c>
      <c r="R591" s="130">
        <f t="shared" si="817"/>
        <v>1.000642043</v>
      </c>
      <c r="S591" s="123">
        <f t="shared" si="823"/>
        <v>0.77989067000000001</v>
      </c>
      <c r="T591" s="123">
        <f t="shared" si="824"/>
        <v>0</v>
      </c>
      <c r="U591" s="131" t="str">
        <f t="shared" ref="U591" si="834">U590</f>
        <v>J=</v>
      </c>
      <c r="V591" s="140">
        <f t="shared" si="783"/>
        <v>44584</v>
      </c>
      <c r="W591" s="4"/>
      <c r="X591" s="4"/>
      <c r="Y591" s="4"/>
      <c r="AD591" s="5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  <c r="AU591" s="13"/>
    </row>
    <row r="592" spans="1:161" x14ac:dyDescent="0.2">
      <c r="A592" s="125">
        <f t="shared" si="819"/>
        <v>44556</v>
      </c>
      <c r="B592" s="123">
        <f t="shared" si="814"/>
        <v>1216.13450072</v>
      </c>
      <c r="C592" s="3">
        <f t="shared" si="780"/>
        <v>1214.1765744100001</v>
      </c>
      <c r="D592" s="126">
        <f t="shared" si="826"/>
        <v>952.596</v>
      </c>
      <c r="E592" s="175">
        <f>IF(DAY(A591)=$A$7,VLOOKUP(A591,[1]A!$A$15:$C$500,3),E591)</f>
        <v>959.00099999999998</v>
      </c>
      <c r="F592" s="127">
        <f t="shared" si="827"/>
        <v>44524</v>
      </c>
      <c r="G592" s="122">
        <f t="shared" si="828"/>
        <v>6.723731781363762E-3</v>
      </c>
      <c r="H592" s="128">
        <f t="shared" si="833"/>
        <v>3</v>
      </c>
      <c r="I592" s="128">
        <f t="shared" si="820"/>
        <v>31</v>
      </c>
      <c r="J592" s="123">
        <f t="shared" si="821"/>
        <v>1.0006487162911384</v>
      </c>
      <c r="K592" s="123">
        <v>1</v>
      </c>
      <c r="L592" s="123">
        <f t="shared" si="781"/>
        <v>1.0006487100000001</v>
      </c>
      <c r="M592" s="123">
        <f t="shared" si="815"/>
        <v>1214.96422289</v>
      </c>
      <c r="N592" s="27">
        <f t="shared" si="829"/>
        <v>0</v>
      </c>
      <c r="O592" s="122">
        <f t="shared" si="816"/>
        <v>0</v>
      </c>
      <c r="P592" s="123">
        <f t="shared" si="778"/>
        <v>0</v>
      </c>
      <c r="Q592" s="122">
        <f t="shared" si="822"/>
        <v>0.1268</v>
      </c>
      <c r="R592" s="130">
        <f t="shared" si="817"/>
        <v>1.00096322</v>
      </c>
      <c r="S592" s="123">
        <f t="shared" si="823"/>
        <v>1.1702778300000001</v>
      </c>
      <c r="T592" s="123">
        <f t="shared" si="824"/>
        <v>0</v>
      </c>
      <c r="U592" s="131" t="str">
        <f t="shared" ref="U592" si="835">U591</f>
        <v>J=</v>
      </c>
      <c r="V592" s="140">
        <f t="shared" si="783"/>
        <v>44584</v>
      </c>
      <c r="W592" s="4"/>
      <c r="X592" s="4"/>
      <c r="Y592" s="4"/>
      <c r="AD592" s="5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  <c r="AU592" s="13"/>
    </row>
    <row r="593" spans="1:47" x14ac:dyDescent="0.2">
      <c r="A593" s="125">
        <f t="shared" si="819"/>
        <v>44557</v>
      </c>
      <c r="B593" s="123">
        <f t="shared" si="814"/>
        <v>1216.7878434199999</v>
      </c>
      <c r="C593" s="3">
        <f t="shared" si="780"/>
        <v>1214.1765744100001</v>
      </c>
      <c r="D593" s="126">
        <f t="shared" si="826"/>
        <v>952.596</v>
      </c>
      <c r="E593" s="175">
        <f>IF(DAY(A592)=$A$7,VLOOKUP(A592,[1]A!$A$15:$C$500,3),E592)</f>
        <v>959.00099999999998</v>
      </c>
      <c r="F593" s="127">
        <f t="shared" si="827"/>
        <v>44524</v>
      </c>
      <c r="G593" s="122">
        <f t="shared" si="828"/>
        <v>6.723731781363762E-3</v>
      </c>
      <c r="H593" s="128">
        <f t="shared" si="833"/>
        <v>4</v>
      </c>
      <c r="I593" s="128">
        <f t="shared" si="820"/>
        <v>31</v>
      </c>
      <c r="J593" s="123">
        <f t="shared" si="821"/>
        <v>1.0008650485597792</v>
      </c>
      <c r="K593" s="123">
        <v>1</v>
      </c>
      <c r="L593" s="123">
        <f t="shared" si="781"/>
        <v>1.0008650400000001</v>
      </c>
      <c r="M593" s="123">
        <f t="shared" si="815"/>
        <v>1215.22688571</v>
      </c>
      <c r="N593" s="27">
        <f t="shared" si="829"/>
        <v>0</v>
      </c>
      <c r="O593" s="122">
        <f t="shared" si="816"/>
        <v>0</v>
      </c>
      <c r="P593" s="123">
        <f t="shared" si="778"/>
        <v>0</v>
      </c>
      <c r="Q593" s="122">
        <f t="shared" si="822"/>
        <v>0.1268</v>
      </c>
      <c r="R593" s="130">
        <f t="shared" si="817"/>
        <v>1.0012844990000001</v>
      </c>
      <c r="S593" s="123">
        <f t="shared" si="823"/>
        <v>1.5609577100000001</v>
      </c>
      <c r="T593" s="123">
        <f t="shared" si="824"/>
        <v>0</v>
      </c>
      <c r="U593" s="131" t="str">
        <f t="shared" ref="U593" si="836">U592</f>
        <v>J=</v>
      </c>
      <c r="V593" s="140">
        <f t="shared" si="783"/>
        <v>44584</v>
      </c>
      <c r="W593" s="4"/>
      <c r="X593" s="4"/>
      <c r="Y593" s="4"/>
      <c r="AD593" s="5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  <c r="AU593" s="13"/>
    </row>
    <row r="594" spans="1:47" x14ac:dyDescent="0.2">
      <c r="A594" s="125">
        <f t="shared" si="819"/>
        <v>44558</v>
      </c>
      <c r="B594" s="123">
        <f t="shared" si="814"/>
        <v>1217.4415421199999</v>
      </c>
      <c r="C594" s="3">
        <f t="shared" si="780"/>
        <v>1214.1765744100001</v>
      </c>
      <c r="D594" s="126">
        <f t="shared" si="826"/>
        <v>952.596</v>
      </c>
      <c r="E594" s="175">
        <f>IF(DAY(A593)=$A$7,VLOOKUP(A593,[1]A!$A$15:$C$500,3),E593)</f>
        <v>959.00099999999998</v>
      </c>
      <c r="F594" s="127">
        <f t="shared" si="827"/>
        <v>44524</v>
      </c>
      <c r="G594" s="122">
        <f t="shared" si="828"/>
        <v>6.723731781363762E-3</v>
      </c>
      <c r="H594" s="128">
        <f t="shared" si="833"/>
        <v>5</v>
      </c>
      <c r="I594" s="128">
        <f t="shared" si="820"/>
        <v>31</v>
      </c>
      <c r="J594" s="123">
        <f t="shared" si="821"/>
        <v>1.0010814275977304</v>
      </c>
      <c r="K594" s="123">
        <v>1</v>
      </c>
      <c r="L594" s="123">
        <f t="shared" si="781"/>
        <v>1.00108142</v>
      </c>
      <c r="M594" s="123">
        <f t="shared" si="815"/>
        <v>1215.4896092399999</v>
      </c>
      <c r="N594" s="27">
        <f t="shared" si="829"/>
        <v>0</v>
      </c>
      <c r="O594" s="122">
        <f t="shared" si="816"/>
        <v>0</v>
      </c>
      <c r="P594" s="123">
        <f t="shared" si="778"/>
        <v>0</v>
      </c>
      <c r="Q594" s="122">
        <f t="shared" si="822"/>
        <v>0.1268</v>
      </c>
      <c r="R594" s="130">
        <f t="shared" si="817"/>
        <v>1.001605882</v>
      </c>
      <c r="S594" s="123">
        <f t="shared" si="823"/>
        <v>1.95193288</v>
      </c>
      <c r="T594" s="123">
        <f t="shared" si="824"/>
        <v>0</v>
      </c>
      <c r="U594" s="131" t="str">
        <f t="shared" ref="U594" si="837">U593</f>
        <v>J=</v>
      </c>
      <c r="V594" s="140">
        <f t="shared" si="783"/>
        <v>44584</v>
      </c>
      <c r="W594" s="4"/>
      <c r="X594" s="4"/>
      <c r="Y594" s="4"/>
      <c r="AD594" s="5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</row>
    <row r="595" spans="1:47" x14ac:dyDescent="0.2">
      <c r="A595" s="125">
        <f t="shared" si="819"/>
        <v>44559</v>
      </c>
      <c r="B595" s="123">
        <f t="shared" si="814"/>
        <v>1218.09559451</v>
      </c>
      <c r="C595" s="3">
        <f t="shared" si="780"/>
        <v>1214.1765744100001</v>
      </c>
      <c r="D595" s="126">
        <f t="shared" si="826"/>
        <v>952.596</v>
      </c>
      <c r="E595" s="175">
        <f>IF(DAY(A594)=$A$7,VLOOKUP(A594,[1]A!$A$15:$C$500,3),E594)</f>
        <v>959.00099999999998</v>
      </c>
      <c r="F595" s="127">
        <f t="shared" si="827"/>
        <v>44524</v>
      </c>
      <c r="G595" s="122">
        <f t="shared" si="828"/>
        <v>6.723731781363762E-3</v>
      </c>
      <c r="H595" s="128">
        <f t="shared" si="833"/>
        <v>6</v>
      </c>
      <c r="I595" s="128">
        <f t="shared" si="820"/>
        <v>31</v>
      </c>
      <c r="J595" s="123">
        <f t="shared" si="821"/>
        <v>1.0012978534151031</v>
      </c>
      <c r="K595" s="123">
        <v>1</v>
      </c>
      <c r="L595" s="123">
        <f t="shared" si="781"/>
        <v>1.00129785</v>
      </c>
      <c r="M595" s="123">
        <f t="shared" si="815"/>
        <v>1215.75239347</v>
      </c>
      <c r="N595" s="27">
        <f t="shared" si="829"/>
        <v>0</v>
      </c>
      <c r="O595" s="122">
        <f t="shared" si="816"/>
        <v>0</v>
      </c>
      <c r="P595" s="123">
        <f t="shared" si="778"/>
        <v>0</v>
      </c>
      <c r="Q595" s="122">
        <f t="shared" si="822"/>
        <v>0.1268</v>
      </c>
      <c r="R595" s="130">
        <f t="shared" si="817"/>
        <v>1.001927367</v>
      </c>
      <c r="S595" s="123">
        <f t="shared" si="823"/>
        <v>2.3432010399999998</v>
      </c>
      <c r="T595" s="123">
        <f t="shared" si="824"/>
        <v>0</v>
      </c>
      <c r="U595" s="131" t="str">
        <f t="shared" ref="U595" si="838">U594</f>
        <v>J=</v>
      </c>
      <c r="V595" s="140">
        <f t="shared" si="783"/>
        <v>44584</v>
      </c>
      <c r="W595" s="4"/>
      <c r="X595" s="4"/>
      <c r="Y595" s="4"/>
      <c r="AD595" s="5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</row>
    <row r="596" spans="1:47" x14ac:dyDescent="0.2">
      <c r="A596" s="125">
        <f t="shared" si="819"/>
        <v>44560</v>
      </c>
      <c r="B596" s="123">
        <f t="shared" si="814"/>
        <v>1218.74999101</v>
      </c>
      <c r="C596" s="3">
        <f t="shared" si="780"/>
        <v>1214.1765744100001</v>
      </c>
      <c r="D596" s="126">
        <f t="shared" si="826"/>
        <v>952.596</v>
      </c>
      <c r="E596" s="175">
        <f>IF(DAY(A595)=$A$7,VLOOKUP(A595,[1]A!$A$15:$C$500,3),E595)</f>
        <v>959.00099999999998</v>
      </c>
      <c r="F596" s="127">
        <f t="shared" si="827"/>
        <v>44524</v>
      </c>
      <c r="G596" s="122">
        <f t="shared" si="828"/>
        <v>6.723731781363762E-3</v>
      </c>
      <c r="H596" s="128">
        <f t="shared" si="833"/>
        <v>7</v>
      </c>
      <c r="I596" s="128">
        <f t="shared" si="820"/>
        <v>31</v>
      </c>
      <c r="J596" s="123">
        <f t="shared" si="821"/>
        <v>1.001514326022011</v>
      </c>
      <c r="K596" s="123">
        <v>1</v>
      </c>
      <c r="L596" s="123">
        <f t="shared" si="781"/>
        <v>1.0015143200000001</v>
      </c>
      <c r="M596" s="123">
        <f t="shared" si="815"/>
        <v>1216.01522628</v>
      </c>
      <c r="N596" s="27">
        <f t="shared" si="829"/>
        <v>0</v>
      </c>
      <c r="O596" s="122">
        <f t="shared" si="816"/>
        <v>0</v>
      </c>
      <c r="P596" s="123">
        <f t="shared" si="778"/>
        <v>0</v>
      </c>
      <c r="Q596" s="122">
        <f t="shared" si="822"/>
        <v>0.1268</v>
      </c>
      <c r="R596" s="130">
        <f t="shared" si="817"/>
        <v>1.0022489560000001</v>
      </c>
      <c r="S596" s="123">
        <f t="shared" si="823"/>
        <v>2.7347647300000002</v>
      </c>
      <c r="T596" s="123">
        <f t="shared" si="824"/>
        <v>0</v>
      </c>
      <c r="U596" s="131" t="str">
        <f t="shared" ref="U596" si="839">U595</f>
        <v>J=</v>
      </c>
      <c r="V596" s="140">
        <f t="shared" si="783"/>
        <v>44584</v>
      </c>
      <c r="W596" s="4"/>
      <c r="X596" s="4"/>
      <c r="Y596" s="4"/>
      <c r="AD596" s="5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</row>
    <row r="597" spans="1:47" x14ac:dyDescent="0.2">
      <c r="A597" s="125">
        <f t="shared" si="819"/>
        <v>44561</v>
      </c>
      <c r="B597" s="123">
        <f t="shared" si="814"/>
        <v>1219.4047426999998</v>
      </c>
      <c r="C597" s="3">
        <f t="shared" si="780"/>
        <v>1214.1765744100001</v>
      </c>
      <c r="D597" s="126">
        <f t="shared" si="826"/>
        <v>952.596</v>
      </c>
      <c r="E597" s="175">
        <f>IF(DAY(A596)=$A$7,VLOOKUP(A596,[1]A!$A$15:$C$500,3),E596)</f>
        <v>959.00099999999998</v>
      </c>
      <c r="F597" s="127">
        <f t="shared" si="827"/>
        <v>44524</v>
      </c>
      <c r="G597" s="122">
        <f t="shared" si="828"/>
        <v>6.723731781363762E-3</v>
      </c>
      <c r="H597" s="128">
        <f t="shared" si="833"/>
        <v>8</v>
      </c>
      <c r="I597" s="128">
        <f t="shared" si="820"/>
        <v>31</v>
      </c>
      <c r="J597" s="123">
        <f t="shared" si="821"/>
        <v>1.0017308454285692</v>
      </c>
      <c r="K597" s="123">
        <v>1</v>
      </c>
      <c r="L597" s="123">
        <f t="shared" si="781"/>
        <v>1.00173084</v>
      </c>
      <c r="M597" s="123">
        <f t="shared" si="815"/>
        <v>1216.2781197899999</v>
      </c>
      <c r="N597" s="27">
        <f t="shared" si="829"/>
        <v>0</v>
      </c>
      <c r="O597" s="122">
        <f t="shared" si="816"/>
        <v>0</v>
      </c>
      <c r="P597" s="123">
        <f t="shared" si="778"/>
        <v>0</v>
      </c>
      <c r="Q597" s="122">
        <f t="shared" si="822"/>
        <v>0.1268</v>
      </c>
      <c r="R597" s="130">
        <f t="shared" si="817"/>
        <v>1.0025706480000001</v>
      </c>
      <c r="S597" s="123">
        <f t="shared" si="823"/>
        <v>3.12662291</v>
      </c>
      <c r="T597" s="123">
        <f t="shared" si="824"/>
        <v>0</v>
      </c>
      <c r="U597" s="131" t="str">
        <f t="shared" ref="U597" si="840">U596</f>
        <v>J=</v>
      </c>
      <c r="V597" s="140">
        <f t="shared" si="783"/>
        <v>44584</v>
      </c>
      <c r="W597" s="4"/>
      <c r="X597" s="4"/>
      <c r="Y597" s="4"/>
      <c r="AD597" s="5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</row>
    <row r="598" spans="1:47" x14ac:dyDescent="0.2">
      <c r="A598" s="125">
        <f t="shared" si="819"/>
        <v>44562</v>
      </c>
      <c r="B598" s="123">
        <f t="shared" si="814"/>
        <v>1220.0598497200001</v>
      </c>
      <c r="C598" s="3">
        <f t="shared" si="780"/>
        <v>1214.1765744100001</v>
      </c>
      <c r="D598" s="126">
        <f t="shared" si="826"/>
        <v>952.596</v>
      </c>
      <c r="E598" s="175">
        <f>IF(DAY(A597)=$A$7,VLOOKUP(A597,[1]A!$A$15:$C$500,3),E597)</f>
        <v>959.00099999999998</v>
      </c>
      <c r="F598" s="127">
        <f t="shared" si="827"/>
        <v>44524</v>
      </c>
      <c r="G598" s="122">
        <f t="shared" si="828"/>
        <v>6.723731781363762E-3</v>
      </c>
      <c r="H598" s="128">
        <f t="shared" si="833"/>
        <v>9</v>
      </c>
      <c r="I598" s="128">
        <f t="shared" si="820"/>
        <v>31</v>
      </c>
      <c r="J598" s="123">
        <f t="shared" si="821"/>
        <v>1.0019474116448954</v>
      </c>
      <c r="K598" s="123">
        <v>1</v>
      </c>
      <c r="L598" s="123">
        <f t="shared" si="781"/>
        <v>1.0019474100000001</v>
      </c>
      <c r="M598" s="123">
        <f t="shared" si="815"/>
        <v>1216.5410740100001</v>
      </c>
      <c r="N598" s="27">
        <f t="shared" si="829"/>
        <v>0</v>
      </c>
      <c r="O598" s="122">
        <f t="shared" si="816"/>
        <v>0</v>
      </c>
      <c r="P598" s="123">
        <f t="shared" si="778"/>
        <v>0</v>
      </c>
      <c r="Q598" s="122">
        <f t="shared" si="822"/>
        <v>0.1268</v>
      </c>
      <c r="R598" s="130">
        <f t="shared" si="817"/>
        <v>1.0028924429999999</v>
      </c>
      <c r="S598" s="123">
        <f t="shared" si="823"/>
        <v>3.5187757099999999</v>
      </c>
      <c r="T598" s="123">
        <f t="shared" si="824"/>
        <v>0</v>
      </c>
      <c r="U598" s="131" t="str">
        <f t="shared" ref="U598" si="841">U597</f>
        <v>J=</v>
      </c>
      <c r="V598" s="140">
        <f t="shared" si="783"/>
        <v>44584</v>
      </c>
      <c r="W598" s="4"/>
      <c r="X598" s="4"/>
      <c r="Y598" s="4"/>
      <c r="AD598" s="5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</row>
    <row r="599" spans="1:47" x14ac:dyDescent="0.2">
      <c r="A599" s="125">
        <f t="shared" si="819"/>
        <v>44563</v>
      </c>
      <c r="B599" s="123">
        <f t="shared" si="814"/>
        <v>1220.7153012400001</v>
      </c>
      <c r="C599" s="3">
        <f t="shared" si="780"/>
        <v>1214.1765744100001</v>
      </c>
      <c r="D599" s="126">
        <f t="shared" si="826"/>
        <v>952.596</v>
      </c>
      <c r="E599" s="175">
        <f>IF(DAY(A598)=$A$7,VLOOKUP(A598,[1]A!$A$15:$C$500,3),E598)</f>
        <v>959.00099999999998</v>
      </c>
      <c r="F599" s="127">
        <f t="shared" si="827"/>
        <v>44524</v>
      </c>
      <c r="G599" s="122">
        <f t="shared" si="828"/>
        <v>6.723731781363762E-3</v>
      </c>
      <c r="H599" s="128">
        <f t="shared" si="833"/>
        <v>10</v>
      </c>
      <c r="I599" s="128">
        <f t="shared" si="820"/>
        <v>31</v>
      </c>
      <c r="J599" s="123">
        <f t="shared" si="821"/>
        <v>1.0021640246811099</v>
      </c>
      <c r="K599" s="123">
        <v>1</v>
      </c>
      <c r="L599" s="123">
        <f t="shared" si="781"/>
        <v>1.0021640199999999</v>
      </c>
      <c r="M599" s="123">
        <f t="shared" si="815"/>
        <v>1216.8040768000001</v>
      </c>
      <c r="N599" s="27">
        <f t="shared" si="829"/>
        <v>0</v>
      </c>
      <c r="O599" s="122">
        <f t="shared" si="816"/>
        <v>0</v>
      </c>
      <c r="P599" s="123">
        <f t="shared" si="778"/>
        <v>0</v>
      </c>
      <c r="Q599" s="122">
        <f t="shared" si="822"/>
        <v>0.1268</v>
      </c>
      <c r="R599" s="130">
        <f t="shared" si="817"/>
        <v>1.0032143419999999</v>
      </c>
      <c r="S599" s="123">
        <f t="shared" si="823"/>
        <v>3.9112244399999998</v>
      </c>
      <c r="T599" s="123">
        <f t="shared" si="824"/>
        <v>0</v>
      </c>
      <c r="U599" s="131" t="str">
        <f t="shared" ref="U599" si="842">U598</f>
        <v>J=</v>
      </c>
      <c r="V599" s="140">
        <f t="shared" si="783"/>
        <v>44584</v>
      </c>
      <c r="W599" s="4"/>
      <c r="X599" s="4"/>
      <c r="Y599" s="4"/>
      <c r="AD599" s="5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</row>
    <row r="600" spans="1:47" x14ac:dyDescent="0.2">
      <c r="A600" s="125">
        <f t="shared" si="819"/>
        <v>44564</v>
      </c>
      <c r="B600" s="123">
        <f t="shared" si="814"/>
        <v>1221.3711083600001</v>
      </c>
      <c r="C600" s="3">
        <f t="shared" si="780"/>
        <v>1214.1765744100001</v>
      </c>
      <c r="D600" s="126">
        <f t="shared" si="826"/>
        <v>952.596</v>
      </c>
      <c r="E600" s="175">
        <f>IF(DAY(A599)=$A$7,VLOOKUP(A599,[1]A!$A$15:$C$500,3),E599)</f>
        <v>959.00099999999998</v>
      </c>
      <c r="F600" s="127">
        <f t="shared" si="827"/>
        <v>44524</v>
      </c>
      <c r="G600" s="122">
        <f t="shared" si="828"/>
        <v>6.723731781363762E-3</v>
      </c>
      <c r="H600" s="128">
        <f t="shared" si="833"/>
        <v>11</v>
      </c>
      <c r="I600" s="128">
        <f t="shared" si="820"/>
        <v>31</v>
      </c>
      <c r="J600" s="123">
        <f t="shared" si="821"/>
        <v>1.0023806845473344</v>
      </c>
      <c r="K600" s="123">
        <v>1</v>
      </c>
      <c r="L600" s="123">
        <f t="shared" si="781"/>
        <v>1.0023806799999999</v>
      </c>
      <c r="M600" s="123">
        <f t="shared" si="815"/>
        <v>1217.06714029</v>
      </c>
      <c r="N600" s="27">
        <f t="shared" si="829"/>
        <v>0</v>
      </c>
      <c r="O600" s="122">
        <f t="shared" si="816"/>
        <v>0</v>
      </c>
      <c r="P600" s="123">
        <f t="shared" si="778"/>
        <v>0</v>
      </c>
      <c r="Q600" s="122">
        <f t="shared" si="822"/>
        <v>0.1268</v>
      </c>
      <c r="R600" s="130">
        <f t="shared" si="817"/>
        <v>1.003536344</v>
      </c>
      <c r="S600" s="123">
        <f t="shared" si="823"/>
        <v>4.3039680699999998</v>
      </c>
      <c r="T600" s="123">
        <f t="shared" si="824"/>
        <v>0</v>
      </c>
      <c r="U600" s="131" t="str">
        <f t="shared" ref="U600" si="843">U599</f>
        <v>J=</v>
      </c>
      <c r="V600" s="140">
        <f t="shared" si="783"/>
        <v>44584</v>
      </c>
      <c r="W600" s="4"/>
      <c r="X600" s="4"/>
      <c r="Y600" s="4"/>
      <c r="AD600" s="5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</row>
    <row r="601" spans="1:47" x14ac:dyDescent="0.2">
      <c r="A601" s="125">
        <f t="shared" si="819"/>
        <v>44565</v>
      </c>
      <c r="B601" s="123">
        <f t="shared" si="814"/>
        <v>1222.0272712400001</v>
      </c>
      <c r="C601" s="3">
        <f t="shared" si="780"/>
        <v>1214.1765744100001</v>
      </c>
      <c r="D601" s="126">
        <f t="shared" si="826"/>
        <v>952.596</v>
      </c>
      <c r="E601" s="175">
        <f>IF(DAY(A600)=$A$7,VLOOKUP(A600,[1]A!$A$15:$C$500,3),E600)</f>
        <v>959.00099999999998</v>
      </c>
      <c r="F601" s="127">
        <f t="shared" si="827"/>
        <v>44524</v>
      </c>
      <c r="G601" s="122">
        <f t="shared" si="828"/>
        <v>6.723731781363762E-3</v>
      </c>
      <c r="H601" s="128">
        <f t="shared" si="833"/>
        <v>12</v>
      </c>
      <c r="I601" s="128">
        <f t="shared" si="820"/>
        <v>31</v>
      </c>
      <c r="J601" s="123">
        <f t="shared" si="821"/>
        <v>1.0025973912536934</v>
      </c>
      <c r="K601" s="123">
        <v>1</v>
      </c>
      <c r="L601" s="123">
        <f t="shared" si="781"/>
        <v>1.00259739</v>
      </c>
      <c r="M601" s="123">
        <f t="shared" si="815"/>
        <v>1217.3302645000001</v>
      </c>
      <c r="N601" s="27">
        <f t="shared" si="829"/>
        <v>0</v>
      </c>
      <c r="O601" s="122">
        <f t="shared" si="816"/>
        <v>0</v>
      </c>
      <c r="P601" s="123">
        <f t="shared" si="778"/>
        <v>0</v>
      </c>
      <c r="Q601" s="122">
        <f t="shared" si="822"/>
        <v>0.1268</v>
      </c>
      <c r="R601" s="130">
        <f t="shared" si="817"/>
        <v>1.003858449</v>
      </c>
      <c r="S601" s="123">
        <f t="shared" si="823"/>
        <v>4.69700674</v>
      </c>
      <c r="T601" s="123">
        <f t="shared" si="824"/>
        <v>0</v>
      </c>
      <c r="U601" s="131" t="str">
        <f t="shared" ref="U601" si="844">U600</f>
        <v>J=</v>
      </c>
      <c r="V601" s="140">
        <f t="shared" si="783"/>
        <v>44584</v>
      </c>
      <c r="W601" s="4"/>
      <c r="X601" s="4"/>
      <c r="Y601" s="4"/>
      <c r="AD601" s="5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</row>
    <row r="602" spans="1:47" x14ac:dyDescent="0.2">
      <c r="A602" s="125">
        <f t="shared" si="819"/>
        <v>44566</v>
      </c>
      <c r="B602" s="123">
        <f t="shared" si="814"/>
        <v>1222.6837790100001</v>
      </c>
      <c r="C602" s="3">
        <f t="shared" si="780"/>
        <v>1214.1765744100001</v>
      </c>
      <c r="D602" s="126">
        <f t="shared" si="826"/>
        <v>952.596</v>
      </c>
      <c r="E602" s="175">
        <f>IF(DAY(A601)=$A$7,VLOOKUP(A601,[1]A!$A$15:$C$500,3),E601)</f>
        <v>959.00099999999998</v>
      </c>
      <c r="F602" s="127">
        <f t="shared" si="827"/>
        <v>44524</v>
      </c>
      <c r="G602" s="122">
        <f t="shared" si="828"/>
        <v>6.723731781363762E-3</v>
      </c>
      <c r="H602" s="128">
        <f t="shared" si="833"/>
        <v>13</v>
      </c>
      <c r="I602" s="128">
        <f t="shared" si="820"/>
        <v>31</v>
      </c>
      <c r="J602" s="123">
        <f t="shared" si="821"/>
        <v>1.0028141448103134</v>
      </c>
      <c r="K602" s="123">
        <v>1</v>
      </c>
      <c r="L602" s="123">
        <f t="shared" si="781"/>
        <v>1.0028141399999999</v>
      </c>
      <c r="M602" s="123">
        <f t="shared" si="815"/>
        <v>1217.5934372700001</v>
      </c>
      <c r="N602" s="27">
        <f t="shared" si="829"/>
        <v>0</v>
      </c>
      <c r="O602" s="122">
        <f t="shared" si="816"/>
        <v>0</v>
      </c>
      <c r="P602" s="123">
        <f t="shared" si="778"/>
        <v>0</v>
      </c>
      <c r="Q602" s="122">
        <f t="shared" si="822"/>
        <v>0.1268</v>
      </c>
      <c r="R602" s="130">
        <f t="shared" si="817"/>
        <v>1.0041806579999999</v>
      </c>
      <c r="S602" s="123">
        <f t="shared" si="823"/>
        <v>5.0903417400000004</v>
      </c>
      <c r="T602" s="123">
        <f t="shared" si="824"/>
        <v>0</v>
      </c>
      <c r="U602" s="131" t="str">
        <f t="shared" ref="U602" si="845">U601</f>
        <v>J=</v>
      </c>
      <c r="V602" s="140">
        <f t="shared" si="783"/>
        <v>44584</v>
      </c>
      <c r="W602" s="4"/>
      <c r="X602" s="4"/>
      <c r="Y602" s="4"/>
      <c r="AD602" s="5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</row>
    <row r="603" spans="1:47" x14ac:dyDescent="0.2">
      <c r="A603" s="125">
        <f t="shared" si="819"/>
        <v>44567</v>
      </c>
      <c r="B603" s="123">
        <f t="shared" si="814"/>
        <v>1223.3406427999998</v>
      </c>
      <c r="C603" s="3">
        <f t="shared" si="780"/>
        <v>1214.1765744100001</v>
      </c>
      <c r="D603" s="126">
        <f t="shared" si="826"/>
        <v>952.596</v>
      </c>
      <c r="E603" s="175">
        <f>IF(DAY(A602)=$A$7,VLOOKUP(A602,[1]A!$A$15:$C$500,3),E602)</f>
        <v>959.00099999999998</v>
      </c>
      <c r="F603" s="127">
        <f t="shared" si="827"/>
        <v>44524</v>
      </c>
      <c r="G603" s="122">
        <f t="shared" si="828"/>
        <v>6.723731781363762E-3</v>
      </c>
      <c r="H603" s="128">
        <f t="shared" si="833"/>
        <v>14</v>
      </c>
      <c r="I603" s="128">
        <f t="shared" si="820"/>
        <v>31</v>
      </c>
      <c r="J603" s="123">
        <f t="shared" si="821"/>
        <v>1.0030309452273227</v>
      </c>
      <c r="K603" s="123">
        <v>1</v>
      </c>
      <c r="L603" s="123">
        <f t="shared" si="781"/>
        <v>1.0030309399999999</v>
      </c>
      <c r="M603" s="123">
        <f t="shared" si="815"/>
        <v>1217.8566707499999</v>
      </c>
      <c r="N603" s="27">
        <f t="shared" si="829"/>
        <v>0</v>
      </c>
      <c r="O603" s="122">
        <f t="shared" si="816"/>
        <v>0</v>
      </c>
      <c r="P603" s="123">
        <f t="shared" si="778"/>
        <v>0</v>
      </c>
      <c r="Q603" s="122">
        <f t="shared" si="822"/>
        <v>0.1268</v>
      </c>
      <c r="R603" s="130">
        <f t="shared" si="817"/>
        <v>1.0045029700000001</v>
      </c>
      <c r="S603" s="123">
        <f t="shared" si="823"/>
        <v>5.4839720500000002</v>
      </c>
      <c r="T603" s="123">
        <f t="shared" si="824"/>
        <v>0</v>
      </c>
      <c r="U603" s="131" t="str">
        <f t="shared" ref="U603" si="846">U602</f>
        <v>J=</v>
      </c>
      <c r="V603" s="140">
        <f t="shared" si="783"/>
        <v>44584</v>
      </c>
      <c r="W603" s="4"/>
      <c r="X603" s="4"/>
      <c r="Y603" s="4"/>
      <c r="AD603" s="5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</row>
    <row r="604" spans="1:47" x14ac:dyDescent="0.2">
      <c r="A604" s="125">
        <f t="shared" si="819"/>
        <v>44568</v>
      </c>
      <c r="B604" s="123">
        <f t="shared" si="814"/>
        <v>1223.9978627400001</v>
      </c>
      <c r="C604" s="3">
        <f t="shared" si="780"/>
        <v>1214.1765744100001</v>
      </c>
      <c r="D604" s="126">
        <f t="shared" si="826"/>
        <v>952.596</v>
      </c>
      <c r="E604" s="175">
        <f>IF(DAY(A603)=$A$7,VLOOKUP(A603,[1]A!$A$15:$C$500,3),E603)</f>
        <v>959.00099999999998</v>
      </c>
      <c r="F604" s="127">
        <f t="shared" si="827"/>
        <v>44524</v>
      </c>
      <c r="G604" s="122">
        <f t="shared" si="828"/>
        <v>6.723731781363762E-3</v>
      </c>
      <c r="H604" s="128">
        <f t="shared" si="833"/>
        <v>15</v>
      </c>
      <c r="I604" s="128">
        <f t="shared" si="820"/>
        <v>31</v>
      </c>
      <c r="J604" s="123">
        <f t="shared" si="821"/>
        <v>1.0032477925148526</v>
      </c>
      <c r="K604" s="123">
        <v>1</v>
      </c>
      <c r="L604" s="123">
        <f t="shared" si="781"/>
        <v>1.0032477900000001</v>
      </c>
      <c r="M604" s="123">
        <f t="shared" si="815"/>
        <v>1218.11996494</v>
      </c>
      <c r="N604" s="27">
        <f t="shared" si="829"/>
        <v>0</v>
      </c>
      <c r="O604" s="122">
        <f t="shared" si="816"/>
        <v>0</v>
      </c>
      <c r="P604" s="123">
        <f t="shared" si="778"/>
        <v>0</v>
      </c>
      <c r="Q604" s="122">
        <f t="shared" si="822"/>
        <v>0.1268</v>
      </c>
      <c r="R604" s="130">
        <f t="shared" si="817"/>
        <v>1.004825385</v>
      </c>
      <c r="S604" s="123">
        <f t="shared" si="823"/>
        <v>5.8778978000000004</v>
      </c>
      <c r="T604" s="123">
        <f t="shared" si="824"/>
        <v>0</v>
      </c>
      <c r="U604" s="131" t="str">
        <f t="shared" ref="U604" si="847">U603</f>
        <v>J=</v>
      </c>
      <c r="V604" s="140">
        <f t="shared" si="783"/>
        <v>44584</v>
      </c>
      <c r="W604" s="4"/>
      <c r="X604" s="4"/>
      <c r="Y604" s="4"/>
      <c r="AD604" s="5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</row>
    <row r="605" spans="1:47" x14ac:dyDescent="0.2">
      <c r="A605" s="125">
        <f t="shared" si="819"/>
        <v>44569</v>
      </c>
      <c r="B605" s="123">
        <f t="shared" si="814"/>
        <v>1224.655428</v>
      </c>
      <c r="C605" s="3">
        <f t="shared" si="780"/>
        <v>1214.1765744100001</v>
      </c>
      <c r="D605" s="126">
        <f t="shared" si="826"/>
        <v>952.596</v>
      </c>
      <c r="E605" s="175">
        <f>IF(DAY(A604)=$A$7,VLOOKUP(A604,[1]A!$A$15:$C$500,3),E604)</f>
        <v>959.00099999999998</v>
      </c>
      <c r="F605" s="127">
        <f t="shared" si="827"/>
        <v>44524</v>
      </c>
      <c r="G605" s="122">
        <f t="shared" si="828"/>
        <v>6.723731781363762E-3</v>
      </c>
      <c r="H605" s="128">
        <f t="shared" si="833"/>
        <v>16</v>
      </c>
      <c r="I605" s="128">
        <f t="shared" si="820"/>
        <v>31</v>
      </c>
      <c r="J605" s="123">
        <f t="shared" si="821"/>
        <v>1.0034646866830357</v>
      </c>
      <c r="K605" s="123">
        <v>1</v>
      </c>
      <c r="L605" s="123">
        <f t="shared" si="781"/>
        <v>1.00346468</v>
      </c>
      <c r="M605" s="123">
        <f t="shared" si="815"/>
        <v>1218.3833076999999</v>
      </c>
      <c r="N605" s="27">
        <f t="shared" si="829"/>
        <v>0</v>
      </c>
      <c r="O605" s="122">
        <f t="shared" si="816"/>
        <v>0</v>
      </c>
      <c r="P605" s="123">
        <f t="shared" si="778"/>
        <v>0</v>
      </c>
      <c r="Q605" s="122">
        <f t="shared" si="822"/>
        <v>0.1268</v>
      </c>
      <c r="R605" s="130">
        <f t="shared" si="817"/>
        <v>1.005147904</v>
      </c>
      <c r="S605" s="123">
        <f t="shared" si="823"/>
        <v>6.2721203000000001</v>
      </c>
      <c r="T605" s="123">
        <f t="shared" si="824"/>
        <v>0</v>
      </c>
      <c r="U605" s="131" t="str">
        <f t="shared" ref="U605" si="848">U604</f>
        <v>J=</v>
      </c>
      <c r="V605" s="140">
        <f t="shared" si="783"/>
        <v>44584</v>
      </c>
      <c r="W605" s="4"/>
      <c r="X605" s="4"/>
      <c r="Y605" s="4"/>
      <c r="AD605" s="5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</row>
    <row r="606" spans="1:47" x14ac:dyDescent="0.2">
      <c r="A606" s="125">
        <f t="shared" si="819"/>
        <v>44570</v>
      </c>
      <c r="B606" s="123">
        <f t="shared" si="814"/>
        <v>1225.31335089</v>
      </c>
      <c r="C606" s="3">
        <f t="shared" si="780"/>
        <v>1214.1765744100001</v>
      </c>
      <c r="D606" s="126">
        <f t="shared" si="826"/>
        <v>952.596</v>
      </c>
      <c r="E606" s="175">
        <f>IF(DAY(A605)=$A$7,VLOOKUP(A605,[1]A!$A$15:$C$500,3),E605)</f>
        <v>959.00099999999998</v>
      </c>
      <c r="F606" s="127">
        <f t="shared" si="827"/>
        <v>44524</v>
      </c>
      <c r="G606" s="122">
        <f t="shared" si="828"/>
        <v>6.723731781363762E-3</v>
      </c>
      <c r="H606" s="128">
        <f t="shared" si="833"/>
        <v>17</v>
      </c>
      <c r="I606" s="128">
        <f t="shared" si="820"/>
        <v>31</v>
      </c>
      <c r="J606" s="123">
        <f t="shared" si="821"/>
        <v>1.0036816277420075</v>
      </c>
      <c r="K606" s="123">
        <v>1</v>
      </c>
      <c r="L606" s="123">
        <f t="shared" si="781"/>
        <v>1.0036816200000001</v>
      </c>
      <c r="M606" s="123">
        <f t="shared" si="815"/>
        <v>1218.64671116</v>
      </c>
      <c r="N606" s="27">
        <f t="shared" si="829"/>
        <v>0</v>
      </c>
      <c r="O606" s="122">
        <f t="shared" si="816"/>
        <v>0</v>
      </c>
      <c r="P606" s="123">
        <f t="shared" si="778"/>
        <v>0</v>
      </c>
      <c r="Q606" s="122">
        <f t="shared" si="822"/>
        <v>0.1268</v>
      </c>
      <c r="R606" s="130">
        <f t="shared" si="817"/>
        <v>1.0054705269999999</v>
      </c>
      <c r="S606" s="123">
        <f t="shared" si="823"/>
        <v>6.66663973</v>
      </c>
      <c r="T606" s="123">
        <f t="shared" si="824"/>
        <v>0</v>
      </c>
      <c r="U606" s="131" t="str">
        <f t="shared" ref="U606" si="849">U605</f>
        <v>J=</v>
      </c>
      <c r="V606" s="140">
        <f t="shared" si="783"/>
        <v>44584</v>
      </c>
      <c r="W606" s="4"/>
      <c r="X606" s="4"/>
      <c r="Y606" s="4"/>
      <c r="AD606" s="5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</row>
    <row r="607" spans="1:47" x14ac:dyDescent="0.2">
      <c r="A607" s="125">
        <f t="shared" si="819"/>
        <v>44571</v>
      </c>
      <c r="B607" s="123">
        <f t="shared" si="814"/>
        <v>1225.97163037</v>
      </c>
      <c r="C607" s="3">
        <f t="shared" si="780"/>
        <v>1214.1765744100001</v>
      </c>
      <c r="D607" s="126">
        <f t="shared" si="826"/>
        <v>952.596</v>
      </c>
      <c r="E607" s="175">
        <f>IF(DAY(A606)=$A$7,VLOOKUP(A606,[1]A!$A$15:$C$500,3),E606)</f>
        <v>959.00099999999998</v>
      </c>
      <c r="F607" s="127">
        <f t="shared" si="827"/>
        <v>44524</v>
      </c>
      <c r="G607" s="122">
        <f t="shared" si="828"/>
        <v>6.723731781363762E-3</v>
      </c>
      <c r="H607" s="128">
        <f t="shared" si="833"/>
        <v>18</v>
      </c>
      <c r="I607" s="128">
        <f t="shared" si="820"/>
        <v>31</v>
      </c>
      <c r="J607" s="123">
        <f t="shared" si="821"/>
        <v>1.0038986157019056</v>
      </c>
      <c r="K607" s="123">
        <v>1</v>
      </c>
      <c r="L607" s="123">
        <f t="shared" si="781"/>
        <v>1.00389861</v>
      </c>
      <c r="M607" s="123">
        <f t="shared" si="815"/>
        <v>1218.91017534</v>
      </c>
      <c r="N607" s="27">
        <f t="shared" si="829"/>
        <v>0</v>
      </c>
      <c r="O607" s="122">
        <f t="shared" si="816"/>
        <v>0</v>
      </c>
      <c r="P607" s="123">
        <f t="shared" si="778"/>
        <v>0</v>
      </c>
      <c r="Q607" s="122">
        <f t="shared" si="822"/>
        <v>0.1268</v>
      </c>
      <c r="R607" s="130">
        <f t="shared" si="817"/>
        <v>1.005793253</v>
      </c>
      <c r="S607" s="123">
        <f t="shared" si="823"/>
        <v>7.0614550300000003</v>
      </c>
      <c r="T607" s="123">
        <f t="shared" si="824"/>
        <v>0</v>
      </c>
      <c r="U607" s="131" t="str">
        <f t="shared" ref="U607" si="850">U606</f>
        <v>J=</v>
      </c>
      <c r="V607" s="140">
        <f t="shared" si="783"/>
        <v>44584</v>
      </c>
      <c r="W607" s="4"/>
      <c r="X607" s="4"/>
      <c r="Y607" s="4"/>
      <c r="AD607" s="5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</row>
    <row r="608" spans="1:47" x14ac:dyDescent="0.2">
      <c r="A608" s="125">
        <f t="shared" si="819"/>
        <v>44572</v>
      </c>
      <c r="B608" s="123">
        <f t="shared" si="814"/>
        <v>1226.6302677599999</v>
      </c>
      <c r="C608" s="3">
        <f t="shared" si="780"/>
        <v>1214.1765744100001</v>
      </c>
      <c r="D608" s="126">
        <f t="shared" si="826"/>
        <v>952.596</v>
      </c>
      <c r="E608" s="175">
        <f>IF(DAY(A607)=$A$7,VLOOKUP(A607,[1]A!$A$15:$C$500,3),E607)</f>
        <v>959.00099999999998</v>
      </c>
      <c r="F608" s="127">
        <f t="shared" si="827"/>
        <v>44524</v>
      </c>
      <c r="G608" s="122">
        <f t="shared" si="828"/>
        <v>6.723731781363762E-3</v>
      </c>
      <c r="H608" s="128">
        <f t="shared" si="833"/>
        <v>19</v>
      </c>
      <c r="I608" s="128">
        <f t="shared" si="820"/>
        <v>31</v>
      </c>
      <c r="J608" s="123">
        <f t="shared" si="821"/>
        <v>1.0041156505728692</v>
      </c>
      <c r="K608" s="123">
        <v>1</v>
      </c>
      <c r="L608" s="123">
        <f t="shared" si="781"/>
        <v>1.0041156499999999</v>
      </c>
      <c r="M608" s="123">
        <f t="shared" si="815"/>
        <v>1219.17370022</v>
      </c>
      <c r="N608" s="27">
        <f t="shared" si="829"/>
        <v>0</v>
      </c>
      <c r="O608" s="122">
        <f t="shared" si="816"/>
        <v>0</v>
      </c>
      <c r="P608" s="123">
        <f t="shared" si="778"/>
        <v>0</v>
      </c>
      <c r="Q608" s="122">
        <f t="shared" si="822"/>
        <v>0.1268</v>
      </c>
      <c r="R608" s="130">
        <f t="shared" si="817"/>
        <v>1.006116083</v>
      </c>
      <c r="S608" s="123">
        <f t="shared" si="823"/>
        <v>7.45656754</v>
      </c>
      <c r="T608" s="123">
        <f t="shared" si="824"/>
        <v>0</v>
      </c>
      <c r="U608" s="131" t="str">
        <f t="shared" ref="U608" si="851">U607</f>
        <v>J=</v>
      </c>
      <c r="V608" s="140">
        <f t="shared" si="783"/>
        <v>44584</v>
      </c>
      <c r="W608" s="4"/>
      <c r="X608" s="4"/>
      <c r="Y608" s="4"/>
      <c r="AD608" s="5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</row>
    <row r="609" spans="1:161" x14ac:dyDescent="0.2">
      <c r="A609" s="125">
        <f t="shared" si="819"/>
        <v>44573</v>
      </c>
      <c r="B609" s="123">
        <f t="shared" si="814"/>
        <v>1227.2892497799999</v>
      </c>
      <c r="C609" s="3">
        <f t="shared" si="780"/>
        <v>1214.1765744100001</v>
      </c>
      <c r="D609" s="126">
        <f t="shared" si="826"/>
        <v>952.596</v>
      </c>
      <c r="E609" s="175">
        <f>IF(DAY(A608)=$A$7,VLOOKUP(A608,[1]A!$A$15:$C$500,3),E608)</f>
        <v>959.00099999999998</v>
      </c>
      <c r="F609" s="127">
        <f t="shared" si="827"/>
        <v>44524</v>
      </c>
      <c r="G609" s="122">
        <f t="shared" si="828"/>
        <v>6.723731781363762E-3</v>
      </c>
      <c r="H609" s="128">
        <f t="shared" si="833"/>
        <v>20</v>
      </c>
      <c r="I609" s="128">
        <f t="shared" si="820"/>
        <v>31</v>
      </c>
      <c r="J609" s="123">
        <f t="shared" si="821"/>
        <v>1.0043327323650402</v>
      </c>
      <c r="K609" s="123">
        <v>1</v>
      </c>
      <c r="L609" s="123">
        <f t="shared" si="781"/>
        <v>1.00433273</v>
      </c>
      <c r="M609" s="123">
        <f t="shared" si="815"/>
        <v>1219.43727367</v>
      </c>
      <c r="N609" s="27">
        <f t="shared" si="829"/>
        <v>0</v>
      </c>
      <c r="O609" s="122">
        <f t="shared" si="816"/>
        <v>0</v>
      </c>
      <c r="P609" s="123">
        <f t="shared" si="778"/>
        <v>0</v>
      </c>
      <c r="Q609" s="122">
        <f t="shared" si="822"/>
        <v>0.1268</v>
      </c>
      <c r="R609" s="130">
        <f t="shared" si="817"/>
        <v>1.0064390160000001</v>
      </c>
      <c r="S609" s="123">
        <f t="shared" si="823"/>
        <v>7.8519761099999998</v>
      </c>
      <c r="T609" s="123">
        <f t="shared" si="824"/>
        <v>0</v>
      </c>
      <c r="U609" s="131" t="str">
        <f t="shared" ref="U609" si="852">U608</f>
        <v>J=</v>
      </c>
      <c r="V609" s="140">
        <f t="shared" si="783"/>
        <v>44584</v>
      </c>
      <c r="W609" s="4"/>
      <c r="X609" s="4"/>
      <c r="Y609" s="4"/>
      <c r="AD609" s="5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</row>
    <row r="610" spans="1:161" x14ac:dyDescent="0.2">
      <c r="A610" s="125">
        <f t="shared" si="819"/>
        <v>44574</v>
      </c>
      <c r="B610" s="123">
        <f t="shared" si="814"/>
        <v>1227.9485900100001</v>
      </c>
      <c r="C610" s="3">
        <f t="shared" si="780"/>
        <v>1214.1765744100001</v>
      </c>
      <c r="D610" s="126">
        <f t="shared" si="826"/>
        <v>952.596</v>
      </c>
      <c r="E610" s="175">
        <f>IF(DAY(A609)=$A$7,VLOOKUP(A609,[1]A!$A$15:$C$500,3),E609)</f>
        <v>959.00099999999998</v>
      </c>
      <c r="F610" s="127">
        <f t="shared" si="827"/>
        <v>44524</v>
      </c>
      <c r="G610" s="122">
        <f t="shared" si="828"/>
        <v>6.723731781363762E-3</v>
      </c>
      <c r="H610" s="128">
        <f t="shared" si="833"/>
        <v>21</v>
      </c>
      <c r="I610" s="128">
        <f t="shared" si="820"/>
        <v>31</v>
      </c>
      <c r="J610" s="123">
        <f t="shared" si="821"/>
        <v>1.0045498610885626</v>
      </c>
      <c r="K610" s="123">
        <v>1</v>
      </c>
      <c r="L610" s="123">
        <f t="shared" si="781"/>
        <v>1.00454986</v>
      </c>
      <c r="M610" s="123">
        <f t="shared" si="815"/>
        <v>1219.70090783</v>
      </c>
      <c r="N610" s="27">
        <f t="shared" si="829"/>
        <v>0</v>
      </c>
      <c r="O610" s="122">
        <f t="shared" si="816"/>
        <v>0</v>
      </c>
      <c r="P610" s="123">
        <f t="shared" si="778"/>
        <v>0</v>
      </c>
      <c r="Q610" s="122">
        <f t="shared" si="822"/>
        <v>0.1268</v>
      </c>
      <c r="R610" s="130">
        <f t="shared" si="817"/>
        <v>1.0067620530000001</v>
      </c>
      <c r="S610" s="123">
        <f t="shared" si="823"/>
        <v>8.24768218</v>
      </c>
      <c r="T610" s="123">
        <f t="shared" si="824"/>
        <v>0</v>
      </c>
      <c r="U610" s="131" t="str">
        <f t="shared" ref="U610" si="853">U609</f>
        <v>J=</v>
      </c>
      <c r="V610" s="140">
        <f t="shared" si="783"/>
        <v>44584</v>
      </c>
      <c r="W610" s="4"/>
      <c r="X610" s="4"/>
      <c r="Y610" s="4"/>
      <c r="AD610" s="5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</row>
    <row r="611" spans="1:161" x14ac:dyDescent="0.2">
      <c r="A611" s="125">
        <f t="shared" si="819"/>
        <v>44575</v>
      </c>
      <c r="B611" s="123">
        <f t="shared" si="814"/>
        <v>1228.60827513</v>
      </c>
      <c r="C611" s="3">
        <f t="shared" si="780"/>
        <v>1214.1765744100001</v>
      </c>
      <c r="D611" s="126">
        <f t="shared" si="826"/>
        <v>952.596</v>
      </c>
      <c r="E611" s="175">
        <f>IF(DAY(A610)=$A$7,VLOOKUP(A610,[1]A!$A$15:$C$500,3),E610)</f>
        <v>959.00099999999998</v>
      </c>
      <c r="F611" s="127">
        <f t="shared" si="827"/>
        <v>44524</v>
      </c>
      <c r="G611" s="122">
        <f t="shared" si="828"/>
        <v>6.723731781363762E-3</v>
      </c>
      <c r="H611" s="128">
        <f t="shared" si="833"/>
        <v>22</v>
      </c>
      <c r="I611" s="128">
        <f t="shared" si="820"/>
        <v>31</v>
      </c>
      <c r="J611" s="123">
        <f t="shared" si="821"/>
        <v>1.0047670367535828</v>
      </c>
      <c r="K611" s="123">
        <v>1</v>
      </c>
      <c r="L611" s="123">
        <f t="shared" si="781"/>
        <v>1.00476703</v>
      </c>
      <c r="M611" s="123">
        <f t="shared" si="815"/>
        <v>1219.96459056</v>
      </c>
      <c r="N611" s="27">
        <f t="shared" si="829"/>
        <v>0</v>
      </c>
      <c r="O611" s="122">
        <f t="shared" si="816"/>
        <v>0</v>
      </c>
      <c r="P611" s="123">
        <f t="shared" si="778"/>
        <v>0</v>
      </c>
      <c r="Q611" s="122">
        <f t="shared" si="822"/>
        <v>0.1268</v>
      </c>
      <c r="R611" s="130">
        <f t="shared" si="817"/>
        <v>1.007085193</v>
      </c>
      <c r="S611" s="123">
        <f t="shared" si="823"/>
        <v>8.6436845699999996</v>
      </c>
      <c r="T611" s="123">
        <f t="shared" si="824"/>
        <v>0</v>
      </c>
      <c r="U611" s="131" t="str">
        <f t="shared" ref="U611" si="854">U610</f>
        <v>J=</v>
      </c>
      <c r="V611" s="140">
        <f t="shared" si="783"/>
        <v>44584</v>
      </c>
      <c r="W611" s="4"/>
      <c r="X611" s="4"/>
      <c r="Y611" s="4"/>
      <c r="AD611" s="5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</row>
    <row r="612" spans="1:161" x14ac:dyDescent="0.2">
      <c r="A612" s="125">
        <f t="shared" si="819"/>
        <v>44576</v>
      </c>
      <c r="B612" s="123">
        <f t="shared" si="814"/>
        <v>1229.26831995</v>
      </c>
      <c r="C612" s="3">
        <f t="shared" si="780"/>
        <v>1214.1765744100001</v>
      </c>
      <c r="D612" s="126">
        <f t="shared" si="826"/>
        <v>952.596</v>
      </c>
      <c r="E612" s="175">
        <f>IF(DAY(A611)=$A$7,VLOOKUP(A611,[1]A!$A$15:$C$500,3),E611)</f>
        <v>959.00099999999998</v>
      </c>
      <c r="F612" s="127">
        <f t="shared" si="827"/>
        <v>44524</v>
      </c>
      <c r="G612" s="122">
        <f t="shared" si="828"/>
        <v>6.723731781363762E-3</v>
      </c>
      <c r="H612" s="128">
        <f t="shared" si="833"/>
        <v>23</v>
      </c>
      <c r="I612" s="128">
        <f t="shared" si="820"/>
        <v>31</v>
      </c>
      <c r="J612" s="123">
        <f t="shared" si="821"/>
        <v>1.0049842593702489</v>
      </c>
      <c r="K612" s="123">
        <v>1</v>
      </c>
      <c r="L612" s="123">
        <f t="shared" si="781"/>
        <v>1.0049842499999999</v>
      </c>
      <c r="M612" s="123">
        <f t="shared" si="815"/>
        <v>1220.2283339999999</v>
      </c>
      <c r="N612" s="27">
        <f t="shared" si="829"/>
        <v>0</v>
      </c>
      <c r="O612" s="122">
        <f t="shared" si="816"/>
        <v>0</v>
      </c>
      <c r="P612" s="123">
        <f t="shared" si="778"/>
        <v>0</v>
      </c>
      <c r="Q612" s="122">
        <f t="shared" si="822"/>
        <v>0.1268</v>
      </c>
      <c r="R612" s="130">
        <f t="shared" si="817"/>
        <v>1.0074084379999999</v>
      </c>
      <c r="S612" s="123">
        <f t="shared" si="823"/>
        <v>9.0399859500000002</v>
      </c>
      <c r="T612" s="123">
        <f t="shared" si="824"/>
        <v>0</v>
      </c>
      <c r="U612" s="131" t="str">
        <f t="shared" ref="U612" si="855">U611</f>
        <v>J=</v>
      </c>
      <c r="V612" s="140">
        <f t="shared" si="783"/>
        <v>44584</v>
      </c>
      <c r="W612" s="4"/>
      <c r="X612" s="4"/>
      <c r="Y612" s="4"/>
      <c r="AD612" s="5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  <c r="AU612" s="13"/>
    </row>
    <row r="613" spans="1:161" x14ac:dyDescent="0.2">
      <c r="A613" s="125">
        <f t="shared" si="819"/>
        <v>44577</v>
      </c>
      <c r="B613" s="123">
        <f t="shared" si="814"/>
        <v>1229.92872216</v>
      </c>
      <c r="C613" s="3">
        <f t="shared" si="780"/>
        <v>1214.1765744100001</v>
      </c>
      <c r="D613" s="126">
        <f t="shared" si="826"/>
        <v>952.596</v>
      </c>
      <c r="E613" s="175">
        <f>IF(DAY(A612)=$A$7,VLOOKUP(A612,[1]A!$A$15:$C$500,3),E612)</f>
        <v>959.00099999999998</v>
      </c>
      <c r="F613" s="127">
        <f t="shared" si="827"/>
        <v>44524</v>
      </c>
      <c r="G613" s="122">
        <f t="shared" si="828"/>
        <v>6.723731781363762E-3</v>
      </c>
      <c r="H613" s="128">
        <f t="shared" si="833"/>
        <v>24</v>
      </c>
      <c r="I613" s="128">
        <f t="shared" si="820"/>
        <v>31</v>
      </c>
      <c r="J613" s="123">
        <f t="shared" si="821"/>
        <v>1.0052015289487115</v>
      </c>
      <c r="K613" s="123">
        <v>1</v>
      </c>
      <c r="L613" s="123">
        <f t="shared" si="781"/>
        <v>1.00520152</v>
      </c>
      <c r="M613" s="123">
        <f t="shared" si="815"/>
        <v>1220.49213814</v>
      </c>
      <c r="N613" s="27">
        <f t="shared" si="829"/>
        <v>0</v>
      </c>
      <c r="O613" s="122">
        <f t="shared" si="816"/>
        <v>0</v>
      </c>
      <c r="P613" s="123">
        <f t="shared" si="778"/>
        <v>0</v>
      </c>
      <c r="Q613" s="122">
        <f t="shared" si="822"/>
        <v>0.1268</v>
      </c>
      <c r="R613" s="130">
        <f t="shared" si="817"/>
        <v>1.0077317859999999</v>
      </c>
      <c r="S613" s="123">
        <f t="shared" si="823"/>
        <v>9.4365840199999997</v>
      </c>
      <c r="T613" s="123">
        <f t="shared" si="824"/>
        <v>0</v>
      </c>
      <c r="U613" s="131" t="str">
        <f t="shared" ref="U613" si="856">U612</f>
        <v>J=</v>
      </c>
      <c r="V613" s="140">
        <f t="shared" si="783"/>
        <v>44584</v>
      </c>
      <c r="W613" s="4"/>
      <c r="X613" s="4"/>
      <c r="Y613" s="4"/>
      <c r="AD613" s="5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  <c r="AU613" s="13"/>
    </row>
    <row r="614" spans="1:161" x14ac:dyDescent="0.2">
      <c r="A614" s="125">
        <f t="shared" si="819"/>
        <v>44578</v>
      </c>
      <c r="B614" s="123">
        <f t="shared" si="814"/>
        <v>1230.58948313</v>
      </c>
      <c r="C614" s="3">
        <f t="shared" si="780"/>
        <v>1214.1765744100001</v>
      </c>
      <c r="D614" s="126">
        <f t="shared" si="826"/>
        <v>952.596</v>
      </c>
      <c r="E614" s="175">
        <f>IF(DAY(A613)=$A$7,VLOOKUP(A613,[1]A!$A$15:$C$500,3),E613)</f>
        <v>959.00099999999998</v>
      </c>
      <c r="F614" s="127">
        <f t="shared" si="827"/>
        <v>44524</v>
      </c>
      <c r="G614" s="122">
        <f t="shared" si="828"/>
        <v>6.723731781363762E-3</v>
      </c>
      <c r="H614" s="128">
        <f t="shared" si="833"/>
        <v>25</v>
      </c>
      <c r="I614" s="128">
        <f t="shared" si="820"/>
        <v>31</v>
      </c>
      <c r="J614" s="123">
        <f t="shared" si="821"/>
        <v>1.0054188454991237</v>
      </c>
      <c r="K614" s="123">
        <v>1</v>
      </c>
      <c r="L614" s="123">
        <f t="shared" si="781"/>
        <v>1.0054188399999999</v>
      </c>
      <c r="M614" s="123">
        <f t="shared" si="815"/>
        <v>1220.7560029900001</v>
      </c>
      <c r="N614" s="27">
        <f t="shared" si="829"/>
        <v>0</v>
      </c>
      <c r="O614" s="122">
        <f t="shared" si="816"/>
        <v>0</v>
      </c>
      <c r="P614" s="123">
        <f t="shared" si="778"/>
        <v>0</v>
      </c>
      <c r="Q614" s="122">
        <f t="shared" si="822"/>
        <v>0.1268</v>
      </c>
      <c r="R614" s="130">
        <f t="shared" si="817"/>
        <v>1.0080552380000001</v>
      </c>
      <c r="S614" s="123">
        <f t="shared" si="823"/>
        <v>9.8334801400000007</v>
      </c>
      <c r="T614" s="123">
        <f t="shared" si="824"/>
        <v>0</v>
      </c>
      <c r="U614" s="131" t="str">
        <f t="shared" ref="U614" si="857">U613</f>
        <v>J=</v>
      </c>
      <c r="V614" s="140">
        <f t="shared" si="783"/>
        <v>44584</v>
      </c>
      <c r="W614" s="4"/>
      <c r="X614" s="4"/>
      <c r="Y614" s="4"/>
      <c r="AD614" s="5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  <c r="AU614" s="13"/>
    </row>
    <row r="615" spans="1:161" x14ac:dyDescent="0.2">
      <c r="A615" s="125">
        <f t="shared" si="819"/>
        <v>44579</v>
      </c>
      <c r="B615" s="123">
        <f t="shared" si="814"/>
        <v>1231.2505895299998</v>
      </c>
      <c r="C615" s="3">
        <f t="shared" si="780"/>
        <v>1214.1765744100001</v>
      </c>
      <c r="D615" s="126">
        <f t="shared" si="826"/>
        <v>952.596</v>
      </c>
      <c r="E615" s="175">
        <f>IF(DAY(A614)=$A$7,VLOOKUP(A614,[1]A!$A$15:$C$500,3),E614)</f>
        <v>959.00099999999998</v>
      </c>
      <c r="F615" s="127">
        <f t="shared" si="827"/>
        <v>44524</v>
      </c>
      <c r="G615" s="122">
        <f t="shared" si="828"/>
        <v>6.723731781363762E-3</v>
      </c>
      <c r="H615" s="128">
        <f t="shared" si="833"/>
        <v>26</v>
      </c>
      <c r="I615" s="128">
        <f t="shared" si="820"/>
        <v>31</v>
      </c>
      <c r="J615" s="123">
        <f t="shared" si="821"/>
        <v>1.00563620903164</v>
      </c>
      <c r="K615" s="123">
        <v>1</v>
      </c>
      <c r="L615" s="123">
        <f t="shared" si="781"/>
        <v>1.0056362000000001</v>
      </c>
      <c r="M615" s="123">
        <f t="shared" si="815"/>
        <v>1221.01991641</v>
      </c>
      <c r="N615" s="27">
        <f t="shared" si="829"/>
        <v>0</v>
      </c>
      <c r="O615" s="122">
        <f t="shared" si="816"/>
        <v>0</v>
      </c>
      <c r="P615" s="123">
        <f t="shared" si="778"/>
        <v>0</v>
      </c>
      <c r="Q615" s="122">
        <f t="shared" si="822"/>
        <v>0.1268</v>
      </c>
      <c r="R615" s="130">
        <f t="shared" si="817"/>
        <v>1.0083787930000001</v>
      </c>
      <c r="S615" s="123">
        <f t="shared" si="823"/>
        <v>10.230673120000001</v>
      </c>
      <c r="T615" s="123">
        <f t="shared" si="824"/>
        <v>0</v>
      </c>
      <c r="U615" s="131" t="str">
        <f t="shared" ref="U615" si="858">U614</f>
        <v>J=</v>
      </c>
      <c r="V615" s="140">
        <f t="shared" si="783"/>
        <v>44584</v>
      </c>
      <c r="W615" s="4"/>
      <c r="X615" s="4"/>
      <c r="Y615" s="4"/>
      <c r="AD615" s="5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  <c r="AU615" s="13"/>
    </row>
    <row r="616" spans="1:161" x14ac:dyDescent="0.2">
      <c r="A616" s="125">
        <f t="shared" si="819"/>
        <v>44580</v>
      </c>
      <c r="B616" s="123">
        <f t="shared" si="814"/>
        <v>1231.9120561899999</v>
      </c>
      <c r="C616" s="3">
        <f t="shared" si="780"/>
        <v>1214.1765744100001</v>
      </c>
      <c r="D616" s="126">
        <f t="shared" si="826"/>
        <v>952.596</v>
      </c>
      <c r="E616" s="175">
        <f>IF(DAY(A615)=$A$7,VLOOKUP(A615,[1]A!$A$15:$C$500,3),E615)</f>
        <v>959.00099999999998</v>
      </c>
      <c r="F616" s="127">
        <f t="shared" si="827"/>
        <v>44524</v>
      </c>
      <c r="G616" s="122">
        <f t="shared" si="828"/>
        <v>6.723731781363762E-3</v>
      </c>
      <c r="H616" s="128">
        <f t="shared" si="833"/>
        <v>27</v>
      </c>
      <c r="I616" s="128">
        <f t="shared" si="820"/>
        <v>31</v>
      </c>
      <c r="J616" s="123">
        <f t="shared" si="821"/>
        <v>1.0058536195564178</v>
      </c>
      <c r="K616" s="123">
        <v>1</v>
      </c>
      <c r="L616" s="123">
        <f t="shared" si="781"/>
        <v>1.00585361</v>
      </c>
      <c r="M616" s="123">
        <f t="shared" si="815"/>
        <v>1221.2838905399999</v>
      </c>
      <c r="N616" s="27">
        <f t="shared" si="829"/>
        <v>0</v>
      </c>
      <c r="O616" s="122">
        <f t="shared" si="816"/>
        <v>0</v>
      </c>
      <c r="P616" s="123">
        <f t="shared" si="778"/>
        <v>0</v>
      </c>
      <c r="Q616" s="122">
        <f t="shared" si="822"/>
        <v>0.1268</v>
      </c>
      <c r="R616" s="130">
        <f t="shared" si="817"/>
        <v>1.0087024529999999</v>
      </c>
      <c r="S616" s="123">
        <f t="shared" si="823"/>
        <v>10.62816565</v>
      </c>
      <c r="T616" s="123">
        <f t="shared" si="824"/>
        <v>0</v>
      </c>
      <c r="U616" s="131" t="str">
        <f t="shared" ref="U616" si="859">U615</f>
        <v>J=</v>
      </c>
      <c r="V616" s="140">
        <f t="shared" si="783"/>
        <v>44584</v>
      </c>
      <c r="W616" s="4"/>
      <c r="X616" s="4"/>
      <c r="Y616" s="4"/>
      <c r="AD616" s="5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  <c r="AU616" s="13"/>
    </row>
    <row r="617" spans="1:161" x14ac:dyDescent="0.2">
      <c r="A617" s="125">
        <f t="shared" si="819"/>
        <v>44581</v>
      </c>
      <c r="B617" s="123">
        <f t="shared" si="814"/>
        <v>1232.5738807999999</v>
      </c>
      <c r="C617" s="3">
        <f t="shared" si="780"/>
        <v>1214.1765744100001</v>
      </c>
      <c r="D617" s="126">
        <f t="shared" si="826"/>
        <v>952.596</v>
      </c>
      <c r="E617" s="175">
        <f>IF(DAY(A616)=$A$7,VLOOKUP(A616,[1]A!$A$15:$C$500,3),E616)</f>
        <v>959.00099999999998</v>
      </c>
      <c r="F617" s="127">
        <f t="shared" si="827"/>
        <v>44524</v>
      </c>
      <c r="G617" s="122">
        <f t="shared" si="828"/>
        <v>6.723731781363762E-3</v>
      </c>
      <c r="H617" s="128">
        <f t="shared" si="833"/>
        <v>28</v>
      </c>
      <c r="I617" s="128">
        <f t="shared" si="820"/>
        <v>31</v>
      </c>
      <c r="J617" s="123">
        <f t="shared" si="821"/>
        <v>1.0060710770836165</v>
      </c>
      <c r="K617" s="123">
        <v>1</v>
      </c>
      <c r="L617" s="123">
        <f t="shared" si="781"/>
        <v>1.00607107</v>
      </c>
      <c r="M617" s="123">
        <f t="shared" si="815"/>
        <v>1221.5479253799999</v>
      </c>
      <c r="N617" s="27">
        <f t="shared" si="829"/>
        <v>0</v>
      </c>
      <c r="O617" s="122">
        <f t="shared" si="816"/>
        <v>0</v>
      </c>
      <c r="P617" s="123">
        <f t="shared" si="778"/>
        <v>0</v>
      </c>
      <c r="Q617" s="122">
        <f t="shared" si="822"/>
        <v>0.1268</v>
      </c>
      <c r="R617" s="130">
        <f t="shared" si="817"/>
        <v>1.0090262160000001</v>
      </c>
      <c r="S617" s="123">
        <f t="shared" si="823"/>
        <v>11.025955420000001</v>
      </c>
      <c r="T617" s="123">
        <f t="shared" si="824"/>
        <v>0</v>
      </c>
      <c r="U617" s="131" t="str">
        <f t="shared" ref="U617" si="860">U616</f>
        <v>J=</v>
      </c>
      <c r="V617" s="140">
        <f t="shared" si="783"/>
        <v>44584</v>
      </c>
      <c r="W617" s="28"/>
      <c r="X617" s="4"/>
      <c r="Y617" s="4"/>
      <c r="AA617" s="18"/>
      <c r="AB617" s="18"/>
      <c r="AC617" s="18"/>
      <c r="AD617" s="19"/>
      <c r="AE617" s="18"/>
      <c r="AF617" s="18"/>
      <c r="AG617" s="18"/>
      <c r="AH617" s="18"/>
      <c r="AI617" s="17"/>
      <c r="AJ617" s="17"/>
      <c r="AK617" s="17"/>
      <c r="AL617" s="17"/>
      <c r="AM617" s="17"/>
      <c r="AN617" s="17"/>
      <c r="AO617" s="17"/>
      <c r="AP617" s="17"/>
      <c r="AQ617" s="17"/>
      <c r="AR617" s="17"/>
      <c r="AS617" s="17"/>
      <c r="AT617" s="17"/>
      <c r="AU617" s="17"/>
      <c r="AV617" s="18"/>
      <c r="AW617" s="18"/>
      <c r="AX617" s="18"/>
      <c r="AY617" s="18"/>
      <c r="AZ617" s="18"/>
      <c r="BA617" s="18"/>
      <c r="BB617" s="18"/>
      <c r="BC617" s="18"/>
      <c r="BD617" s="18"/>
      <c r="BE617" s="18"/>
      <c r="BF617" s="18"/>
      <c r="BG617" s="18"/>
      <c r="BH617" s="18"/>
      <c r="BI617" s="18"/>
      <c r="BJ617" s="18"/>
      <c r="BK617" s="18"/>
      <c r="BL617" s="18"/>
      <c r="BM617" s="18"/>
      <c r="BN617" s="18"/>
      <c r="BO617" s="18"/>
      <c r="BP617" s="18"/>
      <c r="BQ617" s="18"/>
      <c r="BR617" s="18"/>
      <c r="BS617" s="18"/>
      <c r="BT617" s="18"/>
      <c r="BU617" s="18"/>
      <c r="BV617" s="18"/>
      <c r="BW617" s="18"/>
      <c r="BX617" s="18"/>
      <c r="BY617" s="18"/>
      <c r="BZ617" s="18"/>
      <c r="CA617" s="18"/>
      <c r="CB617" s="18"/>
      <c r="CC617" s="18"/>
      <c r="CD617" s="18"/>
      <c r="CE617" s="18"/>
      <c r="CF617" s="18"/>
      <c r="CG617" s="18"/>
      <c r="CH617" s="18"/>
      <c r="CI617" s="18"/>
      <c r="CJ617" s="18"/>
      <c r="CK617" s="18"/>
      <c r="CL617" s="18"/>
      <c r="CM617" s="18"/>
      <c r="CN617" s="18"/>
      <c r="CO617" s="18"/>
      <c r="CP617" s="18"/>
      <c r="CQ617" s="18"/>
      <c r="CR617" s="18"/>
      <c r="CS617" s="18"/>
      <c r="CT617" s="18"/>
      <c r="CU617" s="18"/>
      <c r="CV617" s="18"/>
      <c r="CW617" s="18"/>
      <c r="CX617" s="18"/>
      <c r="CY617" s="18"/>
      <c r="CZ617" s="18"/>
      <c r="DA617" s="18"/>
      <c r="DB617" s="18"/>
      <c r="DC617" s="18"/>
      <c r="DD617" s="18"/>
      <c r="DE617" s="18"/>
      <c r="DF617" s="18"/>
      <c r="DG617" s="18"/>
      <c r="DH617" s="18"/>
      <c r="DI617" s="18"/>
      <c r="DJ617" s="18"/>
      <c r="DK617" s="18"/>
      <c r="DL617" s="18"/>
      <c r="DM617" s="18"/>
      <c r="DN617" s="18"/>
      <c r="DO617" s="18"/>
      <c r="DP617" s="18"/>
      <c r="DQ617" s="18"/>
      <c r="DR617" s="18"/>
      <c r="DS617" s="18"/>
      <c r="DT617" s="18"/>
      <c r="DU617" s="18"/>
      <c r="DV617" s="18"/>
      <c r="DW617" s="18"/>
      <c r="DX617" s="18"/>
      <c r="DY617" s="18"/>
      <c r="DZ617" s="18"/>
      <c r="EA617" s="18"/>
      <c r="EB617" s="18"/>
      <c r="EC617" s="18"/>
      <c r="ED617" s="18"/>
      <c r="EE617" s="18"/>
      <c r="EF617" s="18"/>
      <c r="EG617" s="18"/>
      <c r="EH617" s="18"/>
      <c r="EI617" s="18"/>
      <c r="EJ617" s="18"/>
      <c r="EK617" s="18"/>
      <c r="EL617" s="18"/>
      <c r="EM617" s="18"/>
      <c r="EN617" s="18"/>
      <c r="EO617" s="18"/>
      <c r="EP617" s="18"/>
      <c r="EQ617" s="18"/>
      <c r="ER617" s="18"/>
      <c r="ES617" s="18"/>
      <c r="ET617" s="18"/>
      <c r="EU617" s="18"/>
      <c r="EV617" s="18"/>
      <c r="EW617" s="18"/>
      <c r="EX617" s="18"/>
      <c r="EY617" s="18"/>
      <c r="EZ617" s="18"/>
      <c r="FA617" s="18"/>
      <c r="FB617" s="18"/>
      <c r="FC617" s="18"/>
      <c r="FD617" s="18"/>
      <c r="FE617" s="18"/>
    </row>
    <row r="618" spans="1:161" x14ac:dyDescent="0.2">
      <c r="A618" s="125">
        <f t="shared" si="819"/>
        <v>44582</v>
      </c>
      <c r="B618" s="123">
        <f t="shared" si="814"/>
        <v>1233.23606595</v>
      </c>
      <c r="C618" s="3">
        <f t="shared" si="780"/>
        <v>1214.1765744100001</v>
      </c>
      <c r="D618" s="126">
        <f t="shared" si="826"/>
        <v>952.596</v>
      </c>
      <c r="E618" s="175">
        <f>IF(DAY(A617)=$A$7,VLOOKUP(A617,[1]A!$A$15:$C$500,3),E617)</f>
        <v>959.00099999999998</v>
      </c>
      <c r="F618" s="127">
        <f t="shared" si="827"/>
        <v>44524</v>
      </c>
      <c r="G618" s="122">
        <f t="shared" si="828"/>
        <v>6.723731781363762E-3</v>
      </c>
      <c r="H618" s="128">
        <f t="shared" si="833"/>
        <v>29</v>
      </c>
      <c r="I618" s="128">
        <f t="shared" si="820"/>
        <v>31</v>
      </c>
      <c r="J618" s="123">
        <f t="shared" si="821"/>
        <v>1.0062885816233975</v>
      </c>
      <c r="K618" s="123">
        <v>1</v>
      </c>
      <c r="L618" s="123">
        <f t="shared" si="781"/>
        <v>1.0062885800000001</v>
      </c>
      <c r="M618" s="123">
        <f t="shared" si="815"/>
        <v>1221.81202093</v>
      </c>
      <c r="N618" s="27">
        <f t="shared" si="829"/>
        <v>0</v>
      </c>
      <c r="O618" s="122">
        <f t="shared" si="816"/>
        <v>0</v>
      </c>
      <c r="P618" s="123">
        <f t="shared" ref="P618:P681" si="861">IF(O618&gt;0,TRUNC(O618*M618,8),0)</f>
        <v>0</v>
      </c>
      <c r="Q618" s="122">
        <f t="shared" si="822"/>
        <v>0.1268</v>
      </c>
      <c r="R618" s="130">
        <f t="shared" si="817"/>
        <v>1.009350084</v>
      </c>
      <c r="S618" s="123">
        <f t="shared" si="823"/>
        <v>11.424045019999999</v>
      </c>
      <c r="T618" s="123">
        <f t="shared" si="824"/>
        <v>0</v>
      </c>
      <c r="U618" s="131" t="str">
        <f t="shared" ref="U618" si="862">U617</f>
        <v>J=</v>
      </c>
      <c r="V618" s="140">
        <f t="shared" si="783"/>
        <v>44584</v>
      </c>
      <c r="W618" s="4"/>
      <c r="X618" s="4"/>
      <c r="Y618" s="4"/>
      <c r="AD618" s="5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</row>
    <row r="619" spans="1:161" x14ac:dyDescent="0.2">
      <c r="A619" s="125">
        <f t="shared" si="819"/>
        <v>44583</v>
      </c>
      <c r="B619" s="123">
        <f t="shared" si="814"/>
        <v>1233.8985970700001</v>
      </c>
      <c r="C619" s="3">
        <f t="shared" ref="C619:C682" si="863">IF(N618&gt;0,M618-P618,C618)</f>
        <v>1214.1765744100001</v>
      </c>
      <c r="D619" s="126">
        <f t="shared" si="826"/>
        <v>952.596</v>
      </c>
      <c r="E619" s="175">
        <f>IF(DAY(A618)=$A$7,VLOOKUP(A618,[1]A!$A$15:$C$500,3),E618)</f>
        <v>959.00099999999998</v>
      </c>
      <c r="F619" s="127">
        <f t="shared" si="827"/>
        <v>44524</v>
      </c>
      <c r="G619" s="122">
        <f t="shared" si="828"/>
        <v>6.723731781363762E-3</v>
      </c>
      <c r="H619" s="128">
        <f t="shared" si="833"/>
        <v>30</v>
      </c>
      <c r="I619" s="128">
        <f t="shared" si="820"/>
        <v>31</v>
      </c>
      <c r="J619" s="123">
        <f t="shared" si="821"/>
        <v>1.0065061331859246</v>
      </c>
      <c r="K619" s="123">
        <v>1</v>
      </c>
      <c r="L619" s="123">
        <f t="shared" ref="L619:L621" si="864">TRUNC(J619*K619,8)</f>
        <v>1.00650613</v>
      </c>
      <c r="M619" s="123">
        <f t="shared" si="815"/>
        <v>1222.07616504</v>
      </c>
      <c r="N619" s="27">
        <f t="shared" si="829"/>
        <v>0</v>
      </c>
      <c r="O619" s="122">
        <f t="shared" si="816"/>
        <v>0</v>
      </c>
      <c r="P619" s="123">
        <f t="shared" si="861"/>
        <v>0</v>
      </c>
      <c r="Q619" s="122">
        <f t="shared" si="822"/>
        <v>0.1268</v>
      </c>
      <c r="R619" s="130">
        <f t="shared" si="817"/>
        <v>1.0096740550000001</v>
      </c>
      <c r="S619" s="123">
        <f t="shared" si="823"/>
        <v>11.82243203</v>
      </c>
      <c r="T619" s="123">
        <f t="shared" si="824"/>
        <v>0</v>
      </c>
      <c r="U619" s="131" t="str">
        <f t="shared" ref="U619" si="865">U618</f>
        <v>J=</v>
      </c>
      <c r="V619" s="140">
        <f t="shared" ref="V619:V682" si="866">VLOOKUP(A618,$Y$10:$AG$60,9)</f>
        <v>44584</v>
      </c>
      <c r="W619" s="4"/>
      <c r="X619" s="4"/>
      <c r="Y619" s="4"/>
      <c r="AD619" s="5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</row>
    <row r="620" spans="1:161" x14ac:dyDescent="0.2">
      <c r="A620" s="125">
        <f t="shared" si="819"/>
        <v>44584</v>
      </c>
      <c r="B620" s="123">
        <f t="shared" si="814"/>
        <v>1234.5614877800001</v>
      </c>
      <c r="C620" s="3">
        <f t="shared" si="863"/>
        <v>1214.1765744100001</v>
      </c>
      <c r="D620" s="126">
        <f t="shared" si="826"/>
        <v>952.596</v>
      </c>
      <c r="E620" s="175">
        <f>IF(DAY(A619)=$A$7,VLOOKUP(A619,[1]A!$A$15:$C$500,3),E619)</f>
        <v>959.00099999999998</v>
      </c>
      <c r="F620" s="127">
        <f t="shared" si="827"/>
        <v>44524</v>
      </c>
      <c r="G620" s="122">
        <f t="shared" si="828"/>
        <v>6.723731781363762E-3</v>
      </c>
      <c r="H620" s="128">
        <f t="shared" si="833"/>
        <v>31</v>
      </c>
      <c r="I620" s="128">
        <f t="shared" si="820"/>
        <v>31</v>
      </c>
      <c r="J620" s="123">
        <f t="shared" si="821"/>
        <v>1.0067237317813638</v>
      </c>
      <c r="K620" s="123">
        <v>1</v>
      </c>
      <c r="L620" s="123">
        <f t="shared" si="864"/>
        <v>1.00672373</v>
      </c>
      <c r="M620" s="123">
        <f t="shared" si="815"/>
        <v>1222.34036986</v>
      </c>
      <c r="N620" s="27">
        <f t="shared" si="829"/>
        <v>20</v>
      </c>
      <c r="O620" s="122">
        <f t="shared" si="816"/>
        <v>0</v>
      </c>
      <c r="P620" s="123">
        <f t="shared" si="861"/>
        <v>0</v>
      </c>
      <c r="Q620" s="122">
        <f t="shared" si="822"/>
        <v>0.1268</v>
      </c>
      <c r="R620" s="130">
        <f t="shared" si="817"/>
        <v>1.00999813</v>
      </c>
      <c r="S620" s="123">
        <f t="shared" si="823"/>
        <v>12.221117919999999</v>
      </c>
      <c r="T620" s="123">
        <f t="shared" si="824"/>
        <v>12.221117919999999</v>
      </c>
      <c r="U620" s="131" t="str">
        <f t="shared" ref="U620" si="867">U619</f>
        <v>J=</v>
      </c>
      <c r="V620" s="140">
        <f t="shared" si="866"/>
        <v>44584</v>
      </c>
      <c r="W620" s="4"/>
      <c r="X620" s="4"/>
      <c r="Y620" s="4"/>
      <c r="AD620" s="5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</row>
    <row r="621" spans="1:161" x14ac:dyDescent="0.2">
      <c r="A621" s="125">
        <f t="shared" si="819"/>
        <v>44585</v>
      </c>
      <c r="B621" s="123">
        <f t="shared" si="814"/>
        <v>1222.86901468</v>
      </c>
      <c r="C621" s="3">
        <f t="shared" si="863"/>
        <v>1222.34036986</v>
      </c>
      <c r="D621" s="126">
        <f t="shared" si="826"/>
        <v>959.00099999999998</v>
      </c>
      <c r="E621" s="175">
        <f>IF(DAY(A620)=$A$7,VLOOKUP(A620,[1]A!$A$15:$C$500,3),E620)</f>
        <v>962.32100000000003</v>
      </c>
      <c r="F621" s="127">
        <f t="shared" si="827"/>
        <v>44554</v>
      </c>
      <c r="G621" s="122">
        <f t="shared" si="828"/>
        <v>3.4619359103902347E-3</v>
      </c>
      <c r="H621" s="128">
        <f t="shared" si="833"/>
        <v>1</v>
      </c>
      <c r="I621" s="128">
        <f t="shared" si="820"/>
        <v>31</v>
      </c>
      <c r="J621" s="123">
        <f t="shared" si="821"/>
        <v>1.0001114887048841</v>
      </c>
      <c r="K621" s="123">
        <v>1</v>
      </c>
      <c r="L621" s="123">
        <f t="shared" si="864"/>
        <v>1.0001114799999999</v>
      </c>
      <c r="M621" s="123">
        <f t="shared" si="815"/>
        <v>1222.4766363599999</v>
      </c>
      <c r="N621" s="27">
        <f t="shared" si="829"/>
        <v>0</v>
      </c>
      <c r="O621" s="122">
        <f t="shared" si="816"/>
        <v>0</v>
      </c>
      <c r="P621" s="123">
        <f t="shared" si="861"/>
        <v>0</v>
      </c>
      <c r="Q621" s="122">
        <f t="shared" si="822"/>
        <v>0.1268</v>
      </c>
      <c r="R621" s="130">
        <f t="shared" si="817"/>
        <v>1.00032097</v>
      </c>
      <c r="S621" s="123">
        <f t="shared" si="823"/>
        <v>0.39237832</v>
      </c>
      <c r="T621" s="123">
        <f t="shared" si="824"/>
        <v>0</v>
      </c>
      <c r="U621" s="131" t="str">
        <f t="shared" ref="U621" si="868">U620</f>
        <v>J=</v>
      </c>
      <c r="V621" s="140">
        <f t="shared" si="866"/>
        <v>44615</v>
      </c>
      <c r="W621" s="4"/>
      <c r="X621" s="4"/>
      <c r="Y621" s="4"/>
      <c r="AD621" s="5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</row>
    <row r="622" spans="1:161" x14ac:dyDescent="0.2">
      <c r="A622" s="125">
        <f t="shared" si="819"/>
        <v>44586</v>
      </c>
      <c r="B622" s="123">
        <f t="shared" ref="B622:B685" si="869">(M622+S622)</f>
        <v>1223.3978973800001</v>
      </c>
      <c r="C622" s="3">
        <f t="shared" si="863"/>
        <v>1222.34036986</v>
      </c>
      <c r="D622" s="126">
        <f t="shared" ref="D622:D685" si="870">IF(E622=E621,D621,E621)</f>
        <v>959.00099999999998</v>
      </c>
      <c r="E622" s="175">
        <f>IF(DAY(A621)=$A$7,VLOOKUP(A621,[1]A!$A$15:$C$500,3),E621)</f>
        <v>962.32100000000003</v>
      </c>
      <c r="F622" s="127">
        <f t="shared" ref="F622:F685" si="871">IF(D622=D621,F621,EDATE(A622,-1))</f>
        <v>44554</v>
      </c>
      <c r="G622" s="122">
        <f t="shared" ref="G622:G685" si="872">(E622/D622)-1</f>
        <v>3.4619359103902347E-3</v>
      </c>
      <c r="H622" s="128">
        <f t="shared" si="833"/>
        <v>2</v>
      </c>
      <c r="I622" s="128">
        <f t="shared" si="820"/>
        <v>31</v>
      </c>
      <c r="J622" s="123">
        <f t="shared" si="821"/>
        <v>1.0002229898394994</v>
      </c>
      <c r="K622" s="123">
        <v>1</v>
      </c>
      <c r="L622" s="123">
        <f t="shared" ref="L622:L685" si="873">TRUNC(J622*K622,8)</f>
        <v>1.00022298</v>
      </c>
      <c r="M622" s="123">
        <f t="shared" ref="M622:M685" si="874">TRUNC(C622*L622,8)</f>
        <v>1222.61292731</v>
      </c>
      <c r="N622" s="27">
        <f t="shared" si="829"/>
        <v>0</v>
      </c>
      <c r="O622" s="122">
        <f t="shared" si="816"/>
        <v>0</v>
      </c>
      <c r="P622" s="123">
        <f t="shared" si="861"/>
        <v>0</v>
      </c>
      <c r="Q622" s="122">
        <f t="shared" si="822"/>
        <v>0.1268</v>
      </c>
      <c r="R622" s="130">
        <f t="shared" si="817"/>
        <v>1.000642043</v>
      </c>
      <c r="S622" s="123">
        <f t="shared" ref="S622:S685" si="875">TRUNC(M622*(R622-1),8)</f>
        <v>0.78497006999999996</v>
      </c>
      <c r="T622" s="123">
        <f t="shared" si="824"/>
        <v>0</v>
      </c>
      <c r="U622" s="131" t="str">
        <f t="shared" ref="U622" si="876">U621</f>
        <v>J=</v>
      </c>
      <c r="V622" s="140">
        <f t="shared" si="866"/>
        <v>44615</v>
      </c>
      <c r="W622" s="4"/>
      <c r="X622" s="4"/>
      <c r="Y622" s="4"/>
      <c r="AD622" s="5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</row>
    <row r="623" spans="1:161" x14ac:dyDescent="0.2">
      <c r="A623" s="125">
        <f t="shared" si="819"/>
        <v>44587</v>
      </c>
      <c r="B623" s="123">
        <f t="shared" si="869"/>
        <v>1223.92701923</v>
      </c>
      <c r="C623" s="3">
        <f t="shared" si="863"/>
        <v>1222.34036986</v>
      </c>
      <c r="D623" s="126">
        <f t="shared" si="870"/>
        <v>959.00099999999998</v>
      </c>
      <c r="E623" s="175">
        <f>IF(DAY(A622)=$A$7,VLOOKUP(A622,[1]A!$A$15:$C$500,3),E622)</f>
        <v>962.32100000000003</v>
      </c>
      <c r="F623" s="127">
        <f t="shared" si="871"/>
        <v>44554</v>
      </c>
      <c r="G623" s="122">
        <f t="shared" si="872"/>
        <v>3.4619359103902347E-3</v>
      </c>
      <c r="H623" s="128">
        <f t="shared" si="833"/>
        <v>3</v>
      </c>
      <c r="I623" s="128">
        <f t="shared" si="820"/>
        <v>31</v>
      </c>
      <c r="J623" s="123">
        <f t="shared" si="821"/>
        <v>1.000334503405232</v>
      </c>
      <c r="K623" s="123">
        <v>1</v>
      </c>
      <c r="L623" s="123">
        <f t="shared" si="873"/>
        <v>1.0003344999999999</v>
      </c>
      <c r="M623" s="123">
        <f t="shared" si="874"/>
        <v>1222.7492427100001</v>
      </c>
      <c r="N623" s="27">
        <f t="shared" si="829"/>
        <v>0</v>
      </c>
      <c r="O623" s="122">
        <f t="shared" si="816"/>
        <v>0</v>
      </c>
      <c r="P623" s="123">
        <f t="shared" si="861"/>
        <v>0</v>
      </c>
      <c r="Q623" s="122">
        <f t="shared" si="822"/>
        <v>0.1268</v>
      </c>
      <c r="R623" s="130">
        <f t="shared" si="817"/>
        <v>1.00096322</v>
      </c>
      <c r="S623" s="123">
        <f t="shared" si="875"/>
        <v>1.1777765200000001</v>
      </c>
      <c r="T623" s="123">
        <f t="shared" si="824"/>
        <v>0</v>
      </c>
      <c r="U623" s="131" t="str">
        <f t="shared" ref="U623" si="877">U622</f>
        <v>J=</v>
      </c>
      <c r="V623" s="140">
        <f t="shared" si="866"/>
        <v>44615</v>
      </c>
      <c r="W623" s="4"/>
      <c r="X623" s="4"/>
      <c r="Y623" s="4"/>
      <c r="AD623" s="5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</row>
    <row r="624" spans="1:161" x14ac:dyDescent="0.2">
      <c r="A624" s="125">
        <f t="shared" si="819"/>
        <v>44588</v>
      </c>
      <c r="B624" s="123">
        <f t="shared" si="869"/>
        <v>1224.4563533799999</v>
      </c>
      <c r="C624" s="3">
        <f t="shared" si="863"/>
        <v>1222.34036986</v>
      </c>
      <c r="D624" s="126">
        <f t="shared" si="870"/>
        <v>959.00099999999998</v>
      </c>
      <c r="E624" s="175">
        <f>IF(DAY(A623)=$A$7,VLOOKUP(A623,[1]A!$A$15:$C$500,3),E623)</f>
        <v>962.32100000000003</v>
      </c>
      <c r="F624" s="127">
        <f t="shared" si="871"/>
        <v>44554</v>
      </c>
      <c r="G624" s="122">
        <f t="shared" si="872"/>
        <v>3.4619359103902347E-3</v>
      </c>
      <c r="H624" s="128">
        <f t="shared" si="833"/>
        <v>4</v>
      </c>
      <c r="I624" s="128">
        <f t="shared" si="820"/>
        <v>31</v>
      </c>
      <c r="J624" s="123">
        <f t="shared" si="821"/>
        <v>1.0004460294034676</v>
      </c>
      <c r="K624" s="123">
        <v>1</v>
      </c>
      <c r="L624" s="123">
        <f t="shared" si="873"/>
        <v>1.00044602</v>
      </c>
      <c r="M624" s="123">
        <f t="shared" si="874"/>
        <v>1222.8855581099999</v>
      </c>
      <c r="N624" s="27">
        <f t="shared" si="829"/>
        <v>0</v>
      </c>
      <c r="O624" s="122">
        <f t="shared" si="816"/>
        <v>0</v>
      </c>
      <c r="P624" s="123">
        <f t="shared" si="861"/>
        <v>0</v>
      </c>
      <c r="Q624" s="122">
        <f t="shared" si="822"/>
        <v>0.1268</v>
      </c>
      <c r="R624" s="130">
        <f t="shared" si="817"/>
        <v>1.0012844990000001</v>
      </c>
      <c r="S624" s="123">
        <f t="shared" si="875"/>
        <v>1.5707952700000001</v>
      </c>
      <c r="T624" s="123">
        <f t="shared" si="824"/>
        <v>0</v>
      </c>
      <c r="U624" s="131" t="str">
        <f t="shared" ref="U624" si="878">U623</f>
        <v>J=</v>
      </c>
      <c r="V624" s="140">
        <f t="shared" si="866"/>
        <v>44615</v>
      </c>
      <c r="W624" s="4"/>
      <c r="X624" s="4"/>
      <c r="Y624" s="4"/>
      <c r="AD624" s="5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</row>
    <row r="625" spans="1:47" x14ac:dyDescent="0.2">
      <c r="A625" s="125">
        <f t="shared" si="819"/>
        <v>44589</v>
      </c>
      <c r="B625" s="123">
        <f t="shared" si="869"/>
        <v>1224.9859268</v>
      </c>
      <c r="C625" s="3">
        <f t="shared" si="863"/>
        <v>1222.34036986</v>
      </c>
      <c r="D625" s="126">
        <f t="shared" si="870"/>
        <v>959.00099999999998</v>
      </c>
      <c r="E625" s="175">
        <f>IF(DAY(A624)=$A$7,VLOOKUP(A624,[1]A!$A$15:$C$500,3),E624)</f>
        <v>962.32100000000003</v>
      </c>
      <c r="F625" s="127">
        <f t="shared" si="871"/>
        <v>44554</v>
      </c>
      <c r="G625" s="122">
        <f t="shared" si="872"/>
        <v>3.4619359103902347E-3</v>
      </c>
      <c r="H625" s="128">
        <f t="shared" si="833"/>
        <v>5</v>
      </c>
      <c r="I625" s="128">
        <f t="shared" si="820"/>
        <v>31</v>
      </c>
      <c r="J625" s="123">
        <f t="shared" si="821"/>
        <v>1.000557567835592</v>
      </c>
      <c r="K625" s="123">
        <v>1</v>
      </c>
      <c r="L625" s="123">
        <f t="shared" si="873"/>
        <v>1.0005575600000001</v>
      </c>
      <c r="M625" s="123">
        <f t="shared" si="874"/>
        <v>1223.02189795</v>
      </c>
      <c r="N625" s="27">
        <f t="shared" si="829"/>
        <v>0</v>
      </c>
      <c r="O625" s="122">
        <f t="shared" si="816"/>
        <v>0</v>
      </c>
      <c r="P625" s="123">
        <f t="shared" si="861"/>
        <v>0</v>
      </c>
      <c r="Q625" s="122">
        <f t="shared" si="822"/>
        <v>0.1268</v>
      </c>
      <c r="R625" s="130">
        <f t="shared" si="817"/>
        <v>1.001605882</v>
      </c>
      <c r="S625" s="123">
        <f t="shared" si="875"/>
        <v>1.96402885</v>
      </c>
      <c r="T625" s="123">
        <f t="shared" si="824"/>
        <v>0</v>
      </c>
      <c r="U625" s="131" t="str">
        <f t="shared" ref="U625" si="879">U624</f>
        <v>J=</v>
      </c>
      <c r="V625" s="140">
        <f t="shared" si="866"/>
        <v>44615</v>
      </c>
      <c r="W625" s="4"/>
      <c r="X625" s="4"/>
      <c r="Y625" s="4"/>
      <c r="AD625" s="5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</row>
    <row r="626" spans="1:47" x14ac:dyDescent="0.2">
      <c r="A626" s="125">
        <f t="shared" si="819"/>
        <v>44590</v>
      </c>
      <c r="B626" s="123">
        <f t="shared" si="869"/>
        <v>1225.5157248599999</v>
      </c>
      <c r="C626" s="3">
        <f t="shared" si="863"/>
        <v>1222.34036986</v>
      </c>
      <c r="D626" s="126">
        <f t="shared" si="870"/>
        <v>959.00099999999998</v>
      </c>
      <c r="E626" s="175">
        <f>IF(DAY(A625)=$A$7,VLOOKUP(A625,[1]A!$A$15:$C$500,3),E625)</f>
        <v>962.32100000000003</v>
      </c>
      <c r="F626" s="127">
        <f t="shared" si="871"/>
        <v>44554</v>
      </c>
      <c r="G626" s="122">
        <f t="shared" si="872"/>
        <v>3.4619359103902347E-3</v>
      </c>
      <c r="H626" s="128">
        <f t="shared" si="833"/>
        <v>6</v>
      </c>
      <c r="I626" s="128">
        <f t="shared" si="820"/>
        <v>31</v>
      </c>
      <c r="J626" s="123">
        <f t="shared" si="821"/>
        <v>1.0006691187029921</v>
      </c>
      <c r="K626" s="123">
        <v>1</v>
      </c>
      <c r="L626" s="123">
        <f t="shared" si="873"/>
        <v>1.00066911</v>
      </c>
      <c r="M626" s="123">
        <f t="shared" si="874"/>
        <v>1223.15825002</v>
      </c>
      <c r="N626" s="27">
        <f t="shared" si="829"/>
        <v>0</v>
      </c>
      <c r="O626" s="122">
        <f t="shared" si="816"/>
        <v>0</v>
      </c>
      <c r="P626" s="123">
        <f t="shared" si="861"/>
        <v>0</v>
      </c>
      <c r="Q626" s="122">
        <f t="shared" si="822"/>
        <v>0.1268</v>
      </c>
      <c r="R626" s="130">
        <f t="shared" si="817"/>
        <v>1.001927367</v>
      </c>
      <c r="S626" s="123">
        <f t="shared" si="875"/>
        <v>2.3574748400000001</v>
      </c>
      <c r="T626" s="123">
        <f t="shared" si="824"/>
        <v>0</v>
      </c>
      <c r="U626" s="131" t="str">
        <f t="shared" ref="U626" si="880">U625</f>
        <v>J=</v>
      </c>
      <c r="V626" s="140">
        <f t="shared" si="866"/>
        <v>44615</v>
      </c>
      <c r="W626" s="4"/>
      <c r="X626" s="4"/>
      <c r="Y626" s="4"/>
      <c r="AD626" s="5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</row>
    <row r="627" spans="1:47" x14ac:dyDescent="0.2">
      <c r="A627" s="125">
        <f t="shared" si="819"/>
        <v>44591</v>
      </c>
      <c r="B627" s="123">
        <f t="shared" si="869"/>
        <v>1226.04576232</v>
      </c>
      <c r="C627" s="3">
        <f t="shared" si="863"/>
        <v>1222.34036986</v>
      </c>
      <c r="D627" s="126">
        <f t="shared" si="870"/>
        <v>959.00099999999998</v>
      </c>
      <c r="E627" s="175">
        <f>IF(DAY(A626)=$A$7,VLOOKUP(A626,[1]A!$A$15:$C$500,3),E626)</f>
        <v>962.32100000000003</v>
      </c>
      <c r="F627" s="127">
        <f t="shared" si="871"/>
        <v>44554</v>
      </c>
      <c r="G627" s="122">
        <f t="shared" si="872"/>
        <v>3.4619359103902347E-3</v>
      </c>
      <c r="H627" s="128">
        <f t="shared" si="833"/>
        <v>7</v>
      </c>
      <c r="I627" s="128">
        <f t="shared" si="820"/>
        <v>31</v>
      </c>
      <c r="J627" s="123">
        <f t="shared" si="821"/>
        <v>1.0007806820070537</v>
      </c>
      <c r="K627" s="123">
        <v>1</v>
      </c>
      <c r="L627" s="123">
        <f t="shared" si="873"/>
        <v>1.0007806800000001</v>
      </c>
      <c r="M627" s="123">
        <f t="shared" si="874"/>
        <v>1223.29462653</v>
      </c>
      <c r="N627" s="27">
        <f t="shared" si="829"/>
        <v>0</v>
      </c>
      <c r="O627" s="122">
        <f t="shared" si="816"/>
        <v>0</v>
      </c>
      <c r="P627" s="123">
        <f t="shared" si="861"/>
        <v>0</v>
      </c>
      <c r="Q627" s="122">
        <f t="shared" si="822"/>
        <v>0.1268</v>
      </c>
      <c r="R627" s="130">
        <f t="shared" si="817"/>
        <v>1.0022489560000001</v>
      </c>
      <c r="S627" s="123">
        <f t="shared" si="875"/>
        <v>2.7511357900000002</v>
      </c>
      <c r="T627" s="123">
        <f t="shared" si="824"/>
        <v>0</v>
      </c>
      <c r="U627" s="131" t="str">
        <f t="shared" ref="U627" si="881">U626</f>
        <v>J=</v>
      </c>
      <c r="V627" s="140">
        <f t="shared" si="866"/>
        <v>44615</v>
      </c>
      <c r="W627" s="4"/>
      <c r="X627" s="4"/>
      <c r="Y627" s="4"/>
      <c r="AD627" s="5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</row>
    <row r="628" spans="1:47" x14ac:dyDescent="0.2">
      <c r="A628" s="125">
        <f t="shared" si="819"/>
        <v>44592</v>
      </c>
      <c r="B628" s="123">
        <f t="shared" si="869"/>
        <v>1226.5760135100002</v>
      </c>
      <c r="C628" s="3">
        <f t="shared" si="863"/>
        <v>1222.34036986</v>
      </c>
      <c r="D628" s="126">
        <f t="shared" si="870"/>
        <v>959.00099999999998</v>
      </c>
      <c r="E628" s="175">
        <f>IF(DAY(A627)=$A$7,VLOOKUP(A627,[1]A!$A$15:$C$500,3),E627)</f>
        <v>962.32100000000003</v>
      </c>
      <c r="F628" s="127">
        <f t="shared" si="871"/>
        <v>44554</v>
      </c>
      <c r="G628" s="122">
        <f t="shared" si="872"/>
        <v>3.4619359103902347E-3</v>
      </c>
      <c r="H628" s="128">
        <f t="shared" si="833"/>
        <v>8</v>
      </c>
      <c r="I628" s="128">
        <f t="shared" si="820"/>
        <v>31</v>
      </c>
      <c r="J628" s="123">
        <f t="shared" si="821"/>
        <v>1.0008922577491637</v>
      </c>
      <c r="K628" s="123">
        <v>1</v>
      </c>
      <c r="L628" s="123">
        <f t="shared" si="873"/>
        <v>1.0008922499999999</v>
      </c>
      <c r="M628" s="123">
        <f t="shared" si="874"/>
        <v>1223.4310030500001</v>
      </c>
      <c r="N628" s="27">
        <f t="shared" si="829"/>
        <v>0</v>
      </c>
      <c r="O628" s="122">
        <f t="shared" si="816"/>
        <v>0</v>
      </c>
      <c r="P628" s="123">
        <f t="shared" si="861"/>
        <v>0</v>
      </c>
      <c r="Q628" s="122">
        <f t="shared" si="822"/>
        <v>0.1268</v>
      </c>
      <c r="R628" s="130">
        <f t="shared" si="817"/>
        <v>1.0025706480000001</v>
      </c>
      <c r="S628" s="123">
        <f t="shared" si="875"/>
        <v>3.14501046</v>
      </c>
      <c r="T628" s="123">
        <f t="shared" si="824"/>
        <v>0</v>
      </c>
      <c r="U628" s="131" t="str">
        <f t="shared" ref="U628" si="882">U627</f>
        <v>J=</v>
      </c>
      <c r="V628" s="140">
        <f t="shared" si="866"/>
        <v>44615</v>
      </c>
      <c r="W628" s="4"/>
      <c r="X628" s="4"/>
      <c r="Y628" s="4"/>
      <c r="AD628" s="5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</row>
    <row r="629" spans="1:47" x14ac:dyDescent="0.2">
      <c r="A629" s="125">
        <f t="shared" si="819"/>
        <v>44593</v>
      </c>
      <c r="B629" s="123">
        <f t="shared" si="869"/>
        <v>1227.10650298</v>
      </c>
      <c r="C629" s="3">
        <f t="shared" si="863"/>
        <v>1222.34036986</v>
      </c>
      <c r="D629" s="126">
        <f t="shared" si="870"/>
        <v>959.00099999999998</v>
      </c>
      <c r="E629" s="175">
        <f>IF(DAY(A628)=$A$7,VLOOKUP(A628,[1]A!$A$15:$C$500,3),E628)</f>
        <v>962.32100000000003</v>
      </c>
      <c r="F629" s="127">
        <f t="shared" si="871"/>
        <v>44554</v>
      </c>
      <c r="G629" s="122">
        <f t="shared" si="872"/>
        <v>3.4619359103902347E-3</v>
      </c>
      <c r="H629" s="128">
        <f t="shared" si="833"/>
        <v>9</v>
      </c>
      <c r="I629" s="128">
        <f t="shared" si="820"/>
        <v>31</v>
      </c>
      <c r="J629" s="123">
        <f t="shared" si="821"/>
        <v>1.0010038459307087</v>
      </c>
      <c r="K629" s="123">
        <v>1</v>
      </c>
      <c r="L629" s="123">
        <f t="shared" si="873"/>
        <v>1.0010038400000001</v>
      </c>
      <c r="M629" s="123">
        <f t="shared" si="874"/>
        <v>1223.56740401</v>
      </c>
      <c r="N629" s="27">
        <f t="shared" si="829"/>
        <v>0</v>
      </c>
      <c r="O629" s="122">
        <f t="shared" si="816"/>
        <v>0</v>
      </c>
      <c r="P629" s="123">
        <f t="shared" si="861"/>
        <v>0</v>
      </c>
      <c r="Q629" s="122">
        <f t="shared" si="822"/>
        <v>0.1268</v>
      </c>
      <c r="R629" s="130">
        <f t="shared" si="817"/>
        <v>1.0028924429999999</v>
      </c>
      <c r="S629" s="123">
        <f t="shared" si="875"/>
        <v>3.53909897</v>
      </c>
      <c r="T629" s="123">
        <f t="shared" si="824"/>
        <v>0</v>
      </c>
      <c r="U629" s="131" t="str">
        <f t="shared" ref="U629" si="883">U628</f>
        <v>J=</v>
      </c>
      <c r="V629" s="140">
        <f t="shared" si="866"/>
        <v>44615</v>
      </c>
      <c r="W629" s="4"/>
      <c r="X629" s="4"/>
      <c r="Y629" s="4"/>
      <c r="AD629" s="5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</row>
    <row r="630" spans="1:47" x14ac:dyDescent="0.2">
      <c r="A630" s="125">
        <f t="shared" si="819"/>
        <v>44594</v>
      </c>
      <c r="B630" s="123">
        <f t="shared" si="869"/>
        <v>1227.63721977</v>
      </c>
      <c r="C630" s="3">
        <f t="shared" si="863"/>
        <v>1222.34036986</v>
      </c>
      <c r="D630" s="126">
        <f t="shared" si="870"/>
        <v>959.00099999999998</v>
      </c>
      <c r="E630" s="175">
        <f>IF(DAY(A629)=$A$7,VLOOKUP(A629,[1]A!$A$15:$C$500,3),E629)</f>
        <v>962.32100000000003</v>
      </c>
      <c r="F630" s="127">
        <f t="shared" si="871"/>
        <v>44554</v>
      </c>
      <c r="G630" s="122">
        <f t="shared" si="872"/>
        <v>3.4619359103902347E-3</v>
      </c>
      <c r="H630" s="128">
        <f t="shared" si="833"/>
        <v>10</v>
      </c>
      <c r="I630" s="128">
        <f t="shared" si="820"/>
        <v>31</v>
      </c>
      <c r="J630" s="123">
        <f t="shared" si="821"/>
        <v>1.0011154465530756</v>
      </c>
      <c r="K630" s="123">
        <v>1</v>
      </c>
      <c r="L630" s="123">
        <f t="shared" si="873"/>
        <v>1.00111544</v>
      </c>
      <c r="M630" s="123">
        <f t="shared" si="874"/>
        <v>1223.7038172</v>
      </c>
      <c r="N630" s="27">
        <f t="shared" si="829"/>
        <v>0</v>
      </c>
      <c r="O630" s="122">
        <f t="shared" si="816"/>
        <v>0</v>
      </c>
      <c r="P630" s="123">
        <f t="shared" si="861"/>
        <v>0</v>
      </c>
      <c r="Q630" s="122">
        <f t="shared" si="822"/>
        <v>0.1268</v>
      </c>
      <c r="R630" s="130">
        <f t="shared" si="817"/>
        <v>1.0032143419999999</v>
      </c>
      <c r="S630" s="123">
        <f t="shared" si="875"/>
        <v>3.9334025700000002</v>
      </c>
      <c r="T630" s="123">
        <f t="shared" si="824"/>
        <v>0</v>
      </c>
      <c r="U630" s="131" t="str">
        <f t="shared" ref="U630" si="884">U629</f>
        <v>J=</v>
      </c>
      <c r="V630" s="140">
        <f t="shared" si="866"/>
        <v>44615</v>
      </c>
      <c r="W630" s="4"/>
      <c r="X630" s="4"/>
      <c r="Y630" s="4"/>
      <c r="AD630" s="5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</row>
    <row r="631" spans="1:47" x14ac:dyDescent="0.2">
      <c r="A631" s="125">
        <f t="shared" si="819"/>
        <v>44595</v>
      </c>
      <c r="B631" s="123">
        <f t="shared" si="869"/>
        <v>1228.1681626999998</v>
      </c>
      <c r="C631" s="3">
        <f t="shared" si="863"/>
        <v>1222.34036986</v>
      </c>
      <c r="D631" s="126">
        <f t="shared" si="870"/>
        <v>959.00099999999998</v>
      </c>
      <c r="E631" s="175">
        <f>IF(DAY(A630)=$A$7,VLOOKUP(A630,[1]A!$A$15:$C$500,3),E630)</f>
        <v>962.32100000000003</v>
      </c>
      <c r="F631" s="127">
        <f t="shared" si="871"/>
        <v>44554</v>
      </c>
      <c r="G631" s="122">
        <f t="shared" si="872"/>
        <v>3.4619359103902347E-3</v>
      </c>
      <c r="H631" s="128">
        <f t="shared" si="833"/>
        <v>11</v>
      </c>
      <c r="I631" s="128">
        <f t="shared" si="820"/>
        <v>31</v>
      </c>
      <c r="J631" s="123">
        <f t="shared" si="821"/>
        <v>1.0012270596176511</v>
      </c>
      <c r="K631" s="123">
        <v>1</v>
      </c>
      <c r="L631" s="123">
        <f t="shared" si="873"/>
        <v>1.00122705</v>
      </c>
      <c r="M631" s="123">
        <f t="shared" si="874"/>
        <v>1223.8402426099999</v>
      </c>
      <c r="N631" s="27">
        <f t="shared" si="829"/>
        <v>0</v>
      </c>
      <c r="O631" s="122">
        <f t="shared" si="816"/>
        <v>0</v>
      </c>
      <c r="P631" s="123">
        <f t="shared" si="861"/>
        <v>0</v>
      </c>
      <c r="Q631" s="122">
        <f t="shared" si="822"/>
        <v>0.1268</v>
      </c>
      <c r="R631" s="130">
        <f t="shared" si="817"/>
        <v>1.003536344</v>
      </c>
      <c r="S631" s="123">
        <f t="shared" si="875"/>
        <v>4.3279200900000001</v>
      </c>
      <c r="T631" s="123">
        <f t="shared" si="824"/>
        <v>0</v>
      </c>
      <c r="U631" s="131" t="str">
        <f t="shared" ref="U631" si="885">U630</f>
        <v>J=</v>
      </c>
      <c r="V631" s="140">
        <f t="shared" si="866"/>
        <v>44615</v>
      </c>
      <c r="W631" s="4"/>
      <c r="X631" s="4"/>
      <c r="Y631" s="4"/>
      <c r="AD631" s="5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</row>
    <row r="632" spans="1:47" x14ac:dyDescent="0.2">
      <c r="A632" s="125">
        <f t="shared" si="819"/>
        <v>44596</v>
      </c>
      <c r="B632" s="123">
        <f t="shared" si="869"/>
        <v>1228.6993441000002</v>
      </c>
      <c r="C632" s="3">
        <f t="shared" si="863"/>
        <v>1222.34036986</v>
      </c>
      <c r="D632" s="126">
        <f t="shared" si="870"/>
        <v>959.00099999999998</v>
      </c>
      <c r="E632" s="175">
        <f>IF(DAY(A631)=$A$7,VLOOKUP(A631,[1]A!$A$15:$C$500,3),E631)</f>
        <v>962.32100000000003</v>
      </c>
      <c r="F632" s="127">
        <f t="shared" si="871"/>
        <v>44554</v>
      </c>
      <c r="G632" s="122">
        <f t="shared" si="872"/>
        <v>3.4619359103902347E-3</v>
      </c>
      <c r="H632" s="128">
        <f t="shared" si="833"/>
        <v>12</v>
      </c>
      <c r="I632" s="128">
        <f t="shared" si="820"/>
        <v>31</v>
      </c>
      <c r="J632" s="123">
        <f t="shared" si="821"/>
        <v>1.0013386851258228</v>
      </c>
      <c r="K632" s="123">
        <v>1</v>
      </c>
      <c r="L632" s="123">
        <f t="shared" si="873"/>
        <v>1.0013386799999999</v>
      </c>
      <c r="M632" s="123">
        <f t="shared" si="874"/>
        <v>1223.9766924600001</v>
      </c>
      <c r="N632" s="27">
        <f t="shared" si="829"/>
        <v>0</v>
      </c>
      <c r="O632" s="122">
        <f t="shared" si="816"/>
        <v>0</v>
      </c>
      <c r="P632" s="123">
        <f t="shared" si="861"/>
        <v>0</v>
      </c>
      <c r="Q632" s="122">
        <f t="shared" si="822"/>
        <v>0.1268</v>
      </c>
      <c r="R632" s="130">
        <f t="shared" si="817"/>
        <v>1.003858449</v>
      </c>
      <c r="S632" s="123">
        <f t="shared" si="875"/>
        <v>4.7226516399999996</v>
      </c>
      <c r="T632" s="123">
        <f t="shared" si="824"/>
        <v>0</v>
      </c>
      <c r="U632" s="131" t="str">
        <f t="shared" ref="U632" si="886">U631</f>
        <v>J=</v>
      </c>
      <c r="V632" s="140">
        <f t="shared" si="866"/>
        <v>44615</v>
      </c>
      <c r="W632" s="4"/>
      <c r="X632" s="4"/>
      <c r="Y632" s="4"/>
      <c r="AD632" s="5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</row>
    <row r="633" spans="1:47" x14ac:dyDescent="0.2">
      <c r="A633" s="125">
        <f t="shared" si="819"/>
        <v>44597</v>
      </c>
      <c r="B633" s="123">
        <f t="shared" si="869"/>
        <v>1229.2307529900002</v>
      </c>
      <c r="C633" s="3">
        <f t="shared" si="863"/>
        <v>1222.34036986</v>
      </c>
      <c r="D633" s="126">
        <f t="shared" si="870"/>
        <v>959.00099999999998</v>
      </c>
      <c r="E633" s="175">
        <f>IF(DAY(A632)=$A$7,VLOOKUP(A632,[1]A!$A$15:$C$500,3),E632)</f>
        <v>962.32100000000003</v>
      </c>
      <c r="F633" s="127">
        <f t="shared" si="871"/>
        <v>44554</v>
      </c>
      <c r="G633" s="122">
        <f t="shared" si="872"/>
        <v>3.4619359103902347E-3</v>
      </c>
      <c r="H633" s="128">
        <f t="shared" si="833"/>
        <v>13</v>
      </c>
      <c r="I633" s="128">
        <f t="shared" si="820"/>
        <v>31</v>
      </c>
      <c r="J633" s="123">
        <f t="shared" si="821"/>
        <v>1.001450323078978</v>
      </c>
      <c r="K633" s="123">
        <v>1</v>
      </c>
      <c r="L633" s="123">
        <f t="shared" si="873"/>
        <v>1.00145032</v>
      </c>
      <c r="M633" s="123">
        <f t="shared" si="874"/>
        <v>1224.1131545400001</v>
      </c>
      <c r="N633" s="27">
        <f t="shared" si="829"/>
        <v>0</v>
      </c>
      <c r="O633" s="122">
        <f t="shared" si="816"/>
        <v>0</v>
      </c>
      <c r="P633" s="123">
        <f t="shared" si="861"/>
        <v>0</v>
      </c>
      <c r="Q633" s="122">
        <f t="shared" si="822"/>
        <v>0.1268</v>
      </c>
      <c r="R633" s="130">
        <f t="shared" si="817"/>
        <v>1.0041806579999999</v>
      </c>
      <c r="S633" s="123">
        <f t="shared" si="875"/>
        <v>5.11759845</v>
      </c>
      <c r="T633" s="123">
        <f t="shared" si="824"/>
        <v>0</v>
      </c>
      <c r="U633" s="131" t="str">
        <f t="shared" ref="U633" si="887">U632</f>
        <v>J=</v>
      </c>
      <c r="V633" s="140">
        <f t="shared" si="866"/>
        <v>44615</v>
      </c>
      <c r="W633" s="4"/>
      <c r="X633" s="4"/>
      <c r="Y633" s="4"/>
      <c r="AD633" s="5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</row>
    <row r="634" spans="1:47" x14ac:dyDescent="0.2">
      <c r="A634" s="125">
        <f t="shared" si="819"/>
        <v>44598</v>
      </c>
      <c r="B634" s="123">
        <f t="shared" si="869"/>
        <v>1229.7623881899999</v>
      </c>
      <c r="C634" s="3">
        <f t="shared" si="863"/>
        <v>1222.34036986</v>
      </c>
      <c r="D634" s="126">
        <f t="shared" si="870"/>
        <v>959.00099999999998</v>
      </c>
      <c r="E634" s="175">
        <f>IF(DAY(A633)=$A$7,VLOOKUP(A633,[1]A!$A$15:$C$500,3),E633)</f>
        <v>962.32100000000003</v>
      </c>
      <c r="F634" s="127">
        <f t="shared" si="871"/>
        <v>44554</v>
      </c>
      <c r="G634" s="122">
        <f t="shared" si="872"/>
        <v>3.4619359103902347E-3</v>
      </c>
      <c r="H634" s="128">
        <f t="shared" si="833"/>
        <v>14</v>
      </c>
      <c r="I634" s="128">
        <f t="shared" si="820"/>
        <v>31</v>
      </c>
      <c r="J634" s="123">
        <f t="shared" si="821"/>
        <v>1.0015619734785037</v>
      </c>
      <c r="K634" s="123">
        <v>1</v>
      </c>
      <c r="L634" s="123">
        <f t="shared" si="873"/>
        <v>1.00156197</v>
      </c>
      <c r="M634" s="123">
        <f t="shared" si="874"/>
        <v>1224.24962884</v>
      </c>
      <c r="N634" s="27">
        <f t="shared" si="829"/>
        <v>0</v>
      </c>
      <c r="O634" s="122">
        <f t="shared" si="816"/>
        <v>0</v>
      </c>
      <c r="P634" s="123">
        <f t="shared" si="861"/>
        <v>0</v>
      </c>
      <c r="Q634" s="122">
        <f t="shared" si="822"/>
        <v>0.1268</v>
      </c>
      <c r="R634" s="130">
        <f t="shared" si="817"/>
        <v>1.0045029700000001</v>
      </c>
      <c r="S634" s="123">
        <f t="shared" si="875"/>
        <v>5.5127593499999996</v>
      </c>
      <c r="T634" s="123">
        <f t="shared" si="824"/>
        <v>0</v>
      </c>
      <c r="U634" s="131" t="str">
        <f t="shared" ref="U634" si="888">U633</f>
        <v>J=</v>
      </c>
      <c r="V634" s="140">
        <f t="shared" si="866"/>
        <v>44615</v>
      </c>
      <c r="W634" s="4"/>
      <c r="X634" s="4"/>
      <c r="Y634" s="4"/>
      <c r="AD634" s="5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</row>
    <row r="635" spans="1:47" x14ac:dyDescent="0.2">
      <c r="A635" s="125">
        <f t="shared" si="819"/>
        <v>44599</v>
      </c>
      <c r="B635" s="123">
        <f t="shared" si="869"/>
        <v>1230.29424976</v>
      </c>
      <c r="C635" s="3">
        <f t="shared" si="863"/>
        <v>1222.34036986</v>
      </c>
      <c r="D635" s="126">
        <f t="shared" si="870"/>
        <v>959.00099999999998</v>
      </c>
      <c r="E635" s="175">
        <f>IF(DAY(A634)=$A$7,VLOOKUP(A634,[1]A!$A$15:$C$500,3),E634)</f>
        <v>962.32100000000003</v>
      </c>
      <c r="F635" s="127">
        <f t="shared" si="871"/>
        <v>44554</v>
      </c>
      <c r="G635" s="122">
        <f t="shared" si="872"/>
        <v>3.4619359103902347E-3</v>
      </c>
      <c r="H635" s="128">
        <f t="shared" si="833"/>
        <v>15</v>
      </c>
      <c r="I635" s="128">
        <f t="shared" si="820"/>
        <v>31</v>
      </c>
      <c r="J635" s="123">
        <f t="shared" si="821"/>
        <v>1.0016736363257879</v>
      </c>
      <c r="K635" s="123">
        <v>1</v>
      </c>
      <c r="L635" s="123">
        <f t="shared" si="873"/>
        <v>1.00167363</v>
      </c>
      <c r="M635" s="123">
        <f t="shared" si="874"/>
        <v>1224.38611537</v>
      </c>
      <c r="N635" s="27">
        <f t="shared" si="829"/>
        <v>0</v>
      </c>
      <c r="O635" s="122">
        <f t="shared" si="816"/>
        <v>0</v>
      </c>
      <c r="P635" s="123">
        <f t="shared" si="861"/>
        <v>0</v>
      </c>
      <c r="Q635" s="122">
        <f t="shared" si="822"/>
        <v>0.1268</v>
      </c>
      <c r="R635" s="130">
        <f t="shared" si="817"/>
        <v>1.004825385</v>
      </c>
      <c r="S635" s="123">
        <f t="shared" si="875"/>
        <v>5.9081343899999998</v>
      </c>
      <c r="T635" s="123">
        <f t="shared" si="824"/>
        <v>0</v>
      </c>
      <c r="U635" s="131" t="str">
        <f t="shared" ref="U635" si="889">U634</f>
        <v>J=</v>
      </c>
      <c r="V635" s="140">
        <f t="shared" si="866"/>
        <v>44615</v>
      </c>
      <c r="W635" s="4"/>
      <c r="X635" s="4"/>
      <c r="Y635" s="4"/>
      <c r="AD635" s="5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3"/>
    </row>
    <row r="636" spans="1:47" x14ac:dyDescent="0.2">
      <c r="A636" s="125">
        <f t="shared" si="819"/>
        <v>44600</v>
      </c>
      <c r="B636" s="123">
        <f t="shared" si="869"/>
        <v>1230.8263512599999</v>
      </c>
      <c r="C636" s="3">
        <f t="shared" si="863"/>
        <v>1222.34036986</v>
      </c>
      <c r="D636" s="126">
        <f t="shared" si="870"/>
        <v>959.00099999999998</v>
      </c>
      <c r="E636" s="175">
        <f>IF(DAY(A635)=$A$7,VLOOKUP(A635,[1]A!$A$15:$C$500,3),E635)</f>
        <v>962.32100000000003</v>
      </c>
      <c r="F636" s="127">
        <f t="shared" si="871"/>
        <v>44554</v>
      </c>
      <c r="G636" s="122">
        <f t="shared" si="872"/>
        <v>3.4619359103902347E-3</v>
      </c>
      <c r="H636" s="128">
        <f t="shared" si="833"/>
        <v>16</v>
      </c>
      <c r="I636" s="128">
        <f t="shared" si="820"/>
        <v>31</v>
      </c>
      <c r="J636" s="123">
        <f t="shared" si="821"/>
        <v>1.0017853116222184</v>
      </c>
      <c r="K636" s="123">
        <v>1</v>
      </c>
      <c r="L636" s="123">
        <f t="shared" si="873"/>
        <v>1.00178531</v>
      </c>
      <c r="M636" s="123">
        <f t="shared" si="874"/>
        <v>1224.52262634</v>
      </c>
      <c r="N636" s="27">
        <f t="shared" si="829"/>
        <v>0</v>
      </c>
      <c r="O636" s="122">
        <f t="shared" si="816"/>
        <v>0</v>
      </c>
      <c r="P636" s="123">
        <f t="shared" si="861"/>
        <v>0</v>
      </c>
      <c r="Q636" s="122">
        <f t="shared" si="822"/>
        <v>0.1268</v>
      </c>
      <c r="R636" s="130">
        <f t="shared" si="817"/>
        <v>1.005147904</v>
      </c>
      <c r="S636" s="123">
        <f t="shared" si="875"/>
        <v>6.3037249199999996</v>
      </c>
      <c r="T636" s="123">
        <f t="shared" si="824"/>
        <v>0</v>
      </c>
      <c r="U636" s="131" t="str">
        <f t="shared" ref="U636" si="890">U635</f>
        <v>J=</v>
      </c>
      <c r="V636" s="140">
        <f t="shared" si="866"/>
        <v>44615</v>
      </c>
      <c r="W636" s="4"/>
      <c r="X636" s="4"/>
      <c r="Y636" s="4"/>
      <c r="AD636" s="5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3"/>
    </row>
    <row r="637" spans="1:47" x14ac:dyDescent="0.2">
      <c r="A637" s="125">
        <f t="shared" si="819"/>
        <v>44601</v>
      </c>
      <c r="B637" s="123">
        <f t="shared" si="869"/>
        <v>1231.35866818</v>
      </c>
      <c r="C637" s="3">
        <f t="shared" si="863"/>
        <v>1222.34036986</v>
      </c>
      <c r="D637" s="126">
        <f t="shared" si="870"/>
        <v>959.00099999999998</v>
      </c>
      <c r="E637" s="175">
        <f>IF(DAY(A636)=$A$7,VLOOKUP(A636,[1]A!$A$15:$C$500,3),E636)</f>
        <v>962.32100000000003</v>
      </c>
      <c r="F637" s="127">
        <f t="shared" si="871"/>
        <v>44554</v>
      </c>
      <c r="G637" s="122">
        <f t="shared" si="872"/>
        <v>3.4619359103902347E-3</v>
      </c>
      <c r="H637" s="128">
        <f t="shared" si="833"/>
        <v>17</v>
      </c>
      <c r="I637" s="128">
        <f t="shared" si="820"/>
        <v>31</v>
      </c>
      <c r="J637" s="123">
        <f t="shared" si="821"/>
        <v>1.0018969993691831</v>
      </c>
      <c r="K637" s="123">
        <v>1</v>
      </c>
      <c r="L637" s="123">
        <f t="shared" si="873"/>
        <v>1.0018969900000001</v>
      </c>
      <c r="M637" s="123">
        <f t="shared" si="874"/>
        <v>1224.65913731</v>
      </c>
      <c r="N637" s="27">
        <f t="shared" si="829"/>
        <v>0</v>
      </c>
      <c r="O637" s="122">
        <f t="shared" si="816"/>
        <v>0</v>
      </c>
      <c r="P637" s="123">
        <f t="shared" si="861"/>
        <v>0</v>
      </c>
      <c r="Q637" s="122">
        <f t="shared" si="822"/>
        <v>0.1268</v>
      </c>
      <c r="R637" s="130">
        <f t="shared" si="817"/>
        <v>1.0054705269999999</v>
      </c>
      <c r="S637" s="123">
        <f t="shared" si="875"/>
        <v>6.6995308700000002</v>
      </c>
      <c r="T637" s="123">
        <f t="shared" si="824"/>
        <v>0</v>
      </c>
      <c r="U637" s="131" t="str">
        <f t="shared" ref="U637" si="891">U636</f>
        <v>J=</v>
      </c>
      <c r="V637" s="140">
        <f t="shared" si="866"/>
        <v>44615</v>
      </c>
      <c r="W637" s="4"/>
      <c r="X637" s="4"/>
      <c r="Y637" s="4"/>
      <c r="AD637" s="5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3"/>
    </row>
    <row r="638" spans="1:47" x14ac:dyDescent="0.2">
      <c r="A638" s="125">
        <f t="shared" si="819"/>
        <v>44602</v>
      </c>
      <c r="B638" s="123">
        <f t="shared" si="869"/>
        <v>1231.89122393</v>
      </c>
      <c r="C638" s="3">
        <f t="shared" si="863"/>
        <v>1222.34036986</v>
      </c>
      <c r="D638" s="126">
        <f t="shared" si="870"/>
        <v>959.00099999999998</v>
      </c>
      <c r="E638" s="175">
        <f>IF(DAY(A637)=$A$7,VLOOKUP(A637,[1]A!$A$15:$C$500,3),E637)</f>
        <v>962.32100000000003</v>
      </c>
      <c r="F638" s="127">
        <f t="shared" si="871"/>
        <v>44554</v>
      </c>
      <c r="G638" s="122">
        <f t="shared" si="872"/>
        <v>3.4619359103902347E-3</v>
      </c>
      <c r="H638" s="128">
        <f t="shared" si="833"/>
        <v>18</v>
      </c>
      <c r="I638" s="128">
        <f t="shared" si="820"/>
        <v>31</v>
      </c>
      <c r="J638" s="123">
        <f t="shared" si="821"/>
        <v>1.0020086995680701</v>
      </c>
      <c r="K638" s="123">
        <v>1</v>
      </c>
      <c r="L638" s="123">
        <f t="shared" si="873"/>
        <v>1.00200869</v>
      </c>
      <c r="M638" s="123">
        <f t="shared" si="874"/>
        <v>1224.79567273</v>
      </c>
      <c r="N638" s="27">
        <f t="shared" si="829"/>
        <v>0</v>
      </c>
      <c r="O638" s="122">
        <f t="shared" si="816"/>
        <v>0</v>
      </c>
      <c r="P638" s="123">
        <f t="shared" si="861"/>
        <v>0</v>
      </c>
      <c r="Q638" s="122">
        <f t="shared" si="822"/>
        <v>0.1268</v>
      </c>
      <c r="R638" s="130">
        <f t="shared" si="817"/>
        <v>1.005793253</v>
      </c>
      <c r="S638" s="123">
        <f t="shared" si="875"/>
        <v>7.0955512000000001</v>
      </c>
      <c r="T638" s="123">
        <f t="shared" si="824"/>
        <v>0</v>
      </c>
      <c r="U638" s="131" t="str">
        <f t="shared" ref="U638" si="892">U637</f>
        <v>J=</v>
      </c>
      <c r="V638" s="140">
        <f t="shared" si="866"/>
        <v>44615</v>
      </c>
      <c r="W638" s="4"/>
      <c r="X638" s="4"/>
      <c r="Y638" s="4"/>
      <c r="AD638" s="5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</row>
    <row r="639" spans="1:47" x14ac:dyDescent="0.2">
      <c r="A639" s="125">
        <f t="shared" si="819"/>
        <v>44603</v>
      </c>
      <c r="B639" s="123">
        <f t="shared" si="869"/>
        <v>1232.4240198</v>
      </c>
      <c r="C639" s="3">
        <f t="shared" si="863"/>
        <v>1222.34036986</v>
      </c>
      <c r="D639" s="126">
        <f t="shared" si="870"/>
        <v>959.00099999999998</v>
      </c>
      <c r="E639" s="175">
        <f>IF(DAY(A638)=$A$7,VLOOKUP(A638,[1]A!$A$15:$C$500,3),E638)</f>
        <v>962.32100000000003</v>
      </c>
      <c r="F639" s="127">
        <f t="shared" si="871"/>
        <v>44554</v>
      </c>
      <c r="G639" s="122">
        <f t="shared" si="872"/>
        <v>3.4619359103902347E-3</v>
      </c>
      <c r="H639" s="128">
        <f t="shared" si="833"/>
        <v>19</v>
      </c>
      <c r="I639" s="128">
        <f t="shared" si="820"/>
        <v>31</v>
      </c>
      <c r="J639" s="123">
        <f t="shared" si="821"/>
        <v>1.0021204122202674</v>
      </c>
      <c r="K639" s="123">
        <v>1</v>
      </c>
      <c r="L639" s="123">
        <f t="shared" si="873"/>
        <v>1.0021204100000001</v>
      </c>
      <c r="M639" s="123">
        <f t="shared" si="874"/>
        <v>1224.9322325999999</v>
      </c>
      <c r="N639" s="27">
        <f t="shared" si="829"/>
        <v>0</v>
      </c>
      <c r="O639" s="122">
        <f t="shared" si="816"/>
        <v>0</v>
      </c>
      <c r="P639" s="123">
        <f t="shared" si="861"/>
        <v>0</v>
      </c>
      <c r="Q639" s="122">
        <f t="shared" si="822"/>
        <v>0.1268</v>
      </c>
      <c r="R639" s="130">
        <f t="shared" si="817"/>
        <v>1.006116083</v>
      </c>
      <c r="S639" s="123">
        <f t="shared" si="875"/>
        <v>7.4917872000000001</v>
      </c>
      <c r="T639" s="123">
        <f t="shared" si="824"/>
        <v>0</v>
      </c>
      <c r="U639" s="131" t="str">
        <f t="shared" ref="U639" si="893">U638</f>
        <v>J=</v>
      </c>
      <c r="V639" s="140">
        <f t="shared" si="866"/>
        <v>44615</v>
      </c>
      <c r="W639" s="4"/>
      <c r="X639" s="4"/>
      <c r="Y639" s="4"/>
      <c r="AD639" s="5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3"/>
    </row>
    <row r="640" spans="1:47" x14ac:dyDescent="0.2">
      <c r="A640" s="125">
        <f t="shared" si="819"/>
        <v>44604</v>
      </c>
      <c r="B640" s="123">
        <f t="shared" si="869"/>
        <v>1232.9570300099999</v>
      </c>
      <c r="C640" s="3">
        <f t="shared" si="863"/>
        <v>1222.34036986</v>
      </c>
      <c r="D640" s="126">
        <f t="shared" si="870"/>
        <v>959.00099999999998</v>
      </c>
      <c r="E640" s="175">
        <f>IF(DAY(A639)=$A$7,VLOOKUP(A639,[1]A!$A$15:$C$500,3),E639)</f>
        <v>962.32100000000003</v>
      </c>
      <c r="F640" s="127">
        <f t="shared" si="871"/>
        <v>44554</v>
      </c>
      <c r="G640" s="122">
        <f t="shared" si="872"/>
        <v>3.4619359103902347E-3</v>
      </c>
      <c r="H640" s="128">
        <f t="shared" si="833"/>
        <v>20</v>
      </c>
      <c r="I640" s="128">
        <f t="shared" si="820"/>
        <v>31</v>
      </c>
      <c r="J640" s="123">
        <f t="shared" si="821"/>
        <v>1.0022321373271639</v>
      </c>
      <c r="K640" s="123">
        <v>1</v>
      </c>
      <c r="L640" s="123">
        <f t="shared" si="873"/>
        <v>1.0022321300000001</v>
      </c>
      <c r="M640" s="123">
        <f t="shared" si="874"/>
        <v>1225.0687924599999</v>
      </c>
      <c r="N640" s="27">
        <f t="shared" si="829"/>
        <v>0</v>
      </c>
      <c r="O640" s="122">
        <f t="shared" si="816"/>
        <v>0</v>
      </c>
      <c r="P640" s="123">
        <f t="shared" si="861"/>
        <v>0</v>
      </c>
      <c r="Q640" s="122">
        <f t="shared" si="822"/>
        <v>0.1268</v>
      </c>
      <c r="R640" s="130">
        <f t="shared" si="817"/>
        <v>1.0064390160000001</v>
      </c>
      <c r="S640" s="123">
        <f t="shared" si="875"/>
        <v>7.8882375500000004</v>
      </c>
      <c r="T640" s="123">
        <f t="shared" si="824"/>
        <v>0</v>
      </c>
      <c r="U640" s="131" t="str">
        <f t="shared" ref="U640" si="894">U639</f>
        <v>J=</v>
      </c>
      <c r="V640" s="140">
        <f t="shared" si="866"/>
        <v>44615</v>
      </c>
      <c r="W640" s="4"/>
      <c r="X640" s="4"/>
      <c r="Y640" s="4"/>
      <c r="AD640" s="5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</row>
    <row r="641" spans="1:47" x14ac:dyDescent="0.2">
      <c r="A641" s="125">
        <f t="shared" si="819"/>
        <v>44605</v>
      </c>
      <c r="B641" s="123">
        <f t="shared" si="869"/>
        <v>1233.49028047</v>
      </c>
      <c r="C641" s="3">
        <f t="shared" si="863"/>
        <v>1222.34036986</v>
      </c>
      <c r="D641" s="126">
        <f t="shared" si="870"/>
        <v>959.00099999999998</v>
      </c>
      <c r="E641" s="175">
        <f>IF(DAY(A640)=$A$7,VLOOKUP(A640,[1]A!$A$15:$C$500,3),E640)</f>
        <v>962.32100000000003</v>
      </c>
      <c r="F641" s="127">
        <f t="shared" si="871"/>
        <v>44554</v>
      </c>
      <c r="G641" s="122">
        <f t="shared" si="872"/>
        <v>3.4619359103902347E-3</v>
      </c>
      <c r="H641" s="128">
        <f t="shared" si="833"/>
        <v>21</v>
      </c>
      <c r="I641" s="128">
        <f t="shared" si="820"/>
        <v>31</v>
      </c>
      <c r="J641" s="123">
        <f t="shared" si="821"/>
        <v>1.0023438748901476</v>
      </c>
      <c r="K641" s="123">
        <v>1</v>
      </c>
      <c r="L641" s="123">
        <f t="shared" si="873"/>
        <v>1.00234387</v>
      </c>
      <c r="M641" s="123">
        <f t="shared" si="874"/>
        <v>1225.2053767800001</v>
      </c>
      <c r="N641" s="27">
        <f t="shared" si="829"/>
        <v>0</v>
      </c>
      <c r="O641" s="122">
        <f t="shared" si="816"/>
        <v>0</v>
      </c>
      <c r="P641" s="123">
        <f t="shared" si="861"/>
        <v>0</v>
      </c>
      <c r="Q641" s="122">
        <f t="shared" si="822"/>
        <v>0.1268</v>
      </c>
      <c r="R641" s="130">
        <f t="shared" si="817"/>
        <v>1.0067620530000001</v>
      </c>
      <c r="S641" s="123">
        <f t="shared" si="875"/>
        <v>8.2849036900000002</v>
      </c>
      <c r="T641" s="123">
        <f t="shared" si="824"/>
        <v>0</v>
      </c>
      <c r="U641" s="131" t="str">
        <f t="shared" ref="U641" si="895">U640</f>
        <v>J=</v>
      </c>
      <c r="V641" s="140">
        <f t="shared" si="866"/>
        <v>44615</v>
      </c>
      <c r="W641" s="4"/>
      <c r="X641" s="4"/>
      <c r="Y641" s="4"/>
      <c r="AD641" s="5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</row>
    <row r="642" spans="1:47" x14ac:dyDescent="0.2">
      <c r="A642" s="125">
        <f t="shared" si="819"/>
        <v>44606</v>
      </c>
      <c r="B642" s="123">
        <f t="shared" si="869"/>
        <v>1234.02375768</v>
      </c>
      <c r="C642" s="3">
        <f t="shared" si="863"/>
        <v>1222.34036986</v>
      </c>
      <c r="D642" s="126">
        <f t="shared" si="870"/>
        <v>959.00099999999998</v>
      </c>
      <c r="E642" s="175">
        <f>IF(DAY(A641)=$A$7,VLOOKUP(A641,[1]A!$A$15:$C$500,3),E641)</f>
        <v>962.32100000000003</v>
      </c>
      <c r="F642" s="127">
        <f t="shared" si="871"/>
        <v>44554</v>
      </c>
      <c r="G642" s="122">
        <f t="shared" si="872"/>
        <v>3.4619359103902347E-3</v>
      </c>
      <c r="H642" s="128">
        <f t="shared" si="833"/>
        <v>22</v>
      </c>
      <c r="I642" s="128">
        <f t="shared" si="820"/>
        <v>31</v>
      </c>
      <c r="J642" s="123">
        <f t="shared" si="821"/>
        <v>1.0024556249106076</v>
      </c>
      <c r="K642" s="123">
        <v>1</v>
      </c>
      <c r="L642" s="123">
        <f t="shared" si="873"/>
        <v>1.0024556200000001</v>
      </c>
      <c r="M642" s="123">
        <f t="shared" si="874"/>
        <v>1225.34197331</v>
      </c>
      <c r="N642" s="27">
        <f t="shared" si="829"/>
        <v>0</v>
      </c>
      <c r="O642" s="122">
        <f t="shared" si="816"/>
        <v>0</v>
      </c>
      <c r="P642" s="123">
        <f t="shared" si="861"/>
        <v>0</v>
      </c>
      <c r="Q642" s="122">
        <f t="shared" si="822"/>
        <v>0.1268</v>
      </c>
      <c r="R642" s="130">
        <f t="shared" si="817"/>
        <v>1.007085193</v>
      </c>
      <c r="S642" s="123">
        <f t="shared" si="875"/>
        <v>8.6817843700000008</v>
      </c>
      <c r="T642" s="123">
        <f t="shared" si="824"/>
        <v>0</v>
      </c>
      <c r="U642" s="131" t="str">
        <f t="shared" ref="U642" si="896">U641</f>
        <v>J=</v>
      </c>
      <c r="V642" s="140">
        <f t="shared" si="866"/>
        <v>44615</v>
      </c>
      <c r="W642" s="4"/>
      <c r="X642" s="4"/>
      <c r="Y642" s="4"/>
      <c r="AD642" s="5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</row>
    <row r="643" spans="1:47" x14ac:dyDescent="0.2">
      <c r="A643" s="125">
        <f t="shared" si="819"/>
        <v>44607</v>
      </c>
      <c r="B643" s="123">
        <f t="shared" si="869"/>
        <v>1234.5574641599999</v>
      </c>
      <c r="C643" s="3">
        <f t="shared" si="863"/>
        <v>1222.34036986</v>
      </c>
      <c r="D643" s="126">
        <f t="shared" si="870"/>
        <v>959.00099999999998</v>
      </c>
      <c r="E643" s="175">
        <f>IF(DAY(A642)=$A$7,VLOOKUP(A642,[1]A!$A$15:$C$500,3),E642)</f>
        <v>962.32100000000003</v>
      </c>
      <c r="F643" s="127">
        <f t="shared" si="871"/>
        <v>44554</v>
      </c>
      <c r="G643" s="122">
        <f t="shared" si="872"/>
        <v>3.4619359103902347E-3</v>
      </c>
      <c r="H643" s="128">
        <f t="shared" si="833"/>
        <v>23</v>
      </c>
      <c r="I643" s="128">
        <f t="shared" si="820"/>
        <v>31</v>
      </c>
      <c r="J643" s="123">
        <f t="shared" si="821"/>
        <v>1.0025673873899328</v>
      </c>
      <c r="K643" s="123">
        <v>1</v>
      </c>
      <c r="L643" s="123">
        <f t="shared" si="873"/>
        <v>1.0025673799999999</v>
      </c>
      <c r="M643" s="123">
        <f t="shared" si="874"/>
        <v>1225.4785820699999</v>
      </c>
      <c r="N643" s="27">
        <f t="shared" si="829"/>
        <v>0</v>
      </c>
      <c r="O643" s="122">
        <f t="shared" si="816"/>
        <v>0</v>
      </c>
      <c r="P643" s="123">
        <f t="shared" si="861"/>
        <v>0</v>
      </c>
      <c r="Q643" s="122">
        <f t="shared" si="822"/>
        <v>0.1268</v>
      </c>
      <c r="R643" s="130">
        <f t="shared" si="817"/>
        <v>1.0074084379999999</v>
      </c>
      <c r="S643" s="123">
        <f t="shared" si="875"/>
        <v>9.0788820900000005</v>
      </c>
      <c r="T643" s="123">
        <f t="shared" si="824"/>
        <v>0</v>
      </c>
      <c r="U643" s="131" t="str">
        <f t="shared" ref="U643" si="897">U642</f>
        <v>J=</v>
      </c>
      <c r="V643" s="140">
        <f t="shared" si="866"/>
        <v>44615</v>
      </c>
      <c r="W643" s="4"/>
      <c r="X643" s="4"/>
      <c r="Y643" s="4"/>
      <c r="AD643" s="5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</row>
    <row r="644" spans="1:47" x14ac:dyDescent="0.2">
      <c r="A644" s="125">
        <f t="shared" si="819"/>
        <v>44608</v>
      </c>
      <c r="B644" s="123">
        <f t="shared" si="869"/>
        <v>1235.0914098400001</v>
      </c>
      <c r="C644" s="3">
        <f t="shared" si="863"/>
        <v>1222.34036986</v>
      </c>
      <c r="D644" s="126">
        <f t="shared" si="870"/>
        <v>959.00099999999998</v>
      </c>
      <c r="E644" s="175">
        <f>IF(DAY(A643)=$A$7,VLOOKUP(A643,[1]A!$A$15:$C$500,3),E643)</f>
        <v>962.32100000000003</v>
      </c>
      <c r="F644" s="127">
        <f t="shared" si="871"/>
        <v>44554</v>
      </c>
      <c r="G644" s="122">
        <f t="shared" si="872"/>
        <v>3.4619359103902347E-3</v>
      </c>
      <c r="H644" s="128">
        <f t="shared" si="833"/>
        <v>24</v>
      </c>
      <c r="I644" s="128">
        <f t="shared" si="820"/>
        <v>31</v>
      </c>
      <c r="J644" s="123">
        <f t="shared" si="821"/>
        <v>1.0026791623295119</v>
      </c>
      <c r="K644" s="123">
        <v>1</v>
      </c>
      <c r="L644" s="123">
        <f t="shared" si="873"/>
        <v>1.00267916</v>
      </c>
      <c r="M644" s="123">
        <f t="shared" si="874"/>
        <v>1225.61521528</v>
      </c>
      <c r="N644" s="27">
        <f t="shared" si="829"/>
        <v>0</v>
      </c>
      <c r="O644" s="122">
        <f t="shared" si="816"/>
        <v>0</v>
      </c>
      <c r="P644" s="123">
        <f t="shared" si="861"/>
        <v>0</v>
      </c>
      <c r="Q644" s="122">
        <f t="shared" si="822"/>
        <v>0.1268</v>
      </c>
      <c r="R644" s="130">
        <f t="shared" si="817"/>
        <v>1.0077317859999999</v>
      </c>
      <c r="S644" s="123">
        <f t="shared" si="875"/>
        <v>9.4761945599999997</v>
      </c>
      <c r="T644" s="123">
        <f t="shared" si="824"/>
        <v>0</v>
      </c>
      <c r="U644" s="131" t="str">
        <f t="shared" ref="U644" si="898">U643</f>
        <v>J=</v>
      </c>
      <c r="V644" s="140">
        <f t="shared" si="866"/>
        <v>44615</v>
      </c>
      <c r="W644" s="4"/>
      <c r="X644" s="4"/>
      <c r="Y644" s="4"/>
      <c r="AD644" s="5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</row>
    <row r="645" spans="1:47" x14ac:dyDescent="0.2">
      <c r="A645" s="125">
        <f t="shared" si="819"/>
        <v>44609</v>
      </c>
      <c r="B645" s="123">
        <f t="shared" si="869"/>
        <v>1235.62557135</v>
      </c>
      <c r="C645" s="3">
        <f t="shared" si="863"/>
        <v>1222.34036986</v>
      </c>
      <c r="D645" s="126">
        <f t="shared" si="870"/>
        <v>959.00099999999998</v>
      </c>
      <c r="E645" s="175">
        <f>IF(DAY(A644)=$A$7,VLOOKUP(A644,[1]A!$A$15:$C$500,3),E644)</f>
        <v>962.32100000000003</v>
      </c>
      <c r="F645" s="127">
        <f t="shared" si="871"/>
        <v>44554</v>
      </c>
      <c r="G645" s="122">
        <f t="shared" si="872"/>
        <v>3.4619359103902347E-3</v>
      </c>
      <c r="H645" s="128">
        <f t="shared" si="833"/>
        <v>25</v>
      </c>
      <c r="I645" s="128">
        <f t="shared" si="820"/>
        <v>31</v>
      </c>
      <c r="J645" s="123">
        <f t="shared" si="821"/>
        <v>1.0027909497307341</v>
      </c>
      <c r="K645" s="123">
        <v>1</v>
      </c>
      <c r="L645" s="123">
        <f t="shared" si="873"/>
        <v>1.0027909399999999</v>
      </c>
      <c r="M645" s="123">
        <f t="shared" si="874"/>
        <v>1225.7518484899999</v>
      </c>
      <c r="N645" s="27">
        <f t="shared" si="829"/>
        <v>0</v>
      </c>
      <c r="O645" s="122">
        <f t="shared" si="816"/>
        <v>0</v>
      </c>
      <c r="P645" s="123">
        <f t="shared" si="861"/>
        <v>0</v>
      </c>
      <c r="Q645" s="122">
        <f t="shared" si="822"/>
        <v>0.1268</v>
      </c>
      <c r="R645" s="130">
        <f t="shared" si="817"/>
        <v>1.0080552380000001</v>
      </c>
      <c r="S645" s="123">
        <f t="shared" si="875"/>
        <v>9.8737228600000009</v>
      </c>
      <c r="T645" s="123">
        <f t="shared" si="824"/>
        <v>0</v>
      </c>
      <c r="U645" s="131" t="str">
        <f t="shared" ref="U645" si="899">U644</f>
        <v>J=</v>
      </c>
      <c r="V645" s="140">
        <f t="shared" si="866"/>
        <v>44615</v>
      </c>
      <c r="W645" s="4"/>
      <c r="X645" s="4"/>
      <c r="Y645" s="4"/>
      <c r="AD645" s="5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</row>
    <row r="646" spans="1:47" x14ac:dyDescent="0.2">
      <c r="A646" s="125">
        <f t="shared" si="819"/>
        <v>44610</v>
      </c>
      <c r="B646" s="123">
        <f t="shared" si="869"/>
        <v>1236.1599721699999</v>
      </c>
      <c r="C646" s="3">
        <f t="shared" si="863"/>
        <v>1222.34036986</v>
      </c>
      <c r="D646" s="126">
        <f t="shared" si="870"/>
        <v>959.00099999999998</v>
      </c>
      <c r="E646" s="175">
        <f>IF(DAY(A645)=$A$7,VLOOKUP(A645,[1]A!$A$15:$C$500,3),E645)</f>
        <v>962.32100000000003</v>
      </c>
      <c r="F646" s="127">
        <f t="shared" si="871"/>
        <v>44554</v>
      </c>
      <c r="G646" s="122">
        <f t="shared" si="872"/>
        <v>3.4619359103902347E-3</v>
      </c>
      <c r="H646" s="128">
        <f t="shared" si="833"/>
        <v>26</v>
      </c>
      <c r="I646" s="128">
        <f t="shared" si="820"/>
        <v>31</v>
      </c>
      <c r="J646" s="123">
        <f t="shared" si="821"/>
        <v>1.0029027495949892</v>
      </c>
      <c r="K646" s="123">
        <v>1</v>
      </c>
      <c r="L646" s="123">
        <f t="shared" si="873"/>
        <v>1.0029027399999999</v>
      </c>
      <c r="M646" s="123">
        <f t="shared" si="874"/>
        <v>1225.8885061399999</v>
      </c>
      <c r="N646" s="27">
        <f t="shared" si="829"/>
        <v>0</v>
      </c>
      <c r="O646" s="122">
        <f t="shared" si="816"/>
        <v>0</v>
      </c>
      <c r="P646" s="123">
        <f t="shared" si="861"/>
        <v>0</v>
      </c>
      <c r="Q646" s="122">
        <f t="shared" si="822"/>
        <v>0.1268</v>
      </c>
      <c r="R646" s="130">
        <f t="shared" si="817"/>
        <v>1.0083787930000001</v>
      </c>
      <c r="S646" s="123">
        <f t="shared" si="875"/>
        <v>10.271466029999999</v>
      </c>
      <c r="T646" s="123">
        <f t="shared" si="824"/>
        <v>0</v>
      </c>
      <c r="U646" s="131" t="str">
        <f t="shared" ref="U646" si="900">U645</f>
        <v>J=</v>
      </c>
      <c r="V646" s="140">
        <f t="shared" si="866"/>
        <v>44615</v>
      </c>
      <c r="W646" s="4"/>
      <c r="X646" s="4"/>
      <c r="Y646" s="4"/>
      <c r="AD646" s="5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</row>
    <row r="647" spans="1:47" x14ac:dyDescent="0.2">
      <c r="A647" s="125">
        <f t="shared" si="819"/>
        <v>44611</v>
      </c>
      <c r="B647" s="123">
        <f t="shared" si="869"/>
        <v>1236.6946148100001</v>
      </c>
      <c r="C647" s="3">
        <f t="shared" si="863"/>
        <v>1222.34036986</v>
      </c>
      <c r="D647" s="126">
        <f t="shared" si="870"/>
        <v>959.00099999999998</v>
      </c>
      <c r="E647" s="175">
        <f>IF(DAY(A646)=$A$7,VLOOKUP(A646,[1]A!$A$15:$C$500,3),E646)</f>
        <v>962.32100000000003</v>
      </c>
      <c r="F647" s="127">
        <f t="shared" si="871"/>
        <v>44554</v>
      </c>
      <c r="G647" s="122">
        <f t="shared" si="872"/>
        <v>3.4619359103902347E-3</v>
      </c>
      <c r="H647" s="128">
        <f t="shared" si="833"/>
        <v>27</v>
      </c>
      <c r="I647" s="128">
        <f t="shared" si="820"/>
        <v>31</v>
      </c>
      <c r="J647" s="123">
        <f t="shared" si="821"/>
        <v>1.0030145619236661</v>
      </c>
      <c r="K647" s="123">
        <v>1</v>
      </c>
      <c r="L647" s="123">
        <f t="shared" si="873"/>
        <v>1.00301456</v>
      </c>
      <c r="M647" s="123">
        <f t="shared" si="874"/>
        <v>1226.02518824</v>
      </c>
      <c r="N647" s="27">
        <f t="shared" si="829"/>
        <v>0</v>
      </c>
      <c r="O647" s="122">
        <f t="shared" si="816"/>
        <v>0</v>
      </c>
      <c r="P647" s="123">
        <f t="shared" si="861"/>
        <v>0</v>
      </c>
      <c r="Q647" s="122">
        <f t="shared" si="822"/>
        <v>0.1268</v>
      </c>
      <c r="R647" s="130">
        <f t="shared" si="817"/>
        <v>1.0087024529999999</v>
      </c>
      <c r="S647" s="123">
        <f t="shared" si="875"/>
        <v>10.669426570000001</v>
      </c>
      <c r="T647" s="123">
        <f t="shared" si="824"/>
        <v>0</v>
      </c>
      <c r="U647" s="131" t="str">
        <f t="shared" ref="U647" si="901">U646</f>
        <v>J=</v>
      </c>
      <c r="V647" s="140">
        <f t="shared" si="866"/>
        <v>44615</v>
      </c>
      <c r="W647" s="4"/>
      <c r="X647" s="4"/>
      <c r="Y647" s="4"/>
      <c r="AD647" s="5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</row>
    <row r="648" spans="1:47" x14ac:dyDescent="0.2">
      <c r="A648" s="125">
        <f t="shared" si="819"/>
        <v>44612</v>
      </c>
      <c r="B648" s="123">
        <f t="shared" si="869"/>
        <v>1237.2294722300001</v>
      </c>
      <c r="C648" s="3">
        <f t="shared" si="863"/>
        <v>1222.34036986</v>
      </c>
      <c r="D648" s="126">
        <f t="shared" si="870"/>
        <v>959.00099999999998</v>
      </c>
      <c r="E648" s="175">
        <f>IF(DAY(A647)=$A$7,VLOOKUP(A647,[1]A!$A$15:$C$500,3),E647)</f>
        <v>962.32100000000003</v>
      </c>
      <c r="F648" s="127">
        <f t="shared" si="871"/>
        <v>44554</v>
      </c>
      <c r="G648" s="122">
        <f t="shared" si="872"/>
        <v>3.4619359103902347E-3</v>
      </c>
      <c r="H648" s="128">
        <f t="shared" si="833"/>
        <v>28</v>
      </c>
      <c r="I648" s="128">
        <f t="shared" si="820"/>
        <v>31</v>
      </c>
      <c r="J648" s="123">
        <f t="shared" si="821"/>
        <v>1.003126386718155</v>
      </c>
      <c r="K648" s="123">
        <v>1</v>
      </c>
      <c r="L648" s="123">
        <f t="shared" si="873"/>
        <v>1.0031263800000001</v>
      </c>
      <c r="M648" s="123">
        <f t="shared" si="874"/>
        <v>1226.16187034</v>
      </c>
      <c r="N648" s="27">
        <f t="shared" si="829"/>
        <v>0</v>
      </c>
      <c r="O648" s="122">
        <f t="shared" si="816"/>
        <v>0</v>
      </c>
      <c r="P648" s="123">
        <f t="shared" si="861"/>
        <v>0</v>
      </c>
      <c r="Q648" s="122">
        <f t="shared" si="822"/>
        <v>0.1268</v>
      </c>
      <c r="R648" s="130">
        <f t="shared" si="817"/>
        <v>1.0090262160000001</v>
      </c>
      <c r="S648" s="123">
        <f t="shared" si="875"/>
        <v>11.067601890000001</v>
      </c>
      <c r="T648" s="123">
        <f t="shared" si="824"/>
        <v>0</v>
      </c>
      <c r="U648" s="131" t="str">
        <f t="shared" ref="U648" si="902">U647</f>
        <v>J=</v>
      </c>
      <c r="V648" s="140">
        <f t="shared" si="866"/>
        <v>44615</v>
      </c>
      <c r="W648" s="4"/>
      <c r="X648" s="4"/>
      <c r="Y648" s="4"/>
      <c r="AD648" s="5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</row>
    <row r="649" spans="1:47" x14ac:dyDescent="0.2">
      <c r="A649" s="125">
        <f t="shared" si="819"/>
        <v>44613</v>
      </c>
      <c r="B649" s="123">
        <f t="shared" si="869"/>
        <v>1237.7645715900001</v>
      </c>
      <c r="C649" s="3">
        <f t="shared" si="863"/>
        <v>1222.34036986</v>
      </c>
      <c r="D649" s="126">
        <f t="shared" si="870"/>
        <v>959.00099999999998</v>
      </c>
      <c r="E649" s="175">
        <f>IF(DAY(A648)=$A$7,VLOOKUP(A648,[1]A!$A$15:$C$500,3),E648)</f>
        <v>962.32100000000003</v>
      </c>
      <c r="F649" s="127">
        <f t="shared" si="871"/>
        <v>44554</v>
      </c>
      <c r="G649" s="122">
        <f t="shared" si="872"/>
        <v>3.4619359103902347E-3</v>
      </c>
      <c r="H649" s="128">
        <f t="shared" si="833"/>
        <v>29</v>
      </c>
      <c r="I649" s="128">
        <f t="shared" si="820"/>
        <v>31</v>
      </c>
      <c r="J649" s="123">
        <f t="shared" si="821"/>
        <v>1.0032382239798452</v>
      </c>
      <c r="K649" s="123">
        <v>1</v>
      </c>
      <c r="L649" s="123">
        <f t="shared" si="873"/>
        <v>1.0032382200000001</v>
      </c>
      <c r="M649" s="123">
        <f t="shared" si="874"/>
        <v>1226.29857689</v>
      </c>
      <c r="N649" s="27">
        <f t="shared" si="829"/>
        <v>0</v>
      </c>
      <c r="O649" s="122">
        <f t="shared" si="816"/>
        <v>0</v>
      </c>
      <c r="P649" s="123">
        <f t="shared" si="861"/>
        <v>0</v>
      </c>
      <c r="Q649" s="122">
        <f t="shared" si="822"/>
        <v>0.1268</v>
      </c>
      <c r="R649" s="130">
        <f t="shared" si="817"/>
        <v>1.009350084</v>
      </c>
      <c r="S649" s="123">
        <f t="shared" si="875"/>
        <v>11.4659947</v>
      </c>
      <c r="T649" s="123">
        <f t="shared" si="824"/>
        <v>0</v>
      </c>
      <c r="U649" s="131" t="str">
        <f t="shared" ref="U649" si="903">U648</f>
        <v>J=</v>
      </c>
      <c r="V649" s="140">
        <f t="shared" si="866"/>
        <v>44615</v>
      </c>
      <c r="W649" s="4"/>
      <c r="X649" s="4"/>
      <c r="Y649" s="4"/>
      <c r="AD649" s="5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</row>
    <row r="650" spans="1:47" x14ac:dyDescent="0.2">
      <c r="A650" s="125">
        <f t="shared" si="819"/>
        <v>44614</v>
      </c>
      <c r="B650" s="123">
        <f t="shared" si="869"/>
        <v>1238.2998981600001</v>
      </c>
      <c r="C650" s="3">
        <f t="shared" si="863"/>
        <v>1222.34036986</v>
      </c>
      <c r="D650" s="126">
        <f t="shared" si="870"/>
        <v>959.00099999999998</v>
      </c>
      <c r="E650" s="175">
        <f>IF(DAY(A649)=$A$7,VLOOKUP(A649,[1]A!$A$15:$C$500,3),E649)</f>
        <v>962.32100000000003</v>
      </c>
      <c r="F650" s="127">
        <f t="shared" si="871"/>
        <v>44554</v>
      </c>
      <c r="G650" s="122">
        <f t="shared" si="872"/>
        <v>3.4619359103902347E-3</v>
      </c>
      <c r="H650" s="128">
        <f t="shared" si="833"/>
        <v>30</v>
      </c>
      <c r="I650" s="128">
        <f t="shared" si="820"/>
        <v>31</v>
      </c>
      <c r="J650" s="123">
        <f t="shared" si="821"/>
        <v>1.0033500737101269</v>
      </c>
      <c r="K650" s="123">
        <v>1</v>
      </c>
      <c r="L650" s="123">
        <f t="shared" si="873"/>
        <v>1.00335007</v>
      </c>
      <c r="M650" s="123">
        <f t="shared" si="874"/>
        <v>1226.4352956600001</v>
      </c>
      <c r="N650" s="27">
        <f t="shared" si="829"/>
        <v>0</v>
      </c>
      <c r="O650" s="122">
        <f t="shared" ref="O650:O713" si="904">IF(N650&gt;0,VLOOKUP(N650,$X$10:$AD$121,7),0)</f>
        <v>0</v>
      </c>
      <c r="P650" s="123">
        <f t="shared" si="861"/>
        <v>0</v>
      </c>
      <c r="Q650" s="122">
        <f t="shared" si="822"/>
        <v>0.1268</v>
      </c>
      <c r="R650" s="130">
        <f t="shared" ref="R650:R713" si="905">ROUND((1+Q650)^(1/12)^(H650/I650),9)</f>
        <v>1.0096740550000001</v>
      </c>
      <c r="S650" s="123">
        <f t="shared" si="875"/>
        <v>11.8646025</v>
      </c>
      <c r="T650" s="123">
        <f t="shared" si="824"/>
        <v>0</v>
      </c>
      <c r="U650" s="131" t="str">
        <f t="shared" ref="U650" si="906">U649</f>
        <v>J=</v>
      </c>
      <c r="V650" s="140">
        <f t="shared" si="866"/>
        <v>44615</v>
      </c>
      <c r="W650" s="4"/>
      <c r="X650" s="4"/>
      <c r="Y650" s="4"/>
      <c r="AD650" s="5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</row>
    <row r="651" spans="1:47" x14ac:dyDescent="0.2">
      <c r="A651" s="125">
        <f t="shared" ref="A651:A714" si="907">(A650+1)</f>
        <v>44615</v>
      </c>
      <c r="B651" s="123">
        <f t="shared" si="869"/>
        <v>1238.8354532200001</v>
      </c>
      <c r="C651" s="3">
        <f t="shared" si="863"/>
        <v>1222.34036986</v>
      </c>
      <c r="D651" s="126">
        <f t="shared" si="870"/>
        <v>959.00099999999998</v>
      </c>
      <c r="E651" s="175">
        <f>IF(DAY(A650)=$A$7,VLOOKUP(A650,[1]A!$A$15:$C$500,3),E650)</f>
        <v>962.32100000000003</v>
      </c>
      <c r="F651" s="127">
        <f t="shared" si="871"/>
        <v>44554</v>
      </c>
      <c r="G651" s="122">
        <f t="shared" si="872"/>
        <v>3.4619359103902347E-3</v>
      </c>
      <c r="H651" s="128">
        <f t="shared" si="833"/>
        <v>31</v>
      </c>
      <c r="I651" s="128">
        <f t="shared" ref="I651:I714" si="908">IF(DAY(A651)=A$7+1,DAY(EOMONTH(A651,0)),I650)</f>
        <v>31</v>
      </c>
      <c r="J651" s="123">
        <f t="shared" ref="J651:J714" si="909">IF(E651&gt;D651,((E651/D651)^(H651/I651)),1)</f>
        <v>1.0034619359103902</v>
      </c>
      <c r="K651" s="123">
        <v>1</v>
      </c>
      <c r="L651" s="123">
        <f t="shared" si="873"/>
        <v>1.0034619300000001</v>
      </c>
      <c r="M651" s="123">
        <f t="shared" si="874"/>
        <v>1226.57202665</v>
      </c>
      <c r="N651" s="27">
        <f t="shared" si="829"/>
        <v>21</v>
      </c>
      <c r="O651" s="122">
        <f t="shared" si="904"/>
        <v>0</v>
      </c>
      <c r="P651" s="123">
        <f t="shared" si="861"/>
        <v>0</v>
      </c>
      <c r="Q651" s="122">
        <f t="shared" ref="Q651:Q714" si="910">(Q650)</f>
        <v>0.1268</v>
      </c>
      <c r="R651" s="130">
        <f t="shared" si="905"/>
        <v>1.00999813</v>
      </c>
      <c r="S651" s="123">
        <f t="shared" si="875"/>
        <v>12.26342657</v>
      </c>
      <c r="T651" s="123">
        <f t="shared" ref="T651:T714" si="911">IF(N651&gt;0,P651+S651,0)</f>
        <v>12.26342657</v>
      </c>
      <c r="U651" s="131" t="str">
        <f t="shared" ref="U651" si="912">U650</f>
        <v>J=</v>
      </c>
      <c r="V651" s="140">
        <f t="shared" si="866"/>
        <v>44615</v>
      </c>
      <c r="W651" s="4"/>
      <c r="X651" s="4"/>
      <c r="Y651" s="4"/>
      <c r="AD651" s="5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</row>
    <row r="652" spans="1:47" x14ac:dyDescent="0.2">
      <c r="A652" s="125">
        <f t="shared" si="907"/>
        <v>44616</v>
      </c>
      <c r="B652" s="123">
        <f t="shared" si="869"/>
        <v>1227.3193600500001</v>
      </c>
      <c r="C652" s="3">
        <f t="shared" si="863"/>
        <v>1226.57202665</v>
      </c>
      <c r="D652" s="126">
        <f t="shared" si="870"/>
        <v>962.32100000000003</v>
      </c>
      <c r="E652" s="175">
        <f>IF(DAY(A651)=$A$7,VLOOKUP(A651,[1]A!$A$15:$C$500,3),E651)</f>
        <v>969.18399999999997</v>
      </c>
      <c r="F652" s="127">
        <f t="shared" si="871"/>
        <v>44585</v>
      </c>
      <c r="G652" s="122">
        <f t="shared" si="872"/>
        <v>7.1317159243120543E-3</v>
      </c>
      <c r="H652" s="128">
        <f t="shared" si="833"/>
        <v>1</v>
      </c>
      <c r="I652" s="128">
        <f t="shared" si="908"/>
        <v>28</v>
      </c>
      <c r="J652" s="123">
        <f t="shared" si="909"/>
        <v>1.0002538324065973</v>
      </c>
      <c r="K652" s="123">
        <v>1</v>
      </c>
      <c r="L652" s="123">
        <f t="shared" si="873"/>
        <v>1.0002538299999999</v>
      </c>
      <c r="M652" s="123">
        <f t="shared" si="874"/>
        <v>1226.88336742</v>
      </c>
      <c r="N652" s="27">
        <f t="shared" ref="N652:N715" si="913">IF(DAY(A652)=A$7,VLOOKUP(A652,$Y$10:$AG$75,8),0)</f>
        <v>0</v>
      </c>
      <c r="O652" s="122">
        <f t="shared" si="904"/>
        <v>0</v>
      </c>
      <c r="P652" s="123">
        <f t="shared" si="861"/>
        <v>0</v>
      </c>
      <c r="Q652" s="122">
        <f t="shared" si="910"/>
        <v>0.1268</v>
      </c>
      <c r="R652" s="130">
        <f t="shared" si="905"/>
        <v>1.000355366</v>
      </c>
      <c r="S652" s="123">
        <f t="shared" si="875"/>
        <v>0.43599262999999999</v>
      </c>
      <c r="T652" s="123">
        <f t="shared" si="911"/>
        <v>0</v>
      </c>
      <c r="U652" s="131" t="str">
        <f t="shared" ref="U652" si="914">U651</f>
        <v>J=</v>
      </c>
      <c r="V652" s="140">
        <f t="shared" si="866"/>
        <v>44643</v>
      </c>
      <c r="W652" s="4"/>
      <c r="X652" s="4"/>
      <c r="Y652" s="4"/>
      <c r="AD652" s="5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</row>
    <row r="653" spans="1:47" x14ac:dyDescent="0.2">
      <c r="A653" s="125">
        <f t="shared" si="907"/>
        <v>44617</v>
      </c>
      <c r="B653" s="123">
        <f t="shared" si="869"/>
        <v>1228.0671430099999</v>
      </c>
      <c r="C653" s="3">
        <f t="shared" si="863"/>
        <v>1226.57202665</v>
      </c>
      <c r="D653" s="126">
        <f t="shared" si="870"/>
        <v>962.32100000000003</v>
      </c>
      <c r="E653" s="175">
        <f>IF(DAY(A652)=$A$7,VLOOKUP(A652,[1]A!$A$15:$C$500,3),E652)</f>
        <v>969.18399999999997</v>
      </c>
      <c r="F653" s="127">
        <f t="shared" si="871"/>
        <v>44585</v>
      </c>
      <c r="G653" s="122">
        <f t="shared" si="872"/>
        <v>7.1317159243120543E-3</v>
      </c>
      <c r="H653" s="128">
        <f t="shared" si="833"/>
        <v>2</v>
      </c>
      <c r="I653" s="128">
        <f t="shared" si="908"/>
        <v>28</v>
      </c>
      <c r="J653" s="123">
        <f t="shared" si="909"/>
        <v>1.0005077292440849</v>
      </c>
      <c r="K653" s="123">
        <v>1</v>
      </c>
      <c r="L653" s="123">
        <f t="shared" si="873"/>
        <v>1.0005077200000001</v>
      </c>
      <c r="M653" s="123">
        <f t="shared" si="874"/>
        <v>1227.19478179</v>
      </c>
      <c r="N653" s="27">
        <f t="shared" si="913"/>
        <v>0</v>
      </c>
      <c r="O653" s="122">
        <f t="shared" si="904"/>
        <v>0</v>
      </c>
      <c r="P653" s="123">
        <f t="shared" si="861"/>
        <v>0</v>
      </c>
      <c r="Q653" s="122">
        <f t="shared" si="910"/>
        <v>0.1268</v>
      </c>
      <c r="R653" s="130">
        <f t="shared" si="905"/>
        <v>1.0007108579999999</v>
      </c>
      <c r="S653" s="123">
        <f t="shared" si="875"/>
        <v>0.87236122000000005</v>
      </c>
      <c r="T653" s="123">
        <f t="shared" si="911"/>
        <v>0</v>
      </c>
      <c r="U653" s="131" t="str">
        <f t="shared" ref="U653" si="915">U652</f>
        <v>J=</v>
      </c>
      <c r="V653" s="140">
        <f t="shared" si="866"/>
        <v>44643</v>
      </c>
      <c r="W653" s="4"/>
      <c r="X653" s="4"/>
      <c r="Y653" s="4"/>
      <c r="AD653" s="5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</row>
    <row r="654" spans="1:47" x14ac:dyDescent="0.2">
      <c r="A654" s="125">
        <f t="shared" si="907"/>
        <v>44618</v>
      </c>
      <c r="B654" s="123">
        <f t="shared" si="869"/>
        <v>1228.81540152</v>
      </c>
      <c r="C654" s="3">
        <f t="shared" si="863"/>
        <v>1226.57202665</v>
      </c>
      <c r="D654" s="126">
        <f t="shared" si="870"/>
        <v>962.32100000000003</v>
      </c>
      <c r="E654" s="175">
        <f>IF(DAY(A653)=$A$7,VLOOKUP(A653,[1]A!$A$15:$C$500,3),E653)</f>
        <v>969.18399999999997</v>
      </c>
      <c r="F654" s="127">
        <f t="shared" si="871"/>
        <v>44585</v>
      </c>
      <c r="G654" s="122">
        <f t="shared" si="872"/>
        <v>7.1317159243120543E-3</v>
      </c>
      <c r="H654" s="128">
        <f t="shared" si="833"/>
        <v>3</v>
      </c>
      <c r="I654" s="128">
        <f t="shared" si="908"/>
        <v>28</v>
      </c>
      <c r="J654" s="123">
        <f t="shared" si="909"/>
        <v>1.0007616905288181</v>
      </c>
      <c r="K654" s="123">
        <v>1</v>
      </c>
      <c r="L654" s="123">
        <f t="shared" si="873"/>
        <v>1.00076169</v>
      </c>
      <c r="M654" s="123">
        <f t="shared" si="874"/>
        <v>1227.5062942899999</v>
      </c>
      <c r="N654" s="27">
        <f t="shared" si="913"/>
        <v>0</v>
      </c>
      <c r="O654" s="122">
        <f t="shared" si="904"/>
        <v>0</v>
      </c>
      <c r="P654" s="123">
        <f t="shared" si="861"/>
        <v>0</v>
      </c>
      <c r="Q654" s="122">
        <f t="shared" si="910"/>
        <v>0.1268</v>
      </c>
      <c r="R654" s="130">
        <f t="shared" si="905"/>
        <v>1.001066477</v>
      </c>
      <c r="S654" s="123">
        <f t="shared" si="875"/>
        <v>1.30910723</v>
      </c>
      <c r="T654" s="123">
        <f t="shared" si="911"/>
        <v>0</v>
      </c>
      <c r="U654" s="131" t="str">
        <f t="shared" ref="U654" si="916">U653</f>
        <v>J=</v>
      </c>
      <c r="V654" s="140">
        <f t="shared" si="866"/>
        <v>44643</v>
      </c>
      <c r="W654" s="4"/>
      <c r="X654" s="4"/>
      <c r="Y654" s="4"/>
      <c r="AD654" s="5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</row>
    <row r="655" spans="1:47" x14ac:dyDescent="0.2">
      <c r="A655" s="125">
        <f t="shared" si="907"/>
        <v>44619</v>
      </c>
      <c r="B655" s="123">
        <f t="shared" si="869"/>
        <v>1229.5640977</v>
      </c>
      <c r="C655" s="3">
        <f t="shared" si="863"/>
        <v>1226.57202665</v>
      </c>
      <c r="D655" s="126">
        <f t="shared" si="870"/>
        <v>962.32100000000003</v>
      </c>
      <c r="E655" s="175">
        <f>IF(DAY(A654)=$A$7,VLOOKUP(A654,[1]A!$A$15:$C$500,3),E654)</f>
        <v>969.18399999999997</v>
      </c>
      <c r="F655" s="127">
        <f t="shared" si="871"/>
        <v>44585</v>
      </c>
      <c r="G655" s="122">
        <f t="shared" si="872"/>
        <v>7.1317159243120543E-3</v>
      </c>
      <c r="H655" s="128">
        <f t="shared" ref="H655:H718" si="917">IF(DAY(A655)=A$7+1,1,H654+1)</f>
        <v>4</v>
      </c>
      <c r="I655" s="128">
        <f t="shared" si="908"/>
        <v>28</v>
      </c>
      <c r="J655" s="123">
        <f t="shared" si="909"/>
        <v>1.0010157162771554</v>
      </c>
      <c r="K655" s="123">
        <v>1</v>
      </c>
      <c r="L655" s="123">
        <f t="shared" si="873"/>
        <v>1.0010157099999999</v>
      </c>
      <c r="M655" s="123">
        <f t="shared" si="874"/>
        <v>1227.81786812</v>
      </c>
      <c r="N655" s="27">
        <f t="shared" si="913"/>
        <v>0</v>
      </c>
      <c r="O655" s="122">
        <f t="shared" si="904"/>
        <v>0</v>
      </c>
      <c r="P655" s="123">
        <f t="shared" si="861"/>
        <v>0</v>
      </c>
      <c r="Q655" s="122">
        <f t="shared" si="910"/>
        <v>0.1268</v>
      </c>
      <c r="R655" s="130">
        <f t="shared" si="905"/>
        <v>1.001422222</v>
      </c>
      <c r="S655" s="123">
        <f t="shared" si="875"/>
        <v>1.7462295800000001</v>
      </c>
      <c r="T655" s="123">
        <f t="shared" si="911"/>
        <v>0</v>
      </c>
      <c r="U655" s="131" t="str">
        <f t="shared" ref="U655" si="918">U654</f>
        <v>J=</v>
      </c>
      <c r="V655" s="140">
        <f t="shared" si="866"/>
        <v>44643</v>
      </c>
      <c r="W655" s="4"/>
      <c r="X655" s="4"/>
      <c r="Y655" s="4"/>
      <c r="AD655" s="5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</row>
    <row r="656" spans="1:47" x14ac:dyDescent="0.2">
      <c r="A656" s="125">
        <f t="shared" si="907"/>
        <v>44620</v>
      </c>
      <c r="B656" s="123">
        <f t="shared" si="869"/>
        <v>1230.31325631</v>
      </c>
      <c r="C656" s="3">
        <f t="shared" si="863"/>
        <v>1226.57202665</v>
      </c>
      <c r="D656" s="126">
        <f t="shared" si="870"/>
        <v>962.32100000000003</v>
      </c>
      <c r="E656" s="175">
        <f>IF(DAY(A655)=$A$7,VLOOKUP(A655,[1]A!$A$15:$C$500,3),E655)</f>
        <v>969.18399999999997</v>
      </c>
      <c r="F656" s="127">
        <f t="shared" si="871"/>
        <v>44585</v>
      </c>
      <c r="G656" s="122">
        <f t="shared" si="872"/>
        <v>7.1317159243120543E-3</v>
      </c>
      <c r="H656" s="128">
        <f t="shared" si="917"/>
        <v>5</v>
      </c>
      <c r="I656" s="128">
        <f t="shared" si="908"/>
        <v>28</v>
      </c>
      <c r="J656" s="123">
        <f t="shared" si="909"/>
        <v>1.0012698065054595</v>
      </c>
      <c r="K656" s="123">
        <v>1</v>
      </c>
      <c r="L656" s="123">
        <f t="shared" si="873"/>
        <v>1.0012698</v>
      </c>
      <c r="M656" s="123">
        <f t="shared" si="874"/>
        <v>1228.1295278</v>
      </c>
      <c r="N656" s="27">
        <f t="shared" si="913"/>
        <v>0</v>
      </c>
      <c r="O656" s="122">
        <f t="shared" si="904"/>
        <v>0</v>
      </c>
      <c r="P656" s="123">
        <f t="shared" si="861"/>
        <v>0</v>
      </c>
      <c r="Q656" s="122">
        <f t="shared" si="910"/>
        <v>0.1268</v>
      </c>
      <c r="R656" s="130">
        <f t="shared" si="905"/>
        <v>1.001778093</v>
      </c>
      <c r="S656" s="123">
        <f t="shared" si="875"/>
        <v>2.1837285099999999</v>
      </c>
      <c r="T656" s="123">
        <f t="shared" si="911"/>
        <v>0</v>
      </c>
      <c r="U656" s="131" t="str">
        <f t="shared" ref="U656" si="919">U655</f>
        <v>J=</v>
      </c>
      <c r="V656" s="140">
        <f t="shared" si="866"/>
        <v>44643</v>
      </c>
      <c r="W656" s="4"/>
      <c r="X656" s="4"/>
      <c r="Y656" s="4"/>
      <c r="AD656" s="5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</row>
    <row r="657" spans="1:47" x14ac:dyDescent="0.2">
      <c r="A657" s="125">
        <f t="shared" si="907"/>
        <v>44621</v>
      </c>
      <c r="B657" s="123">
        <f t="shared" si="869"/>
        <v>1231.06287881</v>
      </c>
      <c r="C657" s="3">
        <f t="shared" si="863"/>
        <v>1226.57202665</v>
      </c>
      <c r="D657" s="126">
        <f t="shared" si="870"/>
        <v>962.32100000000003</v>
      </c>
      <c r="E657" s="175">
        <f>IF(DAY(A656)=$A$7,VLOOKUP(A656,[1]A!$A$15:$C$500,3),E656)</f>
        <v>969.18399999999997</v>
      </c>
      <c r="F657" s="127">
        <f t="shared" si="871"/>
        <v>44585</v>
      </c>
      <c r="G657" s="122">
        <f t="shared" si="872"/>
        <v>7.1317159243120543E-3</v>
      </c>
      <c r="H657" s="128">
        <f t="shared" si="917"/>
        <v>6</v>
      </c>
      <c r="I657" s="128">
        <f t="shared" si="908"/>
        <v>28</v>
      </c>
      <c r="J657" s="123">
        <f t="shared" si="909"/>
        <v>1.0015239612300979</v>
      </c>
      <c r="K657" s="123">
        <v>1</v>
      </c>
      <c r="L657" s="123">
        <f t="shared" si="873"/>
        <v>1.0015239600000001</v>
      </c>
      <c r="M657" s="123">
        <f t="shared" si="874"/>
        <v>1228.4412733500001</v>
      </c>
      <c r="N657" s="27">
        <f t="shared" si="913"/>
        <v>0</v>
      </c>
      <c r="O657" s="122">
        <f t="shared" si="904"/>
        <v>0</v>
      </c>
      <c r="P657" s="123">
        <f t="shared" si="861"/>
        <v>0</v>
      </c>
      <c r="Q657" s="122">
        <f t="shared" si="910"/>
        <v>0.1268</v>
      </c>
      <c r="R657" s="130">
        <f t="shared" si="905"/>
        <v>1.0021340910000001</v>
      </c>
      <c r="S657" s="123">
        <f t="shared" si="875"/>
        <v>2.6216054600000001</v>
      </c>
      <c r="T657" s="123">
        <f t="shared" si="911"/>
        <v>0</v>
      </c>
      <c r="U657" s="131" t="str">
        <f t="shared" ref="U657" si="920">U656</f>
        <v>J=</v>
      </c>
      <c r="V657" s="140">
        <f t="shared" si="866"/>
        <v>44643</v>
      </c>
      <c r="W657" s="4"/>
      <c r="X657" s="4"/>
      <c r="Y657" s="4"/>
      <c r="AD657" s="5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</row>
    <row r="658" spans="1:47" x14ac:dyDescent="0.2">
      <c r="A658" s="125">
        <f t="shared" si="907"/>
        <v>44622</v>
      </c>
      <c r="B658" s="123">
        <f t="shared" si="869"/>
        <v>1231.81295187</v>
      </c>
      <c r="C658" s="3">
        <f t="shared" si="863"/>
        <v>1226.57202665</v>
      </c>
      <c r="D658" s="126">
        <f t="shared" si="870"/>
        <v>962.32100000000003</v>
      </c>
      <c r="E658" s="175">
        <f>IF(DAY(A657)=$A$7,VLOOKUP(A657,[1]A!$A$15:$C$500,3),E657)</f>
        <v>969.18399999999997</v>
      </c>
      <c r="F658" s="127">
        <f t="shared" si="871"/>
        <v>44585</v>
      </c>
      <c r="G658" s="122">
        <f t="shared" si="872"/>
        <v>7.1317159243120543E-3</v>
      </c>
      <c r="H658" s="128">
        <f t="shared" si="917"/>
        <v>7</v>
      </c>
      <c r="I658" s="128">
        <f t="shared" si="908"/>
        <v>28</v>
      </c>
      <c r="J658" s="123">
        <f t="shared" si="909"/>
        <v>1.0017781804674417</v>
      </c>
      <c r="K658" s="123">
        <v>1</v>
      </c>
      <c r="L658" s="123">
        <f t="shared" si="873"/>
        <v>1.0017781800000001</v>
      </c>
      <c r="M658" s="123">
        <f t="shared" si="874"/>
        <v>1228.75309249</v>
      </c>
      <c r="N658" s="27">
        <f t="shared" si="913"/>
        <v>0</v>
      </c>
      <c r="O658" s="122">
        <f t="shared" si="904"/>
        <v>0</v>
      </c>
      <c r="P658" s="123">
        <f t="shared" si="861"/>
        <v>0</v>
      </c>
      <c r="Q658" s="122">
        <f t="shared" si="910"/>
        <v>0.1268</v>
      </c>
      <c r="R658" s="130">
        <f t="shared" si="905"/>
        <v>1.0024902149999999</v>
      </c>
      <c r="S658" s="123">
        <f t="shared" si="875"/>
        <v>3.0598593799999998</v>
      </c>
      <c r="T658" s="123">
        <f t="shared" si="911"/>
        <v>0</v>
      </c>
      <c r="U658" s="131" t="str">
        <f t="shared" ref="U658" si="921">U657</f>
        <v>J=</v>
      </c>
      <c r="V658" s="140">
        <f t="shared" si="866"/>
        <v>44643</v>
      </c>
      <c r="W658" s="4"/>
      <c r="X658" s="4"/>
      <c r="Y658" s="4"/>
      <c r="AD658" s="5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3"/>
    </row>
    <row r="659" spans="1:47" x14ac:dyDescent="0.2">
      <c r="A659" s="125">
        <f t="shared" si="907"/>
        <v>44623</v>
      </c>
      <c r="B659" s="123">
        <f t="shared" si="869"/>
        <v>1232.5634769200001</v>
      </c>
      <c r="C659" s="3">
        <f t="shared" si="863"/>
        <v>1226.57202665</v>
      </c>
      <c r="D659" s="126">
        <f t="shared" si="870"/>
        <v>962.32100000000003</v>
      </c>
      <c r="E659" s="175">
        <f>IF(DAY(A658)=$A$7,VLOOKUP(A658,[1]A!$A$15:$C$500,3),E658)</f>
        <v>969.18399999999997</v>
      </c>
      <c r="F659" s="127">
        <f t="shared" si="871"/>
        <v>44585</v>
      </c>
      <c r="G659" s="122">
        <f t="shared" si="872"/>
        <v>7.1317159243120543E-3</v>
      </c>
      <c r="H659" s="128">
        <f t="shared" si="917"/>
        <v>8</v>
      </c>
      <c r="I659" s="128">
        <f t="shared" si="908"/>
        <v>28</v>
      </c>
      <c r="J659" s="123">
        <f t="shared" si="909"/>
        <v>1.0020324642338663</v>
      </c>
      <c r="K659" s="123">
        <v>1</v>
      </c>
      <c r="L659" s="123">
        <f t="shared" si="873"/>
        <v>1.0020324599999999</v>
      </c>
      <c r="M659" s="123">
        <f t="shared" si="874"/>
        <v>1229.06498523</v>
      </c>
      <c r="N659" s="27">
        <f t="shared" si="913"/>
        <v>0</v>
      </c>
      <c r="O659" s="122">
        <f t="shared" si="904"/>
        <v>0</v>
      </c>
      <c r="P659" s="123">
        <f t="shared" si="861"/>
        <v>0</v>
      </c>
      <c r="Q659" s="122">
        <f t="shared" si="910"/>
        <v>0.1268</v>
      </c>
      <c r="R659" s="130">
        <f t="shared" si="905"/>
        <v>1.002846466</v>
      </c>
      <c r="S659" s="123">
        <f t="shared" si="875"/>
        <v>3.4984916899999998</v>
      </c>
      <c r="T659" s="123">
        <f t="shared" si="911"/>
        <v>0</v>
      </c>
      <c r="U659" s="131" t="str">
        <f t="shared" ref="U659" si="922">U658</f>
        <v>J=</v>
      </c>
      <c r="V659" s="140">
        <f t="shared" si="866"/>
        <v>44643</v>
      </c>
      <c r="W659" s="4"/>
      <c r="X659" s="4"/>
      <c r="Y659" s="4"/>
      <c r="AD659" s="5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3"/>
    </row>
    <row r="660" spans="1:47" x14ac:dyDescent="0.2">
      <c r="A660" s="125">
        <f t="shared" si="907"/>
        <v>44624</v>
      </c>
      <c r="B660" s="123">
        <f t="shared" si="869"/>
        <v>1233.3144664499998</v>
      </c>
      <c r="C660" s="3">
        <f t="shared" si="863"/>
        <v>1226.57202665</v>
      </c>
      <c r="D660" s="126">
        <f t="shared" si="870"/>
        <v>962.32100000000003</v>
      </c>
      <c r="E660" s="175">
        <f>IF(DAY(A659)=$A$7,VLOOKUP(A659,[1]A!$A$15:$C$500,3),E659)</f>
        <v>969.18399999999997</v>
      </c>
      <c r="F660" s="127">
        <f t="shared" si="871"/>
        <v>44585</v>
      </c>
      <c r="G660" s="122">
        <f t="shared" si="872"/>
        <v>7.1317159243120543E-3</v>
      </c>
      <c r="H660" s="128">
        <f t="shared" si="917"/>
        <v>9</v>
      </c>
      <c r="I660" s="128">
        <f t="shared" si="908"/>
        <v>28</v>
      </c>
      <c r="J660" s="123">
        <f t="shared" si="909"/>
        <v>1.0022868125457514</v>
      </c>
      <c r="K660" s="123">
        <v>1</v>
      </c>
      <c r="L660" s="123">
        <f t="shared" si="873"/>
        <v>1.00228681</v>
      </c>
      <c r="M660" s="123">
        <f t="shared" si="874"/>
        <v>1229.3769638199999</v>
      </c>
      <c r="N660" s="27">
        <f t="shared" si="913"/>
        <v>0</v>
      </c>
      <c r="O660" s="122">
        <f t="shared" si="904"/>
        <v>0</v>
      </c>
      <c r="P660" s="123">
        <f t="shared" si="861"/>
        <v>0</v>
      </c>
      <c r="Q660" s="122">
        <f t="shared" si="910"/>
        <v>0.1268</v>
      </c>
      <c r="R660" s="130">
        <f t="shared" si="905"/>
        <v>1.003202844</v>
      </c>
      <c r="S660" s="123">
        <f t="shared" si="875"/>
        <v>3.93750263</v>
      </c>
      <c r="T660" s="123">
        <f t="shared" si="911"/>
        <v>0</v>
      </c>
      <c r="U660" s="131" t="str">
        <f t="shared" ref="U660" si="923">U659</f>
        <v>J=</v>
      </c>
      <c r="V660" s="140">
        <f t="shared" si="866"/>
        <v>44643</v>
      </c>
      <c r="W660" s="4"/>
      <c r="X660" s="4"/>
      <c r="Y660" s="4"/>
      <c r="AD660" s="5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3"/>
    </row>
    <row r="661" spans="1:47" x14ac:dyDescent="0.2">
      <c r="A661" s="125">
        <f t="shared" si="907"/>
        <v>44625</v>
      </c>
      <c r="B661" s="123">
        <f t="shared" si="869"/>
        <v>1234.06590714</v>
      </c>
      <c r="C661" s="3">
        <f t="shared" si="863"/>
        <v>1226.57202665</v>
      </c>
      <c r="D661" s="126">
        <f t="shared" si="870"/>
        <v>962.32100000000003</v>
      </c>
      <c r="E661" s="175">
        <f>IF(DAY(A660)=$A$7,VLOOKUP(A660,[1]A!$A$15:$C$500,3),E660)</f>
        <v>969.18399999999997</v>
      </c>
      <c r="F661" s="127">
        <f t="shared" si="871"/>
        <v>44585</v>
      </c>
      <c r="G661" s="122">
        <f t="shared" si="872"/>
        <v>7.1317159243120543E-3</v>
      </c>
      <c r="H661" s="128">
        <f t="shared" si="917"/>
        <v>10</v>
      </c>
      <c r="I661" s="128">
        <f t="shared" si="908"/>
        <v>28</v>
      </c>
      <c r="J661" s="123">
        <f t="shared" si="909"/>
        <v>1.0025412254194805</v>
      </c>
      <c r="K661" s="123">
        <v>1</v>
      </c>
      <c r="L661" s="123">
        <f t="shared" si="873"/>
        <v>1.0025412199999999</v>
      </c>
      <c r="M661" s="123">
        <f t="shared" si="874"/>
        <v>1229.6890160099999</v>
      </c>
      <c r="N661" s="27">
        <f t="shared" si="913"/>
        <v>0</v>
      </c>
      <c r="O661" s="122">
        <f t="shared" si="904"/>
        <v>0</v>
      </c>
      <c r="P661" s="123">
        <f t="shared" si="861"/>
        <v>0</v>
      </c>
      <c r="Q661" s="122">
        <f t="shared" si="910"/>
        <v>0.1268</v>
      </c>
      <c r="R661" s="130">
        <f t="shared" si="905"/>
        <v>1.003559348</v>
      </c>
      <c r="S661" s="123">
        <f t="shared" si="875"/>
        <v>4.3768911299999997</v>
      </c>
      <c r="T661" s="123">
        <f t="shared" si="911"/>
        <v>0</v>
      </c>
      <c r="U661" s="131" t="str">
        <f t="shared" ref="U661" si="924">U660</f>
        <v>J=</v>
      </c>
      <c r="V661" s="140">
        <f t="shared" si="866"/>
        <v>44643</v>
      </c>
      <c r="W661" s="4"/>
      <c r="X661" s="4"/>
      <c r="Y661" s="4"/>
      <c r="AD661" s="5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3"/>
    </row>
    <row r="662" spans="1:47" x14ac:dyDescent="0.2">
      <c r="A662" s="125">
        <f t="shared" si="907"/>
        <v>44626</v>
      </c>
      <c r="B662" s="123">
        <f t="shared" si="869"/>
        <v>1234.8178127400001</v>
      </c>
      <c r="C662" s="3">
        <f t="shared" si="863"/>
        <v>1226.57202665</v>
      </c>
      <c r="D662" s="126">
        <f t="shared" si="870"/>
        <v>962.32100000000003</v>
      </c>
      <c r="E662" s="175">
        <f>IF(DAY(A661)=$A$7,VLOOKUP(A661,[1]A!$A$15:$C$500,3),E661)</f>
        <v>969.18399999999997</v>
      </c>
      <c r="F662" s="127">
        <f t="shared" si="871"/>
        <v>44585</v>
      </c>
      <c r="G662" s="122">
        <f t="shared" si="872"/>
        <v>7.1317159243120543E-3</v>
      </c>
      <c r="H662" s="128">
        <f t="shared" si="917"/>
        <v>11</v>
      </c>
      <c r="I662" s="128">
        <f t="shared" si="908"/>
        <v>28</v>
      </c>
      <c r="J662" s="123">
        <f t="shared" si="909"/>
        <v>1.0027957028714416</v>
      </c>
      <c r="K662" s="123">
        <v>1</v>
      </c>
      <c r="L662" s="123">
        <f t="shared" si="873"/>
        <v>1.0027957000000001</v>
      </c>
      <c r="M662" s="123">
        <f t="shared" si="874"/>
        <v>1230.0011540600001</v>
      </c>
      <c r="N662" s="27">
        <f t="shared" si="913"/>
        <v>0</v>
      </c>
      <c r="O662" s="122">
        <f t="shared" si="904"/>
        <v>0</v>
      </c>
      <c r="P662" s="123">
        <f t="shared" si="861"/>
        <v>0</v>
      </c>
      <c r="Q662" s="122">
        <f t="shared" si="910"/>
        <v>0.1268</v>
      </c>
      <c r="R662" s="130">
        <f t="shared" si="905"/>
        <v>1.0039159790000001</v>
      </c>
      <c r="S662" s="123">
        <f t="shared" si="875"/>
        <v>4.8166586799999997</v>
      </c>
      <c r="T662" s="123">
        <f t="shared" si="911"/>
        <v>0</v>
      </c>
      <c r="U662" s="131" t="str">
        <f t="shared" ref="U662" si="925">U661</f>
        <v>J=</v>
      </c>
      <c r="V662" s="140">
        <f t="shared" si="866"/>
        <v>44643</v>
      </c>
      <c r="W662" s="4"/>
      <c r="X662" s="4"/>
      <c r="Y662" s="4"/>
      <c r="AD662" s="5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  <c r="AU662" s="13"/>
    </row>
    <row r="663" spans="1:47" x14ac:dyDescent="0.2">
      <c r="A663" s="125">
        <f t="shared" si="907"/>
        <v>44627</v>
      </c>
      <c r="B663" s="123">
        <f t="shared" si="869"/>
        <v>1235.5701699000001</v>
      </c>
      <c r="C663" s="3">
        <f t="shared" si="863"/>
        <v>1226.57202665</v>
      </c>
      <c r="D663" s="126">
        <f t="shared" si="870"/>
        <v>962.32100000000003</v>
      </c>
      <c r="E663" s="175">
        <f>IF(DAY(A662)=$A$7,VLOOKUP(A662,[1]A!$A$15:$C$500,3),E662)</f>
        <v>969.18399999999997</v>
      </c>
      <c r="F663" s="127">
        <f t="shared" si="871"/>
        <v>44585</v>
      </c>
      <c r="G663" s="122">
        <f t="shared" si="872"/>
        <v>7.1317159243120543E-3</v>
      </c>
      <c r="H663" s="128">
        <f t="shared" si="917"/>
        <v>12</v>
      </c>
      <c r="I663" s="128">
        <f t="shared" si="908"/>
        <v>28</v>
      </c>
      <c r="J663" s="123">
        <f t="shared" si="909"/>
        <v>1.0030502449180267</v>
      </c>
      <c r="K663" s="123">
        <v>1</v>
      </c>
      <c r="L663" s="123">
        <f t="shared" si="873"/>
        <v>1.0030502400000001</v>
      </c>
      <c r="M663" s="123">
        <f t="shared" si="874"/>
        <v>1230.3133657000001</v>
      </c>
      <c r="N663" s="27">
        <f t="shared" si="913"/>
        <v>0</v>
      </c>
      <c r="O663" s="122">
        <f t="shared" si="904"/>
        <v>0</v>
      </c>
      <c r="P663" s="123">
        <f t="shared" si="861"/>
        <v>0</v>
      </c>
      <c r="Q663" s="122">
        <f t="shared" si="910"/>
        <v>0.1268</v>
      </c>
      <c r="R663" s="130">
        <f t="shared" si="905"/>
        <v>1.0042727360000001</v>
      </c>
      <c r="S663" s="123">
        <f t="shared" si="875"/>
        <v>5.2568042000000004</v>
      </c>
      <c r="T663" s="123">
        <f t="shared" si="911"/>
        <v>0</v>
      </c>
      <c r="U663" s="131" t="str">
        <f t="shared" ref="U663" si="926">U662</f>
        <v>J=</v>
      </c>
      <c r="V663" s="140">
        <f t="shared" si="866"/>
        <v>44643</v>
      </c>
      <c r="W663" s="4"/>
      <c r="X663" s="4"/>
      <c r="Y663" s="4"/>
      <c r="AD663" s="5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</row>
    <row r="664" spans="1:47" x14ac:dyDescent="0.2">
      <c r="A664" s="125">
        <f t="shared" si="907"/>
        <v>44628</v>
      </c>
      <c r="B664" s="123">
        <f t="shared" si="869"/>
        <v>1236.32299362</v>
      </c>
      <c r="C664" s="3">
        <f t="shared" si="863"/>
        <v>1226.57202665</v>
      </c>
      <c r="D664" s="126">
        <f t="shared" si="870"/>
        <v>962.32100000000003</v>
      </c>
      <c r="E664" s="175">
        <f>IF(DAY(A663)=$A$7,VLOOKUP(A663,[1]A!$A$15:$C$500,3),E663)</f>
        <v>969.18399999999997</v>
      </c>
      <c r="F664" s="127">
        <f t="shared" si="871"/>
        <v>44585</v>
      </c>
      <c r="G664" s="122">
        <f t="shared" si="872"/>
        <v>7.1317159243120543E-3</v>
      </c>
      <c r="H664" s="128">
        <f t="shared" si="917"/>
        <v>13</v>
      </c>
      <c r="I664" s="128">
        <f t="shared" si="908"/>
        <v>28</v>
      </c>
      <c r="J664" s="123">
        <f t="shared" si="909"/>
        <v>1.0033048515756322</v>
      </c>
      <c r="K664" s="123">
        <v>1</v>
      </c>
      <c r="L664" s="123">
        <f t="shared" si="873"/>
        <v>1.0033048499999999</v>
      </c>
      <c r="M664" s="123">
        <f t="shared" si="874"/>
        <v>1230.6256632100001</v>
      </c>
      <c r="N664" s="27">
        <f t="shared" si="913"/>
        <v>0</v>
      </c>
      <c r="O664" s="122">
        <f t="shared" si="904"/>
        <v>0</v>
      </c>
      <c r="P664" s="123">
        <f t="shared" si="861"/>
        <v>0</v>
      </c>
      <c r="Q664" s="122">
        <f t="shared" si="910"/>
        <v>0.1268</v>
      </c>
      <c r="R664" s="130">
        <f t="shared" si="905"/>
        <v>1.0046296210000001</v>
      </c>
      <c r="S664" s="123">
        <f t="shared" si="875"/>
        <v>5.6973304100000002</v>
      </c>
      <c r="T664" s="123">
        <f t="shared" si="911"/>
        <v>0</v>
      </c>
      <c r="U664" s="131" t="str">
        <f t="shared" ref="U664" si="927">U663</f>
        <v>J=</v>
      </c>
      <c r="V664" s="140">
        <f t="shared" si="866"/>
        <v>44643</v>
      </c>
      <c r="W664" s="4"/>
      <c r="X664" s="4"/>
      <c r="Y664" s="4"/>
      <c r="AD664" s="5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</row>
    <row r="665" spans="1:47" x14ac:dyDescent="0.2">
      <c r="A665" s="125">
        <f t="shared" si="907"/>
        <v>44629</v>
      </c>
      <c r="B665" s="123">
        <f t="shared" si="869"/>
        <v>1237.0762692999999</v>
      </c>
      <c r="C665" s="3">
        <f t="shared" si="863"/>
        <v>1226.57202665</v>
      </c>
      <c r="D665" s="126">
        <f t="shared" si="870"/>
        <v>962.32100000000003</v>
      </c>
      <c r="E665" s="175">
        <f>IF(DAY(A664)=$A$7,VLOOKUP(A664,[1]A!$A$15:$C$500,3),E664)</f>
        <v>969.18399999999997</v>
      </c>
      <c r="F665" s="127">
        <f t="shared" si="871"/>
        <v>44585</v>
      </c>
      <c r="G665" s="122">
        <f t="shared" si="872"/>
        <v>7.1317159243120543E-3</v>
      </c>
      <c r="H665" s="128">
        <f t="shared" si="917"/>
        <v>14</v>
      </c>
      <c r="I665" s="128">
        <f t="shared" si="908"/>
        <v>28</v>
      </c>
      <c r="J665" s="123">
        <f t="shared" si="909"/>
        <v>1.0035595228606582</v>
      </c>
      <c r="K665" s="123">
        <v>1</v>
      </c>
      <c r="L665" s="123">
        <f t="shared" si="873"/>
        <v>1.00355952</v>
      </c>
      <c r="M665" s="123">
        <f t="shared" si="874"/>
        <v>1230.9380343099999</v>
      </c>
      <c r="N665" s="27">
        <f t="shared" si="913"/>
        <v>0</v>
      </c>
      <c r="O665" s="122">
        <f t="shared" si="904"/>
        <v>0</v>
      </c>
      <c r="P665" s="123">
        <f t="shared" si="861"/>
        <v>0</v>
      </c>
      <c r="Q665" s="122">
        <f t="shared" si="910"/>
        <v>0.1268</v>
      </c>
      <c r="R665" s="130">
        <f t="shared" si="905"/>
        <v>1.004986632</v>
      </c>
      <c r="S665" s="123">
        <f t="shared" si="875"/>
        <v>6.1382349899999999</v>
      </c>
      <c r="T665" s="123">
        <f t="shared" si="911"/>
        <v>0</v>
      </c>
      <c r="U665" s="131" t="str">
        <f t="shared" ref="U665" si="928">U664</f>
        <v>J=</v>
      </c>
      <c r="V665" s="140">
        <f t="shared" si="866"/>
        <v>44643</v>
      </c>
      <c r="W665" s="4"/>
      <c r="X665" s="4"/>
      <c r="Y665" s="4"/>
      <c r="AD665" s="5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</row>
    <row r="666" spans="1:47" x14ac:dyDescent="0.2">
      <c r="A666" s="125">
        <f t="shared" si="907"/>
        <v>44630</v>
      </c>
      <c r="B666" s="123">
        <f t="shared" si="869"/>
        <v>1237.8299983700001</v>
      </c>
      <c r="C666" s="3">
        <f t="shared" si="863"/>
        <v>1226.57202665</v>
      </c>
      <c r="D666" s="126">
        <f t="shared" si="870"/>
        <v>962.32100000000003</v>
      </c>
      <c r="E666" s="175">
        <f>IF(DAY(A665)=$A$7,VLOOKUP(A665,[1]A!$A$15:$C$500,3),E665)</f>
        <v>969.18399999999997</v>
      </c>
      <c r="F666" s="127">
        <f t="shared" si="871"/>
        <v>44585</v>
      </c>
      <c r="G666" s="122">
        <f t="shared" si="872"/>
        <v>7.1317159243120543E-3</v>
      </c>
      <c r="H666" s="128">
        <f t="shared" si="917"/>
        <v>15</v>
      </c>
      <c r="I666" s="128">
        <f t="shared" si="908"/>
        <v>28</v>
      </c>
      <c r="J666" s="123">
        <f t="shared" si="909"/>
        <v>1.0038142587895096</v>
      </c>
      <c r="K666" s="123">
        <v>1</v>
      </c>
      <c r="L666" s="123">
        <f t="shared" si="873"/>
        <v>1.00381425</v>
      </c>
      <c r="M666" s="123">
        <f t="shared" si="874"/>
        <v>1231.250479</v>
      </c>
      <c r="N666" s="27">
        <f t="shared" si="913"/>
        <v>0</v>
      </c>
      <c r="O666" s="122">
        <f t="shared" si="904"/>
        <v>0</v>
      </c>
      <c r="P666" s="123">
        <f t="shared" si="861"/>
        <v>0</v>
      </c>
      <c r="Q666" s="122">
        <f t="shared" si="910"/>
        <v>0.1268</v>
      </c>
      <c r="R666" s="130">
        <f t="shared" si="905"/>
        <v>1.0053437700000001</v>
      </c>
      <c r="S666" s="123">
        <f t="shared" si="875"/>
        <v>6.5795193699999999</v>
      </c>
      <c r="T666" s="123">
        <f t="shared" si="911"/>
        <v>0</v>
      </c>
      <c r="U666" s="131" t="str">
        <f t="shared" ref="U666" si="929">U665</f>
        <v>J=</v>
      </c>
      <c r="V666" s="140">
        <f t="shared" si="866"/>
        <v>44643</v>
      </c>
      <c r="W666" s="4"/>
      <c r="X666" s="4"/>
      <c r="Y666" s="4"/>
      <c r="AD666" s="5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</row>
    <row r="667" spans="1:47" x14ac:dyDescent="0.2">
      <c r="A667" s="125">
        <f t="shared" si="907"/>
        <v>44631</v>
      </c>
      <c r="B667" s="123">
        <f t="shared" si="869"/>
        <v>1238.5841933700001</v>
      </c>
      <c r="C667" s="3">
        <f t="shared" si="863"/>
        <v>1226.57202665</v>
      </c>
      <c r="D667" s="126">
        <f t="shared" si="870"/>
        <v>962.32100000000003</v>
      </c>
      <c r="E667" s="175">
        <f>IF(DAY(A666)=$A$7,VLOOKUP(A666,[1]A!$A$15:$C$500,3),E666)</f>
        <v>969.18399999999997</v>
      </c>
      <c r="F667" s="127">
        <f t="shared" si="871"/>
        <v>44585</v>
      </c>
      <c r="G667" s="122">
        <f t="shared" si="872"/>
        <v>7.1317159243120543E-3</v>
      </c>
      <c r="H667" s="128">
        <f t="shared" si="917"/>
        <v>16</v>
      </c>
      <c r="I667" s="128">
        <f t="shared" si="908"/>
        <v>28</v>
      </c>
      <c r="J667" s="123">
        <f t="shared" si="909"/>
        <v>1.0040690593785946</v>
      </c>
      <c r="K667" s="123">
        <v>1</v>
      </c>
      <c r="L667" s="123">
        <f t="shared" si="873"/>
        <v>1.00406905</v>
      </c>
      <c r="M667" s="123">
        <f t="shared" si="874"/>
        <v>1231.5630095500001</v>
      </c>
      <c r="N667" s="27">
        <f t="shared" si="913"/>
        <v>0</v>
      </c>
      <c r="O667" s="122">
        <f t="shared" si="904"/>
        <v>0</v>
      </c>
      <c r="P667" s="123">
        <f t="shared" si="861"/>
        <v>0</v>
      </c>
      <c r="Q667" s="122">
        <f t="shared" si="910"/>
        <v>0.1268</v>
      </c>
      <c r="R667" s="130">
        <f t="shared" si="905"/>
        <v>1.005701035</v>
      </c>
      <c r="S667" s="123">
        <f t="shared" si="875"/>
        <v>7.0211838200000001</v>
      </c>
      <c r="T667" s="123">
        <f t="shared" si="911"/>
        <v>0</v>
      </c>
      <c r="U667" s="131" t="str">
        <f t="shared" ref="U667" si="930">U666</f>
        <v>J=</v>
      </c>
      <c r="V667" s="140">
        <f t="shared" si="866"/>
        <v>44643</v>
      </c>
      <c r="W667" s="4"/>
      <c r="X667" s="4"/>
      <c r="Y667" s="4"/>
      <c r="AD667" s="5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</row>
    <row r="668" spans="1:47" x14ac:dyDescent="0.2">
      <c r="A668" s="125">
        <f t="shared" si="907"/>
        <v>44632</v>
      </c>
      <c r="B668" s="123">
        <f t="shared" si="869"/>
        <v>1239.3388545099999</v>
      </c>
      <c r="C668" s="3">
        <f t="shared" si="863"/>
        <v>1226.57202665</v>
      </c>
      <c r="D668" s="126">
        <f t="shared" si="870"/>
        <v>962.32100000000003</v>
      </c>
      <c r="E668" s="175">
        <f>IF(DAY(A667)=$A$7,VLOOKUP(A667,[1]A!$A$15:$C$500,3),E667)</f>
        <v>969.18399999999997</v>
      </c>
      <c r="F668" s="127">
        <f t="shared" si="871"/>
        <v>44585</v>
      </c>
      <c r="G668" s="122">
        <f t="shared" si="872"/>
        <v>7.1317159243120543E-3</v>
      </c>
      <c r="H668" s="128">
        <f t="shared" si="917"/>
        <v>17</v>
      </c>
      <c r="I668" s="128">
        <f t="shared" si="908"/>
        <v>28</v>
      </c>
      <c r="J668" s="123">
        <f t="shared" si="909"/>
        <v>1.0043239246443265</v>
      </c>
      <c r="K668" s="123">
        <v>1</v>
      </c>
      <c r="L668" s="123">
        <f t="shared" si="873"/>
        <v>1.00432392</v>
      </c>
      <c r="M668" s="123">
        <f t="shared" si="874"/>
        <v>1231.87562596</v>
      </c>
      <c r="N668" s="27">
        <f t="shared" si="913"/>
        <v>0</v>
      </c>
      <c r="O668" s="122">
        <f t="shared" si="904"/>
        <v>0</v>
      </c>
      <c r="P668" s="123">
        <f t="shared" si="861"/>
        <v>0</v>
      </c>
      <c r="Q668" s="122">
        <f t="shared" si="910"/>
        <v>0.1268</v>
      </c>
      <c r="R668" s="130">
        <f t="shared" si="905"/>
        <v>1.0060584269999999</v>
      </c>
      <c r="S668" s="123">
        <f t="shared" si="875"/>
        <v>7.4632285500000002</v>
      </c>
      <c r="T668" s="123">
        <f t="shared" si="911"/>
        <v>0</v>
      </c>
      <c r="U668" s="131" t="str">
        <f t="shared" ref="U668" si="931">U667</f>
        <v>J=</v>
      </c>
      <c r="V668" s="140">
        <f t="shared" si="866"/>
        <v>44643</v>
      </c>
      <c r="W668" s="4"/>
      <c r="X668" s="4"/>
      <c r="Y668" s="4"/>
      <c r="AD668" s="5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</row>
    <row r="669" spans="1:47" x14ac:dyDescent="0.2">
      <c r="A669" s="125">
        <f t="shared" si="907"/>
        <v>44633</v>
      </c>
      <c r="B669" s="123">
        <f t="shared" si="869"/>
        <v>1240.0939696600001</v>
      </c>
      <c r="C669" s="3">
        <f t="shared" si="863"/>
        <v>1226.57202665</v>
      </c>
      <c r="D669" s="126">
        <f t="shared" si="870"/>
        <v>962.32100000000003</v>
      </c>
      <c r="E669" s="175">
        <f>IF(DAY(A668)=$A$7,VLOOKUP(A668,[1]A!$A$15:$C$500,3),E668)</f>
        <v>969.18399999999997</v>
      </c>
      <c r="F669" s="127">
        <f t="shared" si="871"/>
        <v>44585</v>
      </c>
      <c r="G669" s="122">
        <f t="shared" si="872"/>
        <v>7.1317159243120543E-3</v>
      </c>
      <c r="H669" s="128">
        <f t="shared" si="917"/>
        <v>18</v>
      </c>
      <c r="I669" s="128">
        <f t="shared" si="908"/>
        <v>28</v>
      </c>
      <c r="J669" s="123">
        <f t="shared" si="909"/>
        <v>1.004578854603122</v>
      </c>
      <c r="K669" s="123">
        <v>1</v>
      </c>
      <c r="L669" s="123">
        <f t="shared" si="873"/>
        <v>1.0045788499999999</v>
      </c>
      <c r="M669" s="123">
        <f t="shared" si="874"/>
        <v>1232.1883159700001</v>
      </c>
      <c r="N669" s="27">
        <f t="shared" si="913"/>
        <v>0</v>
      </c>
      <c r="O669" s="122">
        <f t="shared" si="904"/>
        <v>0</v>
      </c>
      <c r="P669" s="123">
        <f t="shared" si="861"/>
        <v>0</v>
      </c>
      <c r="Q669" s="122">
        <f t="shared" si="910"/>
        <v>0.1268</v>
      </c>
      <c r="R669" s="130">
        <f t="shared" si="905"/>
        <v>1.006415946</v>
      </c>
      <c r="S669" s="123">
        <f t="shared" si="875"/>
        <v>7.9056536900000003</v>
      </c>
      <c r="T669" s="123">
        <f t="shared" si="911"/>
        <v>0</v>
      </c>
      <c r="U669" s="131" t="str">
        <f t="shared" ref="U669" si="932">U668</f>
        <v>J=</v>
      </c>
      <c r="V669" s="140">
        <f t="shared" si="866"/>
        <v>44643</v>
      </c>
      <c r="W669" s="4"/>
      <c r="X669" s="4"/>
      <c r="Y669" s="4"/>
      <c r="AD669" s="5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</row>
    <row r="670" spans="1:47" x14ac:dyDescent="0.2">
      <c r="A670" s="125">
        <f t="shared" si="907"/>
        <v>44634</v>
      </c>
      <c r="B670" s="123">
        <f t="shared" si="869"/>
        <v>1240.8495390200001</v>
      </c>
      <c r="C670" s="3">
        <f t="shared" si="863"/>
        <v>1226.57202665</v>
      </c>
      <c r="D670" s="126">
        <f t="shared" si="870"/>
        <v>962.32100000000003</v>
      </c>
      <c r="E670" s="175">
        <f>IF(DAY(A669)=$A$7,VLOOKUP(A669,[1]A!$A$15:$C$500,3),E669)</f>
        <v>969.18399999999997</v>
      </c>
      <c r="F670" s="127">
        <f t="shared" si="871"/>
        <v>44585</v>
      </c>
      <c r="G670" s="122">
        <f t="shared" si="872"/>
        <v>7.1317159243120543E-3</v>
      </c>
      <c r="H670" s="128">
        <f t="shared" si="917"/>
        <v>19</v>
      </c>
      <c r="I670" s="128">
        <f t="shared" si="908"/>
        <v>28</v>
      </c>
      <c r="J670" s="123">
        <f t="shared" si="909"/>
        <v>1.0048338492714026</v>
      </c>
      <c r="K670" s="123">
        <v>1</v>
      </c>
      <c r="L670" s="123">
        <f t="shared" si="873"/>
        <v>1.0048338400000001</v>
      </c>
      <c r="M670" s="123">
        <f t="shared" si="874"/>
        <v>1232.50107957</v>
      </c>
      <c r="N670" s="27">
        <f t="shared" si="913"/>
        <v>0</v>
      </c>
      <c r="O670" s="122">
        <f t="shared" si="904"/>
        <v>0</v>
      </c>
      <c r="P670" s="123">
        <f t="shared" si="861"/>
        <v>0</v>
      </c>
      <c r="Q670" s="122">
        <f t="shared" si="910"/>
        <v>0.1268</v>
      </c>
      <c r="R670" s="130">
        <f t="shared" si="905"/>
        <v>1.0067735920000001</v>
      </c>
      <c r="S670" s="123">
        <f t="shared" si="875"/>
        <v>8.34845945</v>
      </c>
      <c r="T670" s="123">
        <f t="shared" si="911"/>
        <v>0</v>
      </c>
      <c r="U670" s="131" t="str">
        <f t="shared" ref="U670" si="933">U669</f>
        <v>J=</v>
      </c>
      <c r="V670" s="140">
        <f t="shared" si="866"/>
        <v>44643</v>
      </c>
      <c r="W670" s="4"/>
      <c r="X670" s="4"/>
      <c r="Y670" s="4"/>
      <c r="AD670" s="5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</row>
    <row r="671" spans="1:47" x14ac:dyDescent="0.2">
      <c r="A671" s="125">
        <f t="shared" si="907"/>
        <v>44635</v>
      </c>
      <c r="B671" s="123">
        <f t="shared" si="869"/>
        <v>1241.60557513</v>
      </c>
      <c r="C671" s="3">
        <f t="shared" si="863"/>
        <v>1226.57202665</v>
      </c>
      <c r="D671" s="126">
        <f t="shared" si="870"/>
        <v>962.32100000000003</v>
      </c>
      <c r="E671" s="175">
        <f>IF(DAY(A670)=$A$7,VLOOKUP(A670,[1]A!$A$15:$C$500,3),E670)</f>
        <v>969.18399999999997</v>
      </c>
      <c r="F671" s="127">
        <f t="shared" si="871"/>
        <v>44585</v>
      </c>
      <c r="G671" s="122">
        <f t="shared" si="872"/>
        <v>7.1317159243120543E-3</v>
      </c>
      <c r="H671" s="128">
        <f t="shared" si="917"/>
        <v>20</v>
      </c>
      <c r="I671" s="128">
        <f t="shared" si="908"/>
        <v>28</v>
      </c>
      <c r="J671" s="123">
        <f t="shared" si="909"/>
        <v>1.0050889086655934</v>
      </c>
      <c r="K671" s="123">
        <v>1</v>
      </c>
      <c r="L671" s="123">
        <f t="shared" si="873"/>
        <v>1.0050889000000001</v>
      </c>
      <c r="M671" s="123">
        <f t="shared" si="874"/>
        <v>1232.8139290300001</v>
      </c>
      <c r="N671" s="27">
        <f t="shared" si="913"/>
        <v>0</v>
      </c>
      <c r="O671" s="122">
        <f t="shared" si="904"/>
        <v>0</v>
      </c>
      <c r="P671" s="123">
        <f t="shared" si="861"/>
        <v>0</v>
      </c>
      <c r="Q671" s="122">
        <f t="shared" si="910"/>
        <v>0.1268</v>
      </c>
      <c r="R671" s="130">
        <f t="shared" si="905"/>
        <v>1.007131365</v>
      </c>
      <c r="S671" s="123">
        <f t="shared" si="875"/>
        <v>8.7916460999999995</v>
      </c>
      <c r="T671" s="123">
        <f t="shared" si="911"/>
        <v>0</v>
      </c>
      <c r="U671" s="131" t="str">
        <f t="shared" ref="U671" si="934">U670</f>
        <v>J=</v>
      </c>
      <c r="V671" s="140">
        <f t="shared" si="866"/>
        <v>44643</v>
      </c>
      <c r="W671" s="4"/>
      <c r="X671" s="4"/>
      <c r="Y671" s="4"/>
      <c r="AD671" s="5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</row>
    <row r="672" spans="1:47" x14ac:dyDescent="0.2">
      <c r="A672" s="125">
        <f t="shared" si="907"/>
        <v>44636</v>
      </c>
      <c r="B672" s="123">
        <f t="shared" si="869"/>
        <v>1242.3620782099999</v>
      </c>
      <c r="C672" s="3">
        <f t="shared" si="863"/>
        <v>1226.57202665</v>
      </c>
      <c r="D672" s="126">
        <f t="shared" si="870"/>
        <v>962.32100000000003</v>
      </c>
      <c r="E672" s="175">
        <f>IF(DAY(A671)=$A$7,VLOOKUP(A671,[1]A!$A$15:$C$500,3),E671)</f>
        <v>969.18399999999997</v>
      </c>
      <c r="F672" s="127">
        <f t="shared" si="871"/>
        <v>44585</v>
      </c>
      <c r="G672" s="122">
        <f t="shared" si="872"/>
        <v>7.1317159243120543E-3</v>
      </c>
      <c r="H672" s="128">
        <f t="shared" si="917"/>
        <v>21</v>
      </c>
      <c r="I672" s="128">
        <f t="shared" si="908"/>
        <v>28</v>
      </c>
      <c r="J672" s="123">
        <f t="shared" si="909"/>
        <v>1.0053440328021241</v>
      </c>
      <c r="K672" s="123">
        <v>1</v>
      </c>
      <c r="L672" s="123">
        <f t="shared" si="873"/>
        <v>1.0053440300000001</v>
      </c>
      <c r="M672" s="123">
        <f t="shared" si="874"/>
        <v>1233.12686435</v>
      </c>
      <c r="N672" s="27">
        <f t="shared" si="913"/>
        <v>0</v>
      </c>
      <c r="O672" s="122">
        <f t="shared" si="904"/>
        <v>0</v>
      </c>
      <c r="P672" s="123">
        <f t="shared" si="861"/>
        <v>0</v>
      </c>
      <c r="Q672" s="122">
        <f t="shared" si="910"/>
        <v>0.1268</v>
      </c>
      <c r="R672" s="130">
        <f t="shared" si="905"/>
        <v>1.007489265</v>
      </c>
      <c r="S672" s="123">
        <f t="shared" si="875"/>
        <v>9.23521386</v>
      </c>
      <c r="T672" s="123">
        <f t="shared" si="911"/>
        <v>0</v>
      </c>
      <c r="U672" s="131" t="str">
        <f t="shared" ref="U672" si="935">U671</f>
        <v>J=</v>
      </c>
      <c r="V672" s="140">
        <f t="shared" si="866"/>
        <v>44643</v>
      </c>
      <c r="W672" s="4"/>
      <c r="X672" s="4"/>
      <c r="Y672" s="4"/>
      <c r="AD672" s="5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</row>
    <row r="673" spans="1:161" x14ac:dyDescent="0.2">
      <c r="A673" s="125">
        <f t="shared" si="907"/>
        <v>44637</v>
      </c>
      <c r="B673" s="123">
        <f t="shared" si="869"/>
        <v>1243.1190373499999</v>
      </c>
      <c r="C673" s="3">
        <f t="shared" si="863"/>
        <v>1226.57202665</v>
      </c>
      <c r="D673" s="126">
        <f t="shared" si="870"/>
        <v>962.32100000000003</v>
      </c>
      <c r="E673" s="175">
        <f>IF(DAY(A672)=$A$7,VLOOKUP(A672,[1]A!$A$15:$C$500,3),E672)</f>
        <v>969.18399999999997</v>
      </c>
      <c r="F673" s="127">
        <f t="shared" si="871"/>
        <v>44585</v>
      </c>
      <c r="G673" s="122">
        <f t="shared" si="872"/>
        <v>7.1317159243120543E-3</v>
      </c>
      <c r="H673" s="128">
        <f t="shared" si="917"/>
        <v>22</v>
      </c>
      <c r="I673" s="128">
        <f t="shared" si="908"/>
        <v>28</v>
      </c>
      <c r="J673" s="123">
        <f t="shared" si="909"/>
        <v>1.0055992216974285</v>
      </c>
      <c r="K673" s="123">
        <v>1</v>
      </c>
      <c r="L673" s="123">
        <f t="shared" si="873"/>
        <v>1.0055992199999999</v>
      </c>
      <c r="M673" s="123">
        <f t="shared" si="874"/>
        <v>1233.4398732699999</v>
      </c>
      <c r="N673" s="27">
        <f t="shared" si="913"/>
        <v>0</v>
      </c>
      <c r="O673" s="122">
        <f t="shared" si="904"/>
        <v>0</v>
      </c>
      <c r="P673" s="123">
        <f t="shared" si="861"/>
        <v>0</v>
      </c>
      <c r="Q673" s="122">
        <f t="shared" si="910"/>
        <v>0.1268</v>
      </c>
      <c r="R673" s="130">
        <f t="shared" si="905"/>
        <v>1.007847293</v>
      </c>
      <c r="S673" s="123">
        <f t="shared" si="875"/>
        <v>9.6791640799999996</v>
      </c>
      <c r="T673" s="123">
        <f t="shared" si="911"/>
        <v>0</v>
      </c>
      <c r="U673" s="131" t="str">
        <f t="shared" ref="U673" si="936">U672</f>
        <v>J=</v>
      </c>
      <c r="V673" s="140">
        <f t="shared" si="866"/>
        <v>44643</v>
      </c>
      <c r="W673" s="4"/>
      <c r="X673" s="4"/>
      <c r="Y673" s="4"/>
      <c r="AD673" s="5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</row>
    <row r="674" spans="1:161" x14ac:dyDescent="0.2">
      <c r="A674" s="125">
        <f t="shared" si="907"/>
        <v>44638</v>
      </c>
      <c r="B674" s="123">
        <f t="shared" si="869"/>
        <v>1243.8764502600002</v>
      </c>
      <c r="C674" s="3">
        <f t="shared" si="863"/>
        <v>1226.57202665</v>
      </c>
      <c r="D674" s="126">
        <f t="shared" si="870"/>
        <v>962.32100000000003</v>
      </c>
      <c r="E674" s="175">
        <f>IF(DAY(A673)=$A$7,VLOOKUP(A673,[1]A!$A$15:$C$500,3),E673)</f>
        <v>969.18399999999997</v>
      </c>
      <c r="F674" s="127">
        <f t="shared" si="871"/>
        <v>44585</v>
      </c>
      <c r="G674" s="122">
        <f t="shared" si="872"/>
        <v>7.1317159243120543E-3</v>
      </c>
      <c r="H674" s="128">
        <f t="shared" si="917"/>
        <v>23</v>
      </c>
      <c r="I674" s="128">
        <f t="shared" si="908"/>
        <v>28</v>
      </c>
      <c r="J674" s="123">
        <f t="shared" si="909"/>
        <v>1.0058544753679441</v>
      </c>
      <c r="K674" s="123">
        <v>1</v>
      </c>
      <c r="L674" s="123">
        <f t="shared" si="873"/>
        <v>1.0058544700000001</v>
      </c>
      <c r="M674" s="123">
        <f t="shared" si="874"/>
        <v>1233.7529557800001</v>
      </c>
      <c r="N674" s="27">
        <f t="shared" si="913"/>
        <v>0</v>
      </c>
      <c r="O674" s="122">
        <f t="shared" si="904"/>
        <v>0</v>
      </c>
      <c r="P674" s="123">
        <f t="shared" si="861"/>
        <v>0</v>
      </c>
      <c r="Q674" s="122">
        <f t="shared" si="910"/>
        <v>0.1268</v>
      </c>
      <c r="R674" s="130">
        <f t="shared" si="905"/>
        <v>1.0082054469999999</v>
      </c>
      <c r="S674" s="123">
        <f t="shared" si="875"/>
        <v>10.12349448</v>
      </c>
      <c r="T674" s="123">
        <f t="shared" si="911"/>
        <v>0</v>
      </c>
      <c r="U674" s="131" t="str">
        <f t="shared" ref="U674" si="937">U673</f>
        <v>J=</v>
      </c>
      <c r="V674" s="140">
        <f t="shared" si="866"/>
        <v>44643</v>
      </c>
      <c r="W674" s="4"/>
      <c r="X674" s="4"/>
      <c r="Y674" s="4"/>
      <c r="AD674" s="5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</row>
    <row r="675" spans="1:161" x14ac:dyDescent="0.2">
      <c r="A675" s="125">
        <f t="shared" si="907"/>
        <v>44639</v>
      </c>
      <c r="B675" s="123">
        <f t="shared" si="869"/>
        <v>1244.6343319999999</v>
      </c>
      <c r="C675" s="3">
        <f t="shared" si="863"/>
        <v>1226.57202665</v>
      </c>
      <c r="D675" s="126">
        <f t="shared" si="870"/>
        <v>962.32100000000003</v>
      </c>
      <c r="E675" s="175">
        <f>IF(DAY(A674)=$A$7,VLOOKUP(A674,[1]A!$A$15:$C$500,3),E674)</f>
        <v>969.18399999999997</v>
      </c>
      <c r="F675" s="127">
        <f t="shared" si="871"/>
        <v>44585</v>
      </c>
      <c r="G675" s="122">
        <f t="shared" si="872"/>
        <v>7.1317159243120543E-3</v>
      </c>
      <c r="H675" s="128">
        <f t="shared" si="917"/>
        <v>24</v>
      </c>
      <c r="I675" s="128">
        <f t="shared" si="908"/>
        <v>28</v>
      </c>
      <c r="J675" s="123">
        <f t="shared" si="909"/>
        <v>1.0061097938301133</v>
      </c>
      <c r="K675" s="123">
        <v>1</v>
      </c>
      <c r="L675" s="123">
        <f t="shared" si="873"/>
        <v>1.00610979</v>
      </c>
      <c r="M675" s="123">
        <f t="shared" si="874"/>
        <v>1234.06612415</v>
      </c>
      <c r="N675" s="27">
        <f t="shared" si="913"/>
        <v>0</v>
      </c>
      <c r="O675" s="122">
        <f t="shared" si="904"/>
        <v>0</v>
      </c>
      <c r="P675" s="123">
        <f t="shared" si="861"/>
        <v>0</v>
      </c>
      <c r="Q675" s="122">
        <f t="shared" si="910"/>
        <v>0.1268</v>
      </c>
      <c r="R675" s="130">
        <f t="shared" si="905"/>
        <v>1.008563729</v>
      </c>
      <c r="S675" s="123">
        <f t="shared" si="875"/>
        <v>10.56820785</v>
      </c>
      <c r="T675" s="123">
        <f t="shared" si="911"/>
        <v>0</v>
      </c>
      <c r="U675" s="131" t="str">
        <f t="shared" ref="U675" si="938">U674</f>
        <v>J=</v>
      </c>
      <c r="V675" s="140">
        <f t="shared" si="866"/>
        <v>44643</v>
      </c>
      <c r="W675" s="4"/>
      <c r="X675" s="4"/>
      <c r="Y675" s="4"/>
      <c r="AD675" s="5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</row>
    <row r="676" spans="1:161" x14ac:dyDescent="0.2">
      <c r="A676" s="125">
        <f t="shared" si="907"/>
        <v>44640</v>
      </c>
      <c r="B676" s="123">
        <f t="shared" si="869"/>
        <v>1245.3926691500001</v>
      </c>
      <c r="C676" s="3">
        <f t="shared" si="863"/>
        <v>1226.57202665</v>
      </c>
      <c r="D676" s="126">
        <f t="shared" si="870"/>
        <v>962.32100000000003</v>
      </c>
      <c r="E676" s="175">
        <f>IF(DAY(A675)=$A$7,VLOOKUP(A675,[1]A!$A$15:$C$500,3),E675)</f>
        <v>969.18399999999997</v>
      </c>
      <c r="F676" s="127">
        <f t="shared" si="871"/>
        <v>44585</v>
      </c>
      <c r="G676" s="122">
        <f t="shared" si="872"/>
        <v>7.1317159243120543E-3</v>
      </c>
      <c r="H676" s="128">
        <f t="shared" si="917"/>
        <v>25</v>
      </c>
      <c r="I676" s="128">
        <f t="shared" si="908"/>
        <v>28</v>
      </c>
      <c r="J676" s="123">
        <f t="shared" si="909"/>
        <v>1.0063651771003823</v>
      </c>
      <c r="K676" s="123">
        <v>1</v>
      </c>
      <c r="L676" s="123">
        <f t="shared" si="873"/>
        <v>1.00636517</v>
      </c>
      <c r="M676" s="123">
        <f t="shared" si="874"/>
        <v>1234.3793661100001</v>
      </c>
      <c r="N676" s="27">
        <f t="shared" si="913"/>
        <v>0</v>
      </c>
      <c r="O676" s="122">
        <f t="shared" si="904"/>
        <v>0</v>
      </c>
      <c r="P676" s="123">
        <f t="shared" si="861"/>
        <v>0</v>
      </c>
      <c r="Q676" s="122">
        <f t="shared" si="910"/>
        <v>0.1268</v>
      </c>
      <c r="R676" s="130">
        <f t="shared" si="905"/>
        <v>1.008922138</v>
      </c>
      <c r="S676" s="123">
        <f t="shared" si="875"/>
        <v>11.01330304</v>
      </c>
      <c r="T676" s="123">
        <f t="shared" si="911"/>
        <v>0</v>
      </c>
      <c r="U676" s="131" t="str">
        <f t="shared" ref="U676" si="939">U675</f>
        <v>J=</v>
      </c>
      <c r="V676" s="140">
        <f t="shared" si="866"/>
        <v>44643</v>
      </c>
      <c r="W676" s="4"/>
      <c r="X676" s="4"/>
      <c r="Y676" s="4"/>
      <c r="AD676" s="5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</row>
    <row r="677" spans="1:161" x14ac:dyDescent="0.2">
      <c r="A677" s="125">
        <f t="shared" si="907"/>
        <v>44641</v>
      </c>
      <c r="B677" s="123">
        <f t="shared" si="869"/>
        <v>1246.15147555</v>
      </c>
      <c r="C677" s="3">
        <f t="shared" si="863"/>
        <v>1226.57202665</v>
      </c>
      <c r="D677" s="126">
        <f t="shared" si="870"/>
        <v>962.32100000000003</v>
      </c>
      <c r="E677" s="175">
        <f>IF(DAY(A676)=$A$7,VLOOKUP(A676,[1]A!$A$15:$C$500,3),E676)</f>
        <v>969.18399999999997</v>
      </c>
      <c r="F677" s="127">
        <f t="shared" si="871"/>
        <v>44585</v>
      </c>
      <c r="G677" s="122">
        <f t="shared" si="872"/>
        <v>7.1317159243120543E-3</v>
      </c>
      <c r="H677" s="128">
        <f t="shared" si="917"/>
        <v>26</v>
      </c>
      <c r="I677" s="128">
        <f t="shared" si="908"/>
        <v>28</v>
      </c>
      <c r="J677" s="123">
        <f t="shared" si="909"/>
        <v>1.0066206251952012</v>
      </c>
      <c r="K677" s="123">
        <v>1</v>
      </c>
      <c r="L677" s="123">
        <f t="shared" si="873"/>
        <v>1.0066206200000001</v>
      </c>
      <c r="M677" s="123">
        <f t="shared" si="874"/>
        <v>1234.69269394</v>
      </c>
      <c r="N677" s="27">
        <f t="shared" si="913"/>
        <v>0</v>
      </c>
      <c r="O677" s="122">
        <f t="shared" si="904"/>
        <v>0</v>
      </c>
      <c r="P677" s="123">
        <f t="shared" si="861"/>
        <v>0</v>
      </c>
      <c r="Q677" s="122">
        <f t="shared" si="910"/>
        <v>0.1268</v>
      </c>
      <c r="R677" s="130">
        <f t="shared" si="905"/>
        <v>1.0092806750000001</v>
      </c>
      <c r="S677" s="123">
        <f t="shared" si="875"/>
        <v>11.458781610000001</v>
      </c>
      <c r="T677" s="123">
        <f t="shared" si="911"/>
        <v>0</v>
      </c>
      <c r="U677" s="131" t="str">
        <f t="shared" ref="U677" si="940">U676</f>
        <v>J=</v>
      </c>
      <c r="V677" s="140">
        <f t="shared" si="866"/>
        <v>44643</v>
      </c>
      <c r="W677" s="4"/>
      <c r="X677" s="4"/>
      <c r="Y677" s="4"/>
      <c r="AD677" s="5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</row>
    <row r="678" spans="1:161" x14ac:dyDescent="0.2">
      <c r="A678" s="125">
        <f t="shared" si="907"/>
        <v>44642</v>
      </c>
      <c r="B678" s="123">
        <f t="shared" si="869"/>
        <v>1246.91073777</v>
      </c>
      <c r="C678" s="3">
        <f t="shared" si="863"/>
        <v>1226.57202665</v>
      </c>
      <c r="D678" s="126">
        <f t="shared" si="870"/>
        <v>962.32100000000003</v>
      </c>
      <c r="E678" s="175">
        <f>IF(DAY(A677)=$A$7,VLOOKUP(A677,[1]A!$A$15:$C$500,3),E677)</f>
        <v>969.18399999999997</v>
      </c>
      <c r="F678" s="127">
        <f t="shared" si="871"/>
        <v>44585</v>
      </c>
      <c r="G678" s="122">
        <f t="shared" si="872"/>
        <v>7.1317159243120543E-3</v>
      </c>
      <c r="H678" s="128">
        <f t="shared" si="917"/>
        <v>27</v>
      </c>
      <c r="I678" s="128">
        <f t="shared" si="908"/>
        <v>28</v>
      </c>
      <c r="J678" s="123">
        <f t="shared" si="909"/>
        <v>1.0068761381310249</v>
      </c>
      <c r="K678" s="123">
        <v>1</v>
      </c>
      <c r="L678" s="123">
        <f t="shared" si="873"/>
        <v>1.00687613</v>
      </c>
      <c r="M678" s="123">
        <f t="shared" si="874"/>
        <v>1235.0060953499999</v>
      </c>
      <c r="N678" s="27">
        <f t="shared" si="913"/>
        <v>0</v>
      </c>
      <c r="O678" s="122">
        <f t="shared" si="904"/>
        <v>0</v>
      </c>
      <c r="P678" s="123">
        <f t="shared" si="861"/>
        <v>0</v>
      </c>
      <c r="Q678" s="122">
        <f t="shared" si="910"/>
        <v>0.1268</v>
      </c>
      <c r="R678" s="130">
        <f t="shared" si="905"/>
        <v>1.009639339</v>
      </c>
      <c r="S678" s="123">
        <f t="shared" si="875"/>
        <v>11.90464242</v>
      </c>
      <c r="T678" s="123">
        <f t="shared" si="911"/>
        <v>0</v>
      </c>
      <c r="U678" s="131" t="str">
        <f t="shared" ref="U678" si="941">U677</f>
        <v>J=</v>
      </c>
      <c r="V678" s="140">
        <f t="shared" si="866"/>
        <v>44643</v>
      </c>
      <c r="W678" s="28"/>
      <c r="X678" s="4"/>
      <c r="Y678" s="4"/>
      <c r="AA678" s="18"/>
      <c r="AB678" s="18"/>
      <c r="AC678" s="18"/>
      <c r="AD678" s="19"/>
      <c r="AE678" s="18"/>
      <c r="AF678" s="18"/>
      <c r="AG678" s="18"/>
      <c r="AH678" s="18"/>
      <c r="AI678" s="17"/>
      <c r="AJ678" s="17"/>
      <c r="AK678" s="17"/>
      <c r="AL678" s="17"/>
      <c r="AM678" s="17"/>
      <c r="AN678" s="17"/>
      <c r="AO678" s="17"/>
      <c r="AP678" s="17"/>
      <c r="AQ678" s="17"/>
      <c r="AR678" s="17"/>
      <c r="AS678" s="17"/>
      <c r="AT678" s="17"/>
      <c r="AU678" s="17"/>
      <c r="AV678" s="18"/>
      <c r="AW678" s="18"/>
      <c r="AX678" s="18"/>
      <c r="AY678" s="18"/>
      <c r="AZ678" s="18"/>
      <c r="BA678" s="18"/>
      <c r="BB678" s="18"/>
      <c r="BC678" s="18"/>
      <c r="BD678" s="18"/>
      <c r="BE678" s="18"/>
      <c r="BF678" s="18"/>
      <c r="BG678" s="18"/>
      <c r="BH678" s="18"/>
      <c r="BI678" s="18"/>
      <c r="BJ678" s="18"/>
      <c r="BK678" s="18"/>
      <c r="BL678" s="18"/>
      <c r="BM678" s="18"/>
      <c r="BN678" s="18"/>
      <c r="BO678" s="18"/>
      <c r="BP678" s="18"/>
      <c r="BQ678" s="18"/>
      <c r="BR678" s="18"/>
      <c r="BS678" s="18"/>
      <c r="BT678" s="18"/>
      <c r="BU678" s="18"/>
      <c r="BV678" s="18"/>
      <c r="BW678" s="18"/>
      <c r="BX678" s="18"/>
      <c r="BY678" s="18"/>
      <c r="BZ678" s="18"/>
      <c r="CA678" s="18"/>
      <c r="CB678" s="18"/>
      <c r="CC678" s="18"/>
      <c r="CD678" s="18"/>
      <c r="CE678" s="18"/>
      <c r="CF678" s="18"/>
      <c r="CG678" s="18"/>
      <c r="CH678" s="18"/>
      <c r="CI678" s="18"/>
      <c r="CJ678" s="18"/>
      <c r="CK678" s="18"/>
      <c r="CL678" s="18"/>
      <c r="CM678" s="18"/>
      <c r="CN678" s="18"/>
      <c r="CO678" s="18"/>
      <c r="CP678" s="18"/>
      <c r="CQ678" s="18"/>
      <c r="CR678" s="18"/>
      <c r="CS678" s="18"/>
      <c r="CT678" s="18"/>
      <c r="CU678" s="18"/>
      <c r="CV678" s="18"/>
      <c r="CW678" s="18"/>
      <c r="CX678" s="18"/>
      <c r="CY678" s="18"/>
      <c r="CZ678" s="18"/>
      <c r="DA678" s="18"/>
      <c r="DB678" s="18"/>
      <c r="DC678" s="18"/>
      <c r="DD678" s="18"/>
      <c r="DE678" s="18"/>
      <c r="DF678" s="18"/>
      <c r="DG678" s="18"/>
      <c r="DH678" s="18"/>
      <c r="DI678" s="18"/>
      <c r="DJ678" s="18"/>
      <c r="DK678" s="18"/>
      <c r="DL678" s="18"/>
      <c r="DM678" s="18"/>
      <c r="DN678" s="18"/>
      <c r="DO678" s="18"/>
      <c r="DP678" s="18"/>
      <c r="DQ678" s="18"/>
      <c r="DR678" s="18"/>
      <c r="DS678" s="18"/>
      <c r="DT678" s="18"/>
      <c r="DU678" s="18"/>
      <c r="DV678" s="18"/>
      <c r="DW678" s="18"/>
      <c r="DX678" s="18"/>
      <c r="DY678" s="18"/>
      <c r="DZ678" s="18"/>
      <c r="EA678" s="18"/>
      <c r="EB678" s="18"/>
      <c r="EC678" s="18"/>
      <c r="ED678" s="18"/>
      <c r="EE678" s="18"/>
      <c r="EF678" s="18"/>
      <c r="EG678" s="18"/>
      <c r="EH678" s="18"/>
      <c r="EI678" s="18"/>
      <c r="EJ678" s="18"/>
      <c r="EK678" s="18"/>
      <c r="EL678" s="18"/>
      <c r="EM678" s="18"/>
      <c r="EN678" s="18"/>
      <c r="EO678" s="18"/>
      <c r="EP678" s="18"/>
      <c r="EQ678" s="18"/>
      <c r="ER678" s="18"/>
      <c r="ES678" s="18"/>
      <c r="ET678" s="18"/>
      <c r="EU678" s="18"/>
      <c r="EV678" s="18"/>
      <c r="EW678" s="18"/>
      <c r="EX678" s="18"/>
      <c r="EY678" s="18"/>
      <c r="EZ678" s="18"/>
      <c r="FA678" s="18"/>
      <c r="FB678" s="18"/>
      <c r="FC678" s="18"/>
      <c r="FD678" s="18"/>
      <c r="FE678" s="18"/>
    </row>
    <row r="679" spans="1:161" x14ac:dyDescent="0.2">
      <c r="A679" s="125">
        <f t="shared" si="907"/>
        <v>44643</v>
      </c>
      <c r="B679" s="123">
        <f t="shared" si="869"/>
        <v>1247.6704684000001</v>
      </c>
      <c r="C679" s="3">
        <f t="shared" si="863"/>
        <v>1226.57202665</v>
      </c>
      <c r="D679" s="126">
        <f t="shared" si="870"/>
        <v>962.32100000000003</v>
      </c>
      <c r="E679" s="175">
        <f>IF(DAY(A678)=$A$7,VLOOKUP(A678,[1]A!$A$15:$C$500,3),E678)</f>
        <v>969.18399999999997</v>
      </c>
      <c r="F679" s="127">
        <f t="shared" si="871"/>
        <v>44585</v>
      </c>
      <c r="G679" s="122">
        <f t="shared" si="872"/>
        <v>7.1317159243120543E-3</v>
      </c>
      <c r="H679" s="128">
        <f t="shared" si="917"/>
        <v>28</v>
      </c>
      <c r="I679" s="128">
        <f t="shared" si="908"/>
        <v>28</v>
      </c>
      <c r="J679" s="123">
        <f t="shared" si="909"/>
        <v>1.0071317159243121</v>
      </c>
      <c r="K679" s="123">
        <v>1</v>
      </c>
      <c r="L679" s="123">
        <f t="shared" si="873"/>
        <v>1.0071317099999999</v>
      </c>
      <c r="M679" s="123">
        <f t="shared" si="874"/>
        <v>1235.31958263</v>
      </c>
      <c r="N679" s="27">
        <f t="shared" si="913"/>
        <v>22</v>
      </c>
      <c r="O679" s="122">
        <f t="shared" si="904"/>
        <v>0</v>
      </c>
      <c r="P679" s="123">
        <f t="shared" si="861"/>
        <v>0</v>
      </c>
      <c r="Q679" s="122">
        <f t="shared" si="910"/>
        <v>0.1268</v>
      </c>
      <c r="R679" s="130">
        <f t="shared" si="905"/>
        <v>1.00999813</v>
      </c>
      <c r="S679" s="123">
        <f t="shared" si="875"/>
        <v>12.35088577</v>
      </c>
      <c r="T679" s="123">
        <f t="shared" si="911"/>
        <v>12.35088577</v>
      </c>
      <c r="U679" s="131" t="str">
        <f t="shared" ref="U679" si="942">U678</f>
        <v>J=</v>
      </c>
      <c r="V679" s="140">
        <f t="shared" si="866"/>
        <v>44643</v>
      </c>
      <c r="W679" s="4"/>
      <c r="X679" s="4"/>
      <c r="Y679" s="4"/>
      <c r="AD679" s="5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</row>
    <row r="680" spans="1:161" x14ac:dyDescent="0.2">
      <c r="A680" s="125">
        <f t="shared" si="907"/>
        <v>44644</v>
      </c>
      <c r="B680" s="123">
        <f t="shared" si="869"/>
        <v>1235.86879294</v>
      </c>
      <c r="C680" s="3">
        <f t="shared" si="863"/>
        <v>1235.31958263</v>
      </c>
      <c r="D680" s="126">
        <f t="shared" si="870"/>
        <v>969.18399999999997</v>
      </c>
      <c r="E680" s="175">
        <f>IF(DAY(A679)=$A$7,VLOOKUP(A679,[1]A!$A$15:$C$500,3),E679)</f>
        <v>972.904</v>
      </c>
      <c r="F680" s="127">
        <f t="shared" si="871"/>
        <v>44616</v>
      </c>
      <c r="G680" s="122">
        <f t="shared" si="872"/>
        <v>3.8382804503582779E-3</v>
      </c>
      <c r="H680" s="128">
        <f t="shared" si="917"/>
        <v>1</v>
      </c>
      <c r="I680" s="128">
        <f t="shared" si="908"/>
        <v>31</v>
      </c>
      <c r="J680" s="123">
        <f t="shared" si="909"/>
        <v>1.0001235861215187</v>
      </c>
      <c r="K680" s="123">
        <v>1</v>
      </c>
      <c r="L680" s="123">
        <f t="shared" si="873"/>
        <v>1.0001235799999999</v>
      </c>
      <c r="M680" s="123">
        <f t="shared" si="874"/>
        <v>1235.47224342</v>
      </c>
      <c r="N680" s="27">
        <f t="shared" si="913"/>
        <v>0</v>
      </c>
      <c r="O680" s="122">
        <f t="shared" si="904"/>
        <v>0</v>
      </c>
      <c r="P680" s="123">
        <f t="shared" si="861"/>
        <v>0</v>
      </c>
      <c r="Q680" s="122">
        <f t="shared" si="910"/>
        <v>0.1268</v>
      </c>
      <c r="R680" s="130">
        <f t="shared" si="905"/>
        <v>1.00032097</v>
      </c>
      <c r="S680" s="123">
        <f t="shared" si="875"/>
        <v>0.39654951999999999</v>
      </c>
      <c r="T680" s="123">
        <f t="shared" si="911"/>
        <v>0</v>
      </c>
      <c r="U680" s="131" t="str">
        <f t="shared" ref="U680" si="943">U679</f>
        <v>J=</v>
      </c>
      <c r="V680" s="140">
        <f t="shared" si="866"/>
        <v>44674</v>
      </c>
      <c r="W680" s="4"/>
      <c r="X680" s="4"/>
      <c r="Y680" s="4"/>
      <c r="AD680" s="5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</row>
    <row r="681" spans="1:161" x14ac:dyDescent="0.2">
      <c r="A681" s="125">
        <f t="shared" si="907"/>
        <v>44645</v>
      </c>
      <c r="B681" s="123">
        <f t="shared" si="869"/>
        <v>1236.4182532499999</v>
      </c>
      <c r="C681" s="3">
        <f t="shared" si="863"/>
        <v>1235.31958263</v>
      </c>
      <c r="D681" s="126">
        <f t="shared" si="870"/>
        <v>969.18399999999997</v>
      </c>
      <c r="E681" s="175">
        <f>IF(DAY(A680)=$A$7,VLOOKUP(A680,[1]A!$A$15:$C$500,3),E680)</f>
        <v>972.904</v>
      </c>
      <c r="F681" s="127">
        <f t="shared" si="871"/>
        <v>44616</v>
      </c>
      <c r="G681" s="122">
        <f t="shared" si="872"/>
        <v>3.8382804503582779E-3</v>
      </c>
      <c r="H681" s="128">
        <f t="shared" si="917"/>
        <v>2</v>
      </c>
      <c r="I681" s="128">
        <f t="shared" si="908"/>
        <v>31</v>
      </c>
      <c r="J681" s="123">
        <f t="shared" si="909"/>
        <v>1.000247187516567</v>
      </c>
      <c r="K681" s="123">
        <v>1</v>
      </c>
      <c r="L681" s="123">
        <f t="shared" si="873"/>
        <v>1.0002471799999999</v>
      </c>
      <c r="M681" s="123">
        <f t="shared" si="874"/>
        <v>1235.62492892</v>
      </c>
      <c r="N681" s="27">
        <f t="shared" si="913"/>
        <v>0</v>
      </c>
      <c r="O681" s="122">
        <f t="shared" si="904"/>
        <v>0</v>
      </c>
      <c r="P681" s="123">
        <f t="shared" si="861"/>
        <v>0</v>
      </c>
      <c r="Q681" s="122">
        <f t="shared" si="910"/>
        <v>0.1268</v>
      </c>
      <c r="R681" s="130">
        <f t="shared" si="905"/>
        <v>1.000642043</v>
      </c>
      <c r="S681" s="123">
        <f t="shared" si="875"/>
        <v>0.79332433000000002</v>
      </c>
      <c r="T681" s="123">
        <f t="shared" si="911"/>
        <v>0</v>
      </c>
      <c r="U681" s="131" t="str">
        <f t="shared" ref="U681" si="944">U680</f>
        <v>J=</v>
      </c>
      <c r="V681" s="140">
        <f t="shared" si="866"/>
        <v>44674</v>
      </c>
      <c r="W681" s="4"/>
      <c r="X681" s="4"/>
      <c r="Y681" s="4"/>
      <c r="AD681" s="5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  <c r="AU681" s="13"/>
    </row>
    <row r="682" spans="1:161" x14ac:dyDescent="0.2">
      <c r="A682" s="125">
        <f t="shared" si="907"/>
        <v>44646</v>
      </c>
      <c r="B682" s="123">
        <f t="shared" si="869"/>
        <v>1236.9679648599999</v>
      </c>
      <c r="C682" s="3">
        <f t="shared" si="863"/>
        <v>1235.31958263</v>
      </c>
      <c r="D682" s="126">
        <f t="shared" si="870"/>
        <v>969.18399999999997</v>
      </c>
      <c r="E682" s="175">
        <f>IF(DAY(A681)=$A$7,VLOOKUP(A681,[1]A!$A$15:$C$500,3),E681)</f>
        <v>972.904</v>
      </c>
      <c r="F682" s="127">
        <f t="shared" si="871"/>
        <v>44616</v>
      </c>
      <c r="G682" s="122">
        <f t="shared" si="872"/>
        <v>3.8382804503582779E-3</v>
      </c>
      <c r="H682" s="128">
        <f t="shared" si="917"/>
        <v>3</v>
      </c>
      <c r="I682" s="128">
        <f t="shared" si="908"/>
        <v>31</v>
      </c>
      <c r="J682" s="123">
        <f t="shared" si="909"/>
        <v>1.0003708041870323</v>
      </c>
      <c r="K682" s="123">
        <v>1</v>
      </c>
      <c r="L682" s="123">
        <f t="shared" si="873"/>
        <v>1.0003708</v>
      </c>
      <c r="M682" s="123">
        <f t="shared" si="874"/>
        <v>1235.7776391299999</v>
      </c>
      <c r="N682" s="27">
        <f t="shared" si="913"/>
        <v>0</v>
      </c>
      <c r="O682" s="122">
        <f t="shared" si="904"/>
        <v>0</v>
      </c>
      <c r="P682" s="123">
        <f t="shared" ref="P682:P745" si="945">IF(O682&gt;0,TRUNC(O682*M682,8),0)</f>
        <v>0</v>
      </c>
      <c r="Q682" s="122">
        <f t="shared" si="910"/>
        <v>0.1268</v>
      </c>
      <c r="R682" s="130">
        <f t="shared" si="905"/>
        <v>1.00096322</v>
      </c>
      <c r="S682" s="123">
        <f t="shared" si="875"/>
        <v>1.1903257300000001</v>
      </c>
      <c r="T682" s="123">
        <f t="shared" si="911"/>
        <v>0</v>
      </c>
      <c r="U682" s="131" t="str">
        <f t="shared" ref="U682" si="946">U681</f>
        <v>J=</v>
      </c>
      <c r="V682" s="140">
        <f t="shared" si="866"/>
        <v>44674</v>
      </c>
      <c r="W682" s="4"/>
      <c r="X682" s="4"/>
      <c r="Y682" s="4"/>
      <c r="AD682" s="5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  <c r="AU682" s="13"/>
    </row>
    <row r="683" spans="1:161" x14ac:dyDescent="0.2">
      <c r="A683" s="125">
        <f t="shared" si="907"/>
        <v>44647</v>
      </c>
      <c r="B683" s="123">
        <f t="shared" si="869"/>
        <v>1237.5179129999999</v>
      </c>
      <c r="C683" s="3">
        <f t="shared" ref="C683:C746" si="947">IF(N682&gt;0,M682-P682,C682)</f>
        <v>1235.31958263</v>
      </c>
      <c r="D683" s="126">
        <f t="shared" si="870"/>
        <v>969.18399999999997</v>
      </c>
      <c r="E683" s="175">
        <f>IF(DAY(A682)=$A$7,VLOOKUP(A682,[1]A!$A$15:$C$500,3),E682)</f>
        <v>972.904</v>
      </c>
      <c r="F683" s="127">
        <f t="shared" si="871"/>
        <v>44616</v>
      </c>
      <c r="G683" s="122">
        <f t="shared" si="872"/>
        <v>3.8382804503582779E-3</v>
      </c>
      <c r="H683" s="128">
        <f t="shared" si="917"/>
        <v>4</v>
      </c>
      <c r="I683" s="128">
        <f t="shared" si="908"/>
        <v>31</v>
      </c>
      <c r="J683" s="123">
        <f t="shared" si="909"/>
        <v>1.0004944361348023</v>
      </c>
      <c r="K683" s="123">
        <v>1</v>
      </c>
      <c r="L683" s="123">
        <f t="shared" si="873"/>
        <v>1.00049443</v>
      </c>
      <c r="M683" s="123">
        <f t="shared" si="874"/>
        <v>1235.9303616899999</v>
      </c>
      <c r="N683" s="27">
        <f t="shared" si="913"/>
        <v>0</v>
      </c>
      <c r="O683" s="122">
        <f t="shared" si="904"/>
        <v>0</v>
      </c>
      <c r="P683" s="123">
        <f t="shared" si="945"/>
        <v>0</v>
      </c>
      <c r="Q683" s="122">
        <f t="shared" si="910"/>
        <v>0.1268</v>
      </c>
      <c r="R683" s="130">
        <f t="shared" si="905"/>
        <v>1.0012844990000001</v>
      </c>
      <c r="S683" s="123">
        <f t="shared" si="875"/>
        <v>1.58755131</v>
      </c>
      <c r="T683" s="123">
        <f t="shared" si="911"/>
        <v>0</v>
      </c>
      <c r="U683" s="131" t="str">
        <f t="shared" ref="U683" si="948">U682</f>
        <v>J=</v>
      </c>
      <c r="V683" s="140">
        <f t="shared" ref="V683:V746" si="949">VLOOKUP(A682,$Y$10:$AG$60,9)</f>
        <v>44674</v>
      </c>
      <c r="W683" s="4"/>
      <c r="X683" s="4"/>
      <c r="Y683" s="4"/>
      <c r="AD683" s="5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  <c r="AU683" s="13"/>
    </row>
    <row r="684" spans="1:161" x14ac:dyDescent="0.2">
      <c r="A684" s="125">
        <f t="shared" si="907"/>
        <v>44648</v>
      </c>
      <c r="B684" s="123">
        <f t="shared" si="869"/>
        <v>1238.0681125599999</v>
      </c>
      <c r="C684" s="3">
        <f t="shared" si="947"/>
        <v>1235.31958263</v>
      </c>
      <c r="D684" s="126">
        <f t="shared" si="870"/>
        <v>969.18399999999997</v>
      </c>
      <c r="E684" s="175">
        <f>IF(DAY(A683)=$A$7,VLOOKUP(A683,[1]A!$A$15:$C$500,3),E683)</f>
        <v>972.904</v>
      </c>
      <c r="F684" s="127">
        <f t="shared" si="871"/>
        <v>44616</v>
      </c>
      <c r="G684" s="122">
        <f t="shared" si="872"/>
        <v>3.8382804503582779E-3</v>
      </c>
      <c r="H684" s="128">
        <f t="shared" si="917"/>
        <v>5</v>
      </c>
      <c r="I684" s="128">
        <f t="shared" si="908"/>
        <v>31</v>
      </c>
      <c r="J684" s="123">
        <f t="shared" si="909"/>
        <v>1.0006180833617653</v>
      </c>
      <c r="K684" s="123">
        <v>1</v>
      </c>
      <c r="L684" s="123">
        <f t="shared" si="873"/>
        <v>1.00061808</v>
      </c>
      <c r="M684" s="123">
        <f t="shared" si="874"/>
        <v>1236.08310895</v>
      </c>
      <c r="N684" s="27">
        <f t="shared" si="913"/>
        <v>0</v>
      </c>
      <c r="O684" s="122">
        <f t="shared" si="904"/>
        <v>0</v>
      </c>
      <c r="P684" s="123">
        <f t="shared" si="945"/>
        <v>0</v>
      </c>
      <c r="Q684" s="122">
        <f t="shared" si="910"/>
        <v>0.1268</v>
      </c>
      <c r="R684" s="130">
        <f t="shared" si="905"/>
        <v>1.001605882</v>
      </c>
      <c r="S684" s="123">
        <f t="shared" si="875"/>
        <v>1.9850036099999999</v>
      </c>
      <c r="T684" s="123">
        <f t="shared" si="911"/>
        <v>0</v>
      </c>
      <c r="U684" s="131" t="str">
        <f t="shared" ref="U684" si="950">U683</f>
        <v>J=</v>
      </c>
      <c r="V684" s="140">
        <f t="shared" si="949"/>
        <v>44674</v>
      </c>
      <c r="W684" s="4"/>
      <c r="X684" s="4"/>
      <c r="Y684" s="4"/>
      <c r="AD684" s="5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  <c r="AU684" s="13"/>
    </row>
    <row r="685" spans="1:161" x14ac:dyDescent="0.2">
      <c r="A685" s="125">
        <f t="shared" si="907"/>
        <v>44649</v>
      </c>
      <c r="B685" s="123">
        <f t="shared" si="869"/>
        <v>1238.6185487800001</v>
      </c>
      <c r="C685" s="3">
        <f t="shared" si="947"/>
        <v>1235.31958263</v>
      </c>
      <c r="D685" s="126">
        <f t="shared" si="870"/>
        <v>969.18399999999997</v>
      </c>
      <c r="E685" s="175">
        <f>IF(DAY(A684)=$A$7,VLOOKUP(A684,[1]A!$A$15:$C$500,3),E684)</f>
        <v>972.904</v>
      </c>
      <c r="F685" s="127">
        <f t="shared" si="871"/>
        <v>44616</v>
      </c>
      <c r="G685" s="122">
        <f t="shared" si="872"/>
        <v>3.8382804503582779E-3</v>
      </c>
      <c r="H685" s="128">
        <f t="shared" si="917"/>
        <v>6</v>
      </c>
      <c r="I685" s="128">
        <f t="shared" si="908"/>
        <v>31</v>
      </c>
      <c r="J685" s="123">
        <f t="shared" si="909"/>
        <v>1.0007417458698096</v>
      </c>
      <c r="K685" s="123">
        <v>1</v>
      </c>
      <c r="L685" s="123">
        <f t="shared" si="873"/>
        <v>1.00074174</v>
      </c>
      <c r="M685" s="123">
        <f t="shared" si="874"/>
        <v>1236.2358685700001</v>
      </c>
      <c r="N685" s="27">
        <f t="shared" si="913"/>
        <v>0</v>
      </c>
      <c r="O685" s="122">
        <f t="shared" si="904"/>
        <v>0</v>
      </c>
      <c r="P685" s="123">
        <f t="shared" si="945"/>
        <v>0</v>
      </c>
      <c r="Q685" s="122">
        <f t="shared" si="910"/>
        <v>0.1268</v>
      </c>
      <c r="R685" s="130">
        <f t="shared" si="905"/>
        <v>1.001927367</v>
      </c>
      <c r="S685" s="123">
        <f t="shared" si="875"/>
        <v>2.3826802100000002</v>
      </c>
      <c r="T685" s="123">
        <f t="shared" si="911"/>
        <v>0</v>
      </c>
      <c r="U685" s="131" t="str">
        <f t="shared" ref="U685" si="951">U684</f>
        <v>J=</v>
      </c>
      <c r="V685" s="140">
        <f t="shared" si="949"/>
        <v>44674</v>
      </c>
      <c r="W685" s="4"/>
      <c r="X685" s="4"/>
      <c r="Y685" s="4"/>
      <c r="AD685" s="5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  <c r="AU685" s="13"/>
    </row>
    <row r="686" spans="1:161" x14ac:dyDescent="0.2">
      <c r="A686" s="125">
        <f t="shared" si="907"/>
        <v>44650</v>
      </c>
      <c r="B686" s="123">
        <f t="shared" ref="B686:B749" si="952">(M686+S686)</f>
        <v>1239.1692365699998</v>
      </c>
      <c r="C686" s="3">
        <f t="shared" si="947"/>
        <v>1235.31958263</v>
      </c>
      <c r="D686" s="126">
        <f t="shared" ref="D686:D749" si="953">IF(E686=E685,D685,E685)</f>
        <v>969.18399999999997</v>
      </c>
      <c r="E686" s="175">
        <f>IF(DAY(A685)=$A$7,VLOOKUP(A685,[1]A!$A$15:$C$500,3),E685)</f>
        <v>972.904</v>
      </c>
      <c r="F686" s="127">
        <f t="shared" ref="F686:F749" si="954">IF(D686=D685,F685,EDATE(A686,-1))</f>
        <v>44616</v>
      </c>
      <c r="G686" s="122">
        <f t="shared" ref="G686:G749" si="955">(E686/D686)-1</f>
        <v>3.8382804503582779E-3</v>
      </c>
      <c r="H686" s="128">
        <f t="shared" si="917"/>
        <v>7</v>
      </c>
      <c r="I686" s="128">
        <f t="shared" si="908"/>
        <v>31</v>
      </c>
      <c r="J686" s="123">
        <f t="shared" si="909"/>
        <v>1.0008654236608236</v>
      </c>
      <c r="K686" s="123">
        <v>1</v>
      </c>
      <c r="L686" s="123">
        <f t="shared" ref="L686:L749" si="956">TRUNC(J686*K686,8)</f>
        <v>1.00086542</v>
      </c>
      <c r="M686" s="123">
        <f t="shared" ref="M686:M749" si="957">TRUNC(C686*L686,8)</f>
        <v>1236.3886528999999</v>
      </c>
      <c r="N686" s="27">
        <f t="shared" si="913"/>
        <v>0</v>
      </c>
      <c r="O686" s="122">
        <f t="shared" si="904"/>
        <v>0</v>
      </c>
      <c r="P686" s="123">
        <f t="shared" si="945"/>
        <v>0</v>
      </c>
      <c r="Q686" s="122">
        <f t="shared" si="910"/>
        <v>0.1268</v>
      </c>
      <c r="R686" s="130">
        <f t="shared" si="905"/>
        <v>1.0022489560000001</v>
      </c>
      <c r="S686" s="123">
        <f t="shared" ref="S686:S749" si="958">TRUNC(M686*(R686-1),8)</f>
        <v>2.78058367</v>
      </c>
      <c r="T686" s="123">
        <f t="shared" si="911"/>
        <v>0</v>
      </c>
      <c r="U686" s="131" t="str">
        <f t="shared" ref="U686" si="959">U685</f>
        <v>J=</v>
      </c>
      <c r="V686" s="140">
        <f t="shared" si="949"/>
        <v>44674</v>
      </c>
      <c r="W686" s="4"/>
      <c r="X686" s="4"/>
      <c r="Y686" s="4"/>
      <c r="AD686" s="5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</row>
    <row r="687" spans="1:161" x14ac:dyDescent="0.2">
      <c r="A687" s="125">
        <f t="shared" si="907"/>
        <v>44651</v>
      </c>
      <c r="B687" s="123">
        <f t="shared" si="952"/>
        <v>1239.7201623800001</v>
      </c>
      <c r="C687" s="3">
        <f t="shared" si="947"/>
        <v>1235.31958263</v>
      </c>
      <c r="D687" s="126">
        <f t="shared" si="953"/>
        <v>969.18399999999997</v>
      </c>
      <c r="E687" s="175">
        <f>IF(DAY(A686)=$A$7,VLOOKUP(A686,[1]A!$A$15:$C$500,3),E686)</f>
        <v>972.904</v>
      </c>
      <c r="F687" s="127">
        <f t="shared" si="954"/>
        <v>44616</v>
      </c>
      <c r="G687" s="122">
        <f t="shared" si="955"/>
        <v>3.8382804503582779E-3</v>
      </c>
      <c r="H687" s="128">
        <f t="shared" si="917"/>
        <v>8</v>
      </c>
      <c r="I687" s="128">
        <f t="shared" si="908"/>
        <v>31</v>
      </c>
      <c r="J687" s="123">
        <f t="shared" si="909"/>
        <v>1.000989116736696</v>
      </c>
      <c r="K687" s="123">
        <v>1</v>
      </c>
      <c r="L687" s="123">
        <f t="shared" si="956"/>
        <v>1.0009891099999999</v>
      </c>
      <c r="M687" s="123">
        <f t="shared" si="957"/>
        <v>1236.5414495800001</v>
      </c>
      <c r="N687" s="27">
        <f t="shared" si="913"/>
        <v>0</v>
      </c>
      <c r="O687" s="122">
        <f t="shared" si="904"/>
        <v>0</v>
      </c>
      <c r="P687" s="123">
        <f t="shared" si="945"/>
        <v>0</v>
      </c>
      <c r="Q687" s="122">
        <f t="shared" si="910"/>
        <v>0.1268</v>
      </c>
      <c r="R687" s="130">
        <f t="shared" si="905"/>
        <v>1.0025706480000001</v>
      </c>
      <c r="S687" s="123">
        <f t="shared" si="958"/>
        <v>3.1787128</v>
      </c>
      <c r="T687" s="123">
        <f t="shared" si="911"/>
        <v>0</v>
      </c>
      <c r="U687" s="131" t="str">
        <f t="shared" ref="U687" si="960">U686</f>
        <v>J=</v>
      </c>
      <c r="V687" s="140">
        <f t="shared" si="949"/>
        <v>44674</v>
      </c>
      <c r="W687" s="4"/>
      <c r="X687" s="4"/>
      <c r="Y687" s="4"/>
      <c r="AD687" s="5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</row>
    <row r="688" spans="1:161" x14ac:dyDescent="0.2">
      <c r="A688" s="125">
        <f t="shared" si="907"/>
        <v>44652</v>
      </c>
      <c r="B688" s="123">
        <f t="shared" si="952"/>
        <v>1240.2713386400001</v>
      </c>
      <c r="C688" s="3">
        <f t="shared" si="947"/>
        <v>1235.31958263</v>
      </c>
      <c r="D688" s="126">
        <f t="shared" si="953"/>
        <v>969.18399999999997</v>
      </c>
      <c r="E688" s="175">
        <f>IF(DAY(A687)=$A$7,VLOOKUP(A687,[1]A!$A$15:$C$500,3),E687)</f>
        <v>972.904</v>
      </c>
      <c r="F688" s="127">
        <f t="shared" si="954"/>
        <v>44616</v>
      </c>
      <c r="G688" s="122">
        <f t="shared" si="955"/>
        <v>3.8382804503582779E-3</v>
      </c>
      <c r="H688" s="128">
        <f t="shared" si="917"/>
        <v>9</v>
      </c>
      <c r="I688" s="128">
        <f t="shared" si="908"/>
        <v>31</v>
      </c>
      <c r="J688" s="123">
        <f t="shared" si="909"/>
        <v>1.001112825099316</v>
      </c>
      <c r="K688" s="123">
        <v>1</v>
      </c>
      <c r="L688" s="123">
        <f t="shared" si="956"/>
        <v>1.0011128199999999</v>
      </c>
      <c r="M688" s="123">
        <f t="shared" si="957"/>
        <v>1236.69427096</v>
      </c>
      <c r="N688" s="27">
        <f t="shared" si="913"/>
        <v>0</v>
      </c>
      <c r="O688" s="122">
        <f t="shared" si="904"/>
        <v>0</v>
      </c>
      <c r="P688" s="123">
        <f t="shared" si="945"/>
        <v>0</v>
      </c>
      <c r="Q688" s="122">
        <f t="shared" si="910"/>
        <v>0.1268</v>
      </c>
      <c r="R688" s="130">
        <f t="shared" si="905"/>
        <v>1.0028924429999999</v>
      </c>
      <c r="S688" s="123">
        <f t="shared" si="958"/>
        <v>3.5770676799999999</v>
      </c>
      <c r="T688" s="123">
        <f t="shared" si="911"/>
        <v>0</v>
      </c>
      <c r="U688" s="131" t="str">
        <f t="shared" ref="U688" si="961">U687</f>
        <v>J=</v>
      </c>
      <c r="V688" s="140">
        <f t="shared" si="949"/>
        <v>44674</v>
      </c>
      <c r="W688" s="4"/>
      <c r="X688" s="4"/>
      <c r="Y688" s="4"/>
      <c r="AD688" s="5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</row>
    <row r="689" spans="1:47" x14ac:dyDescent="0.2">
      <c r="A689" s="125">
        <f t="shared" si="907"/>
        <v>44653</v>
      </c>
      <c r="B689" s="123">
        <f t="shared" si="952"/>
        <v>1240.8227542900001</v>
      </c>
      <c r="C689" s="3">
        <f t="shared" si="947"/>
        <v>1235.31958263</v>
      </c>
      <c r="D689" s="126">
        <f t="shared" si="953"/>
        <v>969.18399999999997</v>
      </c>
      <c r="E689" s="175">
        <f>IF(DAY(A688)=$A$7,VLOOKUP(A688,[1]A!$A$15:$C$500,3),E688)</f>
        <v>972.904</v>
      </c>
      <c r="F689" s="127">
        <f t="shared" si="954"/>
        <v>44616</v>
      </c>
      <c r="G689" s="122">
        <f t="shared" si="955"/>
        <v>3.8382804503582779E-3</v>
      </c>
      <c r="H689" s="128">
        <f t="shared" si="917"/>
        <v>10</v>
      </c>
      <c r="I689" s="128">
        <f t="shared" si="908"/>
        <v>31</v>
      </c>
      <c r="J689" s="123">
        <f t="shared" si="909"/>
        <v>1.0012365487505728</v>
      </c>
      <c r="K689" s="123">
        <v>1</v>
      </c>
      <c r="L689" s="123">
        <f t="shared" si="956"/>
        <v>1.0012365400000001</v>
      </c>
      <c r="M689" s="123">
        <f t="shared" si="957"/>
        <v>1236.8471047</v>
      </c>
      <c r="N689" s="27">
        <f t="shared" si="913"/>
        <v>0</v>
      </c>
      <c r="O689" s="122">
        <f t="shared" si="904"/>
        <v>0</v>
      </c>
      <c r="P689" s="123">
        <f t="shared" si="945"/>
        <v>0</v>
      </c>
      <c r="Q689" s="122">
        <f t="shared" si="910"/>
        <v>0.1268</v>
      </c>
      <c r="R689" s="130">
        <f t="shared" si="905"/>
        <v>1.0032143419999999</v>
      </c>
      <c r="S689" s="123">
        <f t="shared" si="958"/>
        <v>3.9756495900000002</v>
      </c>
      <c r="T689" s="123">
        <f t="shared" si="911"/>
        <v>0</v>
      </c>
      <c r="U689" s="131" t="str">
        <f t="shared" ref="U689" si="962">U688</f>
        <v>J=</v>
      </c>
      <c r="V689" s="140">
        <f t="shared" si="949"/>
        <v>44674</v>
      </c>
      <c r="W689" s="4"/>
      <c r="X689" s="4"/>
      <c r="Y689" s="4"/>
      <c r="AD689" s="5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</row>
    <row r="690" spans="1:47" x14ac:dyDescent="0.2">
      <c r="A690" s="125">
        <f t="shared" si="907"/>
        <v>44654</v>
      </c>
      <c r="B690" s="123">
        <f t="shared" si="952"/>
        <v>1241.3744205400001</v>
      </c>
      <c r="C690" s="3">
        <f t="shared" si="947"/>
        <v>1235.31958263</v>
      </c>
      <c r="D690" s="126">
        <f t="shared" si="953"/>
        <v>969.18399999999997</v>
      </c>
      <c r="E690" s="175">
        <f>IF(DAY(A689)=$A$7,VLOOKUP(A689,[1]A!$A$15:$C$500,3),E689)</f>
        <v>972.904</v>
      </c>
      <c r="F690" s="127">
        <f t="shared" si="954"/>
        <v>44616</v>
      </c>
      <c r="G690" s="122">
        <f t="shared" si="955"/>
        <v>3.8382804503582779E-3</v>
      </c>
      <c r="H690" s="128">
        <f t="shared" si="917"/>
        <v>11</v>
      </c>
      <c r="I690" s="128">
        <f t="shared" si="908"/>
        <v>31</v>
      </c>
      <c r="J690" s="123">
        <f t="shared" si="909"/>
        <v>1.0013602876923557</v>
      </c>
      <c r="K690" s="123">
        <v>1</v>
      </c>
      <c r="L690" s="123">
        <f t="shared" si="956"/>
        <v>1.0013602800000001</v>
      </c>
      <c r="M690" s="123">
        <f t="shared" si="957"/>
        <v>1236.99996315</v>
      </c>
      <c r="N690" s="27">
        <f t="shared" si="913"/>
        <v>0</v>
      </c>
      <c r="O690" s="122">
        <f t="shared" si="904"/>
        <v>0</v>
      </c>
      <c r="P690" s="123">
        <f t="shared" si="945"/>
        <v>0</v>
      </c>
      <c r="Q690" s="122">
        <f t="shared" si="910"/>
        <v>0.1268</v>
      </c>
      <c r="R690" s="130">
        <f t="shared" si="905"/>
        <v>1.003536344</v>
      </c>
      <c r="S690" s="123">
        <f t="shared" si="958"/>
        <v>4.3744573899999999</v>
      </c>
      <c r="T690" s="123">
        <f t="shared" si="911"/>
        <v>0</v>
      </c>
      <c r="U690" s="131" t="str">
        <f t="shared" ref="U690" si="963">U689</f>
        <v>J=</v>
      </c>
      <c r="V690" s="140">
        <f t="shared" si="949"/>
        <v>44674</v>
      </c>
      <c r="W690" s="4"/>
      <c r="X690" s="4"/>
      <c r="Y690" s="4"/>
      <c r="AD690" s="5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</row>
    <row r="691" spans="1:47" x14ac:dyDescent="0.2">
      <c r="A691" s="125">
        <f t="shared" si="907"/>
        <v>44655</v>
      </c>
      <c r="B691" s="123">
        <f t="shared" si="952"/>
        <v>1241.92633746</v>
      </c>
      <c r="C691" s="3">
        <f t="shared" si="947"/>
        <v>1235.31958263</v>
      </c>
      <c r="D691" s="126">
        <f t="shared" si="953"/>
        <v>969.18399999999997</v>
      </c>
      <c r="E691" s="175">
        <f>IF(DAY(A690)=$A$7,VLOOKUP(A690,[1]A!$A$15:$C$500,3),E690)</f>
        <v>972.904</v>
      </c>
      <c r="F691" s="127">
        <f t="shared" si="954"/>
        <v>44616</v>
      </c>
      <c r="G691" s="122">
        <f t="shared" si="955"/>
        <v>3.8382804503582779E-3</v>
      </c>
      <c r="H691" s="128">
        <f t="shared" si="917"/>
        <v>12</v>
      </c>
      <c r="I691" s="128">
        <f t="shared" si="908"/>
        <v>31</v>
      </c>
      <c r="J691" s="123">
        <f t="shared" si="909"/>
        <v>1.0014840419265545</v>
      </c>
      <c r="K691" s="123">
        <v>1</v>
      </c>
      <c r="L691" s="123">
        <f t="shared" si="956"/>
        <v>1.00148404</v>
      </c>
      <c r="M691" s="123">
        <f t="shared" si="957"/>
        <v>1237.1528463</v>
      </c>
      <c r="N691" s="27">
        <f t="shared" si="913"/>
        <v>0</v>
      </c>
      <c r="O691" s="122">
        <f t="shared" si="904"/>
        <v>0</v>
      </c>
      <c r="P691" s="123">
        <f t="shared" si="945"/>
        <v>0</v>
      </c>
      <c r="Q691" s="122">
        <f t="shared" si="910"/>
        <v>0.1268</v>
      </c>
      <c r="R691" s="130">
        <f t="shared" si="905"/>
        <v>1.003858449</v>
      </c>
      <c r="S691" s="123">
        <f t="shared" si="958"/>
        <v>4.7734911599999998</v>
      </c>
      <c r="T691" s="123">
        <f t="shared" si="911"/>
        <v>0</v>
      </c>
      <c r="U691" s="131" t="str">
        <f t="shared" ref="U691" si="964">U690</f>
        <v>J=</v>
      </c>
      <c r="V691" s="140">
        <f t="shared" si="949"/>
        <v>44674</v>
      </c>
      <c r="W691" s="4"/>
      <c r="X691" s="4"/>
      <c r="Y691" s="4"/>
      <c r="AD691" s="5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</row>
    <row r="692" spans="1:47" x14ac:dyDescent="0.2">
      <c r="A692" s="125">
        <f t="shared" si="907"/>
        <v>44656</v>
      </c>
      <c r="B692" s="123">
        <f t="shared" si="952"/>
        <v>1242.4784939400001</v>
      </c>
      <c r="C692" s="3">
        <f t="shared" si="947"/>
        <v>1235.31958263</v>
      </c>
      <c r="D692" s="126">
        <f t="shared" si="953"/>
        <v>969.18399999999997</v>
      </c>
      <c r="E692" s="175">
        <f>IF(DAY(A691)=$A$7,VLOOKUP(A691,[1]A!$A$15:$C$500,3),E691)</f>
        <v>972.904</v>
      </c>
      <c r="F692" s="127">
        <f t="shared" si="954"/>
        <v>44616</v>
      </c>
      <c r="G692" s="122">
        <f t="shared" si="955"/>
        <v>3.8382804503582779E-3</v>
      </c>
      <c r="H692" s="128">
        <f t="shared" si="917"/>
        <v>13</v>
      </c>
      <c r="I692" s="128">
        <f t="shared" si="908"/>
        <v>31</v>
      </c>
      <c r="J692" s="123">
        <f t="shared" si="909"/>
        <v>1.0016078114550591</v>
      </c>
      <c r="K692" s="123">
        <v>1</v>
      </c>
      <c r="L692" s="123">
        <f t="shared" si="956"/>
        <v>1.0016078100000001</v>
      </c>
      <c r="M692" s="123">
        <f t="shared" si="957"/>
        <v>1237.3057418000001</v>
      </c>
      <c r="N692" s="27">
        <f t="shared" si="913"/>
        <v>0</v>
      </c>
      <c r="O692" s="122">
        <f t="shared" si="904"/>
        <v>0</v>
      </c>
      <c r="P692" s="123">
        <f t="shared" si="945"/>
        <v>0</v>
      </c>
      <c r="Q692" s="122">
        <f t="shared" si="910"/>
        <v>0.1268</v>
      </c>
      <c r="R692" s="130">
        <f t="shared" si="905"/>
        <v>1.0041806579999999</v>
      </c>
      <c r="S692" s="123">
        <f t="shared" si="958"/>
        <v>5.1727521400000001</v>
      </c>
      <c r="T692" s="123">
        <f t="shared" si="911"/>
        <v>0</v>
      </c>
      <c r="U692" s="131" t="str">
        <f t="shared" ref="U692" si="965">U691</f>
        <v>J=</v>
      </c>
      <c r="V692" s="140">
        <f t="shared" si="949"/>
        <v>44674</v>
      </c>
      <c r="W692" s="4"/>
      <c r="X692" s="4"/>
      <c r="Y692" s="4"/>
      <c r="AD692" s="5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</row>
    <row r="693" spans="1:47" x14ac:dyDescent="0.2">
      <c r="A693" s="125">
        <f t="shared" si="907"/>
        <v>44657</v>
      </c>
      <c r="B693" s="123">
        <f t="shared" si="952"/>
        <v>1243.0308888300001</v>
      </c>
      <c r="C693" s="3">
        <f t="shared" si="947"/>
        <v>1235.31958263</v>
      </c>
      <c r="D693" s="126">
        <f t="shared" si="953"/>
        <v>969.18399999999997</v>
      </c>
      <c r="E693" s="175">
        <f>IF(DAY(A692)=$A$7,VLOOKUP(A692,[1]A!$A$15:$C$500,3),E692)</f>
        <v>972.904</v>
      </c>
      <c r="F693" s="127">
        <f t="shared" si="954"/>
        <v>44616</v>
      </c>
      <c r="G693" s="122">
        <f t="shared" si="955"/>
        <v>3.8382804503582779E-3</v>
      </c>
      <c r="H693" s="128">
        <f t="shared" si="917"/>
        <v>14</v>
      </c>
      <c r="I693" s="128">
        <f t="shared" si="908"/>
        <v>31</v>
      </c>
      <c r="J693" s="123">
        <f t="shared" si="909"/>
        <v>1.0017315962797597</v>
      </c>
      <c r="K693" s="123">
        <v>1</v>
      </c>
      <c r="L693" s="123">
        <f t="shared" si="956"/>
        <v>1.0017315899999999</v>
      </c>
      <c r="M693" s="123">
        <f t="shared" si="957"/>
        <v>1237.45864966</v>
      </c>
      <c r="N693" s="27">
        <f t="shared" si="913"/>
        <v>0</v>
      </c>
      <c r="O693" s="122">
        <f t="shared" si="904"/>
        <v>0</v>
      </c>
      <c r="P693" s="123">
        <f t="shared" si="945"/>
        <v>0</v>
      </c>
      <c r="Q693" s="122">
        <f t="shared" si="910"/>
        <v>0.1268</v>
      </c>
      <c r="R693" s="130">
        <f t="shared" si="905"/>
        <v>1.0045029700000001</v>
      </c>
      <c r="S693" s="123">
        <f t="shared" si="958"/>
        <v>5.5722391699999996</v>
      </c>
      <c r="T693" s="123">
        <f t="shared" si="911"/>
        <v>0</v>
      </c>
      <c r="U693" s="131" t="str">
        <f t="shared" ref="U693" si="966">U692</f>
        <v>J=</v>
      </c>
      <c r="V693" s="140">
        <f t="shared" si="949"/>
        <v>44674</v>
      </c>
      <c r="W693" s="4"/>
      <c r="X693" s="4"/>
      <c r="Y693" s="4"/>
      <c r="AD693" s="5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</row>
    <row r="694" spans="1:47" x14ac:dyDescent="0.2">
      <c r="A694" s="125">
        <f t="shared" si="907"/>
        <v>44658</v>
      </c>
      <c r="B694" s="123">
        <f t="shared" si="952"/>
        <v>1243.58353459</v>
      </c>
      <c r="C694" s="3">
        <f t="shared" si="947"/>
        <v>1235.31958263</v>
      </c>
      <c r="D694" s="126">
        <f t="shared" si="953"/>
        <v>969.18399999999997</v>
      </c>
      <c r="E694" s="175">
        <f>IF(DAY(A693)=$A$7,VLOOKUP(A693,[1]A!$A$15:$C$500,3),E693)</f>
        <v>972.904</v>
      </c>
      <c r="F694" s="127">
        <f t="shared" si="954"/>
        <v>44616</v>
      </c>
      <c r="G694" s="122">
        <f t="shared" si="955"/>
        <v>3.8382804503582779E-3</v>
      </c>
      <c r="H694" s="128">
        <f t="shared" si="917"/>
        <v>15</v>
      </c>
      <c r="I694" s="128">
        <f t="shared" si="908"/>
        <v>31</v>
      </c>
      <c r="J694" s="123">
        <f t="shared" si="909"/>
        <v>1.0018553964025467</v>
      </c>
      <c r="K694" s="123">
        <v>1</v>
      </c>
      <c r="L694" s="123">
        <f t="shared" si="956"/>
        <v>1.00185539</v>
      </c>
      <c r="M694" s="123">
        <f t="shared" si="957"/>
        <v>1237.6115822300001</v>
      </c>
      <c r="N694" s="27">
        <f t="shared" si="913"/>
        <v>0</v>
      </c>
      <c r="O694" s="122">
        <f t="shared" si="904"/>
        <v>0</v>
      </c>
      <c r="P694" s="123">
        <f t="shared" si="945"/>
        <v>0</v>
      </c>
      <c r="Q694" s="122">
        <f t="shared" si="910"/>
        <v>0.1268</v>
      </c>
      <c r="R694" s="130">
        <f t="shared" si="905"/>
        <v>1.004825385</v>
      </c>
      <c r="S694" s="123">
        <f t="shared" si="958"/>
        <v>5.9719523600000004</v>
      </c>
      <c r="T694" s="123">
        <f t="shared" si="911"/>
        <v>0</v>
      </c>
      <c r="U694" s="131" t="str">
        <f t="shared" ref="U694" si="967">U693</f>
        <v>J=</v>
      </c>
      <c r="V694" s="140">
        <f t="shared" si="949"/>
        <v>44674</v>
      </c>
      <c r="W694" s="4"/>
      <c r="X694" s="4"/>
      <c r="Y694" s="4"/>
      <c r="AD694" s="5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</row>
    <row r="695" spans="1:47" x14ac:dyDescent="0.2">
      <c r="A695" s="125">
        <f t="shared" si="907"/>
        <v>44659</v>
      </c>
      <c r="B695" s="123">
        <f t="shared" si="952"/>
        <v>1244.13643252</v>
      </c>
      <c r="C695" s="3">
        <f t="shared" si="947"/>
        <v>1235.31958263</v>
      </c>
      <c r="D695" s="126">
        <f t="shared" si="953"/>
        <v>969.18399999999997</v>
      </c>
      <c r="E695" s="175">
        <f>IF(DAY(A694)=$A$7,VLOOKUP(A694,[1]A!$A$15:$C$500,3),E694)</f>
        <v>972.904</v>
      </c>
      <c r="F695" s="127">
        <f t="shared" si="954"/>
        <v>44616</v>
      </c>
      <c r="G695" s="122">
        <f t="shared" si="955"/>
        <v>3.8382804503582779E-3</v>
      </c>
      <c r="H695" s="128">
        <f t="shared" si="917"/>
        <v>16</v>
      </c>
      <c r="I695" s="128">
        <f t="shared" si="908"/>
        <v>31</v>
      </c>
      <c r="J695" s="123">
        <f t="shared" si="909"/>
        <v>1.0019792118253108</v>
      </c>
      <c r="K695" s="123">
        <v>1</v>
      </c>
      <c r="L695" s="123">
        <f t="shared" si="956"/>
        <v>1.00197921</v>
      </c>
      <c r="M695" s="123">
        <f t="shared" si="957"/>
        <v>1237.7645395</v>
      </c>
      <c r="N695" s="27">
        <f t="shared" si="913"/>
        <v>0</v>
      </c>
      <c r="O695" s="122">
        <f t="shared" si="904"/>
        <v>0</v>
      </c>
      <c r="P695" s="123">
        <f t="shared" si="945"/>
        <v>0</v>
      </c>
      <c r="Q695" s="122">
        <f t="shared" si="910"/>
        <v>0.1268</v>
      </c>
      <c r="R695" s="130">
        <f t="shared" si="905"/>
        <v>1.005147904</v>
      </c>
      <c r="S695" s="123">
        <f t="shared" si="958"/>
        <v>6.3718930199999999</v>
      </c>
      <c r="T695" s="123">
        <f t="shared" si="911"/>
        <v>0</v>
      </c>
      <c r="U695" s="131" t="str">
        <f t="shared" ref="U695" si="968">U694</f>
        <v>J=</v>
      </c>
      <c r="V695" s="140">
        <f t="shared" si="949"/>
        <v>44674</v>
      </c>
      <c r="W695" s="4"/>
      <c r="X695" s="4"/>
      <c r="Y695" s="4"/>
      <c r="AD695" s="5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</row>
    <row r="696" spans="1:47" x14ac:dyDescent="0.2">
      <c r="A696" s="125">
        <f t="shared" si="907"/>
        <v>44660</v>
      </c>
      <c r="B696" s="123">
        <f t="shared" si="952"/>
        <v>1244.6895702699999</v>
      </c>
      <c r="C696" s="3">
        <f t="shared" si="947"/>
        <v>1235.31958263</v>
      </c>
      <c r="D696" s="126">
        <f t="shared" si="953"/>
        <v>969.18399999999997</v>
      </c>
      <c r="E696" s="175">
        <f>IF(DAY(A695)=$A$7,VLOOKUP(A695,[1]A!$A$15:$C$500,3),E695)</f>
        <v>972.904</v>
      </c>
      <c r="F696" s="127">
        <f t="shared" si="954"/>
        <v>44616</v>
      </c>
      <c r="G696" s="122">
        <f t="shared" si="955"/>
        <v>3.8382804503582779E-3</v>
      </c>
      <c r="H696" s="128">
        <f t="shared" si="917"/>
        <v>17</v>
      </c>
      <c r="I696" s="128">
        <f t="shared" si="908"/>
        <v>31</v>
      </c>
      <c r="J696" s="123">
        <f t="shared" si="909"/>
        <v>1.0021030425499429</v>
      </c>
      <c r="K696" s="123">
        <v>1</v>
      </c>
      <c r="L696" s="123">
        <f t="shared" si="956"/>
        <v>1.0021030399999999</v>
      </c>
      <c r="M696" s="123">
        <f t="shared" si="957"/>
        <v>1237.91750912</v>
      </c>
      <c r="N696" s="27">
        <f t="shared" si="913"/>
        <v>0</v>
      </c>
      <c r="O696" s="122">
        <f t="shared" si="904"/>
        <v>0</v>
      </c>
      <c r="P696" s="123">
        <f t="shared" si="945"/>
        <v>0</v>
      </c>
      <c r="Q696" s="122">
        <f t="shared" si="910"/>
        <v>0.1268</v>
      </c>
      <c r="R696" s="130">
        <f t="shared" si="905"/>
        <v>1.0054705269999999</v>
      </c>
      <c r="S696" s="123">
        <f t="shared" si="958"/>
        <v>6.7720611499999999</v>
      </c>
      <c r="T696" s="123">
        <f t="shared" si="911"/>
        <v>0</v>
      </c>
      <c r="U696" s="131" t="str">
        <f t="shared" ref="U696" si="969">U695</f>
        <v>J=</v>
      </c>
      <c r="V696" s="140">
        <f t="shared" si="949"/>
        <v>44674</v>
      </c>
      <c r="W696" s="4"/>
      <c r="X696" s="4"/>
      <c r="Y696" s="4"/>
      <c r="AD696" s="5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</row>
    <row r="697" spans="1:47" x14ac:dyDescent="0.2">
      <c r="A697" s="125">
        <f t="shared" si="907"/>
        <v>44661</v>
      </c>
      <c r="B697" s="123">
        <f t="shared" si="952"/>
        <v>1245.2429466799999</v>
      </c>
      <c r="C697" s="3">
        <f t="shared" si="947"/>
        <v>1235.31958263</v>
      </c>
      <c r="D697" s="126">
        <f t="shared" si="953"/>
        <v>969.18399999999997</v>
      </c>
      <c r="E697" s="175">
        <f>IF(DAY(A696)=$A$7,VLOOKUP(A696,[1]A!$A$15:$C$500,3),E696)</f>
        <v>972.904</v>
      </c>
      <c r="F697" s="127">
        <f t="shared" si="954"/>
        <v>44616</v>
      </c>
      <c r="G697" s="122">
        <f t="shared" si="955"/>
        <v>3.8382804503582779E-3</v>
      </c>
      <c r="H697" s="128">
        <f t="shared" si="917"/>
        <v>18</v>
      </c>
      <c r="I697" s="128">
        <f t="shared" si="908"/>
        <v>31</v>
      </c>
      <c r="J697" s="123">
        <f t="shared" si="909"/>
        <v>1.0022268885783336</v>
      </c>
      <c r="K697" s="123">
        <v>1</v>
      </c>
      <c r="L697" s="123">
        <f t="shared" si="956"/>
        <v>1.00222688</v>
      </c>
      <c r="M697" s="123">
        <f t="shared" si="957"/>
        <v>1238.0704911</v>
      </c>
      <c r="N697" s="27">
        <f t="shared" si="913"/>
        <v>0</v>
      </c>
      <c r="O697" s="122">
        <f t="shared" si="904"/>
        <v>0</v>
      </c>
      <c r="P697" s="123">
        <f t="shared" si="945"/>
        <v>0</v>
      </c>
      <c r="Q697" s="122">
        <f t="shared" si="910"/>
        <v>0.1268</v>
      </c>
      <c r="R697" s="130">
        <f t="shared" si="905"/>
        <v>1.005793253</v>
      </c>
      <c r="S697" s="123">
        <f t="shared" si="958"/>
        <v>7.1724555800000003</v>
      </c>
      <c r="T697" s="123">
        <f t="shared" si="911"/>
        <v>0</v>
      </c>
      <c r="U697" s="131" t="str">
        <f t="shared" ref="U697" si="970">U696</f>
        <v>J=</v>
      </c>
      <c r="V697" s="140">
        <f t="shared" si="949"/>
        <v>44674</v>
      </c>
      <c r="W697" s="4"/>
      <c r="X697" s="4"/>
      <c r="Y697" s="4"/>
      <c r="AD697" s="5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</row>
    <row r="698" spans="1:47" x14ac:dyDescent="0.2">
      <c r="A698" s="125">
        <f t="shared" si="907"/>
        <v>44662</v>
      </c>
      <c r="B698" s="123">
        <f t="shared" si="952"/>
        <v>1245.79657546</v>
      </c>
      <c r="C698" s="3">
        <f t="shared" si="947"/>
        <v>1235.31958263</v>
      </c>
      <c r="D698" s="126">
        <f t="shared" si="953"/>
        <v>969.18399999999997</v>
      </c>
      <c r="E698" s="175">
        <f>IF(DAY(A697)=$A$7,VLOOKUP(A697,[1]A!$A$15:$C$500,3),E697)</f>
        <v>972.904</v>
      </c>
      <c r="F698" s="127">
        <f t="shared" si="954"/>
        <v>44616</v>
      </c>
      <c r="G698" s="122">
        <f t="shared" si="955"/>
        <v>3.8382804503582779E-3</v>
      </c>
      <c r="H698" s="128">
        <f t="shared" si="917"/>
        <v>19</v>
      </c>
      <c r="I698" s="128">
        <f t="shared" si="908"/>
        <v>31</v>
      </c>
      <c r="J698" s="123">
        <f t="shared" si="909"/>
        <v>1.0023507499123749</v>
      </c>
      <c r="K698" s="123">
        <v>1</v>
      </c>
      <c r="L698" s="123">
        <f t="shared" si="956"/>
        <v>1.00235074</v>
      </c>
      <c r="M698" s="123">
        <f t="shared" si="957"/>
        <v>1238.2234977799999</v>
      </c>
      <c r="N698" s="27">
        <f t="shared" si="913"/>
        <v>0</v>
      </c>
      <c r="O698" s="122">
        <f t="shared" si="904"/>
        <v>0</v>
      </c>
      <c r="P698" s="123">
        <f t="shared" si="945"/>
        <v>0</v>
      </c>
      <c r="Q698" s="122">
        <f t="shared" si="910"/>
        <v>0.1268</v>
      </c>
      <c r="R698" s="130">
        <f t="shared" si="905"/>
        <v>1.006116083</v>
      </c>
      <c r="S698" s="123">
        <f t="shared" si="958"/>
        <v>7.5730776799999999</v>
      </c>
      <c r="T698" s="123">
        <f t="shared" si="911"/>
        <v>0</v>
      </c>
      <c r="U698" s="131" t="str">
        <f t="shared" ref="U698" si="971">U697</f>
        <v>J=</v>
      </c>
      <c r="V698" s="140">
        <f t="shared" si="949"/>
        <v>44674</v>
      </c>
      <c r="W698" s="4"/>
      <c r="X698" s="4"/>
      <c r="Y698" s="4"/>
      <c r="AD698" s="5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</row>
    <row r="699" spans="1:47" x14ac:dyDescent="0.2">
      <c r="A699" s="125">
        <f t="shared" si="907"/>
        <v>44663</v>
      </c>
      <c r="B699" s="123">
        <f t="shared" si="952"/>
        <v>1246.3504554499998</v>
      </c>
      <c r="C699" s="3">
        <f t="shared" si="947"/>
        <v>1235.31958263</v>
      </c>
      <c r="D699" s="126">
        <f t="shared" si="953"/>
        <v>969.18399999999997</v>
      </c>
      <c r="E699" s="175">
        <f>IF(DAY(A698)=$A$7,VLOOKUP(A698,[1]A!$A$15:$C$500,3),E698)</f>
        <v>972.904</v>
      </c>
      <c r="F699" s="127">
        <f t="shared" si="954"/>
        <v>44616</v>
      </c>
      <c r="G699" s="122">
        <f t="shared" si="955"/>
        <v>3.8382804503582779E-3</v>
      </c>
      <c r="H699" s="128">
        <f t="shared" si="917"/>
        <v>20</v>
      </c>
      <c r="I699" s="128">
        <f t="shared" si="908"/>
        <v>31</v>
      </c>
      <c r="J699" s="123">
        <f t="shared" si="909"/>
        <v>1.0024746265539581</v>
      </c>
      <c r="K699" s="123">
        <v>1</v>
      </c>
      <c r="L699" s="123">
        <f t="shared" si="956"/>
        <v>1.0024746200000001</v>
      </c>
      <c r="M699" s="123">
        <f t="shared" si="957"/>
        <v>1238.3765291699999</v>
      </c>
      <c r="N699" s="27">
        <f t="shared" si="913"/>
        <v>0</v>
      </c>
      <c r="O699" s="122">
        <f t="shared" si="904"/>
        <v>0</v>
      </c>
      <c r="P699" s="123">
        <f t="shared" si="945"/>
        <v>0</v>
      </c>
      <c r="Q699" s="122">
        <f t="shared" si="910"/>
        <v>0.1268</v>
      </c>
      <c r="R699" s="130">
        <f t="shared" si="905"/>
        <v>1.0064390160000001</v>
      </c>
      <c r="S699" s="123">
        <f t="shared" si="958"/>
        <v>7.9739262799999997</v>
      </c>
      <c r="T699" s="123">
        <f t="shared" si="911"/>
        <v>0</v>
      </c>
      <c r="U699" s="131" t="str">
        <f t="shared" ref="U699" si="972">U698</f>
        <v>J=</v>
      </c>
      <c r="V699" s="140">
        <f t="shared" si="949"/>
        <v>44674</v>
      </c>
      <c r="W699" s="4"/>
      <c r="X699" s="4"/>
      <c r="Y699" s="4"/>
      <c r="AD699" s="5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</row>
    <row r="700" spans="1:47" x14ac:dyDescent="0.2">
      <c r="A700" s="125">
        <f t="shared" si="907"/>
        <v>44664</v>
      </c>
      <c r="B700" s="123">
        <f t="shared" si="952"/>
        <v>1246.90457552</v>
      </c>
      <c r="C700" s="3">
        <f t="shared" si="947"/>
        <v>1235.31958263</v>
      </c>
      <c r="D700" s="126">
        <f t="shared" si="953"/>
        <v>969.18399999999997</v>
      </c>
      <c r="E700" s="175">
        <f>IF(DAY(A699)=$A$7,VLOOKUP(A699,[1]A!$A$15:$C$500,3),E699)</f>
        <v>972.904</v>
      </c>
      <c r="F700" s="127">
        <f t="shared" si="954"/>
        <v>44616</v>
      </c>
      <c r="G700" s="122">
        <f t="shared" si="955"/>
        <v>3.8382804503582779E-3</v>
      </c>
      <c r="H700" s="128">
        <f t="shared" si="917"/>
        <v>21</v>
      </c>
      <c r="I700" s="128">
        <f t="shared" si="908"/>
        <v>31</v>
      </c>
      <c r="J700" s="123">
        <f t="shared" si="909"/>
        <v>1.0025985185049748</v>
      </c>
      <c r="K700" s="123">
        <v>1</v>
      </c>
      <c r="L700" s="123">
        <f t="shared" si="956"/>
        <v>1.0025985100000001</v>
      </c>
      <c r="M700" s="123">
        <f t="shared" si="957"/>
        <v>1238.5295729100001</v>
      </c>
      <c r="N700" s="27">
        <f t="shared" si="913"/>
        <v>0</v>
      </c>
      <c r="O700" s="122">
        <f t="shared" si="904"/>
        <v>0</v>
      </c>
      <c r="P700" s="123">
        <f t="shared" si="945"/>
        <v>0</v>
      </c>
      <c r="Q700" s="122">
        <f t="shared" si="910"/>
        <v>0.1268</v>
      </c>
      <c r="R700" s="130">
        <f t="shared" si="905"/>
        <v>1.0067620530000001</v>
      </c>
      <c r="S700" s="123">
        <f t="shared" si="958"/>
        <v>8.3750026099999992</v>
      </c>
      <c r="T700" s="123">
        <f t="shared" si="911"/>
        <v>0</v>
      </c>
      <c r="U700" s="131" t="str">
        <f t="shared" ref="U700" si="973">U699</f>
        <v>J=</v>
      </c>
      <c r="V700" s="140">
        <f t="shared" si="949"/>
        <v>44674</v>
      </c>
      <c r="W700" s="4"/>
      <c r="X700" s="4"/>
      <c r="Y700" s="4"/>
      <c r="AD700" s="5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</row>
    <row r="701" spans="1:47" x14ac:dyDescent="0.2">
      <c r="A701" s="125">
        <f t="shared" si="907"/>
        <v>44665</v>
      </c>
      <c r="B701" s="123">
        <f t="shared" si="952"/>
        <v>1247.4589469299999</v>
      </c>
      <c r="C701" s="3">
        <f t="shared" si="947"/>
        <v>1235.31958263</v>
      </c>
      <c r="D701" s="126">
        <f t="shared" si="953"/>
        <v>969.18399999999997</v>
      </c>
      <c r="E701" s="175">
        <f>IF(DAY(A700)=$A$7,VLOOKUP(A700,[1]A!$A$15:$C$500,3),E700)</f>
        <v>972.904</v>
      </c>
      <c r="F701" s="127">
        <f t="shared" si="954"/>
        <v>44616</v>
      </c>
      <c r="G701" s="122">
        <f t="shared" si="955"/>
        <v>3.8382804503582779E-3</v>
      </c>
      <c r="H701" s="128">
        <f t="shared" si="917"/>
        <v>22</v>
      </c>
      <c r="I701" s="128">
        <f t="shared" si="908"/>
        <v>31</v>
      </c>
      <c r="J701" s="123">
        <f t="shared" si="909"/>
        <v>1.0027224257673173</v>
      </c>
      <c r="K701" s="123">
        <v>1</v>
      </c>
      <c r="L701" s="123">
        <f t="shared" si="956"/>
        <v>1.00272242</v>
      </c>
      <c r="M701" s="123">
        <f t="shared" si="957"/>
        <v>1238.6826413599999</v>
      </c>
      <c r="N701" s="27">
        <f t="shared" si="913"/>
        <v>0</v>
      </c>
      <c r="O701" s="122">
        <f t="shared" si="904"/>
        <v>0</v>
      </c>
      <c r="P701" s="123">
        <f t="shared" si="945"/>
        <v>0</v>
      </c>
      <c r="Q701" s="122">
        <f t="shared" si="910"/>
        <v>0.1268</v>
      </c>
      <c r="R701" s="130">
        <f t="shared" si="905"/>
        <v>1.007085193</v>
      </c>
      <c r="S701" s="123">
        <f t="shared" si="958"/>
        <v>8.7763055699999999</v>
      </c>
      <c r="T701" s="123">
        <f t="shared" si="911"/>
        <v>0</v>
      </c>
      <c r="U701" s="131" t="str">
        <f t="shared" ref="U701" si="974">U700</f>
        <v>J=</v>
      </c>
      <c r="V701" s="140">
        <f t="shared" si="949"/>
        <v>44674</v>
      </c>
      <c r="W701" s="4"/>
      <c r="X701" s="4"/>
      <c r="Y701" s="4"/>
      <c r="AD701" s="5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</row>
    <row r="702" spans="1:47" x14ac:dyDescent="0.2">
      <c r="A702" s="125">
        <f t="shared" si="907"/>
        <v>44666</v>
      </c>
      <c r="B702" s="123">
        <f t="shared" si="952"/>
        <v>1248.0135598000002</v>
      </c>
      <c r="C702" s="3">
        <f t="shared" si="947"/>
        <v>1235.31958263</v>
      </c>
      <c r="D702" s="126">
        <f t="shared" si="953"/>
        <v>969.18399999999997</v>
      </c>
      <c r="E702" s="175">
        <f>IF(DAY(A701)=$A$7,VLOOKUP(A701,[1]A!$A$15:$C$500,3),E701)</f>
        <v>972.904</v>
      </c>
      <c r="F702" s="127">
        <f t="shared" si="954"/>
        <v>44616</v>
      </c>
      <c r="G702" s="122">
        <f t="shared" si="955"/>
        <v>3.8382804503582779E-3</v>
      </c>
      <c r="H702" s="128">
        <f t="shared" si="917"/>
        <v>23</v>
      </c>
      <c r="I702" s="128">
        <f t="shared" si="908"/>
        <v>31</v>
      </c>
      <c r="J702" s="123">
        <f t="shared" si="909"/>
        <v>1.0028463483428778</v>
      </c>
      <c r="K702" s="123">
        <v>1</v>
      </c>
      <c r="L702" s="123">
        <f t="shared" si="956"/>
        <v>1.0028463400000001</v>
      </c>
      <c r="M702" s="123">
        <f t="shared" si="957"/>
        <v>1238.8357221700001</v>
      </c>
      <c r="N702" s="27">
        <f t="shared" si="913"/>
        <v>0</v>
      </c>
      <c r="O702" s="122">
        <f t="shared" si="904"/>
        <v>0</v>
      </c>
      <c r="P702" s="123">
        <f t="shared" si="945"/>
        <v>0</v>
      </c>
      <c r="Q702" s="122">
        <f t="shared" si="910"/>
        <v>0.1268</v>
      </c>
      <c r="R702" s="130">
        <f t="shared" si="905"/>
        <v>1.0074084379999999</v>
      </c>
      <c r="S702" s="123">
        <f t="shared" si="958"/>
        <v>9.1778376300000009</v>
      </c>
      <c r="T702" s="123">
        <f t="shared" si="911"/>
        <v>0</v>
      </c>
      <c r="U702" s="131" t="str">
        <f t="shared" ref="U702" si="975">U701</f>
        <v>J=</v>
      </c>
      <c r="V702" s="140">
        <f t="shared" si="949"/>
        <v>44674</v>
      </c>
      <c r="W702" s="4"/>
      <c r="X702" s="4"/>
      <c r="Y702" s="4"/>
      <c r="AD702" s="5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</row>
    <row r="703" spans="1:47" x14ac:dyDescent="0.2">
      <c r="A703" s="125">
        <f t="shared" si="907"/>
        <v>44667</v>
      </c>
      <c r="B703" s="123">
        <f t="shared" si="952"/>
        <v>1248.5684241400002</v>
      </c>
      <c r="C703" s="3">
        <f t="shared" si="947"/>
        <v>1235.31958263</v>
      </c>
      <c r="D703" s="126">
        <f t="shared" si="953"/>
        <v>969.18399999999997</v>
      </c>
      <c r="E703" s="175">
        <f>IF(DAY(A702)=$A$7,VLOOKUP(A702,[1]A!$A$15:$C$500,3),E702)</f>
        <v>972.904</v>
      </c>
      <c r="F703" s="127">
        <f t="shared" si="954"/>
        <v>44616</v>
      </c>
      <c r="G703" s="122">
        <f t="shared" si="955"/>
        <v>3.8382804503582779E-3</v>
      </c>
      <c r="H703" s="128">
        <f t="shared" si="917"/>
        <v>24</v>
      </c>
      <c r="I703" s="128">
        <f t="shared" si="908"/>
        <v>31</v>
      </c>
      <c r="J703" s="123">
        <f t="shared" si="909"/>
        <v>1.0029702862335488</v>
      </c>
      <c r="K703" s="123">
        <v>1</v>
      </c>
      <c r="L703" s="123">
        <f t="shared" si="956"/>
        <v>1.00297028</v>
      </c>
      <c r="M703" s="123">
        <f t="shared" si="957"/>
        <v>1238.9888276700001</v>
      </c>
      <c r="N703" s="27">
        <f t="shared" si="913"/>
        <v>0</v>
      </c>
      <c r="O703" s="122">
        <f t="shared" si="904"/>
        <v>0</v>
      </c>
      <c r="P703" s="123">
        <f t="shared" si="945"/>
        <v>0</v>
      </c>
      <c r="Q703" s="122">
        <f t="shared" si="910"/>
        <v>0.1268</v>
      </c>
      <c r="R703" s="130">
        <f t="shared" si="905"/>
        <v>1.0077317859999999</v>
      </c>
      <c r="S703" s="123">
        <f t="shared" si="958"/>
        <v>9.5795964700000003</v>
      </c>
      <c r="T703" s="123">
        <f t="shared" si="911"/>
        <v>0</v>
      </c>
      <c r="U703" s="131" t="str">
        <f t="shared" ref="U703" si="976">U702</f>
        <v>J=</v>
      </c>
      <c r="V703" s="140">
        <f t="shared" si="949"/>
        <v>44674</v>
      </c>
      <c r="W703" s="4"/>
      <c r="X703" s="4"/>
      <c r="Y703" s="4"/>
      <c r="AD703" s="5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</row>
    <row r="704" spans="1:47" x14ac:dyDescent="0.2">
      <c r="A704" s="125">
        <f t="shared" si="907"/>
        <v>44668</v>
      </c>
      <c r="B704" s="123">
        <f t="shared" si="952"/>
        <v>1249.12352882</v>
      </c>
      <c r="C704" s="3">
        <f t="shared" si="947"/>
        <v>1235.31958263</v>
      </c>
      <c r="D704" s="126">
        <f t="shared" si="953"/>
        <v>969.18399999999997</v>
      </c>
      <c r="E704" s="175">
        <f>IF(DAY(A703)=$A$7,VLOOKUP(A703,[1]A!$A$15:$C$500,3),E703)</f>
        <v>972.904</v>
      </c>
      <c r="F704" s="127">
        <f t="shared" si="954"/>
        <v>44616</v>
      </c>
      <c r="G704" s="122">
        <f t="shared" si="955"/>
        <v>3.8382804503582779E-3</v>
      </c>
      <c r="H704" s="128">
        <f t="shared" si="917"/>
        <v>25</v>
      </c>
      <c r="I704" s="128">
        <f t="shared" si="908"/>
        <v>31</v>
      </c>
      <c r="J704" s="123">
        <f t="shared" si="909"/>
        <v>1.003094239441223</v>
      </c>
      <c r="K704" s="123">
        <v>1</v>
      </c>
      <c r="L704" s="123">
        <f t="shared" si="956"/>
        <v>1.0030942300000001</v>
      </c>
      <c r="M704" s="123">
        <f t="shared" si="957"/>
        <v>1239.1419455400001</v>
      </c>
      <c r="N704" s="27">
        <f t="shared" si="913"/>
        <v>0</v>
      </c>
      <c r="O704" s="122">
        <f t="shared" si="904"/>
        <v>0</v>
      </c>
      <c r="P704" s="123">
        <f t="shared" si="945"/>
        <v>0</v>
      </c>
      <c r="Q704" s="122">
        <f t="shared" si="910"/>
        <v>0.1268</v>
      </c>
      <c r="R704" s="130">
        <f t="shared" si="905"/>
        <v>1.0080552380000001</v>
      </c>
      <c r="S704" s="123">
        <f t="shared" si="958"/>
        <v>9.9815832800000006</v>
      </c>
      <c r="T704" s="123">
        <f t="shared" si="911"/>
        <v>0</v>
      </c>
      <c r="U704" s="131" t="str">
        <f t="shared" ref="U704" si="977">U703</f>
        <v>J=</v>
      </c>
      <c r="V704" s="140">
        <f t="shared" si="949"/>
        <v>44674</v>
      </c>
      <c r="W704" s="4"/>
      <c r="X704" s="4"/>
      <c r="Y704" s="4"/>
      <c r="AD704" s="5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  <c r="AU704" s="13"/>
    </row>
    <row r="705" spans="1:161" x14ac:dyDescent="0.2">
      <c r="A705" s="125">
        <f t="shared" si="907"/>
        <v>44669</v>
      </c>
      <c r="B705" s="123">
        <f t="shared" si="952"/>
        <v>1249.67888511</v>
      </c>
      <c r="C705" s="3">
        <f t="shared" si="947"/>
        <v>1235.31958263</v>
      </c>
      <c r="D705" s="126">
        <f t="shared" si="953"/>
        <v>969.18399999999997</v>
      </c>
      <c r="E705" s="175">
        <f>IF(DAY(A704)=$A$7,VLOOKUP(A704,[1]A!$A$15:$C$500,3),E704)</f>
        <v>972.904</v>
      </c>
      <c r="F705" s="127">
        <f t="shared" si="954"/>
        <v>44616</v>
      </c>
      <c r="G705" s="122">
        <f t="shared" si="955"/>
        <v>3.8382804503582779E-3</v>
      </c>
      <c r="H705" s="128">
        <f t="shared" si="917"/>
        <v>26</v>
      </c>
      <c r="I705" s="128">
        <f t="shared" si="908"/>
        <v>31</v>
      </c>
      <c r="J705" s="123">
        <f t="shared" si="909"/>
        <v>1.0032182079677934</v>
      </c>
      <c r="K705" s="123">
        <v>1</v>
      </c>
      <c r="L705" s="123">
        <f t="shared" si="956"/>
        <v>1.0032182000000001</v>
      </c>
      <c r="M705" s="123">
        <f t="shared" si="957"/>
        <v>1239.2950881100001</v>
      </c>
      <c r="N705" s="27">
        <f t="shared" si="913"/>
        <v>0</v>
      </c>
      <c r="O705" s="122">
        <f t="shared" si="904"/>
        <v>0</v>
      </c>
      <c r="P705" s="123">
        <f t="shared" si="945"/>
        <v>0</v>
      </c>
      <c r="Q705" s="122">
        <f t="shared" si="910"/>
        <v>0.1268</v>
      </c>
      <c r="R705" s="130">
        <f t="shared" si="905"/>
        <v>1.0083787930000001</v>
      </c>
      <c r="S705" s="123">
        <f t="shared" si="958"/>
        <v>10.383796999999999</v>
      </c>
      <c r="T705" s="123">
        <f t="shared" si="911"/>
        <v>0</v>
      </c>
      <c r="U705" s="131" t="str">
        <f t="shared" ref="U705" si="978">U704</f>
        <v>J=</v>
      </c>
      <c r="V705" s="140">
        <f t="shared" si="949"/>
        <v>44674</v>
      </c>
      <c r="W705" s="4"/>
      <c r="X705" s="4"/>
      <c r="Y705" s="4"/>
      <c r="AD705" s="5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  <c r="AU705" s="13"/>
    </row>
    <row r="706" spans="1:161" x14ac:dyDescent="0.2">
      <c r="A706" s="125">
        <f t="shared" si="907"/>
        <v>44670</v>
      </c>
      <c r="B706" s="123">
        <f t="shared" si="952"/>
        <v>1250.2344955600001</v>
      </c>
      <c r="C706" s="3">
        <f t="shared" si="947"/>
        <v>1235.31958263</v>
      </c>
      <c r="D706" s="126">
        <f t="shared" si="953"/>
        <v>969.18399999999997</v>
      </c>
      <c r="E706" s="175">
        <f>IF(DAY(A705)=$A$7,VLOOKUP(A705,[1]A!$A$15:$C$500,3),E705)</f>
        <v>972.904</v>
      </c>
      <c r="F706" s="127">
        <f t="shared" si="954"/>
        <v>44616</v>
      </c>
      <c r="G706" s="122">
        <f t="shared" si="955"/>
        <v>3.8382804503582779E-3</v>
      </c>
      <c r="H706" s="128">
        <f t="shared" si="917"/>
        <v>27</v>
      </c>
      <c r="I706" s="128">
        <f t="shared" si="908"/>
        <v>31</v>
      </c>
      <c r="J706" s="123">
        <f t="shared" si="909"/>
        <v>1.0033421918151531</v>
      </c>
      <c r="K706" s="123">
        <v>1</v>
      </c>
      <c r="L706" s="123">
        <f t="shared" si="956"/>
        <v>1.0033421899999999</v>
      </c>
      <c r="M706" s="123">
        <f t="shared" si="957"/>
        <v>1239.4482553800001</v>
      </c>
      <c r="N706" s="27">
        <f t="shared" si="913"/>
        <v>0</v>
      </c>
      <c r="O706" s="122">
        <f t="shared" si="904"/>
        <v>0</v>
      </c>
      <c r="P706" s="123">
        <f t="shared" si="945"/>
        <v>0</v>
      </c>
      <c r="Q706" s="122">
        <f t="shared" si="910"/>
        <v>0.1268</v>
      </c>
      <c r="R706" s="130">
        <f t="shared" si="905"/>
        <v>1.0087024529999999</v>
      </c>
      <c r="S706" s="123">
        <f t="shared" si="958"/>
        <v>10.78624018</v>
      </c>
      <c r="T706" s="123">
        <f t="shared" si="911"/>
        <v>0</v>
      </c>
      <c r="U706" s="131" t="str">
        <f t="shared" ref="U706" si="979">U705</f>
        <v>J=</v>
      </c>
      <c r="V706" s="140">
        <f t="shared" si="949"/>
        <v>44674</v>
      </c>
      <c r="W706" s="4"/>
      <c r="X706" s="4"/>
      <c r="Y706" s="4"/>
      <c r="AD706" s="5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  <c r="AU706" s="13"/>
    </row>
    <row r="707" spans="1:161" x14ac:dyDescent="0.2">
      <c r="A707" s="125">
        <f t="shared" si="907"/>
        <v>44671</v>
      </c>
      <c r="B707" s="123">
        <f t="shared" si="952"/>
        <v>1250.79034531</v>
      </c>
      <c r="C707" s="3">
        <f t="shared" si="947"/>
        <v>1235.31958263</v>
      </c>
      <c r="D707" s="126">
        <f t="shared" si="953"/>
        <v>969.18399999999997</v>
      </c>
      <c r="E707" s="175">
        <f>IF(DAY(A706)=$A$7,VLOOKUP(A706,[1]A!$A$15:$C$500,3),E706)</f>
        <v>972.904</v>
      </c>
      <c r="F707" s="127">
        <f t="shared" si="954"/>
        <v>44616</v>
      </c>
      <c r="G707" s="122">
        <f t="shared" si="955"/>
        <v>3.8382804503582779E-3</v>
      </c>
      <c r="H707" s="128">
        <f t="shared" si="917"/>
        <v>28</v>
      </c>
      <c r="I707" s="128">
        <f t="shared" si="908"/>
        <v>31</v>
      </c>
      <c r="J707" s="123">
        <f t="shared" si="909"/>
        <v>1.0034661909851956</v>
      </c>
      <c r="K707" s="123">
        <v>1</v>
      </c>
      <c r="L707" s="123">
        <f t="shared" si="956"/>
        <v>1.0034661899999999</v>
      </c>
      <c r="M707" s="123">
        <f t="shared" si="957"/>
        <v>1239.6014350099999</v>
      </c>
      <c r="N707" s="27">
        <f t="shared" si="913"/>
        <v>0</v>
      </c>
      <c r="O707" s="122">
        <f t="shared" si="904"/>
        <v>0</v>
      </c>
      <c r="P707" s="123">
        <f t="shared" si="945"/>
        <v>0</v>
      </c>
      <c r="Q707" s="122">
        <f t="shared" si="910"/>
        <v>0.1268</v>
      </c>
      <c r="R707" s="130">
        <f t="shared" si="905"/>
        <v>1.0090262160000001</v>
      </c>
      <c r="S707" s="123">
        <f t="shared" si="958"/>
        <v>11.1889103</v>
      </c>
      <c r="T707" s="123">
        <f t="shared" si="911"/>
        <v>0</v>
      </c>
      <c r="U707" s="131" t="str">
        <f t="shared" ref="U707" si="980">U706</f>
        <v>J=</v>
      </c>
      <c r="V707" s="140">
        <f t="shared" si="949"/>
        <v>44674</v>
      </c>
      <c r="W707" s="4"/>
      <c r="X707" s="4"/>
      <c r="Y707" s="4"/>
      <c r="AD707" s="5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  <c r="AU707" s="13"/>
    </row>
    <row r="708" spans="1:161" x14ac:dyDescent="0.2">
      <c r="A708" s="125">
        <f t="shared" si="907"/>
        <v>44672</v>
      </c>
      <c r="B708" s="123">
        <f t="shared" si="952"/>
        <v>1251.3464368899999</v>
      </c>
      <c r="C708" s="3">
        <f t="shared" si="947"/>
        <v>1235.31958263</v>
      </c>
      <c r="D708" s="126">
        <f t="shared" si="953"/>
        <v>969.18399999999997</v>
      </c>
      <c r="E708" s="175">
        <f>IF(DAY(A707)=$A$7,VLOOKUP(A707,[1]A!$A$15:$C$500,3),E707)</f>
        <v>972.904</v>
      </c>
      <c r="F708" s="127">
        <f t="shared" si="954"/>
        <v>44616</v>
      </c>
      <c r="G708" s="122">
        <f t="shared" si="955"/>
        <v>3.8382804503582779E-3</v>
      </c>
      <c r="H708" s="128">
        <f t="shared" si="917"/>
        <v>29</v>
      </c>
      <c r="I708" s="128">
        <f t="shared" si="908"/>
        <v>31</v>
      </c>
      <c r="J708" s="123">
        <f t="shared" si="909"/>
        <v>1.0035902054798147</v>
      </c>
      <c r="K708" s="123">
        <v>1</v>
      </c>
      <c r="L708" s="123">
        <f t="shared" si="956"/>
        <v>1.0035902000000001</v>
      </c>
      <c r="M708" s="123">
        <f t="shared" si="957"/>
        <v>1239.7546269899999</v>
      </c>
      <c r="N708" s="27">
        <f t="shared" si="913"/>
        <v>0</v>
      </c>
      <c r="O708" s="122">
        <f t="shared" si="904"/>
        <v>0</v>
      </c>
      <c r="P708" s="123">
        <f t="shared" si="945"/>
        <v>0</v>
      </c>
      <c r="Q708" s="122">
        <f t="shared" si="910"/>
        <v>0.1268</v>
      </c>
      <c r="R708" s="130">
        <f t="shared" si="905"/>
        <v>1.009350084</v>
      </c>
      <c r="S708" s="123">
        <f t="shared" si="958"/>
        <v>11.591809899999999</v>
      </c>
      <c r="T708" s="123">
        <f t="shared" si="911"/>
        <v>0</v>
      </c>
      <c r="U708" s="131" t="str">
        <f t="shared" ref="U708" si="981">U707</f>
        <v>J=</v>
      </c>
      <c r="V708" s="140">
        <f t="shared" si="949"/>
        <v>44674</v>
      </c>
      <c r="W708" s="4"/>
      <c r="X708" s="4"/>
      <c r="Y708" s="4"/>
      <c r="AD708" s="5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  <c r="AU708" s="13"/>
    </row>
    <row r="709" spans="1:161" x14ac:dyDescent="0.2">
      <c r="A709" s="125">
        <f t="shared" si="907"/>
        <v>44673</v>
      </c>
      <c r="B709" s="123">
        <f t="shared" si="952"/>
        <v>1251.9027803500001</v>
      </c>
      <c r="C709" s="3">
        <f t="shared" si="947"/>
        <v>1235.31958263</v>
      </c>
      <c r="D709" s="126">
        <f t="shared" si="953"/>
        <v>969.18399999999997</v>
      </c>
      <c r="E709" s="175">
        <f>IF(DAY(A708)=$A$7,VLOOKUP(A708,[1]A!$A$15:$C$500,3),E708)</f>
        <v>972.904</v>
      </c>
      <c r="F709" s="127">
        <f t="shared" si="954"/>
        <v>44616</v>
      </c>
      <c r="G709" s="122">
        <f t="shared" si="955"/>
        <v>3.8382804503582779E-3</v>
      </c>
      <c r="H709" s="128">
        <f t="shared" si="917"/>
        <v>30</v>
      </c>
      <c r="I709" s="128">
        <f t="shared" si="908"/>
        <v>31</v>
      </c>
      <c r="J709" s="123">
        <f t="shared" si="909"/>
        <v>1.0037142353009043</v>
      </c>
      <c r="K709" s="123">
        <v>1</v>
      </c>
      <c r="L709" s="123">
        <f t="shared" si="956"/>
        <v>1.0037142299999999</v>
      </c>
      <c r="M709" s="123">
        <f t="shared" si="957"/>
        <v>1239.90784368</v>
      </c>
      <c r="N709" s="27">
        <f t="shared" si="913"/>
        <v>0</v>
      </c>
      <c r="O709" s="122">
        <f t="shared" si="904"/>
        <v>0</v>
      </c>
      <c r="P709" s="123">
        <f t="shared" si="945"/>
        <v>0</v>
      </c>
      <c r="Q709" s="122">
        <f t="shared" si="910"/>
        <v>0.1268</v>
      </c>
      <c r="R709" s="130">
        <f t="shared" si="905"/>
        <v>1.0096740550000001</v>
      </c>
      <c r="S709" s="123">
        <f t="shared" si="958"/>
        <v>11.99493667</v>
      </c>
      <c r="T709" s="123">
        <f t="shared" si="911"/>
        <v>0</v>
      </c>
      <c r="U709" s="131" t="str">
        <f t="shared" ref="U709" si="982">U708</f>
        <v>J=</v>
      </c>
      <c r="V709" s="140">
        <f t="shared" si="949"/>
        <v>44674</v>
      </c>
      <c r="W709" s="28"/>
      <c r="X709" s="4"/>
      <c r="Y709" s="4"/>
      <c r="AA709" s="18"/>
      <c r="AB709" s="18"/>
      <c r="AC709" s="18"/>
      <c r="AD709" s="19"/>
      <c r="AE709" s="18"/>
      <c r="AF709" s="18"/>
      <c r="AG709" s="18"/>
      <c r="AH709" s="18"/>
      <c r="AI709" s="17"/>
      <c r="AJ709" s="17"/>
      <c r="AK709" s="17"/>
      <c r="AL709" s="17"/>
      <c r="AM709" s="17"/>
      <c r="AN709" s="17"/>
      <c r="AO709" s="17"/>
      <c r="AP709" s="17"/>
      <c r="AQ709" s="17"/>
      <c r="AR709" s="17"/>
      <c r="AS709" s="17"/>
      <c r="AT709" s="17"/>
      <c r="AU709" s="17"/>
      <c r="AV709" s="18"/>
      <c r="AW709" s="18"/>
      <c r="AX709" s="18"/>
      <c r="AY709" s="18"/>
      <c r="AZ709" s="18"/>
      <c r="BA709" s="18"/>
      <c r="BB709" s="18"/>
      <c r="BC709" s="18"/>
      <c r="BD709" s="18"/>
      <c r="BE709" s="18"/>
      <c r="BF709" s="18"/>
      <c r="BG709" s="18"/>
      <c r="BH709" s="18"/>
      <c r="BI709" s="18"/>
      <c r="BJ709" s="18"/>
      <c r="BK709" s="18"/>
      <c r="BL709" s="18"/>
      <c r="BM709" s="18"/>
      <c r="BN709" s="18"/>
      <c r="BO709" s="18"/>
      <c r="BP709" s="18"/>
      <c r="BQ709" s="18"/>
      <c r="BR709" s="18"/>
      <c r="BS709" s="18"/>
      <c r="BT709" s="18"/>
      <c r="BU709" s="18"/>
      <c r="BV709" s="18"/>
      <c r="BW709" s="18"/>
      <c r="BX709" s="18"/>
      <c r="BY709" s="18"/>
      <c r="BZ709" s="18"/>
      <c r="CA709" s="18"/>
      <c r="CB709" s="18"/>
      <c r="CC709" s="18"/>
      <c r="CD709" s="18"/>
      <c r="CE709" s="18"/>
      <c r="CF709" s="18"/>
      <c r="CG709" s="18"/>
      <c r="CH709" s="18"/>
      <c r="CI709" s="18"/>
      <c r="CJ709" s="18"/>
      <c r="CK709" s="18"/>
      <c r="CL709" s="18"/>
      <c r="CM709" s="18"/>
      <c r="CN709" s="18"/>
      <c r="CO709" s="18"/>
      <c r="CP709" s="18"/>
      <c r="CQ709" s="18"/>
      <c r="CR709" s="18"/>
      <c r="CS709" s="18"/>
      <c r="CT709" s="18"/>
      <c r="CU709" s="18"/>
      <c r="CV709" s="18"/>
      <c r="CW709" s="18"/>
      <c r="CX709" s="18"/>
      <c r="CY709" s="18"/>
      <c r="CZ709" s="18"/>
      <c r="DA709" s="18"/>
      <c r="DB709" s="18"/>
      <c r="DC709" s="18"/>
      <c r="DD709" s="18"/>
      <c r="DE709" s="18"/>
      <c r="DF709" s="18"/>
      <c r="DG709" s="18"/>
      <c r="DH709" s="18"/>
      <c r="DI709" s="18"/>
      <c r="DJ709" s="18"/>
      <c r="DK709" s="18"/>
      <c r="DL709" s="18"/>
      <c r="DM709" s="18"/>
      <c r="DN709" s="18"/>
      <c r="DO709" s="18"/>
      <c r="DP709" s="18"/>
      <c r="DQ709" s="18"/>
      <c r="DR709" s="18"/>
      <c r="DS709" s="18"/>
      <c r="DT709" s="18"/>
      <c r="DU709" s="18"/>
      <c r="DV709" s="18"/>
      <c r="DW709" s="18"/>
      <c r="DX709" s="18"/>
      <c r="DY709" s="18"/>
      <c r="DZ709" s="18"/>
      <c r="EA709" s="18"/>
      <c r="EB709" s="18"/>
      <c r="EC709" s="18"/>
      <c r="ED709" s="18"/>
      <c r="EE709" s="18"/>
      <c r="EF709" s="18"/>
      <c r="EG709" s="18"/>
      <c r="EH709" s="18"/>
      <c r="EI709" s="18"/>
      <c r="EJ709" s="18"/>
      <c r="EK709" s="18"/>
      <c r="EL709" s="18"/>
      <c r="EM709" s="18"/>
      <c r="EN709" s="18"/>
      <c r="EO709" s="18"/>
      <c r="EP709" s="18"/>
      <c r="EQ709" s="18"/>
      <c r="ER709" s="18"/>
      <c r="ES709" s="18"/>
      <c r="ET709" s="18"/>
      <c r="EU709" s="18"/>
      <c r="EV709" s="18"/>
      <c r="EW709" s="18"/>
      <c r="EX709" s="18"/>
      <c r="EY709" s="18"/>
      <c r="EZ709" s="18"/>
      <c r="FA709" s="18"/>
      <c r="FB709" s="18"/>
      <c r="FC709" s="18"/>
      <c r="FD709" s="18"/>
      <c r="FE709" s="18"/>
    </row>
    <row r="710" spans="1:161" x14ac:dyDescent="0.2">
      <c r="A710" s="125">
        <f t="shared" si="907"/>
        <v>44674</v>
      </c>
      <c r="B710" s="123">
        <f t="shared" si="952"/>
        <v>1252.4593769999999</v>
      </c>
      <c r="C710" s="3">
        <f t="shared" si="947"/>
        <v>1235.31958263</v>
      </c>
      <c r="D710" s="126">
        <f t="shared" si="953"/>
        <v>969.18399999999997</v>
      </c>
      <c r="E710" s="175">
        <f>IF(DAY(A709)=$A$7,VLOOKUP(A709,[1]A!$A$15:$C$500,3),E709)</f>
        <v>972.904</v>
      </c>
      <c r="F710" s="127">
        <f t="shared" si="954"/>
        <v>44616</v>
      </c>
      <c r="G710" s="122">
        <f t="shared" si="955"/>
        <v>3.8382804503582779E-3</v>
      </c>
      <c r="H710" s="128">
        <f t="shared" si="917"/>
        <v>31</v>
      </c>
      <c r="I710" s="128">
        <f t="shared" si="908"/>
        <v>31</v>
      </c>
      <c r="J710" s="123">
        <f t="shared" si="909"/>
        <v>1.0038382804503583</v>
      </c>
      <c r="K710" s="123">
        <v>1</v>
      </c>
      <c r="L710" s="123">
        <f t="shared" si="956"/>
        <v>1.0038382800000001</v>
      </c>
      <c r="M710" s="123">
        <f t="shared" si="957"/>
        <v>1240.06108507</v>
      </c>
      <c r="N710" s="27">
        <f t="shared" si="913"/>
        <v>23</v>
      </c>
      <c r="O710" s="122">
        <f t="shared" si="904"/>
        <v>0</v>
      </c>
      <c r="P710" s="123">
        <f t="shared" si="945"/>
        <v>0</v>
      </c>
      <c r="Q710" s="122">
        <f t="shared" si="910"/>
        <v>0.1268</v>
      </c>
      <c r="R710" s="130">
        <f t="shared" si="905"/>
        <v>1.00999813</v>
      </c>
      <c r="S710" s="123">
        <f t="shared" si="958"/>
        <v>12.398291929999999</v>
      </c>
      <c r="T710" s="123">
        <f t="shared" si="911"/>
        <v>12.398291929999999</v>
      </c>
      <c r="U710" s="131" t="str">
        <f t="shared" ref="U710" si="983">U709</f>
        <v>J=</v>
      </c>
      <c r="V710" s="140">
        <f t="shared" si="949"/>
        <v>44674</v>
      </c>
      <c r="W710" s="4"/>
      <c r="X710" s="4"/>
      <c r="Y710" s="4"/>
      <c r="AD710" s="5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</row>
    <row r="711" spans="1:161" x14ac:dyDescent="0.2">
      <c r="A711" s="125">
        <f t="shared" si="907"/>
        <v>44675</v>
      </c>
      <c r="B711" s="123">
        <f t="shared" si="952"/>
        <v>1240.8253661799999</v>
      </c>
      <c r="C711" s="3">
        <f t="shared" si="947"/>
        <v>1240.06108507</v>
      </c>
      <c r="D711" s="126">
        <f t="shared" si="953"/>
        <v>972.904</v>
      </c>
      <c r="E711" s="175">
        <f>IF(DAY(A710)=$A$7,VLOOKUP(A710,[1]A!$A$15:$C$500,3),E710)</f>
        <v>981.24400000000003</v>
      </c>
      <c r="F711" s="127">
        <f t="shared" si="954"/>
        <v>44644</v>
      </c>
      <c r="G711" s="122">
        <f t="shared" si="955"/>
        <v>8.5722743456702055E-3</v>
      </c>
      <c r="H711" s="128">
        <f t="shared" si="917"/>
        <v>1</v>
      </c>
      <c r="I711" s="128">
        <f t="shared" si="908"/>
        <v>30</v>
      </c>
      <c r="J711" s="123">
        <f t="shared" si="909"/>
        <v>1.0002845651821868</v>
      </c>
      <c r="K711" s="123">
        <v>1</v>
      </c>
      <c r="L711" s="123">
        <f t="shared" si="956"/>
        <v>1.0002845600000001</v>
      </c>
      <c r="M711" s="123">
        <f t="shared" si="957"/>
        <v>1240.41395685</v>
      </c>
      <c r="N711" s="27">
        <f t="shared" si="913"/>
        <v>0</v>
      </c>
      <c r="O711" s="122">
        <f t="shared" si="904"/>
        <v>0</v>
      </c>
      <c r="P711" s="123">
        <f t="shared" si="945"/>
        <v>0</v>
      </c>
      <c r="Q711" s="122">
        <f t="shared" si="910"/>
        <v>0.1268</v>
      </c>
      <c r="R711" s="130">
        <f t="shared" si="905"/>
        <v>1.0003316710000001</v>
      </c>
      <c r="S711" s="123">
        <f t="shared" si="958"/>
        <v>0.41140933000000002</v>
      </c>
      <c r="T711" s="123">
        <f t="shared" si="911"/>
        <v>0</v>
      </c>
      <c r="U711" s="131" t="s">
        <v>83</v>
      </c>
      <c r="V711" s="140">
        <f t="shared" si="949"/>
        <v>44704</v>
      </c>
      <c r="W711" s="4"/>
      <c r="X711" s="4"/>
      <c r="Y711" s="4"/>
      <c r="AD711" s="5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</row>
    <row r="712" spans="1:161" x14ac:dyDescent="0.2">
      <c r="A712" s="125">
        <f t="shared" si="907"/>
        <v>44676</v>
      </c>
      <c r="B712" s="123">
        <f t="shared" si="952"/>
        <v>1241.5901295399999</v>
      </c>
      <c r="C712" s="3">
        <f t="shared" si="947"/>
        <v>1240.06108507</v>
      </c>
      <c r="D712" s="126">
        <f t="shared" si="953"/>
        <v>972.904</v>
      </c>
      <c r="E712" s="175">
        <f>IF(DAY(A711)=$A$7,VLOOKUP(A711,[1]A!$A$15:$C$500,3),E711)</f>
        <v>981.24400000000003</v>
      </c>
      <c r="F712" s="127">
        <f t="shared" si="954"/>
        <v>44644</v>
      </c>
      <c r="G712" s="122">
        <f t="shared" si="955"/>
        <v>8.5722743456702055E-3</v>
      </c>
      <c r="H712" s="128">
        <f t="shared" si="917"/>
        <v>2</v>
      </c>
      <c r="I712" s="128">
        <f t="shared" si="908"/>
        <v>30</v>
      </c>
      <c r="J712" s="123">
        <f t="shared" si="909"/>
        <v>1.0005692113417166</v>
      </c>
      <c r="K712" s="123">
        <v>1</v>
      </c>
      <c r="L712" s="123">
        <f t="shared" si="956"/>
        <v>1.0005692100000001</v>
      </c>
      <c r="M712" s="123">
        <f t="shared" si="957"/>
        <v>1240.7669402399999</v>
      </c>
      <c r="N712" s="27">
        <f t="shared" si="913"/>
        <v>0</v>
      </c>
      <c r="O712" s="122">
        <f t="shared" si="904"/>
        <v>0</v>
      </c>
      <c r="P712" s="123">
        <f t="shared" si="945"/>
        <v>0</v>
      </c>
      <c r="Q712" s="122">
        <f t="shared" si="910"/>
        <v>0.1268</v>
      </c>
      <c r="R712" s="130">
        <f t="shared" si="905"/>
        <v>1.000663452</v>
      </c>
      <c r="S712" s="123">
        <f t="shared" si="958"/>
        <v>0.82318930000000001</v>
      </c>
      <c r="T712" s="123">
        <f t="shared" si="911"/>
        <v>0</v>
      </c>
      <c r="U712" s="131" t="str">
        <f t="shared" ref="U712" si="984">U711</f>
        <v>J=</v>
      </c>
      <c r="V712" s="140">
        <f t="shared" si="949"/>
        <v>44704</v>
      </c>
      <c r="W712" s="4"/>
      <c r="X712" s="4"/>
      <c r="Y712" s="4"/>
      <c r="AD712" s="5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</row>
    <row r="713" spans="1:161" x14ac:dyDescent="0.2">
      <c r="A713" s="125">
        <f t="shared" si="907"/>
        <v>44677</v>
      </c>
      <c r="B713" s="123">
        <f t="shared" si="952"/>
        <v>1242.35535054</v>
      </c>
      <c r="C713" s="3">
        <f t="shared" si="947"/>
        <v>1240.06108507</v>
      </c>
      <c r="D713" s="126">
        <f t="shared" si="953"/>
        <v>972.904</v>
      </c>
      <c r="E713" s="175">
        <f>IF(DAY(A712)=$A$7,VLOOKUP(A712,[1]A!$A$15:$C$500,3),E712)</f>
        <v>981.24400000000003</v>
      </c>
      <c r="F713" s="127">
        <f t="shared" si="954"/>
        <v>44644</v>
      </c>
      <c r="G713" s="122">
        <f t="shared" si="955"/>
        <v>8.5722743456702055E-3</v>
      </c>
      <c r="H713" s="128">
        <f t="shared" si="917"/>
        <v>3</v>
      </c>
      <c r="I713" s="128">
        <f t="shared" si="908"/>
        <v>30</v>
      </c>
      <c r="J713" s="123">
        <f t="shared" si="909"/>
        <v>1.0008539385016324</v>
      </c>
      <c r="K713" s="123">
        <v>1</v>
      </c>
      <c r="L713" s="123">
        <f t="shared" si="956"/>
        <v>1.0008539299999999</v>
      </c>
      <c r="M713" s="123">
        <f t="shared" si="957"/>
        <v>1241.1200104300001</v>
      </c>
      <c r="N713" s="27">
        <f t="shared" si="913"/>
        <v>0</v>
      </c>
      <c r="O713" s="122">
        <f t="shared" si="904"/>
        <v>0</v>
      </c>
      <c r="P713" s="123">
        <f t="shared" si="945"/>
        <v>0</v>
      </c>
      <c r="Q713" s="122">
        <f t="shared" si="910"/>
        <v>0.1268</v>
      </c>
      <c r="R713" s="130">
        <f t="shared" si="905"/>
        <v>1.000995343</v>
      </c>
      <c r="S713" s="123">
        <f t="shared" si="958"/>
        <v>1.2353401100000001</v>
      </c>
      <c r="T713" s="123">
        <f t="shared" si="911"/>
        <v>0</v>
      </c>
      <c r="U713" s="131" t="str">
        <f t="shared" ref="U713" si="985">U712</f>
        <v>J=</v>
      </c>
      <c r="V713" s="140">
        <f t="shared" si="949"/>
        <v>44704</v>
      </c>
      <c r="W713" s="4"/>
      <c r="X713" s="4"/>
      <c r="Y713" s="4"/>
      <c r="AD713" s="5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</row>
    <row r="714" spans="1:161" x14ac:dyDescent="0.2">
      <c r="A714" s="125">
        <f t="shared" si="907"/>
        <v>44678</v>
      </c>
      <c r="B714" s="123">
        <f t="shared" si="952"/>
        <v>1243.1210542199999</v>
      </c>
      <c r="C714" s="3">
        <f t="shared" si="947"/>
        <v>1240.06108507</v>
      </c>
      <c r="D714" s="126">
        <f t="shared" si="953"/>
        <v>972.904</v>
      </c>
      <c r="E714" s="175">
        <f>IF(DAY(A713)=$A$7,VLOOKUP(A713,[1]A!$A$15:$C$500,3),E713)</f>
        <v>981.24400000000003</v>
      </c>
      <c r="F714" s="127">
        <f t="shared" si="954"/>
        <v>44644</v>
      </c>
      <c r="G714" s="122">
        <f t="shared" si="955"/>
        <v>8.5722743456702055E-3</v>
      </c>
      <c r="H714" s="128">
        <f t="shared" si="917"/>
        <v>4</v>
      </c>
      <c r="I714" s="128">
        <f t="shared" si="908"/>
        <v>30</v>
      </c>
      <c r="J714" s="123">
        <f t="shared" si="909"/>
        <v>1.0011387466849846</v>
      </c>
      <c r="K714" s="123">
        <v>1</v>
      </c>
      <c r="L714" s="123">
        <f t="shared" si="956"/>
        <v>1.00113874</v>
      </c>
      <c r="M714" s="123">
        <f t="shared" si="957"/>
        <v>1241.47319223</v>
      </c>
      <c r="N714" s="27">
        <f t="shared" si="913"/>
        <v>0</v>
      </c>
      <c r="O714" s="122">
        <f t="shared" ref="O714:O739" si="986">IF(N714&gt;0,VLOOKUP(N714,$X$10:$AD$121,7),0)</f>
        <v>0</v>
      </c>
      <c r="P714" s="123">
        <f t="shared" si="945"/>
        <v>0</v>
      </c>
      <c r="Q714" s="122">
        <f t="shared" si="910"/>
        <v>0.1268</v>
      </c>
      <c r="R714" s="130">
        <f t="shared" ref="R714:R777" si="987">ROUND((1+Q714)^(1/12)^(H714/I714),9)</f>
        <v>1.0013273439999999</v>
      </c>
      <c r="S714" s="123">
        <f t="shared" si="958"/>
        <v>1.64786199</v>
      </c>
      <c r="T714" s="123">
        <f t="shared" si="911"/>
        <v>0</v>
      </c>
      <c r="U714" s="131" t="str">
        <f t="shared" ref="U714" si="988">U713</f>
        <v>J=</v>
      </c>
      <c r="V714" s="140">
        <f t="shared" si="949"/>
        <v>44704</v>
      </c>
      <c r="W714" s="4"/>
      <c r="X714" s="4"/>
      <c r="Y714" s="4"/>
      <c r="AD714" s="5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</row>
    <row r="715" spans="1:161" x14ac:dyDescent="0.2">
      <c r="A715" s="125">
        <f t="shared" ref="A715:A778" si="989">(A714+1)</f>
        <v>44679</v>
      </c>
      <c r="B715" s="123">
        <f t="shared" si="952"/>
        <v>1243.8872283799999</v>
      </c>
      <c r="C715" s="3">
        <f t="shared" si="947"/>
        <v>1240.06108507</v>
      </c>
      <c r="D715" s="126">
        <f t="shared" si="953"/>
        <v>972.904</v>
      </c>
      <c r="E715" s="175">
        <f>IF(DAY(A714)=$A$7,VLOOKUP(A714,[1]A!$A$15:$C$500,3),E714)</f>
        <v>981.24400000000003</v>
      </c>
      <c r="F715" s="127">
        <f t="shared" si="954"/>
        <v>44644</v>
      </c>
      <c r="G715" s="122">
        <f t="shared" si="955"/>
        <v>8.5722743456702055E-3</v>
      </c>
      <c r="H715" s="128">
        <f t="shared" si="917"/>
        <v>5</v>
      </c>
      <c r="I715" s="128">
        <f t="shared" ref="I715:I778" si="990">IF(DAY(A715)=A$7+1,DAY(EOMONTH(A715,0)),I714)</f>
        <v>30</v>
      </c>
      <c r="J715" s="123">
        <f t="shared" ref="J715:J778" si="991">IF(E715&gt;D715,((E715/D715)^(H715/I715)),1)</f>
        <v>1.0014236359148292</v>
      </c>
      <c r="K715" s="123">
        <v>1</v>
      </c>
      <c r="L715" s="123">
        <f t="shared" si="956"/>
        <v>1.0014236299999999</v>
      </c>
      <c r="M715" s="123">
        <f t="shared" si="957"/>
        <v>1241.8264732299999</v>
      </c>
      <c r="N715" s="27">
        <f t="shared" si="913"/>
        <v>0</v>
      </c>
      <c r="O715" s="122">
        <f t="shared" si="986"/>
        <v>0</v>
      </c>
      <c r="P715" s="123">
        <f t="shared" si="945"/>
        <v>0</v>
      </c>
      <c r="Q715" s="122">
        <f t="shared" ref="Q715:Q778" si="992">(Q714)</f>
        <v>0.1268</v>
      </c>
      <c r="R715" s="130">
        <f t="shared" si="987"/>
        <v>1.001659455</v>
      </c>
      <c r="S715" s="123">
        <f t="shared" si="958"/>
        <v>2.0607551499999999</v>
      </c>
      <c r="T715" s="123">
        <f t="shared" ref="T715:T778" si="993">IF(N715&gt;0,P715+S715,0)</f>
        <v>0</v>
      </c>
      <c r="U715" s="131" t="str">
        <f t="shared" ref="U715" si="994">U714</f>
        <v>J=</v>
      </c>
      <c r="V715" s="140">
        <f t="shared" si="949"/>
        <v>44704</v>
      </c>
      <c r="W715" s="4"/>
      <c r="X715" s="4"/>
      <c r="Y715" s="4"/>
      <c r="AD715" s="5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</row>
    <row r="716" spans="1:161" x14ac:dyDescent="0.2">
      <c r="A716" s="125">
        <f t="shared" si="989"/>
        <v>44680</v>
      </c>
      <c r="B716" s="123">
        <f t="shared" si="952"/>
        <v>1244.6538744700001</v>
      </c>
      <c r="C716" s="3">
        <f t="shared" si="947"/>
        <v>1240.06108507</v>
      </c>
      <c r="D716" s="126">
        <f t="shared" si="953"/>
        <v>972.904</v>
      </c>
      <c r="E716" s="175">
        <f>IF(DAY(A715)=$A$7,VLOOKUP(A715,[1]A!$A$15:$C$500,3),E715)</f>
        <v>981.24400000000003</v>
      </c>
      <c r="F716" s="127">
        <f t="shared" si="954"/>
        <v>44644</v>
      </c>
      <c r="G716" s="122">
        <f t="shared" si="955"/>
        <v>8.5722743456702055E-3</v>
      </c>
      <c r="H716" s="128">
        <f t="shared" si="917"/>
        <v>6</v>
      </c>
      <c r="I716" s="128">
        <f t="shared" si="990"/>
        <v>30</v>
      </c>
      <c r="J716" s="123">
        <f t="shared" si="991"/>
        <v>1.0017086062142295</v>
      </c>
      <c r="K716" s="123">
        <v>1</v>
      </c>
      <c r="L716" s="123">
        <f t="shared" si="956"/>
        <v>1.0017085999999999</v>
      </c>
      <c r="M716" s="123">
        <f t="shared" si="957"/>
        <v>1242.1798534300001</v>
      </c>
      <c r="N716" s="27">
        <f t="shared" ref="N716:N779" si="995">IF(DAY(A716)=A$7,VLOOKUP(A716,$Y$10:$AG$75,8),0)</f>
        <v>0</v>
      </c>
      <c r="O716" s="122">
        <f t="shared" si="986"/>
        <v>0</v>
      </c>
      <c r="P716" s="123">
        <f t="shared" si="945"/>
        <v>0</v>
      </c>
      <c r="Q716" s="122">
        <f t="shared" si="992"/>
        <v>0.1268</v>
      </c>
      <c r="R716" s="130">
        <f t="shared" si="987"/>
        <v>1.0019916769999999</v>
      </c>
      <c r="S716" s="123">
        <f t="shared" si="958"/>
        <v>2.4740210399999998</v>
      </c>
      <c r="T716" s="123">
        <f t="shared" si="993"/>
        <v>0</v>
      </c>
      <c r="U716" s="131" t="str">
        <f t="shared" ref="U716" si="996">U715</f>
        <v>J=</v>
      </c>
      <c r="V716" s="140">
        <f t="shared" si="949"/>
        <v>44704</v>
      </c>
      <c r="W716" s="4"/>
      <c r="X716" s="4"/>
      <c r="Y716" s="4"/>
      <c r="AD716" s="5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</row>
    <row r="717" spans="1:161" x14ac:dyDescent="0.2">
      <c r="A717" s="125">
        <f t="shared" si="989"/>
        <v>44681</v>
      </c>
      <c r="B717" s="123">
        <f t="shared" si="952"/>
        <v>1245.4209902500002</v>
      </c>
      <c r="C717" s="3">
        <f t="shared" si="947"/>
        <v>1240.06108507</v>
      </c>
      <c r="D717" s="126">
        <f t="shared" si="953"/>
        <v>972.904</v>
      </c>
      <c r="E717" s="175">
        <f>IF(DAY(A716)=$A$7,VLOOKUP(A716,[1]A!$A$15:$C$500,3),E716)</f>
        <v>981.24400000000003</v>
      </c>
      <c r="F717" s="127">
        <f t="shared" si="954"/>
        <v>44644</v>
      </c>
      <c r="G717" s="122">
        <f t="shared" si="955"/>
        <v>8.5722743456702055E-3</v>
      </c>
      <c r="H717" s="128">
        <f t="shared" si="917"/>
        <v>7</v>
      </c>
      <c r="I717" s="128">
        <f t="shared" si="990"/>
        <v>30</v>
      </c>
      <c r="J717" s="123">
        <f t="shared" si="991"/>
        <v>1.0019936576062549</v>
      </c>
      <c r="K717" s="123">
        <v>1</v>
      </c>
      <c r="L717" s="123">
        <f t="shared" si="956"/>
        <v>1.00199365</v>
      </c>
      <c r="M717" s="123">
        <f t="shared" si="957"/>
        <v>1242.5333328500001</v>
      </c>
      <c r="N717" s="27">
        <f t="shared" si="995"/>
        <v>0</v>
      </c>
      <c r="O717" s="122">
        <f t="shared" si="986"/>
        <v>0</v>
      </c>
      <c r="P717" s="123">
        <f t="shared" si="945"/>
        <v>0</v>
      </c>
      <c r="Q717" s="122">
        <f t="shared" si="992"/>
        <v>0.1268</v>
      </c>
      <c r="R717" s="130">
        <f t="shared" si="987"/>
        <v>1.002324008</v>
      </c>
      <c r="S717" s="123">
        <f t="shared" si="958"/>
        <v>2.8876574000000002</v>
      </c>
      <c r="T717" s="123">
        <f t="shared" si="993"/>
        <v>0</v>
      </c>
      <c r="U717" s="131" t="str">
        <f t="shared" ref="U717" si="997">U716</f>
        <v>J=</v>
      </c>
      <c r="V717" s="140">
        <f t="shared" si="949"/>
        <v>44704</v>
      </c>
      <c r="W717" s="4"/>
      <c r="X717" s="4"/>
      <c r="Y717" s="4"/>
      <c r="AD717" s="5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</row>
    <row r="718" spans="1:161" x14ac:dyDescent="0.2">
      <c r="A718" s="125">
        <f t="shared" si="989"/>
        <v>44682</v>
      </c>
      <c r="B718" s="123">
        <f t="shared" si="952"/>
        <v>1246.1885908299998</v>
      </c>
      <c r="C718" s="3">
        <f t="shared" si="947"/>
        <v>1240.06108507</v>
      </c>
      <c r="D718" s="126">
        <f t="shared" si="953"/>
        <v>972.904</v>
      </c>
      <c r="E718" s="175">
        <f>IF(DAY(A717)=$A$7,VLOOKUP(A717,[1]A!$A$15:$C$500,3),E717)</f>
        <v>981.24400000000003</v>
      </c>
      <c r="F718" s="127">
        <f t="shared" si="954"/>
        <v>44644</v>
      </c>
      <c r="G718" s="122">
        <f t="shared" si="955"/>
        <v>8.5722743456702055E-3</v>
      </c>
      <c r="H718" s="128">
        <f t="shared" si="917"/>
        <v>8</v>
      </c>
      <c r="I718" s="128">
        <f t="shared" si="990"/>
        <v>30</v>
      </c>
      <c r="J718" s="123">
        <f t="shared" si="991"/>
        <v>1.0022787901139816</v>
      </c>
      <c r="K718" s="123">
        <v>1</v>
      </c>
      <c r="L718" s="123">
        <f t="shared" si="956"/>
        <v>1.0022787900000001</v>
      </c>
      <c r="M718" s="123">
        <f t="shared" si="957"/>
        <v>1242.8869238699999</v>
      </c>
      <c r="N718" s="27">
        <f t="shared" si="995"/>
        <v>0</v>
      </c>
      <c r="O718" s="122">
        <f t="shared" si="986"/>
        <v>0</v>
      </c>
      <c r="P718" s="123">
        <f t="shared" si="945"/>
        <v>0</v>
      </c>
      <c r="Q718" s="122">
        <f t="shared" si="992"/>
        <v>0.1268</v>
      </c>
      <c r="R718" s="130">
        <f t="shared" si="987"/>
        <v>1.0026564499999999</v>
      </c>
      <c r="S718" s="123">
        <f t="shared" si="958"/>
        <v>3.3016669599999999</v>
      </c>
      <c r="T718" s="123">
        <f t="shared" si="993"/>
        <v>0</v>
      </c>
      <c r="U718" s="131" t="str">
        <f t="shared" ref="U718" si="998">U717</f>
        <v>J=</v>
      </c>
      <c r="V718" s="140">
        <f t="shared" si="949"/>
        <v>44704</v>
      </c>
      <c r="W718" s="4"/>
      <c r="X718" s="4"/>
      <c r="Y718" s="4"/>
      <c r="AD718" s="5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</row>
    <row r="719" spans="1:161" x14ac:dyDescent="0.2">
      <c r="A719" s="125">
        <f t="shared" si="989"/>
        <v>44683</v>
      </c>
      <c r="B719" s="123">
        <f t="shared" si="952"/>
        <v>1246.95665033</v>
      </c>
      <c r="C719" s="3">
        <f t="shared" si="947"/>
        <v>1240.06108507</v>
      </c>
      <c r="D719" s="126">
        <f t="shared" si="953"/>
        <v>972.904</v>
      </c>
      <c r="E719" s="175">
        <f>IF(DAY(A718)=$A$7,VLOOKUP(A718,[1]A!$A$15:$C$500,3),E718)</f>
        <v>981.24400000000003</v>
      </c>
      <c r="F719" s="127">
        <f t="shared" si="954"/>
        <v>44644</v>
      </c>
      <c r="G719" s="122">
        <f t="shared" si="955"/>
        <v>8.5722743456702055E-3</v>
      </c>
      <c r="H719" s="128">
        <f t="shared" ref="H719:H782" si="999">IF(DAY(A719)=A$7+1,1,H718+1)</f>
        <v>9</v>
      </c>
      <c r="I719" s="128">
        <f t="shared" si="990"/>
        <v>30</v>
      </c>
      <c r="J719" s="123">
        <f t="shared" si="991"/>
        <v>1.0025640037604924</v>
      </c>
      <c r="K719" s="123">
        <v>1</v>
      </c>
      <c r="L719" s="123">
        <f t="shared" si="956"/>
        <v>1.002564</v>
      </c>
      <c r="M719" s="123">
        <f t="shared" si="957"/>
        <v>1243.2406016899999</v>
      </c>
      <c r="N719" s="27">
        <f t="shared" si="995"/>
        <v>0</v>
      </c>
      <c r="O719" s="122">
        <f t="shared" si="986"/>
        <v>0</v>
      </c>
      <c r="P719" s="123">
        <f t="shared" si="945"/>
        <v>0</v>
      </c>
      <c r="Q719" s="122">
        <f t="shared" si="992"/>
        <v>0.1268</v>
      </c>
      <c r="R719" s="130">
        <f t="shared" si="987"/>
        <v>1.0029890020000001</v>
      </c>
      <c r="S719" s="123">
        <f t="shared" si="958"/>
        <v>3.7160486399999999</v>
      </c>
      <c r="T719" s="123">
        <f t="shared" si="993"/>
        <v>0</v>
      </c>
      <c r="U719" s="131" t="str">
        <f t="shared" ref="U719" si="1000">U718</f>
        <v>J=</v>
      </c>
      <c r="V719" s="140">
        <f t="shared" si="949"/>
        <v>44704</v>
      </c>
      <c r="W719" s="4"/>
      <c r="X719" s="4"/>
      <c r="Y719" s="4"/>
      <c r="AD719" s="5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</row>
    <row r="720" spans="1:161" x14ac:dyDescent="0.2">
      <c r="A720" s="125">
        <f t="shared" si="989"/>
        <v>44684</v>
      </c>
      <c r="B720" s="123">
        <f t="shared" si="952"/>
        <v>1247.7251813800001</v>
      </c>
      <c r="C720" s="3">
        <f t="shared" si="947"/>
        <v>1240.06108507</v>
      </c>
      <c r="D720" s="126">
        <f t="shared" si="953"/>
        <v>972.904</v>
      </c>
      <c r="E720" s="175">
        <f>IF(DAY(A719)=$A$7,VLOOKUP(A719,[1]A!$A$15:$C$500,3),E719)</f>
        <v>981.24400000000003</v>
      </c>
      <c r="F720" s="127">
        <f t="shared" si="954"/>
        <v>44644</v>
      </c>
      <c r="G720" s="122">
        <f t="shared" si="955"/>
        <v>8.5722743456702055E-3</v>
      </c>
      <c r="H720" s="128">
        <f t="shared" si="999"/>
        <v>10</v>
      </c>
      <c r="I720" s="128">
        <f t="shared" si="990"/>
        <v>30</v>
      </c>
      <c r="J720" s="123">
        <f t="shared" si="991"/>
        <v>1.0028492985688764</v>
      </c>
      <c r="K720" s="123">
        <v>1</v>
      </c>
      <c r="L720" s="123">
        <f t="shared" si="956"/>
        <v>1.0028492899999999</v>
      </c>
      <c r="M720" s="123">
        <f t="shared" si="957"/>
        <v>1243.59437871</v>
      </c>
      <c r="N720" s="27">
        <f t="shared" si="995"/>
        <v>0</v>
      </c>
      <c r="O720" s="122">
        <f t="shared" si="986"/>
        <v>0</v>
      </c>
      <c r="P720" s="123">
        <f t="shared" si="945"/>
        <v>0</v>
      </c>
      <c r="Q720" s="122">
        <f t="shared" si="992"/>
        <v>0.1268</v>
      </c>
      <c r="R720" s="130">
        <f t="shared" si="987"/>
        <v>1.003321664</v>
      </c>
      <c r="S720" s="123">
        <f t="shared" si="958"/>
        <v>4.1308026699999996</v>
      </c>
      <c r="T720" s="123">
        <f t="shared" si="993"/>
        <v>0</v>
      </c>
      <c r="U720" s="131" t="str">
        <f t="shared" ref="U720" si="1001">U719</f>
        <v>J=</v>
      </c>
      <c r="V720" s="140">
        <f t="shared" si="949"/>
        <v>44704</v>
      </c>
      <c r="W720" s="4"/>
      <c r="X720" s="4"/>
      <c r="Y720" s="4"/>
      <c r="AD720" s="5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</row>
    <row r="721" spans="1:47" x14ac:dyDescent="0.2">
      <c r="A721" s="125">
        <f t="shared" si="989"/>
        <v>44685</v>
      </c>
      <c r="B721" s="123">
        <f t="shared" si="952"/>
        <v>1248.49419792</v>
      </c>
      <c r="C721" s="3">
        <f t="shared" si="947"/>
        <v>1240.06108507</v>
      </c>
      <c r="D721" s="126">
        <f t="shared" si="953"/>
        <v>972.904</v>
      </c>
      <c r="E721" s="175">
        <f>IF(DAY(A720)=$A$7,VLOOKUP(A720,[1]A!$A$15:$C$500,3),E720)</f>
        <v>981.24400000000003</v>
      </c>
      <c r="F721" s="127">
        <f t="shared" si="954"/>
        <v>44644</v>
      </c>
      <c r="G721" s="122">
        <f t="shared" si="955"/>
        <v>8.5722743456702055E-3</v>
      </c>
      <c r="H721" s="128">
        <f t="shared" si="999"/>
        <v>11</v>
      </c>
      <c r="I721" s="128">
        <f t="shared" si="990"/>
        <v>30</v>
      </c>
      <c r="J721" s="123">
        <f t="shared" si="991"/>
        <v>1.0031346745622296</v>
      </c>
      <c r="K721" s="123">
        <v>1</v>
      </c>
      <c r="L721" s="123">
        <f t="shared" si="956"/>
        <v>1.0031346699999999</v>
      </c>
      <c r="M721" s="123">
        <f t="shared" si="957"/>
        <v>1243.9482673499999</v>
      </c>
      <c r="N721" s="27">
        <f t="shared" si="995"/>
        <v>0</v>
      </c>
      <c r="O721" s="122">
        <f t="shared" si="986"/>
        <v>0</v>
      </c>
      <c r="P721" s="123">
        <f t="shared" si="945"/>
        <v>0</v>
      </c>
      <c r="Q721" s="122">
        <f t="shared" si="992"/>
        <v>0.1268</v>
      </c>
      <c r="R721" s="130">
        <f t="shared" si="987"/>
        <v>1.003654437</v>
      </c>
      <c r="S721" s="123">
        <f t="shared" si="958"/>
        <v>4.5459305700000003</v>
      </c>
      <c r="T721" s="123">
        <f t="shared" si="993"/>
        <v>0</v>
      </c>
      <c r="U721" s="131" t="str">
        <f t="shared" ref="U721" si="1002">U720</f>
        <v>J=</v>
      </c>
      <c r="V721" s="140">
        <f t="shared" si="949"/>
        <v>44704</v>
      </c>
      <c r="W721" s="4"/>
      <c r="X721" s="4"/>
      <c r="Y721" s="4"/>
      <c r="AD721" s="5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</row>
    <row r="722" spans="1:47" x14ac:dyDescent="0.2">
      <c r="A722" s="125">
        <f t="shared" si="989"/>
        <v>44686</v>
      </c>
      <c r="B722" s="123">
        <f t="shared" si="952"/>
        <v>1249.2636864399999</v>
      </c>
      <c r="C722" s="3">
        <f t="shared" si="947"/>
        <v>1240.06108507</v>
      </c>
      <c r="D722" s="126">
        <f t="shared" si="953"/>
        <v>972.904</v>
      </c>
      <c r="E722" s="175">
        <f>IF(DAY(A721)=$A$7,VLOOKUP(A721,[1]A!$A$15:$C$500,3),E721)</f>
        <v>981.24400000000003</v>
      </c>
      <c r="F722" s="127">
        <f t="shared" si="954"/>
        <v>44644</v>
      </c>
      <c r="G722" s="122">
        <f t="shared" si="955"/>
        <v>8.5722743456702055E-3</v>
      </c>
      <c r="H722" s="128">
        <f t="shared" si="999"/>
        <v>12</v>
      </c>
      <c r="I722" s="128">
        <f t="shared" si="990"/>
        <v>30</v>
      </c>
      <c r="J722" s="123">
        <f t="shared" si="991"/>
        <v>1.0034201317636542</v>
      </c>
      <c r="K722" s="123">
        <v>1</v>
      </c>
      <c r="L722" s="123">
        <f t="shared" si="956"/>
        <v>1.0034201300000001</v>
      </c>
      <c r="M722" s="123">
        <f t="shared" si="957"/>
        <v>1244.30225518</v>
      </c>
      <c r="N722" s="27">
        <f t="shared" si="995"/>
        <v>0</v>
      </c>
      <c r="O722" s="122">
        <f t="shared" si="986"/>
        <v>0</v>
      </c>
      <c r="P722" s="123">
        <f t="shared" si="945"/>
        <v>0</v>
      </c>
      <c r="Q722" s="122">
        <f t="shared" si="992"/>
        <v>0.1268</v>
      </c>
      <c r="R722" s="130">
        <f t="shared" si="987"/>
        <v>1.00398732</v>
      </c>
      <c r="S722" s="123">
        <f t="shared" si="958"/>
        <v>4.9614312600000003</v>
      </c>
      <c r="T722" s="123">
        <f t="shared" si="993"/>
        <v>0</v>
      </c>
      <c r="U722" s="131" t="str">
        <f t="shared" ref="U722" si="1003">U721</f>
        <v>J=</v>
      </c>
      <c r="V722" s="140">
        <f t="shared" si="949"/>
        <v>44704</v>
      </c>
      <c r="W722" s="4"/>
      <c r="X722" s="4"/>
      <c r="Y722" s="4"/>
      <c r="AD722" s="5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</row>
    <row r="723" spans="1:47" x14ac:dyDescent="0.2">
      <c r="A723" s="125">
        <f t="shared" si="989"/>
        <v>44687</v>
      </c>
      <c r="B723" s="123">
        <f t="shared" si="952"/>
        <v>1250.0336484500001</v>
      </c>
      <c r="C723" s="3">
        <f t="shared" si="947"/>
        <v>1240.06108507</v>
      </c>
      <c r="D723" s="126">
        <f t="shared" si="953"/>
        <v>972.904</v>
      </c>
      <c r="E723" s="175">
        <f>IF(DAY(A722)=$A$7,VLOOKUP(A722,[1]A!$A$15:$C$500,3),E722)</f>
        <v>981.24400000000003</v>
      </c>
      <c r="F723" s="127">
        <f t="shared" si="954"/>
        <v>44644</v>
      </c>
      <c r="G723" s="122">
        <f t="shared" si="955"/>
        <v>8.5722743456702055E-3</v>
      </c>
      <c r="H723" s="128">
        <f t="shared" si="999"/>
        <v>13</v>
      </c>
      <c r="I723" s="128">
        <f t="shared" si="990"/>
        <v>30</v>
      </c>
      <c r="J723" s="123">
        <f t="shared" si="991"/>
        <v>1.0037056701962594</v>
      </c>
      <c r="K723" s="123">
        <v>1</v>
      </c>
      <c r="L723" s="123">
        <f t="shared" si="956"/>
        <v>1.00370567</v>
      </c>
      <c r="M723" s="123">
        <f t="shared" si="957"/>
        <v>1244.6563422300001</v>
      </c>
      <c r="N723" s="27">
        <f t="shared" si="995"/>
        <v>0</v>
      </c>
      <c r="O723" s="122">
        <f t="shared" si="986"/>
        <v>0</v>
      </c>
      <c r="P723" s="123">
        <f t="shared" si="945"/>
        <v>0</v>
      </c>
      <c r="Q723" s="122">
        <f t="shared" si="992"/>
        <v>0.1268</v>
      </c>
      <c r="R723" s="130">
        <f t="shared" si="987"/>
        <v>1.0043203140000001</v>
      </c>
      <c r="S723" s="123">
        <f t="shared" si="958"/>
        <v>5.3773062200000004</v>
      </c>
      <c r="T723" s="123">
        <f t="shared" si="993"/>
        <v>0</v>
      </c>
      <c r="U723" s="131" t="str">
        <f t="shared" ref="U723" si="1004">U722</f>
        <v>J=</v>
      </c>
      <c r="V723" s="140">
        <f t="shared" si="949"/>
        <v>44704</v>
      </c>
      <c r="W723" s="4"/>
      <c r="X723" s="4"/>
      <c r="Y723" s="4"/>
      <c r="AD723" s="5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</row>
    <row r="724" spans="1:47" x14ac:dyDescent="0.2">
      <c r="A724" s="125">
        <f t="shared" si="989"/>
        <v>44688</v>
      </c>
      <c r="B724" s="123">
        <f t="shared" si="952"/>
        <v>1250.8040704099999</v>
      </c>
      <c r="C724" s="3">
        <f t="shared" si="947"/>
        <v>1240.06108507</v>
      </c>
      <c r="D724" s="126">
        <f t="shared" si="953"/>
        <v>972.904</v>
      </c>
      <c r="E724" s="175">
        <f>IF(DAY(A723)=$A$7,VLOOKUP(A723,[1]A!$A$15:$C$500,3),E723)</f>
        <v>981.24400000000003</v>
      </c>
      <c r="F724" s="127">
        <f t="shared" si="954"/>
        <v>44644</v>
      </c>
      <c r="G724" s="122">
        <f t="shared" si="955"/>
        <v>8.5722743456702055E-3</v>
      </c>
      <c r="H724" s="128">
        <f t="shared" si="999"/>
        <v>14</v>
      </c>
      <c r="I724" s="128">
        <f t="shared" si="990"/>
        <v>30</v>
      </c>
      <c r="J724" s="123">
        <f t="shared" si="991"/>
        <v>1.0039912898831609</v>
      </c>
      <c r="K724" s="123">
        <v>1</v>
      </c>
      <c r="L724" s="123">
        <f t="shared" si="956"/>
        <v>1.0039912799999999</v>
      </c>
      <c r="M724" s="123">
        <f t="shared" si="957"/>
        <v>1245.01051607</v>
      </c>
      <c r="N724" s="27">
        <f t="shared" si="995"/>
        <v>0</v>
      </c>
      <c r="O724" s="122">
        <f t="shared" si="986"/>
        <v>0</v>
      </c>
      <c r="P724" s="123">
        <f t="shared" si="945"/>
        <v>0</v>
      </c>
      <c r="Q724" s="122">
        <f t="shared" si="992"/>
        <v>0.1268</v>
      </c>
      <c r="R724" s="130">
        <f t="shared" si="987"/>
        <v>1.004653418</v>
      </c>
      <c r="S724" s="123">
        <f t="shared" si="958"/>
        <v>5.79355434</v>
      </c>
      <c r="T724" s="123">
        <f t="shared" si="993"/>
        <v>0</v>
      </c>
      <c r="U724" s="131" t="str">
        <f t="shared" ref="U724" si="1005">U723</f>
        <v>J=</v>
      </c>
      <c r="V724" s="140">
        <f t="shared" si="949"/>
        <v>44704</v>
      </c>
      <c r="W724" s="4"/>
      <c r="X724" s="4"/>
      <c r="Y724" s="4"/>
      <c r="AD724" s="5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</row>
    <row r="725" spans="1:47" x14ac:dyDescent="0.2">
      <c r="A725" s="125">
        <f t="shared" si="989"/>
        <v>44689</v>
      </c>
      <c r="B725" s="123">
        <f t="shared" si="952"/>
        <v>1251.57498996</v>
      </c>
      <c r="C725" s="3">
        <f t="shared" si="947"/>
        <v>1240.06108507</v>
      </c>
      <c r="D725" s="126">
        <f t="shared" si="953"/>
        <v>972.904</v>
      </c>
      <c r="E725" s="175">
        <f>IF(DAY(A724)=$A$7,VLOOKUP(A724,[1]A!$A$15:$C$500,3),E724)</f>
        <v>981.24400000000003</v>
      </c>
      <c r="F725" s="127">
        <f t="shared" si="954"/>
        <v>44644</v>
      </c>
      <c r="G725" s="122">
        <f t="shared" si="955"/>
        <v>8.5722743456702055E-3</v>
      </c>
      <c r="H725" s="128">
        <f t="shared" si="999"/>
        <v>15</v>
      </c>
      <c r="I725" s="128">
        <f t="shared" si="990"/>
        <v>30</v>
      </c>
      <c r="J725" s="123">
        <f t="shared" si="991"/>
        <v>1.0042769908474805</v>
      </c>
      <c r="K725" s="123">
        <v>1</v>
      </c>
      <c r="L725" s="123">
        <f t="shared" si="956"/>
        <v>1.0042769899999999</v>
      </c>
      <c r="M725" s="123">
        <f t="shared" si="957"/>
        <v>1245.3648139300001</v>
      </c>
      <c r="N725" s="27">
        <f t="shared" si="995"/>
        <v>0</v>
      </c>
      <c r="O725" s="122">
        <f t="shared" si="986"/>
        <v>0</v>
      </c>
      <c r="P725" s="123">
        <f t="shared" si="945"/>
        <v>0</v>
      </c>
      <c r="Q725" s="122">
        <f t="shared" si="992"/>
        <v>0.1268</v>
      </c>
      <c r="R725" s="130">
        <f t="shared" si="987"/>
        <v>1.004986632</v>
      </c>
      <c r="S725" s="123">
        <f t="shared" si="958"/>
        <v>6.2101760300000004</v>
      </c>
      <c r="T725" s="123">
        <f t="shared" si="993"/>
        <v>0</v>
      </c>
      <c r="U725" s="131" t="str">
        <f t="shared" ref="U725" si="1006">U724</f>
        <v>J=</v>
      </c>
      <c r="V725" s="140">
        <f t="shared" si="949"/>
        <v>44704</v>
      </c>
      <c r="W725" s="4"/>
      <c r="X725" s="4"/>
      <c r="Y725" s="4"/>
      <c r="AD725" s="5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</row>
    <row r="726" spans="1:47" x14ac:dyDescent="0.2">
      <c r="A726" s="125">
        <f t="shared" si="989"/>
        <v>44690</v>
      </c>
      <c r="B726" s="123">
        <f t="shared" si="952"/>
        <v>1252.3463711500001</v>
      </c>
      <c r="C726" s="3">
        <f t="shared" si="947"/>
        <v>1240.06108507</v>
      </c>
      <c r="D726" s="126">
        <f t="shared" si="953"/>
        <v>972.904</v>
      </c>
      <c r="E726" s="175">
        <f>IF(DAY(A725)=$A$7,VLOOKUP(A725,[1]A!$A$15:$C$500,3),E725)</f>
        <v>981.24400000000003</v>
      </c>
      <c r="F726" s="127">
        <f t="shared" si="954"/>
        <v>44644</v>
      </c>
      <c r="G726" s="122">
        <f t="shared" si="955"/>
        <v>8.5722743456702055E-3</v>
      </c>
      <c r="H726" s="128">
        <f t="shared" si="999"/>
        <v>16</v>
      </c>
      <c r="I726" s="128">
        <f t="shared" si="990"/>
        <v>30</v>
      </c>
      <c r="J726" s="123">
        <f t="shared" si="991"/>
        <v>1.004562773112347</v>
      </c>
      <c r="K726" s="123">
        <v>1</v>
      </c>
      <c r="L726" s="123">
        <f t="shared" si="956"/>
        <v>1.0045627699999999</v>
      </c>
      <c r="M726" s="123">
        <f t="shared" si="957"/>
        <v>1245.71919858</v>
      </c>
      <c r="N726" s="27">
        <f t="shared" si="995"/>
        <v>0</v>
      </c>
      <c r="O726" s="122">
        <f t="shared" si="986"/>
        <v>0</v>
      </c>
      <c r="P726" s="123">
        <f t="shared" si="945"/>
        <v>0</v>
      </c>
      <c r="Q726" s="122">
        <f t="shared" si="992"/>
        <v>0.1268</v>
      </c>
      <c r="R726" s="130">
        <f t="shared" si="987"/>
        <v>1.005319957</v>
      </c>
      <c r="S726" s="123">
        <f t="shared" si="958"/>
        <v>6.6271725699999999</v>
      </c>
      <c r="T726" s="123">
        <f t="shared" si="993"/>
        <v>0</v>
      </c>
      <c r="U726" s="131" t="str">
        <f t="shared" ref="U726" si="1007">U725</f>
        <v>J=</v>
      </c>
      <c r="V726" s="140">
        <f t="shared" si="949"/>
        <v>44704</v>
      </c>
      <c r="W726" s="4"/>
      <c r="X726" s="4"/>
      <c r="Y726" s="4"/>
      <c r="AD726" s="5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</row>
    <row r="727" spans="1:47" x14ac:dyDescent="0.2">
      <c r="A727" s="125">
        <f t="shared" si="989"/>
        <v>44691</v>
      </c>
      <c r="B727" s="123">
        <f t="shared" si="952"/>
        <v>1253.11822542</v>
      </c>
      <c r="C727" s="3">
        <f t="shared" si="947"/>
        <v>1240.06108507</v>
      </c>
      <c r="D727" s="126">
        <f t="shared" si="953"/>
        <v>972.904</v>
      </c>
      <c r="E727" s="175">
        <f>IF(DAY(A726)=$A$7,VLOOKUP(A726,[1]A!$A$15:$C$500,3),E726)</f>
        <v>981.24400000000003</v>
      </c>
      <c r="F727" s="127">
        <f t="shared" si="954"/>
        <v>44644</v>
      </c>
      <c r="G727" s="122">
        <f t="shared" si="955"/>
        <v>8.5722743456702055E-3</v>
      </c>
      <c r="H727" s="128">
        <f t="shared" si="999"/>
        <v>17</v>
      </c>
      <c r="I727" s="128">
        <f t="shared" si="990"/>
        <v>30</v>
      </c>
      <c r="J727" s="123">
        <f t="shared" si="991"/>
        <v>1.0048486367008957</v>
      </c>
      <c r="K727" s="123">
        <v>1</v>
      </c>
      <c r="L727" s="123">
        <f t="shared" si="956"/>
        <v>1.0048486299999999</v>
      </c>
      <c r="M727" s="123">
        <f t="shared" si="957"/>
        <v>1246.0736824400001</v>
      </c>
      <c r="N727" s="27">
        <f t="shared" si="995"/>
        <v>0</v>
      </c>
      <c r="O727" s="122">
        <f t="shared" si="986"/>
        <v>0</v>
      </c>
      <c r="P727" s="123">
        <f t="shared" si="945"/>
        <v>0</v>
      </c>
      <c r="Q727" s="122">
        <f t="shared" si="992"/>
        <v>0.1268</v>
      </c>
      <c r="R727" s="130">
        <f t="shared" si="987"/>
        <v>1.0056533919999999</v>
      </c>
      <c r="S727" s="123">
        <f t="shared" si="958"/>
        <v>7.0445429800000001</v>
      </c>
      <c r="T727" s="123">
        <f t="shared" si="993"/>
        <v>0</v>
      </c>
      <c r="U727" s="131" t="str">
        <f t="shared" ref="U727" si="1008">U726</f>
        <v>J=</v>
      </c>
      <c r="V727" s="140">
        <f t="shared" si="949"/>
        <v>44704</v>
      </c>
      <c r="W727" s="4"/>
      <c r="X727" s="4"/>
      <c r="Y727" s="4"/>
      <c r="AD727" s="5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</row>
    <row r="728" spans="1:47" x14ac:dyDescent="0.2">
      <c r="A728" s="125">
        <f t="shared" si="989"/>
        <v>44692</v>
      </c>
      <c r="B728" s="123">
        <f t="shared" si="952"/>
        <v>1253.8905667299998</v>
      </c>
      <c r="C728" s="3">
        <f t="shared" si="947"/>
        <v>1240.06108507</v>
      </c>
      <c r="D728" s="126">
        <f t="shared" si="953"/>
        <v>972.904</v>
      </c>
      <c r="E728" s="175">
        <f>IF(DAY(A727)=$A$7,VLOOKUP(A727,[1]A!$A$15:$C$500,3),E727)</f>
        <v>981.24400000000003</v>
      </c>
      <c r="F728" s="127">
        <f t="shared" si="954"/>
        <v>44644</v>
      </c>
      <c r="G728" s="122">
        <f t="shared" si="955"/>
        <v>8.5722743456702055E-3</v>
      </c>
      <c r="H728" s="128">
        <f t="shared" si="999"/>
        <v>18</v>
      </c>
      <c r="I728" s="128">
        <f t="shared" si="990"/>
        <v>30</v>
      </c>
      <c r="J728" s="123">
        <f t="shared" si="991"/>
        <v>1.0051345816362687</v>
      </c>
      <c r="K728" s="123">
        <v>1</v>
      </c>
      <c r="L728" s="123">
        <f t="shared" si="956"/>
        <v>1.00513458</v>
      </c>
      <c r="M728" s="123">
        <f t="shared" si="957"/>
        <v>1246.4282779099999</v>
      </c>
      <c r="N728" s="27">
        <f t="shared" si="995"/>
        <v>0</v>
      </c>
      <c r="O728" s="122">
        <f t="shared" si="986"/>
        <v>0</v>
      </c>
      <c r="P728" s="123">
        <f t="shared" si="945"/>
        <v>0</v>
      </c>
      <c r="Q728" s="122">
        <f t="shared" si="992"/>
        <v>0.1268</v>
      </c>
      <c r="R728" s="130">
        <f t="shared" si="987"/>
        <v>1.0059869379999999</v>
      </c>
      <c r="S728" s="123">
        <f t="shared" si="958"/>
        <v>7.4622888200000004</v>
      </c>
      <c r="T728" s="123">
        <f t="shared" si="993"/>
        <v>0</v>
      </c>
      <c r="U728" s="131" t="str">
        <f t="shared" ref="U728" si="1009">U727</f>
        <v>J=</v>
      </c>
      <c r="V728" s="140">
        <f t="shared" si="949"/>
        <v>44704</v>
      </c>
      <c r="W728" s="4"/>
      <c r="X728" s="4"/>
      <c r="Y728" s="4"/>
      <c r="AD728" s="5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</row>
    <row r="729" spans="1:47" x14ac:dyDescent="0.2">
      <c r="A729" s="125">
        <f t="shared" si="989"/>
        <v>44693</v>
      </c>
      <c r="B729" s="123">
        <f t="shared" si="952"/>
        <v>1254.66337032</v>
      </c>
      <c r="C729" s="3">
        <f t="shared" si="947"/>
        <v>1240.06108507</v>
      </c>
      <c r="D729" s="126">
        <f t="shared" si="953"/>
        <v>972.904</v>
      </c>
      <c r="E729" s="175">
        <f>IF(DAY(A728)=$A$7,VLOOKUP(A728,[1]A!$A$15:$C$500,3),E728)</f>
        <v>981.24400000000003</v>
      </c>
      <c r="F729" s="127">
        <f t="shared" si="954"/>
        <v>44644</v>
      </c>
      <c r="G729" s="122">
        <f t="shared" si="955"/>
        <v>8.5722743456702055E-3</v>
      </c>
      <c r="H729" s="128">
        <f t="shared" si="999"/>
        <v>19</v>
      </c>
      <c r="I729" s="128">
        <f t="shared" si="990"/>
        <v>30</v>
      </c>
      <c r="J729" s="123">
        <f t="shared" si="991"/>
        <v>1.0054206079416141</v>
      </c>
      <c r="K729" s="123">
        <v>1</v>
      </c>
      <c r="L729" s="123">
        <f t="shared" si="956"/>
        <v>1.0054206000000001</v>
      </c>
      <c r="M729" s="123">
        <f t="shared" si="957"/>
        <v>1246.7829601799999</v>
      </c>
      <c r="N729" s="27">
        <f t="shared" si="995"/>
        <v>0</v>
      </c>
      <c r="O729" s="122">
        <f t="shared" si="986"/>
        <v>0</v>
      </c>
      <c r="P729" s="123">
        <f t="shared" si="945"/>
        <v>0</v>
      </c>
      <c r="Q729" s="122">
        <f t="shared" si="992"/>
        <v>0.1268</v>
      </c>
      <c r="R729" s="130">
        <f t="shared" si="987"/>
        <v>1.006320595</v>
      </c>
      <c r="S729" s="123">
        <f t="shared" si="958"/>
        <v>7.8804101400000004</v>
      </c>
      <c r="T729" s="123">
        <f t="shared" si="993"/>
        <v>0</v>
      </c>
      <c r="U729" s="131" t="str">
        <f t="shared" ref="U729" si="1010">U728</f>
        <v>J=</v>
      </c>
      <c r="V729" s="140">
        <f t="shared" si="949"/>
        <v>44704</v>
      </c>
      <c r="W729" s="4"/>
      <c r="X729" s="4"/>
      <c r="Y729" s="4"/>
      <c r="AD729" s="5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</row>
    <row r="730" spans="1:47" x14ac:dyDescent="0.2">
      <c r="A730" s="125">
        <f t="shared" si="989"/>
        <v>44694</v>
      </c>
      <c r="B730" s="123">
        <f t="shared" si="952"/>
        <v>1255.4366601299998</v>
      </c>
      <c r="C730" s="3">
        <f t="shared" si="947"/>
        <v>1240.06108507</v>
      </c>
      <c r="D730" s="126">
        <f t="shared" si="953"/>
        <v>972.904</v>
      </c>
      <c r="E730" s="175">
        <f>IF(DAY(A729)=$A$7,VLOOKUP(A729,[1]A!$A$15:$C$500,3),E729)</f>
        <v>981.24400000000003</v>
      </c>
      <c r="F730" s="127">
        <f t="shared" si="954"/>
        <v>44644</v>
      </c>
      <c r="G730" s="122">
        <f t="shared" si="955"/>
        <v>8.5722743456702055E-3</v>
      </c>
      <c r="H730" s="128">
        <f t="shared" si="999"/>
        <v>20</v>
      </c>
      <c r="I730" s="128">
        <f t="shared" si="990"/>
        <v>30</v>
      </c>
      <c r="J730" s="123">
        <f t="shared" si="991"/>
        <v>1.0057067156400874</v>
      </c>
      <c r="K730" s="123">
        <v>1</v>
      </c>
      <c r="L730" s="123">
        <f t="shared" si="956"/>
        <v>1.0057067099999999</v>
      </c>
      <c r="M730" s="123">
        <f t="shared" si="957"/>
        <v>1247.1377540599999</v>
      </c>
      <c r="N730" s="27">
        <f t="shared" si="995"/>
        <v>0</v>
      </c>
      <c r="O730" s="122">
        <f t="shared" si="986"/>
        <v>0</v>
      </c>
      <c r="P730" s="123">
        <f t="shared" si="945"/>
        <v>0</v>
      </c>
      <c r="Q730" s="122">
        <f t="shared" si="992"/>
        <v>0.1268</v>
      </c>
      <c r="R730" s="130">
        <f t="shared" si="987"/>
        <v>1.0066543619999999</v>
      </c>
      <c r="S730" s="123">
        <f t="shared" si="958"/>
        <v>8.2989060699999992</v>
      </c>
      <c r="T730" s="123">
        <f t="shared" si="993"/>
        <v>0</v>
      </c>
      <c r="U730" s="131" t="str">
        <f t="shared" ref="U730" si="1011">U729</f>
        <v>J=</v>
      </c>
      <c r="V730" s="140">
        <f t="shared" si="949"/>
        <v>44704</v>
      </c>
      <c r="W730" s="4"/>
      <c r="X730" s="4"/>
      <c r="Y730" s="4"/>
      <c r="AD730" s="5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</row>
    <row r="731" spans="1:47" x14ac:dyDescent="0.2">
      <c r="A731" s="125">
        <f t="shared" si="989"/>
        <v>44695</v>
      </c>
      <c r="B731" s="123">
        <f t="shared" si="952"/>
        <v>1256.21042515</v>
      </c>
      <c r="C731" s="3">
        <f t="shared" si="947"/>
        <v>1240.06108507</v>
      </c>
      <c r="D731" s="126">
        <f t="shared" si="953"/>
        <v>972.904</v>
      </c>
      <c r="E731" s="175">
        <f>IF(DAY(A730)=$A$7,VLOOKUP(A730,[1]A!$A$15:$C$500,3),E730)</f>
        <v>981.24400000000003</v>
      </c>
      <c r="F731" s="127">
        <f t="shared" si="954"/>
        <v>44644</v>
      </c>
      <c r="G731" s="122">
        <f t="shared" si="955"/>
        <v>8.5722743456702055E-3</v>
      </c>
      <c r="H731" s="128">
        <f t="shared" si="999"/>
        <v>21</v>
      </c>
      <c r="I731" s="128">
        <f t="shared" si="990"/>
        <v>30</v>
      </c>
      <c r="J731" s="123">
        <f t="shared" si="991"/>
        <v>1.0059929047548501</v>
      </c>
      <c r="K731" s="123">
        <v>1</v>
      </c>
      <c r="L731" s="123">
        <f t="shared" si="956"/>
        <v>1.0059929000000001</v>
      </c>
      <c r="M731" s="123">
        <f t="shared" si="957"/>
        <v>1247.4926471399999</v>
      </c>
      <c r="N731" s="27">
        <f t="shared" si="995"/>
        <v>0</v>
      </c>
      <c r="O731" s="122">
        <f t="shared" si="986"/>
        <v>0</v>
      </c>
      <c r="P731" s="123">
        <f t="shared" si="945"/>
        <v>0</v>
      </c>
      <c r="Q731" s="122">
        <f t="shared" si="992"/>
        <v>0.1268</v>
      </c>
      <c r="R731" s="130">
        <f t="shared" si="987"/>
        <v>1.0069882400000001</v>
      </c>
      <c r="S731" s="123">
        <f t="shared" si="958"/>
        <v>8.71777801</v>
      </c>
      <c r="T731" s="123">
        <f t="shared" si="993"/>
        <v>0</v>
      </c>
      <c r="U731" s="131" t="str">
        <f t="shared" ref="U731" si="1012">U730</f>
        <v>J=</v>
      </c>
      <c r="V731" s="140">
        <f t="shared" si="949"/>
        <v>44704</v>
      </c>
      <c r="W731" s="4"/>
      <c r="X731" s="4"/>
      <c r="Y731" s="4"/>
      <c r="AD731" s="5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</row>
    <row r="732" spans="1:47" x14ac:dyDescent="0.2">
      <c r="A732" s="125">
        <f t="shared" si="989"/>
        <v>44696</v>
      </c>
      <c r="B732" s="123">
        <f t="shared" si="952"/>
        <v>1256.9846656</v>
      </c>
      <c r="C732" s="3">
        <f t="shared" si="947"/>
        <v>1240.06108507</v>
      </c>
      <c r="D732" s="126">
        <f t="shared" si="953"/>
        <v>972.904</v>
      </c>
      <c r="E732" s="175">
        <f>IF(DAY(A731)=$A$7,VLOOKUP(A731,[1]A!$A$15:$C$500,3),E731)</f>
        <v>981.24400000000003</v>
      </c>
      <c r="F732" s="127">
        <f t="shared" si="954"/>
        <v>44644</v>
      </c>
      <c r="G732" s="122">
        <f t="shared" si="955"/>
        <v>8.5722743456702055E-3</v>
      </c>
      <c r="H732" s="128">
        <f t="shared" si="999"/>
        <v>22</v>
      </c>
      <c r="I732" s="128">
        <f t="shared" si="990"/>
        <v>30</v>
      </c>
      <c r="J732" s="123">
        <f t="shared" si="991"/>
        <v>1.0062791753090703</v>
      </c>
      <c r="K732" s="123">
        <v>1</v>
      </c>
      <c r="L732" s="123">
        <f t="shared" si="956"/>
        <v>1.00627917</v>
      </c>
      <c r="M732" s="123">
        <f t="shared" si="957"/>
        <v>1247.8476394300001</v>
      </c>
      <c r="N732" s="27">
        <f t="shared" si="995"/>
        <v>0</v>
      </c>
      <c r="O732" s="122">
        <f t="shared" si="986"/>
        <v>0</v>
      </c>
      <c r="P732" s="123">
        <f t="shared" si="945"/>
        <v>0</v>
      </c>
      <c r="Q732" s="122">
        <f t="shared" si="992"/>
        <v>0.1268</v>
      </c>
      <c r="R732" s="130">
        <f t="shared" si="987"/>
        <v>1.0073222289999999</v>
      </c>
      <c r="S732" s="123">
        <f t="shared" si="958"/>
        <v>9.1370261700000004</v>
      </c>
      <c r="T732" s="123">
        <f t="shared" si="993"/>
        <v>0</v>
      </c>
      <c r="U732" s="131" t="str">
        <f t="shared" ref="U732" si="1013">U731</f>
        <v>J=</v>
      </c>
      <c r="V732" s="140">
        <f t="shared" si="949"/>
        <v>44704</v>
      </c>
      <c r="W732" s="4"/>
      <c r="X732" s="4"/>
      <c r="Y732" s="4"/>
      <c r="AD732" s="5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</row>
    <row r="733" spans="1:47" x14ac:dyDescent="0.2">
      <c r="A733" s="125">
        <f t="shared" si="989"/>
        <v>44697</v>
      </c>
      <c r="B733" s="123">
        <f t="shared" si="952"/>
        <v>1257.7593816799999</v>
      </c>
      <c r="C733" s="3">
        <f t="shared" si="947"/>
        <v>1240.06108507</v>
      </c>
      <c r="D733" s="126">
        <f t="shared" si="953"/>
        <v>972.904</v>
      </c>
      <c r="E733" s="175">
        <f>IF(DAY(A732)=$A$7,VLOOKUP(A732,[1]A!$A$15:$C$500,3),E732)</f>
        <v>981.24400000000003</v>
      </c>
      <c r="F733" s="127">
        <f t="shared" si="954"/>
        <v>44644</v>
      </c>
      <c r="G733" s="122">
        <f t="shared" si="955"/>
        <v>8.5722743456702055E-3</v>
      </c>
      <c r="H733" s="128">
        <f t="shared" si="999"/>
        <v>23</v>
      </c>
      <c r="I733" s="128">
        <f t="shared" si="990"/>
        <v>30</v>
      </c>
      <c r="J733" s="123">
        <f t="shared" si="991"/>
        <v>1.0065655273259229</v>
      </c>
      <c r="K733" s="123">
        <v>1</v>
      </c>
      <c r="L733" s="123">
        <f t="shared" si="956"/>
        <v>1.0065655200000001</v>
      </c>
      <c r="M733" s="123">
        <f t="shared" si="957"/>
        <v>1248.20273092</v>
      </c>
      <c r="N733" s="27">
        <f t="shared" si="995"/>
        <v>0</v>
      </c>
      <c r="O733" s="122">
        <f t="shared" si="986"/>
        <v>0</v>
      </c>
      <c r="P733" s="123">
        <f t="shared" si="945"/>
        <v>0</v>
      </c>
      <c r="Q733" s="122">
        <f t="shared" si="992"/>
        <v>0.1268</v>
      </c>
      <c r="R733" s="130">
        <f t="shared" si="987"/>
        <v>1.007656329</v>
      </c>
      <c r="S733" s="123">
        <f t="shared" si="958"/>
        <v>9.5566507600000001</v>
      </c>
      <c r="T733" s="123">
        <f t="shared" si="993"/>
        <v>0</v>
      </c>
      <c r="U733" s="131" t="str">
        <f t="shared" ref="U733" si="1014">U732</f>
        <v>J=</v>
      </c>
      <c r="V733" s="140">
        <f t="shared" si="949"/>
        <v>44704</v>
      </c>
      <c r="W733" s="4"/>
      <c r="X733" s="4"/>
      <c r="Y733" s="4"/>
      <c r="AD733" s="5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</row>
    <row r="734" spans="1:47" x14ac:dyDescent="0.2">
      <c r="A734" s="125">
        <f t="shared" si="989"/>
        <v>44698</v>
      </c>
      <c r="B734" s="123">
        <f t="shared" si="952"/>
        <v>1258.53458488</v>
      </c>
      <c r="C734" s="3">
        <f t="shared" si="947"/>
        <v>1240.06108507</v>
      </c>
      <c r="D734" s="126">
        <f t="shared" si="953"/>
        <v>972.904</v>
      </c>
      <c r="E734" s="175">
        <f>IF(DAY(A733)=$A$7,VLOOKUP(A733,[1]A!$A$15:$C$500,3),E733)</f>
        <v>981.24400000000003</v>
      </c>
      <c r="F734" s="127">
        <f t="shared" si="954"/>
        <v>44644</v>
      </c>
      <c r="G734" s="122">
        <f t="shared" si="955"/>
        <v>8.5722743456702055E-3</v>
      </c>
      <c r="H734" s="128">
        <f t="shared" si="999"/>
        <v>24</v>
      </c>
      <c r="I734" s="128">
        <f t="shared" si="990"/>
        <v>30</v>
      </c>
      <c r="J734" s="123">
        <f t="shared" si="991"/>
        <v>1.0068519608285893</v>
      </c>
      <c r="K734" s="123">
        <v>1</v>
      </c>
      <c r="L734" s="123">
        <f t="shared" si="956"/>
        <v>1.0068519600000001</v>
      </c>
      <c r="M734" s="123">
        <f t="shared" si="957"/>
        <v>1248.5579340199999</v>
      </c>
      <c r="N734" s="27">
        <f t="shared" si="995"/>
        <v>0</v>
      </c>
      <c r="O734" s="122">
        <f t="shared" si="986"/>
        <v>0</v>
      </c>
      <c r="P734" s="123">
        <f t="shared" si="945"/>
        <v>0</v>
      </c>
      <c r="Q734" s="122">
        <f t="shared" si="992"/>
        <v>0.1268</v>
      </c>
      <c r="R734" s="130">
        <f t="shared" si="987"/>
        <v>1.0079905389999999</v>
      </c>
      <c r="S734" s="123">
        <f t="shared" si="958"/>
        <v>9.9766508599999995</v>
      </c>
      <c r="T734" s="123">
        <f t="shared" si="993"/>
        <v>0</v>
      </c>
      <c r="U734" s="131" t="str">
        <f t="shared" ref="U734" si="1015">U733</f>
        <v>J=</v>
      </c>
      <c r="V734" s="140">
        <f t="shared" si="949"/>
        <v>44704</v>
      </c>
      <c r="W734" s="4"/>
      <c r="X734" s="4"/>
      <c r="Y734" s="4"/>
      <c r="AD734" s="5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</row>
    <row r="735" spans="1:47" x14ac:dyDescent="0.2">
      <c r="A735" s="125">
        <f t="shared" si="989"/>
        <v>44699</v>
      </c>
      <c r="B735" s="123">
        <f t="shared" si="952"/>
        <v>1259.3102516600002</v>
      </c>
      <c r="C735" s="3">
        <f t="shared" si="947"/>
        <v>1240.06108507</v>
      </c>
      <c r="D735" s="126">
        <f t="shared" si="953"/>
        <v>972.904</v>
      </c>
      <c r="E735" s="175">
        <f>IF(DAY(A734)=$A$7,VLOOKUP(A734,[1]A!$A$15:$C$500,3),E734)</f>
        <v>981.24400000000003</v>
      </c>
      <c r="F735" s="127">
        <f t="shared" si="954"/>
        <v>44644</v>
      </c>
      <c r="G735" s="122">
        <f t="shared" si="955"/>
        <v>8.5722743456702055E-3</v>
      </c>
      <c r="H735" s="128">
        <f t="shared" si="999"/>
        <v>25</v>
      </c>
      <c r="I735" s="128">
        <f t="shared" si="990"/>
        <v>30</v>
      </c>
      <c r="J735" s="123">
        <f t="shared" si="991"/>
        <v>1.0071384758402577</v>
      </c>
      <c r="K735" s="123">
        <v>1</v>
      </c>
      <c r="L735" s="123">
        <f t="shared" si="956"/>
        <v>1.0071384699999999</v>
      </c>
      <c r="M735" s="123">
        <f t="shared" si="957"/>
        <v>1248.9132239200001</v>
      </c>
      <c r="N735" s="27">
        <f t="shared" si="995"/>
        <v>0</v>
      </c>
      <c r="O735" s="122">
        <f t="shared" si="986"/>
        <v>0</v>
      </c>
      <c r="P735" s="123">
        <f t="shared" si="945"/>
        <v>0</v>
      </c>
      <c r="Q735" s="122">
        <f t="shared" si="992"/>
        <v>0.1268</v>
      </c>
      <c r="R735" s="130">
        <f t="shared" si="987"/>
        <v>1.0083248600000001</v>
      </c>
      <c r="S735" s="123">
        <f t="shared" si="958"/>
        <v>10.39702774</v>
      </c>
      <c r="T735" s="123">
        <f t="shared" si="993"/>
        <v>0</v>
      </c>
      <c r="U735" s="131" t="str">
        <f t="shared" ref="U735" si="1016">U734</f>
        <v>J=</v>
      </c>
      <c r="V735" s="140">
        <f t="shared" si="949"/>
        <v>44704</v>
      </c>
      <c r="W735" s="4"/>
      <c r="X735" s="4"/>
      <c r="Y735" s="4"/>
      <c r="AD735" s="5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</row>
    <row r="736" spans="1:47" x14ac:dyDescent="0.2">
      <c r="A736" s="125">
        <f t="shared" si="989"/>
        <v>44700</v>
      </c>
      <c r="B736" s="123">
        <f t="shared" si="952"/>
        <v>1260.08640724</v>
      </c>
      <c r="C736" s="3">
        <f t="shared" si="947"/>
        <v>1240.06108507</v>
      </c>
      <c r="D736" s="126">
        <f t="shared" si="953"/>
        <v>972.904</v>
      </c>
      <c r="E736" s="175">
        <f>IF(DAY(A735)=$A$7,VLOOKUP(A735,[1]A!$A$15:$C$500,3),E735)</f>
        <v>981.24400000000003</v>
      </c>
      <c r="F736" s="127">
        <f t="shared" si="954"/>
        <v>44644</v>
      </c>
      <c r="G736" s="122">
        <f t="shared" si="955"/>
        <v>8.5722743456702055E-3</v>
      </c>
      <c r="H736" s="128">
        <f t="shared" si="999"/>
        <v>26</v>
      </c>
      <c r="I736" s="128">
        <f t="shared" si="990"/>
        <v>30</v>
      </c>
      <c r="J736" s="123">
        <f t="shared" si="991"/>
        <v>1.0074250723841225</v>
      </c>
      <c r="K736" s="123">
        <v>1</v>
      </c>
      <c r="L736" s="123">
        <f t="shared" si="956"/>
        <v>1.00742507</v>
      </c>
      <c r="M736" s="123">
        <f t="shared" si="957"/>
        <v>1249.2686254299999</v>
      </c>
      <c r="N736" s="27">
        <f t="shared" si="995"/>
        <v>0</v>
      </c>
      <c r="O736" s="122">
        <f t="shared" si="986"/>
        <v>0</v>
      </c>
      <c r="P736" s="123">
        <f t="shared" si="945"/>
        <v>0</v>
      </c>
      <c r="Q736" s="122">
        <f t="shared" si="992"/>
        <v>0.1268</v>
      </c>
      <c r="R736" s="130">
        <f t="shared" si="987"/>
        <v>1.0086592919999999</v>
      </c>
      <c r="S736" s="123">
        <f t="shared" si="958"/>
        <v>10.81778181</v>
      </c>
      <c r="T736" s="123">
        <f t="shared" si="993"/>
        <v>0</v>
      </c>
      <c r="U736" s="131" t="str">
        <f t="shared" ref="U736" si="1017">U735</f>
        <v>J=</v>
      </c>
      <c r="V736" s="140">
        <f t="shared" si="949"/>
        <v>44704</v>
      </c>
      <c r="W736" s="4"/>
      <c r="X736" s="4"/>
      <c r="Y736" s="4"/>
      <c r="AD736" s="5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</row>
    <row r="737" spans="1:161" x14ac:dyDescent="0.2">
      <c r="A737" s="125">
        <f t="shared" si="989"/>
        <v>44701</v>
      </c>
      <c r="B737" s="123">
        <f t="shared" si="952"/>
        <v>1260.8630393400001</v>
      </c>
      <c r="C737" s="3">
        <f t="shared" si="947"/>
        <v>1240.06108507</v>
      </c>
      <c r="D737" s="126">
        <f t="shared" si="953"/>
        <v>972.904</v>
      </c>
      <c r="E737" s="175">
        <f>IF(DAY(A736)=$A$7,VLOOKUP(A736,[1]A!$A$15:$C$500,3),E736)</f>
        <v>981.24400000000003</v>
      </c>
      <c r="F737" s="127">
        <f t="shared" si="954"/>
        <v>44644</v>
      </c>
      <c r="G737" s="122">
        <f t="shared" si="955"/>
        <v>8.5722743456702055E-3</v>
      </c>
      <c r="H737" s="128">
        <f t="shared" si="999"/>
        <v>27</v>
      </c>
      <c r="I737" s="128">
        <f t="shared" si="990"/>
        <v>30</v>
      </c>
      <c r="J737" s="123">
        <f t="shared" si="991"/>
        <v>1.007711750483385</v>
      </c>
      <c r="K737" s="123">
        <v>1</v>
      </c>
      <c r="L737" s="123">
        <f t="shared" si="956"/>
        <v>1.0077117499999999</v>
      </c>
      <c r="M737" s="123">
        <f t="shared" si="957"/>
        <v>1249.62412614</v>
      </c>
      <c r="N737" s="27">
        <f t="shared" si="995"/>
        <v>0</v>
      </c>
      <c r="O737" s="122">
        <f t="shared" si="986"/>
        <v>0</v>
      </c>
      <c r="P737" s="123">
        <f t="shared" si="945"/>
        <v>0</v>
      </c>
      <c r="Q737" s="122">
        <f t="shared" si="992"/>
        <v>0.1268</v>
      </c>
      <c r="R737" s="130">
        <f t="shared" si="987"/>
        <v>1.0089938350000001</v>
      </c>
      <c r="S737" s="123">
        <f t="shared" si="958"/>
        <v>11.238913200000001</v>
      </c>
      <c r="T737" s="123">
        <f t="shared" si="993"/>
        <v>0</v>
      </c>
      <c r="U737" s="131" t="str">
        <f t="shared" ref="U737" si="1018">U736</f>
        <v>J=</v>
      </c>
      <c r="V737" s="140">
        <f t="shared" si="949"/>
        <v>44704</v>
      </c>
      <c r="W737" s="4"/>
      <c r="X737" s="4"/>
      <c r="Y737" s="4"/>
      <c r="AD737" s="5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</row>
    <row r="738" spans="1:161" x14ac:dyDescent="0.2">
      <c r="A738" s="125">
        <f t="shared" si="989"/>
        <v>44702</v>
      </c>
      <c r="B738" s="123">
        <f t="shared" si="952"/>
        <v>1261.64014817</v>
      </c>
      <c r="C738" s="3">
        <f t="shared" si="947"/>
        <v>1240.06108507</v>
      </c>
      <c r="D738" s="126">
        <f t="shared" si="953"/>
        <v>972.904</v>
      </c>
      <c r="E738" s="175">
        <f>IF(DAY(A737)=$A$7,VLOOKUP(A737,[1]A!$A$15:$C$500,3),E737)</f>
        <v>981.24400000000003</v>
      </c>
      <c r="F738" s="127">
        <f t="shared" si="954"/>
        <v>44644</v>
      </c>
      <c r="G738" s="122">
        <f t="shared" si="955"/>
        <v>8.5722743456702055E-3</v>
      </c>
      <c r="H738" s="128">
        <f t="shared" si="999"/>
        <v>28</v>
      </c>
      <c r="I738" s="128">
        <f t="shared" si="990"/>
        <v>30</v>
      </c>
      <c r="J738" s="123">
        <f t="shared" si="991"/>
        <v>1.007998510161253</v>
      </c>
      <c r="K738" s="123">
        <v>1</v>
      </c>
      <c r="L738" s="123">
        <f t="shared" si="956"/>
        <v>1.00799851</v>
      </c>
      <c r="M738" s="123">
        <f t="shared" si="957"/>
        <v>1249.97972605</v>
      </c>
      <c r="N738" s="27">
        <f t="shared" si="995"/>
        <v>0</v>
      </c>
      <c r="O738" s="122">
        <f t="shared" si="986"/>
        <v>0</v>
      </c>
      <c r="P738" s="123">
        <f t="shared" si="945"/>
        <v>0</v>
      </c>
      <c r="Q738" s="122">
        <f t="shared" si="992"/>
        <v>0.1268</v>
      </c>
      <c r="R738" s="130">
        <f t="shared" si="987"/>
        <v>1.0093284890000001</v>
      </c>
      <c r="S738" s="123">
        <f t="shared" si="958"/>
        <v>11.66042212</v>
      </c>
      <c r="T738" s="123">
        <f t="shared" si="993"/>
        <v>0</v>
      </c>
      <c r="U738" s="131" t="str">
        <f t="shared" ref="U738" si="1019">U737</f>
        <v>J=</v>
      </c>
      <c r="V738" s="140">
        <f t="shared" si="949"/>
        <v>44704</v>
      </c>
      <c r="W738" s="4"/>
      <c r="X738" s="4"/>
      <c r="Y738" s="4"/>
      <c r="AD738" s="5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</row>
    <row r="739" spans="1:161" x14ac:dyDescent="0.2">
      <c r="A739" s="125">
        <f t="shared" si="989"/>
        <v>44703</v>
      </c>
      <c r="B739" s="123">
        <f t="shared" si="952"/>
        <v>1262.41773397</v>
      </c>
      <c r="C739" s="3">
        <f t="shared" si="947"/>
        <v>1240.06108507</v>
      </c>
      <c r="D739" s="126">
        <f t="shared" si="953"/>
        <v>972.904</v>
      </c>
      <c r="E739" s="175">
        <f>IF(DAY(A738)=$A$7,VLOOKUP(A738,[1]A!$A$15:$C$500,3),E738)</f>
        <v>981.24400000000003</v>
      </c>
      <c r="F739" s="127">
        <f t="shared" si="954"/>
        <v>44644</v>
      </c>
      <c r="G739" s="122">
        <f t="shared" si="955"/>
        <v>8.5722743456702055E-3</v>
      </c>
      <c r="H739" s="128">
        <f t="shared" si="999"/>
        <v>29</v>
      </c>
      <c r="I739" s="128">
        <f t="shared" si="990"/>
        <v>30</v>
      </c>
      <c r="J739" s="123">
        <f t="shared" si="991"/>
        <v>1.0082853514409411</v>
      </c>
      <c r="K739" s="123">
        <v>1</v>
      </c>
      <c r="L739" s="123">
        <f t="shared" si="956"/>
        <v>1.00828535</v>
      </c>
      <c r="M739" s="123">
        <f t="shared" si="957"/>
        <v>1250.3354251799999</v>
      </c>
      <c r="N739" s="27">
        <f t="shared" si="995"/>
        <v>0</v>
      </c>
      <c r="O739" s="122">
        <f t="shared" si="986"/>
        <v>0</v>
      </c>
      <c r="P739" s="123">
        <f t="shared" si="945"/>
        <v>0</v>
      </c>
      <c r="Q739" s="122">
        <f t="shared" si="992"/>
        <v>0.1268</v>
      </c>
      <c r="R739" s="130">
        <f t="shared" si="987"/>
        <v>1.0096632539999999</v>
      </c>
      <c r="S739" s="123">
        <f t="shared" si="958"/>
        <v>12.082308790000001</v>
      </c>
      <c r="T739" s="123">
        <f t="shared" si="993"/>
        <v>0</v>
      </c>
      <c r="U739" s="131" t="str">
        <f t="shared" ref="U739" si="1020">U738</f>
        <v>J=</v>
      </c>
      <c r="V739" s="140">
        <f t="shared" si="949"/>
        <v>44704</v>
      </c>
      <c r="W739" s="4"/>
      <c r="X739" s="4"/>
      <c r="Y739" s="4"/>
      <c r="AD739" s="5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</row>
    <row r="740" spans="1:161" ht="15" x14ac:dyDescent="0.2">
      <c r="A740" s="125">
        <f t="shared" si="989"/>
        <v>44704</v>
      </c>
      <c r="B740" s="123">
        <f t="shared" si="952"/>
        <v>1263.19579694</v>
      </c>
      <c r="C740" s="3">
        <f t="shared" si="947"/>
        <v>1240.06108507</v>
      </c>
      <c r="D740" s="126">
        <f t="shared" si="953"/>
        <v>972.904</v>
      </c>
      <c r="E740" s="175">
        <f>IF(DAY(A739)=$A$7,VLOOKUP(A739,[1]A!$A$15:$C$500,3),E739)</f>
        <v>981.24400000000003</v>
      </c>
      <c r="F740" s="127">
        <f t="shared" si="954"/>
        <v>44644</v>
      </c>
      <c r="G740" s="122">
        <f t="shared" si="955"/>
        <v>8.5722743456702055E-3</v>
      </c>
      <c r="H740" s="128">
        <f t="shared" si="999"/>
        <v>30</v>
      </c>
      <c r="I740" s="128">
        <f t="shared" si="990"/>
        <v>30</v>
      </c>
      <c r="J740" s="123">
        <f t="shared" si="991"/>
        <v>1.0085722743456702</v>
      </c>
      <c r="K740" s="123">
        <v>1</v>
      </c>
      <c r="L740" s="123">
        <f t="shared" si="956"/>
        <v>1.0085722699999999</v>
      </c>
      <c r="M740" s="123">
        <f t="shared" si="957"/>
        <v>1250.6912235</v>
      </c>
      <c r="N740" s="27">
        <f t="shared" si="995"/>
        <v>24</v>
      </c>
      <c r="O740" s="176">
        <f>P740/M740</f>
        <v>2.3922146048384739E-2</v>
      </c>
      <c r="P740" s="177">
        <v>29.919218109999999</v>
      </c>
      <c r="Q740" s="122">
        <f t="shared" si="992"/>
        <v>0.1268</v>
      </c>
      <c r="R740" s="130">
        <f t="shared" si="987"/>
        <v>1.00999813</v>
      </c>
      <c r="S740" s="123">
        <f t="shared" si="958"/>
        <v>12.50457344</v>
      </c>
      <c r="T740" s="123">
        <f t="shared" si="993"/>
        <v>42.423791549999997</v>
      </c>
      <c r="U740" s="131" t="str">
        <f t="shared" ref="U740" si="1021">U739</f>
        <v>J=</v>
      </c>
      <c r="V740" s="140">
        <f t="shared" si="949"/>
        <v>44704</v>
      </c>
      <c r="W740" s="28"/>
      <c r="X740" s="4"/>
      <c r="Y740" s="4"/>
      <c r="AA740" s="18"/>
      <c r="AB740" s="18"/>
      <c r="AC740" s="18"/>
      <c r="AD740" s="19"/>
      <c r="AE740" s="18"/>
      <c r="AF740" s="18"/>
      <c r="AG740" s="18"/>
      <c r="AH740" s="18"/>
      <c r="AI740" s="17"/>
      <c r="AJ740" s="17"/>
      <c r="AK740" s="17"/>
      <c r="AL740" s="17"/>
      <c r="AM740" s="17"/>
      <c r="AN740" s="17"/>
      <c r="AO740" s="17"/>
      <c r="AP740" s="17"/>
      <c r="AQ740" s="17"/>
      <c r="AR740" s="17"/>
      <c r="AS740" s="17"/>
      <c r="AT740" s="17"/>
      <c r="AU740" s="17"/>
      <c r="AV740" s="18"/>
      <c r="AW740" s="18"/>
      <c r="AX740" s="18"/>
      <c r="AY740" s="18"/>
      <c r="AZ740" s="18"/>
      <c r="BA740" s="18"/>
      <c r="BB740" s="18"/>
      <c r="BC740" s="18"/>
      <c r="BD740" s="18"/>
      <c r="BE740" s="18"/>
      <c r="BF740" s="18"/>
      <c r="BG740" s="18"/>
      <c r="BH740" s="18"/>
      <c r="BI740" s="18"/>
      <c r="BJ740" s="18"/>
      <c r="BK740" s="18"/>
      <c r="BL740" s="18"/>
      <c r="BM740" s="18"/>
      <c r="BN740" s="18"/>
      <c r="BO740" s="18"/>
      <c r="BP740" s="18"/>
      <c r="BQ740" s="18"/>
      <c r="BR740" s="18"/>
      <c r="BS740" s="18"/>
      <c r="BT740" s="18"/>
      <c r="BU740" s="18"/>
      <c r="BV740" s="18"/>
      <c r="BW740" s="18"/>
      <c r="BX740" s="18"/>
      <c r="BY740" s="18"/>
      <c r="BZ740" s="18"/>
      <c r="CA740" s="18"/>
      <c r="CB740" s="18"/>
      <c r="CC740" s="18"/>
      <c r="CD740" s="18"/>
      <c r="CE740" s="18"/>
      <c r="CF740" s="18"/>
      <c r="CG740" s="18"/>
      <c r="CH740" s="18"/>
      <c r="CI740" s="18"/>
      <c r="CJ740" s="18"/>
      <c r="CK740" s="18"/>
      <c r="CL740" s="18"/>
      <c r="CM740" s="18"/>
      <c r="CN740" s="18"/>
      <c r="CO740" s="18"/>
      <c r="CP740" s="18"/>
      <c r="CQ740" s="18"/>
      <c r="CR740" s="18"/>
      <c r="CS740" s="18"/>
      <c r="CT740" s="18"/>
      <c r="CU740" s="18"/>
      <c r="CV740" s="18"/>
      <c r="CW740" s="18"/>
      <c r="CX740" s="18"/>
      <c r="CY740" s="18"/>
      <c r="CZ740" s="18"/>
      <c r="DA740" s="18"/>
      <c r="DB740" s="18"/>
      <c r="DC740" s="18"/>
      <c r="DD740" s="18"/>
      <c r="DE740" s="18"/>
      <c r="DF740" s="18"/>
      <c r="DG740" s="18"/>
      <c r="DH740" s="18"/>
      <c r="DI740" s="18"/>
      <c r="DJ740" s="18"/>
      <c r="DK740" s="18"/>
      <c r="DL740" s="18"/>
      <c r="DM740" s="18"/>
      <c r="DN740" s="18"/>
      <c r="DO740" s="18"/>
      <c r="DP740" s="18"/>
      <c r="DQ740" s="18"/>
      <c r="DR740" s="18"/>
      <c r="DS740" s="18"/>
      <c r="DT740" s="18"/>
      <c r="DU740" s="18"/>
      <c r="DV740" s="18"/>
      <c r="DW740" s="18"/>
      <c r="DX740" s="18"/>
      <c r="DY740" s="18"/>
      <c r="DZ740" s="18"/>
      <c r="EA740" s="18"/>
      <c r="EB740" s="18"/>
      <c r="EC740" s="18"/>
      <c r="ED740" s="18"/>
      <c r="EE740" s="18"/>
      <c r="EF740" s="18"/>
      <c r="EG740" s="18"/>
      <c r="EH740" s="18"/>
      <c r="EI740" s="18"/>
      <c r="EJ740" s="18"/>
      <c r="EK740" s="18"/>
      <c r="EL740" s="18"/>
      <c r="EM740" s="18"/>
      <c r="EN740" s="18"/>
      <c r="EO740" s="18"/>
      <c r="EP740" s="18"/>
      <c r="EQ740" s="18"/>
      <c r="ER740" s="18"/>
      <c r="ES740" s="18"/>
      <c r="ET740" s="18"/>
      <c r="EU740" s="18"/>
      <c r="EV740" s="18"/>
      <c r="EW740" s="18"/>
      <c r="EX740" s="18"/>
      <c r="EY740" s="18"/>
      <c r="EZ740" s="18"/>
      <c r="FA740" s="18"/>
      <c r="FB740" s="18"/>
      <c r="FC740" s="18"/>
      <c r="FD740" s="18"/>
      <c r="FE740" s="18"/>
    </row>
    <row r="741" spans="1:161" x14ac:dyDescent="0.2">
      <c r="A741" s="125">
        <f t="shared" si="989"/>
        <v>44705</v>
      </c>
      <c r="B741" s="123">
        <f t="shared" si="952"/>
        <v>1221.5354367300001</v>
      </c>
      <c r="C741" s="3">
        <f t="shared" si="947"/>
        <v>1220.77200539</v>
      </c>
      <c r="D741" s="126">
        <f t="shared" si="953"/>
        <v>981.24400000000003</v>
      </c>
      <c r="E741" s="175">
        <f>IF(DAY(A740)=$A$7,VLOOKUP(A740,[1]A!$A$15:$C$500,3),E740)</f>
        <v>990.54300000000001</v>
      </c>
      <c r="F741" s="127">
        <f t="shared" si="954"/>
        <v>44675</v>
      </c>
      <c r="G741" s="122">
        <f t="shared" si="955"/>
        <v>9.4767458450701891E-3</v>
      </c>
      <c r="H741" s="128">
        <f t="shared" si="999"/>
        <v>1</v>
      </c>
      <c r="I741" s="128">
        <f t="shared" si="990"/>
        <v>31</v>
      </c>
      <c r="J741" s="123">
        <f t="shared" si="991"/>
        <v>1.0003043083306482</v>
      </c>
      <c r="K741" s="123">
        <v>1</v>
      </c>
      <c r="L741" s="123">
        <f t="shared" si="956"/>
        <v>1.0003043</v>
      </c>
      <c r="M741" s="123">
        <f t="shared" si="957"/>
        <v>1221.1434863100001</v>
      </c>
      <c r="N741" s="27">
        <f t="shared" si="995"/>
        <v>0</v>
      </c>
      <c r="O741" s="122">
        <f t="shared" ref="O741:O770" si="1022">IF(N741&gt;0,VLOOKUP(N741,$X$10:$AD$121,7),0)</f>
        <v>0</v>
      </c>
      <c r="P741" s="123">
        <f t="shared" si="945"/>
        <v>0</v>
      </c>
      <c r="Q741" s="122">
        <f t="shared" si="992"/>
        <v>0.1268</v>
      </c>
      <c r="R741" s="130">
        <f t="shared" si="987"/>
        <v>1.00032097</v>
      </c>
      <c r="S741" s="123">
        <f t="shared" si="958"/>
        <v>0.39195042000000002</v>
      </c>
      <c r="T741" s="123">
        <f t="shared" si="993"/>
        <v>0</v>
      </c>
      <c r="U741" s="131" t="str">
        <f t="shared" ref="U741" si="1023">U740</f>
        <v>J=</v>
      </c>
      <c r="V741" s="140">
        <f t="shared" si="949"/>
        <v>44735</v>
      </c>
      <c r="W741" s="4"/>
      <c r="X741" s="4"/>
      <c r="Y741" s="4"/>
      <c r="AD741" s="5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</row>
    <row r="742" spans="1:161" x14ac:dyDescent="0.2">
      <c r="A742" s="125">
        <f t="shared" si="989"/>
        <v>44706</v>
      </c>
      <c r="B742" s="123">
        <f t="shared" si="952"/>
        <v>1222.2993545100001</v>
      </c>
      <c r="C742" s="3">
        <f t="shared" si="947"/>
        <v>1220.77200539</v>
      </c>
      <c r="D742" s="126">
        <f t="shared" si="953"/>
        <v>981.24400000000003</v>
      </c>
      <c r="E742" s="175">
        <f>IF(DAY(A741)=$A$7,VLOOKUP(A741,[1]A!$A$15:$C$500,3),E741)</f>
        <v>990.54300000000001</v>
      </c>
      <c r="F742" s="127">
        <f t="shared" si="954"/>
        <v>44675</v>
      </c>
      <c r="G742" s="122">
        <f t="shared" si="955"/>
        <v>9.4767458450701891E-3</v>
      </c>
      <c r="H742" s="128">
        <f t="shared" si="999"/>
        <v>2</v>
      </c>
      <c r="I742" s="128">
        <f t="shared" si="990"/>
        <v>31</v>
      </c>
      <c r="J742" s="123">
        <f t="shared" si="991"/>
        <v>1.0006087092648566</v>
      </c>
      <c r="K742" s="123">
        <v>1</v>
      </c>
      <c r="L742" s="123">
        <f t="shared" si="956"/>
        <v>1.0006086999999999</v>
      </c>
      <c r="M742" s="123">
        <f t="shared" si="957"/>
        <v>1221.5150893</v>
      </c>
      <c r="N742" s="27">
        <f t="shared" si="995"/>
        <v>0</v>
      </c>
      <c r="O742" s="122">
        <f t="shared" si="1022"/>
        <v>0</v>
      </c>
      <c r="P742" s="123">
        <f t="shared" si="945"/>
        <v>0</v>
      </c>
      <c r="Q742" s="122">
        <f t="shared" si="992"/>
        <v>0.1268</v>
      </c>
      <c r="R742" s="130">
        <f t="shared" si="987"/>
        <v>1.000642043</v>
      </c>
      <c r="S742" s="123">
        <f t="shared" si="958"/>
        <v>0.78426521000000005</v>
      </c>
      <c r="T742" s="123">
        <f t="shared" si="993"/>
        <v>0</v>
      </c>
      <c r="U742" s="131" t="str">
        <f t="shared" ref="U742" si="1024">U741</f>
        <v>J=</v>
      </c>
      <c r="V742" s="140">
        <f t="shared" si="949"/>
        <v>44735</v>
      </c>
      <c r="W742" s="4"/>
      <c r="X742" s="4"/>
      <c r="Y742" s="4"/>
      <c r="AD742" s="5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</row>
    <row r="743" spans="1:161" x14ac:dyDescent="0.2">
      <c r="A743" s="125">
        <f t="shared" si="989"/>
        <v>44707</v>
      </c>
      <c r="B743" s="123">
        <f t="shared" si="952"/>
        <v>1223.06376019</v>
      </c>
      <c r="C743" s="3">
        <f t="shared" si="947"/>
        <v>1220.77200539</v>
      </c>
      <c r="D743" s="126">
        <f t="shared" si="953"/>
        <v>981.24400000000003</v>
      </c>
      <c r="E743" s="175">
        <f>IF(DAY(A742)=$A$7,VLOOKUP(A742,[1]A!$A$15:$C$500,3),E742)</f>
        <v>990.54300000000001</v>
      </c>
      <c r="F743" s="127">
        <f t="shared" si="954"/>
        <v>44675</v>
      </c>
      <c r="G743" s="122">
        <f t="shared" si="955"/>
        <v>9.4767458450701891E-3</v>
      </c>
      <c r="H743" s="128">
        <f t="shared" si="999"/>
        <v>3</v>
      </c>
      <c r="I743" s="128">
        <f t="shared" si="990"/>
        <v>31</v>
      </c>
      <c r="J743" s="123">
        <f t="shared" si="991"/>
        <v>1.0009132028308052</v>
      </c>
      <c r="K743" s="123">
        <v>1</v>
      </c>
      <c r="L743" s="123">
        <f t="shared" si="956"/>
        <v>1.0009132000000001</v>
      </c>
      <c r="M743" s="123">
        <f t="shared" si="957"/>
        <v>1221.88681438</v>
      </c>
      <c r="N743" s="27">
        <f t="shared" si="995"/>
        <v>0</v>
      </c>
      <c r="O743" s="122">
        <f t="shared" si="1022"/>
        <v>0</v>
      </c>
      <c r="P743" s="123">
        <f t="shared" si="945"/>
        <v>0</v>
      </c>
      <c r="Q743" s="122">
        <f t="shared" si="992"/>
        <v>0.1268</v>
      </c>
      <c r="R743" s="130">
        <f t="shared" si="987"/>
        <v>1.00096322</v>
      </c>
      <c r="S743" s="123">
        <f t="shared" si="958"/>
        <v>1.1769458100000001</v>
      </c>
      <c r="T743" s="123">
        <f t="shared" si="993"/>
        <v>0</v>
      </c>
      <c r="U743" s="131" t="str">
        <f t="shared" ref="U743" si="1025">U742</f>
        <v>J=</v>
      </c>
      <c r="V743" s="140">
        <f t="shared" si="949"/>
        <v>44735</v>
      </c>
      <c r="W743" s="4"/>
      <c r="X743" s="4"/>
      <c r="Y743" s="4"/>
      <c r="AD743" s="5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</row>
    <row r="744" spans="1:161" x14ac:dyDescent="0.2">
      <c r="A744" s="125">
        <f t="shared" si="989"/>
        <v>44708</v>
      </c>
      <c r="B744" s="123">
        <f t="shared" si="952"/>
        <v>1223.8286271100001</v>
      </c>
      <c r="C744" s="3">
        <f t="shared" si="947"/>
        <v>1220.77200539</v>
      </c>
      <c r="D744" s="126">
        <f t="shared" si="953"/>
        <v>981.24400000000003</v>
      </c>
      <c r="E744" s="175">
        <f>IF(DAY(A743)=$A$7,VLOOKUP(A743,[1]A!$A$15:$C$500,3),E743)</f>
        <v>990.54300000000001</v>
      </c>
      <c r="F744" s="127">
        <f t="shared" si="954"/>
        <v>44675</v>
      </c>
      <c r="G744" s="122">
        <f t="shared" si="955"/>
        <v>9.4767458450701891E-3</v>
      </c>
      <c r="H744" s="128">
        <f t="shared" si="999"/>
        <v>4</v>
      </c>
      <c r="I744" s="128">
        <f t="shared" si="990"/>
        <v>31</v>
      </c>
      <c r="J744" s="123">
        <f t="shared" si="991"/>
        <v>1.0012177890566825</v>
      </c>
      <c r="K744" s="123">
        <v>1</v>
      </c>
      <c r="L744" s="123">
        <f t="shared" si="956"/>
        <v>1.0012177799999999</v>
      </c>
      <c r="M744" s="123">
        <f t="shared" si="957"/>
        <v>1222.25863712</v>
      </c>
      <c r="N744" s="27">
        <f t="shared" si="995"/>
        <v>0</v>
      </c>
      <c r="O744" s="122">
        <f t="shared" si="1022"/>
        <v>0</v>
      </c>
      <c r="P744" s="123">
        <f t="shared" si="945"/>
        <v>0</v>
      </c>
      <c r="Q744" s="122">
        <f t="shared" si="992"/>
        <v>0.1268</v>
      </c>
      <c r="R744" s="130">
        <f t="shared" si="987"/>
        <v>1.0012844990000001</v>
      </c>
      <c r="S744" s="123">
        <f t="shared" si="958"/>
        <v>1.5699899900000001</v>
      </c>
      <c r="T744" s="123">
        <f t="shared" si="993"/>
        <v>0</v>
      </c>
      <c r="U744" s="131" t="str">
        <f t="shared" ref="U744" si="1026">U743</f>
        <v>J=</v>
      </c>
      <c r="V744" s="140">
        <f t="shared" si="949"/>
        <v>44735</v>
      </c>
      <c r="W744" s="4"/>
      <c r="X744" s="4"/>
      <c r="Y744" s="4"/>
      <c r="AD744" s="5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</row>
    <row r="745" spans="1:161" x14ac:dyDescent="0.2">
      <c r="A745" s="125">
        <f t="shared" si="989"/>
        <v>44709</v>
      </c>
      <c r="B745" s="123">
        <f t="shared" si="952"/>
        <v>1224.59398237</v>
      </c>
      <c r="C745" s="3">
        <f t="shared" si="947"/>
        <v>1220.77200539</v>
      </c>
      <c r="D745" s="126">
        <f t="shared" si="953"/>
        <v>981.24400000000003</v>
      </c>
      <c r="E745" s="175">
        <f>IF(DAY(A744)=$A$7,VLOOKUP(A744,[1]A!$A$15:$C$500,3),E744)</f>
        <v>990.54300000000001</v>
      </c>
      <c r="F745" s="127">
        <f t="shared" si="954"/>
        <v>44675</v>
      </c>
      <c r="G745" s="122">
        <f t="shared" si="955"/>
        <v>9.4767458450701891E-3</v>
      </c>
      <c r="H745" s="128">
        <f t="shared" si="999"/>
        <v>5</v>
      </c>
      <c r="I745" s="128">
        <f t="shared" si="990"/>
        <v>31</v>
      </c>
      <c r="J745" s="123">
        <f t="shared" si="991"/>
        <v>1.0015224679706858</v>
      </c>
      <c r="K745" s="123">
        <v>1</v>
      </c>
      <c r="L745" s="123">
        <f t="shared" si="956"/>
        <v>1.0015224599999999</v>
      </c>
      <c r="M745" s="123">
        <f t="shared" si="957"/>
        <v>1222.6305819300001</v>
      </c>
      <c r="N745" s="27">
        <f t="shared" si="995"/>
        <v>0</v>
      </c>
      <c r="O745" s="122">
        <f t="shared" si="1022"/>
        <v>0</v>
      </c>
      <c r="P745" s="123">
        <f t="shared" si="945"/>
        <v>0</v>
      </c>
      <c r="Q745" s="122">
        <f t="shared" si="992"/>
        <v>0.1268</v>
      </c>
      <c r="R745" s="130">
        <f t="shared" si="987"/>
        <v>1.001605882</v>
      </c>
      <c r="S745" s="123">
        <f t="shared" si="958"/>
        <v>1.96340044</v>
      </c>
      <c r="T745" s="123">
        <f t="shared" si="993"/>
        <v>0</v>
      </c>
      <c r="U745" s="131" t="str">
        <f t="shared" ref="U745" si="1027">U744</f>
        <v>J=</v>
      </c>
      <c r="V745" s="140">
        <f t="shared" si="949"/>
        <v>44735</v>
      </c>
      <c r="W745" s="4"/>
      <c r="X745" s="4"/>
      <c r="Y745" s="4"/>
      <c r="AD745" s="5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</row>
    <row r="746" spans="1:161" x14ac:dyDescent="0.2">
      <c r="A746" s="125">
        <f t="shared" si="989"/>
        <v>44710</v>
      </c>
      <c r="B746" s="123">
        <f t="shared" si="952"/>
        <v>1225.35981154</v>
      </c>
      <c r="C746" s="3">
        <f t="shared" si="947"/>
        <v>1220.77200539</v>
      </c>
      <c r="D746" s="126">
        <f t="shared" si="953"/>
        <v>981.24400000000003</v>
      </c>
      <c r="E746" s="175">
        <f>IF(DAY(A745)=$A$7,VLOOKUP(A745,[1]A!$A$15:$C$500,3),E745)</f>
        <v>990.54300000000001</v>
      </c>
      <c r="F746" s="127">
        <f t="shared" si="954"/>
        <v>44675</v>
      </c>
      <c r="G746" s="122">
        <f t="shared" si="955"/>
        <v>9.4767458450701891E-3</v>
      </c>
      <c r="H746" s="128">
        <f t="shared" si="999"/>
        <v>6</v>
      </c>
      <c r="I746" s="128">
        <f t="shared" si="990"/>
        <v>31</v>
      </c>
      <c r="J746" s="123">
        <f t="shared" si="991"/>
        <v>1.0018272396010206</v>
      </c>
      <c r="K746" s="123">
        <v>1</v>
      </c>
      <c r="L746" s="123">
        <f t="shared" si="956"/>
        <v>1.00182723</v>
      </c>
      <c r="M746" s="123">
        <f t="shared" si="957"/>
        <v>1223.00263662</v>
      </c>
      <c r="N746" s="27">
        <f t="shared" si="995"/>
        <v>0</v>
      </c>
      <c r="O746" s="122">
        <f t="shared" si="1022"/>
        <v>0</v>
      </c>
      <c r="P746" s="123">
        <f t="shared" ref="P746:P809" si="1028">IF(O746&gt;0,TRUNC(O746*M746,8),0)</f>
        <v>0</v>
      </c>
      <c r="Q746" s="122">
        <f t="shared" si="992"/>
        <v>0.1268</v>
      </c>
      <c r="R746" s="130">
        <f t="shared" si="987"/>
        <v>1.001927367</v>
      </c>
      <c r="S746" s="123">
        <f t="shared" si="958"/>
        <v>2.3571749199999998</v>
      </c>
      <c r="T746" s="123">
        <f t="shared" si="993"/>
        <v>0</v>
      </c>
      <c r="U746" s="131" t="str">
        <f t="shared" ref="U746" si="1029">U745</f>
        <v>J=</v>
      </c>
      <c r="V746" s="140">
        <f t="shared" si="949"/>
        <v>44735</v>
      </c>
      <c r="W746" s="4"/>
      <c r="X746" s="4"/>
      <c r="Y746" s="4"/>
      <c r="AD746" s="5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</row>
    <row r="747" spans="1:161" x14ac:dyDescent="0.2">
      <c r="A747" s="125">
        <f t="shared" si="989"/>
        <v>44711</v>
      </c>
      <c r="B747" s="123">
        <f t="shared" si="952"/>
        <v>1226.1261294999999</v>
      </c>
      <c r="C747" s="3">
        <f t="shared" ref="C747:C810" si="1030">IF(N746&gt;0,M746-P746,C746)</f>
        <v>1220.77200539</v>
      </c>
      <c r="D747" s="126">
        <f t="shared" si="953"/>
        <v>981.24400000000003</v>
      </c>
      <c r="E747" s="175">
        <f>IF(DAY(A746)=$A$7,VLOOKUP(A746,[1]A!$A$15:$C$500,3),E746)</f>
        <v>990.54300000000001</v>
      </c>
      <c r="F747" s="127">
        <f t="shared" si="954"/>
        <v>44675</v>
      </c>
      <c r="G747" s="122">
        <f t="shared" si="955"/>
        <v>9.4767458450701891E-3</v>
      </c>
      <c r="H747" s="128">
        <f t="shared" si="999"/>
        <v>7</v>
      </c>
      <c r="I747" s="128">
        <f t="shared" si="990"/>
        <v>31</v>
      </c>
      <c r="J747" s="123">
        <f t="shared" si="991"/>
        <v>1.0021321039759015</v>
      </c>
      <c r="K747" s="123">
        <v>1</v>
      </c>
      <c r="L747" s="123">
        <f t="shared" si="956"/>
        <v>1.0021321000000001</v>
      </c>
      <c r="M747" s="123">
        <f t="shared" si="957"/>
        <v>1223.37481338</v>
      </c>
      <c r="N747" s="27">
        <f t="shared" si="995"/>
        <v>0</v>
      </c>
      <c r="O747" s="122">
        <f t="shared" si="1022"/>
        <v>0</v>
      </c>
      <c r="P747" s="123">
        <f t="shared" si="1028"/>
        <v>0</v>
      </c>
      <c r="Q747" s="122">
        <f t="shared" si="992"/>
        <v>0.1268</v>
      </c>
      <c r="R747" s="130">
        <f t="shared" si="987"/>
        <v>1.0022489560000001</v>
      </c>
      <c r="S747" s="123">
        <f t="shared" si="958"/>
        <v>2.7513161199999998</v>
      </c>
      <c r="T747" s="123">
        <f t="shared" si="993"/>
        <v>0</v>
      </c>
      <c r="U747" s="131" t="str">
        <f t="shared" ref="U747" si="1031">U746</f>
        <v>J=</v>
      </c>
      <c r="V747" s="140">
        <f t="shared" ref="V747:V810" si="1032">VLOOKUP(A746,$Y$10:$AG$60,9)</f>
        <v>44735</v>
      </c>
      <c r="W747" s="4"/>
      <c r="X747" s="4"/>
      <c r="Y747" s="4"/>
      <c r="AD747" s="5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</row>
    <row r="748" spans="1:161" x14ac:dyDescent="0.2">
      <c r="A748" s="125">
        <f t="shared" si="989"/>
        <v>44712</v>
      </c>
      <c r="B748" s="123">
        <f t="shared" si="952"/>
        <v>1226.8929230399999</v>
      </c>
      <c r="C748" s="3">
        <f t="shared" si="1030"/>
        <v>1220.77200539</v>
      </c>
      <c r="D748" s="126">
        <f t="shared" si="953"/>
        <v>981.24400000000003</v>
      </c>
      <c r="E748" s="175">
        <f>IF(DAY(A747)=$A$7,VLOOKUP(A747,[1]A!$A$15:$C$500,3),E747)</f>
        <v>990.54300000000001</v>
      </c>
      <c r="F748" s="127">
        <f t="shared" si="954"/>
        <v>44675</v>
      </c>
      <c r="G748" s="122">
        <f t="shared" si="955"/>
        <v>9.4767458450701891E-3</v>
      </c>
      <c r="H748" s="128">
        <f t="shared" si="999"/>
        <v>8</v>
      </c>
      <c r="I748" s="128">
        <f t="shared" si="990"/>
        <v>31</v>
      </c>
      <c r="J748" s="123">
        <f t="shared" si="991"/>
        <v>1.0024370611235516</v>
      </c>
      <c r="K748" s="123">
        <v>1</v>
      </c>
      <c r="L748" s="123">
        <f t="shared" si="956"/>
        <v>1.0024370600000001</v>
      </c>
      <c r="M748" s="123">
        <f t="shared" si="957"/>
        <v>1223.7471000099999</v>
      </c>
      <c r="N748" s="27">
        <f t="shared" si="995"/>
        <v>0</v>
      </c>
      <c r="O748" s="122">
        <f t="shared" si="1022"/>
        <v>0</v>
      </c>
      <c r="P748" s="123">
        <f t="shared" si="1028"/>
        <v>0</v>
      </c>
      <c r="Q748" s="122">
        <f t="shared" si="992"/>
        <v>0.1268</v>
      </c>
      <c r="R748" s="130">
        <f t="shared" si="987"/>
        <v>1.0025706480000001</v>
      </c>
      <c r="S748" s="123">
        <f t="shared" si="958"/>
        <v>3.1458230299999999</v>
      </c>
      <c r="T748" s="123">
        <f t="shared" si="993"/>
        <v>0</v>
      </c>
      <c r="U748" s="131" t="str">
        <f t="shared" ref="U748" si="1033">U747</f>
        <v>J=</v>
      </c>
      <c r="V748" s="140">
        <f t="shared" si="1032"/>
        <v>44735</v>
      </c>
      <c r="W748" s="4"/>
      <c r="X748" s="4"/>
      <c r="Y748" s="4"/>
      <c r="AD748" s="5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</row>
    <row r="749" spans="1:161" x14ac:dyDescent="0.2">
      <c r="A749" s="125">
        <f t="shared" si="989"/>
        <v>44713</v>
      </c>
      <c r="B749" s="123">
        <f t="shared" si="952"/>
        <v>1227.66019237</v>
      </c>
      <c r="C749" s="3">
        <f t="shared" si="1030"/>
        <v>1220.77200539</v>
      </c>
      <c r="D749" s="126">
        <f t="shared" si="953"/>
        <v>981.24400000000003</v>
      </c>
      <c r="E749" s="175">
        <f>IF(DAY(A748)=$A$7,VLOOKUP(A748,[1]A!$A$15:$C$500,3),E748)</f>
        <v>990.54300000000001</v>
      </c>
      <c r="F749" s="127">
        <f t="shared" si="954"/>
        <v>44675</v>
      </c>
      <c r="G749" s="122">
        <f t="shared" si="955"/>
        <v>9.4767458450701891E-3</v>
      </c>
      <c r="H749" s="128">
        <f t="shared" si="999"/>
        <v>9</v>
      </c>
      <c r="I749" s="128">
        <f t="shared" si="990"/>
        <v>31</v>
      </c>
      <c r="J749" s="123">
        <f t="shared" si="991"/>
        <v>1.0027421110722019</v>
      </c>
      <c r="K749" s="123">
        <v>1</v>
      </c>
      <c r="L749" s="123">
        <f t="shared" si="956"/>
        <v>1.00274211</v>
      </c>
      <c r="M749" s="123">
        <f t="shared" si="957"/>
        <v>1224.1194965100001</v>
      </c>
      <c r="N749" s="27">
        <f t="shared" si="995"/>
        <v>0</v>
      </c>
      <c r="O749" s="122">
        <f t="shared" si="1022"/>
        <v>0</v>
      </c>
      <c r="P749" s="123">
        <f t="shared" si="1028"/>
        <v>0</v>
      </c>
      <c r="Q749" s="122">
        <f t="shared" si="992"/>
        <v>0.1268</v>
      </c>
      <c r="R749" s="130">
        <f t="shared" si="987"/>
        <v>1.0028924429999999</v>
      </c>
      <c r="S749" s="123">
        <f t="shared" si="958"/>
        <v>3.54069586</v>
      </c>
      <c r="T749" s="123">
        <f t="shared" si="993"/>
        <v>0</v>
      </c>
      <c r="U749" s="131" t="str">
        <f t="shared" ref="U749" si="1034">U748</f>
        <v>J=</v>
      </c>
      <c r="V749" s="140">
        <f t="shared" si="1032"/>
        <v>44735</v>
      </c>
      <c r="W749" s="4"/>
      <c r="X749" s="4"/>
      <c r="Y749" s="4"/>
      <c r="AD749" s="5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</row>
    <row r="750" spans="1:161" x14ac:dyDescent="0.2">
      <c r="A750" s="125">
        <f t="shared" si="989"/>
        <v>44714</v>
      </c>
      <c r="B750" s="123">
        <f t="shared" ref="B750:B813" si="1035">(M750+S750)</f>
        <v>1228.42793895</v>
      </c>
      <c r="C750" s="3">
        <f t="shared" si="1030"/>
        <v>1220.77200539</v>
      </c>
      <c r="D750" s="126">
        <f t="shared" ref="D750:D813" si="1036">IF(E750=E749,D749,E749)</f>
        <v>981.24400000000003</v>
      </c>
      <c r="E750" s="175">
        <f>IF(DAY(A749)=$A$7,VLOOKUP(A749,[1]A!$A$15:$C$500,3),E749)</f>
        <v>990.54300000000001</v>
      </c>
      <c r="F750" s="127">
        <f t="shared" ref="F750:F813" si="1037">IF(D750=D749,F749,EDATE(A750,-1))</f>
        <v>44675</v>
      </c>
      <c r="G750" s="122">
        <f t="shared" ref="G750:G813" si="1038">(E750/D750)-1</f>
        <v>9.4767458450701891E-3</v>
      </c>
      <c r="H750" s="128">
        <f t="shared" si="999"/>
        <v>10</v>
      </c>
      <c r="I750" s="128">
        <f t="shared" si="990"/>
        <v>31</v>
      </c>
      <c r="J750" s="123">
        <f t="shared" si="991"/>
        <v>1.0030472538500932</v>
      </c>
      <c r="K750" s="123">
        <v>1</v>
      </c>
      <c r="L750" s="123">
        <f t="shared" ref="L750:L813" si="1039">TRUNC(J750*K750,8)</f>
        <v>1.0030472500000001</v>
      </c>
      <c r="M750" s="123">
        <f t="shared" ref="M750:M813" si="1040">TRUNC(C750*L750,8)</f>
        <v>1224.49200288</v>
      </c>
      <c r="N750" s="27">
        <f t="shared" si="995"/>
        <v>0</v>
      </c>
      <c r="O750" s="122">
        <f t="shared" si="1022"/>
        <v>0</v>
      </c>
      <c r="P750" s="123">
        <f t="shared" si="1028"/>
        <v>0</v>
      </c>
      <c r="Q750" s="122">
        <f t="shared" si="992"/>
        <v>0.1268</v>
      </c>
      <c r="R750" s="130">
        <f t="shared" si="987"/>
        <v>1.0032143419999999</v>
      </c>
      <c r="S750" s="123">
        <f t="shared" ref="S750:S813" si="1041">TRUNC(M750*(R750-1),8)</f>
        <v>3.9359360699999999</v>
      </c>
      <c r="T750" s="123">
        <f t="shared" si="993"/>
        <v>0</v>
      </c>
      <c r="U750" s="131" t="str">
        <f t="shared" ref="U750" si="1042">U749</f>
        <v>J=</v>
      </c>
      <c r="V750" s="140">
        <f t="shared" si="1032"/>
        <v>44735</v>
      </c>
      <c r="W750" s="4"/>
      <c r="X750" s="4"/>
      <c r="Y750" s="4"/>
      <c r="AD750" s="5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  <c r="AU750" s="13"/>
    </row>
    <row r="751" spans="1:161" x14ac:dyDescent="0.2">
      <c r="A751" s="125">
        <f t="shared" si="989"/>
        <v>44715</v>
      </c>
      <c r="B751" s="123">
        <f t="shared" si="1035"/>
        <v>1229.19616176</v>
      </c>
      <c r="C751" s="3">
        <f t="shared" si="1030"/>
        <v>1220.77200539</v>
      </c>
      <c r="D751" s="126">
        <f t="shared" si="1036"/>
        <v>981.24400000000003</v>
      </c>
      <c r="E751" s="175">
        <f>IF(DAY(A750)=$A$7,VLOOKUP(A750,[1]A!$A$15:$C$500,3),E750)</f>
        <v>990.54300000000001</v>
      </c>
      <c r="F751" s="127">
        <f t="shared" si="1037"/>
        <v>44675</v>
      </c>
      <c r="G751" s="122">
        <f t="shared" si="1038"/>
        <v>9.4767458450701891E-3</v>
      </c>
      <c r="H751" s="128">
        <f t="shared" si="999"/>
        <v>11</v>
      </c>
      <c r="I751" s="128">
        <f t="shared" si="990"/>
        <v>31</v>
      </c>
      <c r="J751" s="123">
        <f t="shared" si="991"/>
        <v>1.0033524894854735</v>
      </c>
      <c r="K751" s="123">
        <v>1</v>
      </c>
      <c r="L751" s="123">
        <f t="shared" si="1039"/>
        <v>1.00335248</v>
      </c>
      <c r="M751" s="123">
        <f t="shared" si="1040"/>
        <v>1224.86461912</v>
      </c>
      <c r="N751" s="27">
        <f t="shared" si="995"/>
        <v>0</v>
      </c>
      <c r="O751" s="122">
        <f t="shared" si="1022"/>
        <v>0</v>
      </c>
      <c r="P751" s="123">
        <f t="shared" si="1028"/>
        <v>0</v>
      </c>
      <c r="Q751" s="122">
        <f t="shared" si="992"/>
        <v>0.1268</v>
      </c>
      <c r="R751" s="130">
        <f t="shared" si="987"/>
        <v>1.003536344</v>
      </c>
      <c r="S751" s="123">
        <f t="shared" si="1041"/>
        <v>4.3315426400000003</v>
      </c>
      <c r="T751" s="123">
        <f t="shared" si="993"/>
        <v>0</v>
      </c>
      <c r="U751" s="131" t="str">
        <f t="shared" ref="U751" si="1043">U750</f>
        <v>J=</v>
      </c>
      <c r="V751" s="140">
        <f t="shared" si="1032"/>
        <v>44735</v>
      </c>
      <c r="W751" s="4"/>
      <c r="X751" s="4"/>
      <c r="Y751" s="4"/>
      <c r="AD751" s="5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  <c r="AU751" s="13"/>
    </row>
    <row r="752" spans="1:161" x14ac:dyDescent="0.2">
      <c r="A752" s="125">
        <f t="shared" si="989"/>
        <v>44716</v>
      </c>
      <c r="B752" s="123">
        <f t="shared" si="1035"/>
        <v>1229.9648732799999</v>
      </c>
      <c r="C752" s="3">
        <f t="shared" si="1030"/>
        <v>1220.77200539</v>
      </c>
      <c r="D752" s="126">
        <f t="shared" si="1036"/>
        <v>981.24400000000003</v>
      </c>
      <c r="E752" s="175">
        <f>IF(DAY(A751)=$A$7,VLOOKUP(A751,[1]A!$A$15:$C$500,3),E751)</f>
        <v>990.54300000000001</v>
      </c>
      <c r="F752" s="127">
        <f t="shared" si="1037"/>
        <v>44675</v>
      </c>
      <c r="G752" s="122">
        <f t="shared" si="1038"/>
        <v>9.4767458450701891E-3</v>
      </c>
      <c r="H752" s="128">
        <f t="shared" si="999"/>
        <v>12</v>
      </c>
      <c r="I752" s="128">
        <f t="shared" si="990"/>
        <v>31</v>
      </c>
      <c r="J752" s="123">
        <f t="shared" si="991"/>
        <v>1.0036578180066007</v>
      </c>
      <c r="K752" s="123">
        <v>1</v>
      </c>
      <c r="L752" s="123">
        <f t="shared" si="1039"/>
        <v>1.00365781</v>
      </c>
      <c r="M752" s="123">
        <f t="shared" si="1040"/>
        <v>1225.23735743</v>
      </c>
      <c r="N752" s="27">
        <f t="shared" si="995"/>
        <v>0</v>
      </c>
      <c r="O752" s="122">
        <f t="shared" si="1022"/>
        <v>0</v>
      </c>
      <c r="P752" s="123">
        <f t="shared" si="1028"/>
        <v>0</v>
      </c>
      <c r="Q752" s="122">
        <f t="shared" si="992"/>
        <v>0.1268</v>
      </c>
      <c r="R752" s="130">
        <f t="shared" si="987"/>
        <v>1.003858449</v>
      </c>
      <c r="S752" s="123">
        <f t="shared" si="1041"/>
        <v>4.7275158499999996</v>
      </c>
      <c r="T752" s="123">
        <f t="shared" si="993"/>
        <v>0</v>
      </c>
      <c r="U752" s="131" t="str">
        <f t="shared" ref="U752" si="1044">U751</f>
        <v>J=</v>
      </c>
      <c r="V752" s="140">
        <f t="shared" si="1032"/>
        <v>44735</v>
      </c>
      <c r="W752" s="4"/>
      <c r="X752" s="4"/>
      <c r="Y752" s="4"/>
      <c r="AD752" s="5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  <c r="AU752" s="13"/>
    </row>
    <row r="753" spans="1:47" x14ac:dyDescent="0.2">
      <c r="A753" s="125">
        <f t="shared" si="989"/>
        <v>44717</v>
      </c>
      <c r="B753" s="123">
        <f t="shared" si="1035"/>
        <v>1230.73406273</v>
      </c>
      <c r="C753" s="3">
        <f t="shared" si="1030"/>
        <v>1220.77200539</v>
      </c>
      <c r="D753" s="126">
        <f t="shared" si="1036"/>
        <v>981.24400000000003</v>
      </c>
      <c r="E753" s="175">
        <f>IF(DAY(A752)=$A$7,VLOOKUP(A752,[1]A!$A$15:$C$500,3),E752)</f>
        <v>990.54300000000001</v>
      </c>
      <c r="F753" s="127">
        <f t="shared" si="1037"/>
        <v>44675</v>
      </c>
      <c r="G753" s="122">
        <f t="shared" si="1038"/>
        <v>9.4767458450701891E-3</v>
      </c>
      <c r="H753" s="128">
        <f t="shared" si="999"/>
        <v>13</v>
      </c>
      <c r="I753" s="128">
        <f t="shared" si="990"/>
        <v>31</v>
      </c>
      <c r="J753" s="123">
        <f t="shared" si="991"/>
        <v>1.0039632394417404</v>
      </c>
      <c r="K753" s="123">
        <v>1</v>
      </c>
      <c r="L753" s="123">
        <f t="shared" si="1039"/>
        <v>1.0039632300000001</v>
      </c>
      <c r="M753" s="123">
        <f t="shared" si="1040"/>
        <v>1225.61020562</v>
      </c>
      <c r="N753" s="27">
        <f t="shared" si="995"/>
        <v>0</v>
      </c>
      <c r="O753" s="122">
        <f t="shared" si="1022"/>
        <v>0</v>
      </c>
      <c r="P753" s="123">
        <f t="shared" si="1028"/>
        <v>0</v>
      </c>
      <c r="Q753" s="122">
        <f t="shared" si="992"/>
        <v>0.1268</v>
      </c>
      <c r="R753" s="130">
        <f t="shared" si="987"/>
        <v>1.0041806579999999</v>
      </c>
      <c r="S753" s="123">
        <f t="shared" si="1041"/>
        <v>5.1238571100000003</v>
      </c>
      <c r="T753" s="123">
        <f t="shared" si="993"/>
        <v>0</v>
      </c>
      <c r="U753" s="131" t="str">
        <f t="shared" ref="U753" si="1045">U752</f>
        <v>J=</v>
      </c>
      <c r="V753" s="140">
        <f t="shared" si="1032"/>
        <v>44735</v>
      </c>
      <c r="W753" s="4"/>
      <c r="X753" s="4"/>
      <c r="Y753" s="4"/>
      <c r="AD753" s="5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  <c r="AU753" s="13"/>
    </row>
    <row r="754" spans="1:47" x14ac:dyDescent="0.2">
      <c r="A754" s="125">
        <f t="shared" si="989"/>
        <v>44718</v>
      </c>
      <c r="B754" s="123">
        <f t="shared" si="1035"/>
        <v>1231.50374134</v>
      </c>
      <c r="C754" s="3">
        <f t="shared" si="1030"/>
        <v>1220.77200539</v>
      </c>
      <c r="D754" s="126">
        <f t="shared" si="1036"/>
        <v>981.24400000000003</v>
      </c>
      <c r="E754" s="175">
        <f>IF(DAY(A753)=$A$7,VLOOKUP(A753,[1]A!$A$15:$C$500,3),E753)</f>
        <v>990.54300000000001</v>
      </c>
      <c r="F754" s="127">
        <f t="shared" si="1037"/>
        <v>44675</v>
      </c>
      <c r="G754" s="122">
        <f t="shared" si="1038"/>
        <v>9.4767458450701891E-3</v>
      </c>
      <c r="H754" s="128">
        <f t="shared" si="999"/>
        <v>14</v>
      </c>
      <c r="I754" s="128">
        <f t="shared" si="990"/>
        <v>31</v>
      </c>
      <c r="J754" s="123">
        <f t="shared" si="991"/>
        <v>1.0042687538191672</v>
      </c>
      <c r="K754" s="123">
        <v>1</v>
      </c>
      <c r="L754" s="123">
        <f t="shared" si="1039"/>
        <v>1.00426875</v>
      </c>
      <c r="M754" s="123">
        <f t="shared" si="1040"/>
        <v>1225.9831758800001</v>
      </c>
      <c r="N754" s="27">
        <f t="shared" si="995"/>
        <v>0</v>
      </c>
      <c r="O754" s="122">
        <f t="shared" si="1022"/>
        <v>0</v>
      </c>
      <c r="P754" s="123">
        <f t="shared" si="1028"/>
        <v>0</v>
      </c>
      <c r="Q754" s="122">
        <f t="shared" si="992"/>
        <v>0.1268</v>
      </c>
      <c r="R754" s="130">
        <f t="shared" si="987"/>
        <v>1.0045029700000001</v>
      </c>
      <c r="S754" s="123">
        <f t="shared" si="1041"/>
        <v>5.5205654600000003</v>
      </c>
      <c r="T754" s="123">
        <f t="shared" si="993"/>
        <v>0</v>
      </c>
      <c r="U754" s="131" t="str">
        <f t="shared" ref="U754" si="1046">U753</f>
        <v>J=</v>
      </c>
      <c r="V754" s="140">
        <f t="shared" si="1032"/>
        <v>44735</v>
      </c>
      <c r="W754" s="4"/>
      <c r="X754" s="4"/>
      <c r="Y754" s="4"/>
      <c r="AD754" s="5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  <c r="AU754" s="13"/>
    </row>
    <row r="755" spans="1:47" x14ac:dyDescent="0.2">
      <c r="A755" s="125">
        <f t="shared" si="989"/>
        <v>44719</v>
      </c>
      <c r="B755" s="123">
        <f t="shared" si="1035"/>
        <v>1232.2738971000001</v>
      </c>
      <c r="C755" s="3">
        <f t="shared" si="1030"/>
        <v>1220.77200539</v>
      </c>
      <c r="D755" s="126">
        <f t="shared" si="1036"/>
        <v>981.24400000000003</v>
      </c>
      <c r="E755" s="175">
        <f>IF(DAY(A754)=$A$7,VLOOKUP(A754,[1]A!$A$15:$C$500,3),E754)</f>
        <v>990.54300000000001</v>
      </c>
      <c r="F755" s="127">
        <f t="shared" si="1037"/>
        <v>44675</v>
      </c>
      <c r="G755" s="122">
        <f t="shared" si="1038"/>
        <v>9.4767458450701891E-3</v>
      </c>
      <c r="H755" s="128">
        <f t="shared" si="999"/>
        <v>15</v>
      </c>
      <c r="I755" s="128">
        <f t="shared" si="990"/>
        <v>31</v>
      </c>
      <c r="J755" s="123">
        <f t="shared" si="991"/>
        <v>1.004574361167164</v>
      </c>
      <c r="K755" s="123">
        <v>1</v>
      </c>
      <c r="L755" s="123">
        <f t="shared" si="1039"/>
        <v>1.0045743600000001</v>
      </c>
      <c r="M755" s="123">
        <f t="shared" si="1040"/>
        <v>1226.35625602</v>
      </c>
      <c r="N755" s="27">
        <f t="shared" si="995"/>
        <v>0</v>
      </c>
      <c r="O755" s="122">
        <f t="shared" si="1022"/>
        <v>0</v>
      </c>
      <c r="P755" s="123">
        <f t="shared" si="1028"/>
        <v>0</v>
      </c>
      <c r="Q755" s="122">
        <f t="shared" si="992"/>
        <v>0.1268</v>
      </c>
      <c r="R755" s="130">
        <f t="shared" si="987"/>
        <v>1.004825385</v>
      </c>
      <c r="S755" s="123">
        <f t="shared" si="1041"/>
        <v>5.9176410800000001</v>
      </c>
      <c r="T755" s="123">
        <f t="shared" si="993"/>
        <v>0</v>
      </c>
      <c r="U755" s="131" t="str">
        <f t="shared" ref="U755" si="1047">U754</f>
        <v>J=</v>
      </c>
      <c r="V755" s="140">
        <f t="shared" si="1032"/>
        <v>44735</v>
      </c>
      <c r="W755" s="4"/>
      <c r="X755" s="4"/>
      <c r="Y755" s="4"/>
      <c r="AD755" s="5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</row>
    <row r="756" spans="1:47" x14ac:dyDescent="0.2">
      <c r="A756" s="125">
        <f t="shared" si="989"/>
        <v>44720</v>
      </c>
      <c r="B756" s="123">
        <f t="shared" si="1035"/>
        <v>1233.0445314400001</v>
      </c>
      <c r="C756" s="3">
        <f t="shared" si="1030"/>
        <v>1220.77200539</v>
      </c>
      <c r="D756" s="126">
        <f t="shared" si="1036"/>
        <v>981.24400000000003</v>
      </c>
      <c r="E756" s="175">
        <f>IF(DAY(A755)=$A$7,VLOOKUP(A755,[1]A!$A$15:$C$500,3),E755)</f>
        <v>990.54300000000001</v>
      </c>
      <c r="F756" s="127">
        <f t="shared" si="1037"/>
        <v>44675</v>
      </c>
      <c r="G756" s="122">
        <f t="shared" si="1038"/>
        <v>9.4767458450701891E-3</v>
      </c>
      <c r="H756" s="128">
        <f t="shared" si="999"/>
        <v>16</v>
      </c>
      <c r="I756" s="128">
        <f t="shared" si="990"/>
        <v>31</v>
      </c>
      <c r="J756" s="123">
        <f t="shared" si="991"/>
        <v>1.004880061514023</v>
      </c>
      <c r="K756" s="123">
        <v>1</v>
      </c>
      <c r="L756" s="123">
        <f t="shared" si="1039"/>
        <v>1.0048800600000001</v>
      </c>
      <c r="M756" s="123">
        <f t="shared" si="1040"/>
        <v>1226.7294460200001</v>
      </c>
      <c r="N756" s="27">
        <f t="shared" si="995"/>
        <v>0</v>
      </c>
      <c r="O756" s="122">
        <f t="shared" si="1022"/>
        <v>0</v>
      </c>
      <c r="P756" s="123">
        <f t="shared" si="1028"/>
        <v>0</v>
      </c>
      <c r="Q756" s="122">
        <f t="shared" si="992"/>
        <v>0.1268</v>
      </c>
      <c r="R756" s="130">
        <f t="shared" si="987"/>
        <v>1.005147904</v>
      </c>
      <c r="S756" s="123">
        <f t="shared" si="1041"/>
        <v>6.3150854199999999</v>
      </c>
      <c r="T756" s="123">
        <f t="shared" si="993"/>
        <v>0</v>
      </c>
      <c r="U756" s="131" t="str">
        <f t="shared" ref="U756" si="1048">U755</f>
        <v>J=</v>
      </c>
      <c r="V756" s="140">
        <f t="shared" si="1032"/>
        <v>44735</v>
      </c>
      <c r="W756" s="4"/>
      <c r="X756" s="4"/>
      <c r="Y756" s="4"/>
      <c r="AD756" s="5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</row>
    <row r="757" spans="1:47" x14ac:dyDescent="0.2">
      <c r="A757" s="125">
        <f t="shared" si="989"/>
        <v>44721</v>
      </c>
      <c r="B757" s="123">
        <f t="shared" si="1035"/>
        <v>1233.8156445900001</v>
      </c>
      <c r="C757" s="3">
        <f t="shared" si="1030"/>
        <v>1220.77200539</v>
      </c>
      <c r="D757" s="126">
        <f t="shared" si="1036"/>
        <v>981.24400000000003</v>
      </c>
      <c r="E757" s="175">
        <f>IF(DAY(A756)=$A$7,VLOOKUP(A756,[1]A!$A$15:$C$500,3),E756)</f>
        <v>990.54300000000001</v>
      </c>
      <c r="F757" s="127">
        <f t="shared" si="1037"/>
        <v>44675</v>
      </c>
      <c r="G757" s="122">
        <f t="shared" si="1038"/>
        <v>9.4767458450701891E-3</v>
      </c>
      <c r="H757" s="128">
        <f t="shared" si="999"/>
        <v>17</v>
      </c>
      <c r="I757" s="128">
        <f t="shared" si="990"/>
        <v>31</v>
      </c>
      <c r="J757" s="123">
        <f t="shared" si="991"/>
        <v>1.0051858548880441</v>
      </c>
      <c r="K757" s="123">
        <v>1</v>
      </c>
      <c r="L757" s="123">
        <f t="shared" si="1039"/>
        <v>1.0051858499999999</v>
      </c>
      <c r="M757" s="123">
        <f t="shared" si="1040"/>
        <v>1227.1027458900001</v>
      </c>
      <c r="N757" s="27">
        <f t="shared" si="995"/>
        <v>0</v>
      </c>
      <c r="O757" s="122">
        <f t="shared" si="1022"/>
        <v>0</v>
      </c>
      <c r="P757" s="123">
        <f t="shared" si="1028"/>
        <v>0</v>
      </c>
      <c r="Q757" s="122">
        <f t="shared" si="992"/>
        <v>0.1268</v>
      </c>
      <c r="R757" s="130">
        <f t="shared" si="987"/>
        <v>1.0054705269999999</v>
      </c>
      <c r="S757" s="123">
        <f t="shared" si="1041"/>
        <v>6.7128987000000002</v>
      </c>
      <c r="T757" s="123">
        <f t="shared" si="993"/>
        <v>0</v>
      </c>
      <c r="U757" s="131" t="str">
        <f t="shared" ref="U757" si="1049">U756</f>
        <v>J=</v>
      </c>
      <c r="V757" s="140">
        <f t="shared" si="1032"/>
        <v>44735</v>
      </c>
      <c r="W757" s="4"/>
      <c r="X757" s="4"/>
      <c r="Y757" s="4"/>
      <c r="AD757" s="5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</row>
    <row r="758" spans="1:47" x14ac:dyDescent="0.2">
      <c r="A758" s="125">
        <f t="shared" si="989"/>
        <v>44722</v>
      </c>
      <c r="B758" s="123">
        <f t="shared" si="1035"/>
        <v>1234.58724783</v>
      </c>
      <c r="C758" s="3">
        <f t="shared" si="1030"/>
        <v>1220.77200539</v>
      </c>
      <c r="D758" s="126">
        <f t="shared" si="1036"/>
        <v>981.24400000000003</v>
      </c>
      <c r="E758" s="175">
        <f>IF(DAY(A757)=$A$7,VLOOKUP(A757,[1]A!$A$15:$C$500,3),E757)</f>
        <v>990.54300000000001</v>
      </c>
      <c r="F758" s="127">
        <f t="shared" si="1037"/>
        <v>44675</v>
      </c>
      <c r="G758" s="122">
        <f t="shared" si="1038"/>
        <v>9.4767458450701891E-3</v>
      </c>
      <c r="H758" s="128">
        <f t="shared" si="999"/>
        <v>18</v>
      </c>
      <c r="I758" s="128">
        <f t="shared" si="990"/>
        <v>31</v>
      </c>
      <c r="J758" s="123">
        <f t="shared" si="991"/>
        <v>1.0054917413175364</v>
      </c>
      <c r="K758" s="123">
        <v>1</v>
      </c>
      <c r="L758" s="123">
        <f t="shared" si="1039"/>
        <v>1.0054917400000001</v>
      </c>
      <c r="M758" s="123">
        <f t="shared" si="1040"/>
        <v>1227.47616784</v>
      </c>
      <c r="N758" s="27">
        <f t="shared" si="995"/>
        <v>0</v>
      </c>
      <c r="O758" s="122">
        <f t="shared" si="1022"/>
        <v>0</v>
      </c>
      <c r="P758" s="123">
        <f t="shared" si="1028"/>
        <v>0</v>
      </c>
      <c r="Q758" s="122">
        <f t="shared" si="992"/>
        <v>0.1268</v>
      </c>
      <c r="R758" s="130">
        <f t="shared" si="987"/>
        <v>1.005793253</v>
      </c>
      <c r="S758" s="123">
        <f t="shared" si="1041"/>
        <v>7.1110799900000004</v>
      </c>
      <c r="T758" s="123">
        <f t="shared" si="993"/>
        <v>0</v>
      </c>
      <c r="U758" s="131" t="str">
        <f t="shared" ref="U758" si="1050">U757</f>
        <v>J=</v>
      </c>
      <c r="V758" s="140">
        <f t="shared" si="1032"/>
        <v>44735</v>
      </c>
      <c r="W758" s="4"/>
      <c r="X758" s="4"/>
      <c r="Y758" s="4"/>
      <c r="AD758" s="5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</row>
    <row r="759" spans="1:47" x14ac:dyDescent="0.2">
      <c r="A759" s="125">
        <f t="shared" si="989"/>
        <v>44723</v>
      </c>
      <c r="B759" s="123">
        <f t="shared" si="1035"/>
        <v>1235.3593303299999</v>
      </c>
      <c r="C759" s="3">
        <f t="shared" si="1030"/>
        <v>1220.77200539</v>
      </c>
      <c r="D759" s="126">
        <f t="shared" si="1036"/>
        <v>981.24400000000003</v>
      </c>
      <c r="E759" s="175">
        <f>IF(DAY(A758)=$A$7,VLOOKUP(A758,[1]A!$A$15:$C$500,3),E758)</f>
        <v>990.54300000000001</v>
      </c>
      <c r="F759" s="127">
        <f t="shared" si="1037"/>
        <v>44675</v>
      </c>
      <c r="G759" s="122">
        <f t="shared" si="1038"/>
        <v>9.4767458450701891E-3</v>
      </c>
      <c r="H759" s="128">
        <f t="shared" si="999"/>
        <v>19</v>
      </c>
      <c r="I759" s="128">
        <f t="shared" si="990"/>
        <v>31</v>
      </c>
      <c r="J759" s="123">
        <f t="shared" si="991"/>
        <v>1.0057977208308173</v>
      </c>
      <c r="K759" s="123">
        <v>1</v>
      </c>
      <c r="L759" s="123">
        <f t="shared" si="1039"/>
        <v>1.0057977199999999</v>
      </c>
      <c r="M759" s="123">
        <f t="shared" si="1040"/>
        <v>1227.8496996599999</v>
      </c>
      <c r="N759" s="27">
        <f t="shared" si="995"/>
        <v>0</v>
      </c>
      <c r="O759" s="122">
        <f t="shared" si="1022"/>
        <v>0</v>
      </c>
      <c r="P759" s="123">
        <f t="shared" si="1028"/>
        <v>0</v>
      </c>
      <c r="Q759" s="122">
        <f t="shared" si="992"/>
        <v>0.1268</v>
      </c>
      <c r="R759" s="130">
        <f t="shared" si="987"/>
        <v>1.006116083</v>
      </c>
      <c r="S759" s="123">
        <f t="shared" si="1041"/>
        <v>7.50963067</v>
      </c>
      <c r="T759" s="123">
        <f t="shared" si="993"/>
        <v>0</v>
      </c>
      <c r="U759" s="131" t="str">
        <f t="shared" ref="U759" si="1051">U758</f>
        <v>J=</v>
      </c>
      <c r="V759" s="140">
        <f t="shared" si="1032"/>
        <v>44735</v>
      </c>
      <c r="W759" s="4"/>
      <c r="X759" s="4"/>
      <c r="Y759" s="4"/>
      <c r="AD759" s="5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</row>
    <row r="760" spans="1:47" x14ac:dyDescent="0.2">
      <c r="A760" s="125">
        <f t="shared" si="989"/>
        <v>44724</v>
      </c>
      <c r="B760" s="123">
        <f t="shared" si="1035"/>
        <v>1236.1318910799998</v>
      </c>
      <c r="C760" s="3">
        <f t="shared" si="1030"/>
        <v>1220.77200539</v>
      </c>
      <c r="D760" s="126">
        <f t="shared" si="1036"/>
        <v>981.24400000000003</v>
      </c>
      <c r="E760" s="175">
        <f>IF(DAY(A759)=$A$7,VLOOKUP(A759,[1]A!$A$15:$C$500,3),E759)</f>
        <v>990.54300000000001</v>
      </c>
      <c r="F760" s="127">
        <f t="shared" si="1037"/>
        <v>44675</v>
      </c>
      <c r="G760" s="122">
        <f t="shared" si="1038"/>
        <v>9.4767458450701891E-3</v>
      </c>
      <c r="H760" s="128">
        <f t="shared" si="999"/>
        <v>20</v>
      </c>
      <c r="I760" s="128">
        <f t="shared" si="990"/>
        <v>31</v>
      </c>
      <c r="J760" s="123">
        <f t="shared" si="991"/>
        <v>1.0061037934562131</v>
      </c>
      <c r="K760" s="123">
        <v>1</v>
      </c>
      <c r="L760" s="123">
        <f t="shared" si="1039"/>
        <v>1.0061037900000001</v>
      </c>
      <c r="M760" s="123">
        <f t="shared" si="1040"/>
        <v>1228.2233413399999</v>
      </c>
      <c r="N760" s="27">
        <f t="shared" si="995"/>
        <v>0</v>
      </c>
      <c r="O760" s="122">
        <f t="shared" si="1022"/>
        <v>0</v>
      </c>
      <c r="P760" s="123">
        <f t="shared" si="1028"/>
        <v>0</v>
      </c>
      <c r="Q760" s="122">
        <f t="shared" si="992"/>
        <v>0.1268</v>
      </c>
      <c r="R760" s="130">
        <f t="shared" si="987"/>
        <v>1.0064390160000001</v>
      </c>
      <c r="S760" s="123">
        <f t="shared" si="1041"/>
        <v>7.9085497399999998</v>
      </c>
      <c r="T760" s="123">
        <f t="shared" si="993"/>
        <v>0</v>
      </c>
      <c r="U760" s="131" t="str">
        <f t="shared" ref="U760" si="1052">U759</f>
        <v>J=</v>
      </c>
      <c r="V760" s="140">
        <f t="shared" si="1032"/>
        <v>44735</v>
      </c>
      <c r="W760" s="4"/>
      <c r="X760" s="4"/>
      <c r="Y760" s="4"/>
      <c r="AD760" s="5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</row>
    <row r="761" spans="1:47" x14ac:dyDescent="0.2">
      <c r="A761" s="125">
        <f t="shared" si="989"/>
        <v>44725</v>
      </c>
      <c r="B761" s="123">
        <f t="shared" si="1035"/>
        <v>1236.9049315499999</v>
      </c>
      <c r="C761" s="3">
        <f t="shared" si="1030"/>
        <v>1220.77200539</v>
      </c>
      <c r="D761" s="126">
        <f t="shared" si="1036"/>
        <v>981.24400000000003</v>
      </c>
      <c r="E761" s="175">
        <f>IF(DAY(A760)=$A$7,VLOOKUP(A760,[1]A!$A$15:$C$500,3),E760)</f>
        <v>990.54300000000001</v>
      </c>
      <c r="F761" s="127">
        <f t="shared" si="1037"/>
        <v>44675</v>
      </c>
      <c r="G761" s="122">
        <f t="shared" si="1038"/>
        <v>9.4767458450701891E-3</v>
      </c>
      <c r="H761" s="128">
        <f t="shared" si="999"/>
        <v>21</v>
      </c>
      <c r="I761" s="128">
        <f t="shared" si="990"/>
        <v>31</v>
      </c>
      <c r="J761" s="123">
        <f t="shared" si="991"/>
        <v>1.0064099592220588</v>
      </c>
      <c r="K761" s="123">
        <v>1</v>
      </c>
      <c r="L761" s="123">
        <f t="shared" si="1039"/>
        <v>1.0064099500000001</v>
      </c>
      <c r="M761" s="123">
        <f t="shared" si="1040"/>
        <v>1228.5970929</v>
      </c>
      <c r="N761" s="27">
        <f t="shared" si="995"/>
        <v>0</v>
      </c>
      <c r="O761" s="122">
        <f t="shared" si="1022"/>
        <v>0</v>
      </c>
      <c r="P761" s="123">
        <f t="shared" si="1028"/>
        <v>0</v>
      </c>
      <c r="Q761" s="122">
        <f t="shared" si="992"/>
        <v>0.1268</v>
      </c>
      <c r="R761" s="130">
        <f t="shared" si="987"/>
        <v>1.0067620530000001</v>
      </c>
      <c r="S761" s="123">
        <f t="shared" si="1041"/>
        <v>8.3078386500000008</v>
      </c>
      <c r="T761" s="123">
        <f t="shared" si="993"/>
        <v>0</v>
      </c>
      <c r="U761" s="131" t="str">
        <f t="shared" ref="U761" si="1053">U760</f>
        <v>J=</v>
      </c>
      <c r="V761" s="140">
        <f t="shared" si="1032"/>
        <v>44735</v>
      </c>
      <c r="W761" s="4"/>
      <c r="X761" s="4"/>
      <c r="Y761" s="4"/>
      <c r="AD761" s="5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</row>
    <row r="762" spans="1:47" x14ac:dyDescent="0.2">
      <c r="A762" s="125">
        <f t="shared" si="989"/>
        <v>44726</v>
      </c>
      <c r="B762" s="123">
        <f t="shared" si="1035"/>
        <v>1237.67846302</v>
      </c>
      <c r="C762" s="3">
        <f t="shared" si="1030"/>
        <v>1220.77200539</v>
      </c>
      <c r="D762" s="126">
        <f t="shared" si="1036"/>
        <v>981.24400000000003</v>
      </c>
      <c r="E762" s="175">
        <f>IF(DAY(A761)=$A$7,VLOOKUP(A761,[1]A!$A$15:$C$500,3),E761)</f>
        <v>990.54300000000001</v>
      </c>
      <c r="F762" s="127">
        <f t="shared" si="1037"/>
        <v>44675</v>
      </c>
      <c r="G762" s="122">
        <f t="shared" si="1038"/>
        <v>9.4767458450701891E-3</v>
      </c>
      <c r="H762" s="128">
        <f t="shared" si="999"/>
        <v>22</v>
      </c>
      <c r="I762" s="128">
        <f t="shared" si="990"/>
        <v>31</v>
      </c>
      <c r="J762" s="123">
        <f t="shared" si="991"/>
        <v>1.0067162181566973</v>
      </c>
      <c r="K762" s="123">
        <v>1</v>
      </c>
      <c r="L762" s="123">
        <f t="shared" si="1039"/>
        <v>1.00671621</v>
      </c>
      <c r="M762" s="123">
        <f t="shared" si="1040"/>
        <v>1228.9709665400001</v>
      </c>
      <c r="N762" s="27">
        <f t="shared" si="995"/>
        <v>0</v>
      </c>
      <c r="O762" s="122">
        <f t="shared" si="1022"/>
        <v>0</v>
      </c>
      <c r="P762" s="123">
        <f t="shared" si="1028"/>
        <v>0</v>
      </c>
      <c r="Q762" s="122">
        <f t="shared" si="992"/>
        <v>0.1268</v>
      </c>
      <c r="R762" s="130">
        <f t="shared" si="987"/>
        <v>1.007085193</v>
      </c>
      <c r="S762" s="123">
        <f t="shared" si="1041"/>
        <v>8.7074964799999997</v>
      </c>
      <c r="T762" s="123">
        <f t="shared" si="993"/>
        <v>0</v>
      </c>
      <c r="U762" s="131" t="str">
        <f t="shared" ref="U762" si="1054">U761</f>
        <v>J=</v>
      </c>
      <c r="V762" s="140">
        <f t="shared" si="1032"/>
        <v>44735</v>
      </c>
      <c r="W762" s="4"/>
      <c r="X762" s="4"/>
      <c r="Y762" s="4"/>
      <c r="AD762" s="5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</row>
    <row r="763" spans="1:47" x14ac:dyDescent="0.2">
      <c r="A763" s="125">
        <f t="shared" si="989"/>
        <v>44727</v>
      </c>
      <c r="B763" s="123">
        <f t="shared" si="1035"/>
        <v>1238.45248818</v>
      </c>
      <c r="C763" s="3">
        <f t="shared" si="1030"/>
        <v>1220.77200539</v>
      </c>
      <c r="D763" s="126">
        <f t="shared" si="1036"/>
        <v>981.24400000000003</v>
      </c>
      <c r="E763" s="175">
        <f>IF(DAY(A762)=$A$7,VLOOKUP(A762,[1]A!$A$15:$C$500,3),E762)</f>
        <v>990.54300000000001</v>
      </c>
      <c r="F763" s="127">
        <f t="shared" si="1037"/>
        <v>44675</v>
      </c>
      <c r="G763" s="122">
        <f t="shared" si="1038"/>
        <v>9.4767458450701891E-3</v>
      </c>
      <c r="H763" s="128">
        <f t="shared" si="999"/>
        <v>23</v>
      </c>
      <c r="I763" s="128">
        <f t="shared" si="990"/>
        <v>31</v>
      </c>
      <c r="J763" s="123">
        <f t="shared" si="991"/>
        <v>1.0070225702884812</v>
      </c>
      <c r="K763" s="123">
        <v>1</v>
      </c>
      <c r="L763" s="123">
        <f t="shared" si="1039"/>
        <v>1.00702257</v>
      </c>
      <c r="M763" s="123">
        <f t="shared" si="1040"/>
        <v>1229.34496225</v>
      </c>
      <c r="N763" s="27">
        <f t="shared" si="995"/>
        <v>0</v>
      </c>
      <c r="O763" s="122">
        <f t="shared" si="1022"/>
        <v>0</v>
      </c>
      <c r="P763" s="123">
        <f t="shared" si="1028"/>
        <v>0</v>
      </c>
      <c r="Q763" s="122">
        <f t="shared" si="992"/>
        <v>0.1268</v>
      </c>
      <c r="R763" s="130">
        <f t="shared" si="987"/>
        <v>1.0074084379999999</v>
      </c>
      <c r="S763" s="123">
        <f t="shared" si="1041"/>
        <v>9.1075259299999995</v>
      </c>
      <c r="T763" s="123">
        <f t="shared" si="993"/>
        <v>0</v>
      </c>
      <c r="U763" s="131" t="str">
        <f t="shared" ref="U763" si="1055">U762</f>
        <v>J=</v>
      </c>
      <c r="V763" s="140">
        <f t="shared" si="1032"/>
        <v>44735</v>
      </c>
      <c r="W763" s="4"/>
      <c r="X763" s="4"/>
      <c r="Y763" s="4"/>
      <c r="AD763" s="5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</row>
    <row r="764" spans="1:47" x14ac:dyDescent="0.2">
      <c r="A764" s="125">
        <f t="shared" si="989"/>
        <v>44728</v>
      </c>
      <c r="B764" s="123">
        <f t="shared" si="1035"/>
        <v>1239.2269801900002</v>
      </c>
      <c r="C764" s="3">
        <f t="shared" si="1030"/>
        <v>1220.77200539</v>
      </c>
      <c r="D764" s="126">
        <f t="shared" si="1036"/>
        <v>981.24400000000003</v>
      </c>
      <c r="E764" s="175">
        <f>IF(DAY(A763)=$A$7,VLOOKUP(A763,[1]A!$A$15:$C$500,3),E763)</f>
        <v>990.54300000000001</v>
      </c>
      <c r="F764" s="127">
        <f t="shared" si="1037"/>
        <v>44675</v>
      </c>
      <c r="G764" s="122">
        <f t="shared" si="1038"/>
        <v>9.4767458450701891E-3</v>
      </c>
      <c r="H764" s="128">
        <f t="shared" si="999"/>
        <v>24</v>
      </c>
      <c r="I764" s="128">
        <f t="shared" si="990"/>
        <v>31</v>
      </c>
      <c r="J764" s="123">
        <f t="shared" si="991"/>
        <v>1.0073290156457708</v>
      </c>
      <c r="K764" s="123">
        <v>1</v>
      </c>
      <c r="L764" s="123">
        <f t="shared" si="1039"/>
        <v>1.0073290100000001</v>
      </c>
      <c r="M764" s="123">
        <f t="shared" si="1040"/>
        <v>1229.7190556200001</v>
      </c>
      <c r="N764" s="27">
        <f t="shared" si="995"/>
        <v>0</v>
      </c>
      <c r="O764" s="122">
        <f t="shared" si="1022"/>
        <v>0</v>
      </c>
      <c r="P764" s="123">
        <f t="shared" si="1028"/>
        <v>0</v>
      </c>
      <c r="Q764" s="122">
        <f t="shared" si="992"/>
        <v>0.1268</v>
      </c>
      <c r="R764" s="130">
        <f t="shared" si="987"/>
        <v>1.0077317859999999</v>
      </c>
      <c r="S764" s="123">
        <f t="shared" si="1041"/>
        <v>9.5079245700000001</v>
      </c>
      <c r="T764" s="123">
        <f t="shared" si="993"/>
        <v>0</v>
      </c>
      <c r="U764" s="131" t="str">
        <f t="shared" ref="U764" si="1056">U763</f>
        <v>J=</v>
      </c>
      <c r="V764" s="140">
        <f t="shared" si="1032"/>
        <v>44735</v>
      </c>
      <c r="W764" s="4"/>
      <c r="X764" s="4"/>
      <c r="Y764" s="4"/>
      <c r="AD764" s="5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</row>
    <row r="765" spans="1:47" x14ac:dyDescent="0.2">
      <c r="A765" s="125">
        <f t="shared" si="989"/>
        <v>44729</v>
      </c>
      <c r="B765" s="123">
        <f t="shared" si="1035"/>
        <v>1240.0019651299999</v>
      </c>
      <c r="C765" s="3">
        <f t="shared" si="1030"/>
        <v>1220.77200539</v>
      </c>
      <c r="D765" s="126">
        <f t="shared" si="1036"/>
        <v>981.24400000000003</v>
      </c>
      <c r="E765" s="175">
        <f>IF(DAY(A764)=$A$7,VLOOKUP(A764,[1]A!$A$15:$C$500,3),E764)</f>
        <v>990.54300000000001</v>
      </c>
      <c r="F765" s="127">
        <f t="shared" si="1037"/>
        <v>44675</v>
      </c>
      <c r="G765" s="122">
        <f t="shared" si="1038"/>
        <v>9.4767458450701891E-3</v>
      </c>
      <c r="H765" s="128">
        <f t="shared" si="999"/>
        <v>25</v>
      </c>
      <c r="I765" s="128">
        <f t="shared" si="990"/>
        <v>31</v>
      </c>
      <c r="J765" s="123">
        <f t="shared" si="991"/>
        <v>1.0076355542569355</v>
      </c>
      <c r="K765" s="123">
        <v>1</v>
      </c>
      <c r="L765" s="123">
        <f t="shared" si="1039"/>
        <v>1.00763555</v>
      </c>
      <c r="M765" s="123">
        <f t="shared" si="1040"/>
        <v>1230.0932710699999</v>
      </c>
      <c r="N765" s="27">
        <f t="shared" si="995"/>
        <v>0</v>
      </c>
      <c r="O765" s="122">
        <f t="shared" si="1022"/>
        <v>0</v>
      </c>
      <c r="P765" s="123">
        <f t="shared" si="1028"/>
        <v>0</v>
      </c>
      <c r="Q765" s="122">
        <f t="shared" si="992"/>
        <v>0.1268</v>
      </c>
      <c r="R765" s="130">
        <f t="shared" si="987"/>
        <v>1.0080552380000001</v>
      </c>
      <c r="S765" s="123">
        <f t="shared" si="1041"/>
        <v>9.9086940600000002</v>
      </c>
      <c r="T765" s="123">
        <f t="shared" si="993"/>
        <v>0</v>
      </c>
      <c r="U765" s="131" t="str">
        <f t="shared" ref="U765" si="1057">U764</f>
        <v>J=</v>
      </c>
      <c r="V765" s="140">
        <f t="shared" si="1032"/>
        <v>44735</v>
      </c>
      <c r="W765" s="4"/>
      <c r="X765" s="4"/>
      <c r="Y765" s="4"/>
      <c r="AD765" s="5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</row>
    <row r="766" spans="1:47" x14ac:dyDescent="0.2">
      <c r="A766" s="125">
        <f t="shared" si="989"/>
        <v>44730</v>
      </c>
      <c r="B766" s="123">
        <f t="shared" si="1035"/>
        <v>1240.7774296699999</v>
      </c>
      <c r="C766" s="3">
        <f t="shared" si="1030"/>
        <v>1220.77200539</v>
      </c>
      <c r="D766" s="126">
        <f t="shared" si="1036"/>
        <v>981.24400000000003</v>
      </c>
      <c r="E766" s="175">
        <f>IF(DAY(A765)=$A$7,VLOOKUP(A765,[1]A!$A$15:$C$500,3),E765)</f>
        <v>990.54300000000001</v>
      </c>
      <c r="F766" s="127">
        <f t="shared" si="1037"/>
        <v>44675</v>
      </c>
      <c r="G766" s="122">
        <f t="shared" si="1038"/>
        <v>9.4767458450701891E-3</v>
      </c>
      <c r="H766" s="128">
        <f t="shared" si="999"/>
        <v>26</v>
      </c>
      <c r="I766" s="128">
        <f t="shared" si="990"/>
        <v>31</v>
      </c>
      <c r="J766" s="123">
        <f t="shared" si="991"/>
        <v>1.0079421861503535</v>
      </c>
      <c r="K766" s="123">
        <v>1</v>
      </c>
      <c r="L766" s="123">
        <f t="shared" si="1039"/>
        <v>1.0079421799999999</v>
      </c>
      <c r="M766" s="123">
        <f t="shared" si="1040"/>
        <v>1230.4675963899999</v>
      </c>
      <c r="N766" s="27">
        <f t="shared" si="995"/>
        <v>0</v>
      </c>
      <c r="O766" s="122">
        <f t="shared" si="1022"/>
        <v>0</v>
      </c>
      <c r="P766" s="123">
        <f t="shared" si="1028"/>
        <v>0</v>
      </c>
      <c r="Q766" s="122">
        <f t="shared" si="992"/>
        <v>0.1268</v>
      </c>
      <c r="R766" s="130">
        <f t="shared" si="987"/>
        <v>1.0083787930000001</v>
      </c>
      <c r="S766" s="123">
        <f t="shared" si="1041"/>
        <v>10.309833279999999</v>
      </c>
      <c r="T766" s="123">
        <f t="shared" si="993"/>
        <v>0</v>
      </c>
      <c r="U766" s="131" t="str">
        <f t="shared" ref="U766" si="1058">U765</f>
        <v>J=</v>
      </c>
      <c r="V766" s="140">
        <f t="shared" si="1032"/>
        <v>44735</v>
      </c>
      <c r="W766" s="4"/>
      <c r="X766" s="4"/>
      <c r="Y766" s="4"/>
      <c r="AD766" s="5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</row>
    <row r="767" spans="1:47" x14ac:dyDescent="0.2">
      <c r="A767" s="125">
        <f t="shared" si="989"/>
        <v>44731</v>
      </c>
      <c r="B767" s="123">
        <f t="shared" si="1035"/>
        <v>1241.55338882</v>
      </c>
      <c r="C767" s="3">
        <f t="shared" si="1030"/>
        <v>1220.77200539</v>
      </c>
      <c r="D767" s="126">
        <f t="shared" si="1036"/>
        <v>981.24400000000003</v>
      </c>
      <c r="E767" s="175">
        <f>IF(DAY(A766)=$A$7,VLOOKUP(A766,[1]A!$A$15:$C$500,3),E766)</f>
        <v>990.54300000000001</v>
      </c>
      <c r="F767" s="127">
        <f t="shared" si="1037"/>
        <v>44675</v>
      </c>
      <c r="G767" s="122">
        <f t="shared" si="1038"/>
        <v>9.4767458450701891E-3</v>
      </c>
      <c r="H767" s="128">
        <f t="shared" si="999"/>
        <v>27</v>
      </c>
      <c r="I767" s="128">
        <f t="shared" si="990"/>
        <v>31</v>
      </c>
      <c r="J767" s="123">
        <f t="shared" si="991"/>
        <v>1.0082489113544109</v>
      </c>
      <c r="K767" s="123">
        <v>1</v>
      </c>
      <c r="L767" s="123">
        <f t="shared" si="1039"/>
        <v>1.0082489100000001</v>
      </c>
      <c r="M767" s="123">
        <f t="shared" si="1040"/>
        <v>1230.8420437899999</v>
      </c>
      <c r="N767" s="27">
        <f t="shared" si="995"/>
        <v>0</v>
      </c>
      <c r="O767" s="122">
        <f t="shared" si="1022"/>
        <v>0</v>
      </c>
      <c r="P767" s="123">
        <f t="shared" si="1028"/>
        <v>0</v>
      </c>
      <c r="Q767" s="122">
        <f t="shared" si="992"/>
        <v>0.1268</v>
      </c>
      <c r="R767" s="130">
        <f t="shared" si="987"/>
        <v>1.0087024529999999</v>
      </c>
      <c r="S767" s="123">
        <f t="shared" si="1041"/>
        <v>10.71134503</v>
      </c>
      <c r="T767" s="123">
        <f t="shared" si="993"/>
        <v>0</v>
      </c>
      <c r="U767" s="131" t="str">
        <f t="shared" ref="U767" si="1059">U766</f>
        <v>J=</v>
      </c>
      <c r="V767" s="140">
        <f t="shared" si="1032"/>
        <v>44735</v>
      </c>
      <c r="W767" s="4"/>
      <c r="X767" s="4"/>
      <c r="Y767" s="4"/>
      <c r="AD767" s="5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</row>
    <row r="768" spans="1:47" x14ac:dyDescent="0.2">
      <c r="A768" s="125">
        <f t="shared" si="989"/>
        <v>44732</v>
      </c>
      <c r="B768" s="123">
        <f t="shared" si="1035"/>
        <v>1242.3298157200002</v>
      </c>
      <c r="C768" s="3">
        <f t="shared" si="1030"/>
        <v>1220.77200539</v>
      </c>
      <c r="D768" s="126">
        <f t="shared" si="1036"/>
        <v>981.24400000000003</v>
      </c>
      <c r="E768" s="175">
        <f>IF(DAY(A767)=$A$7,VLOOKUP(A767,[1]A!$A$15:$C$500,3),E767)</f>
        <v>990.54300000000001</v>
      </c>
      <c r="F768" s="127">
        <f t="shared" si="1037"/>
        <v>44675</v>
      </c>
      <c r="G768" s="122">
        <f t="shared" si="1038"/>
        <v>9.4767458450701891E-3</v>
      </c>
      <c r="H768" s="128">
        <f t="shared" si="999"/>
        <v>28</v>
      </c>
      <c r="I768" s="128">
        <f t="shared" si="990"/>
        <v>31</v>
      </c>
      <c r="J768" s="123">
        <f t="shared" si="991"/>
        <v>1.008555729897503</v>
      </c>
      <c r="K768" s="123">
        <v>1</v>
      </c>
      <c r="L768" s="123">
        <f t="shared" si="1039"/>
        <v>1.0085557199999999</v>
      </c>
      <c r="M768" s="123">
        <f t="shared" si="1040"/>
        <v>1231.2165888500001</v>
      </c>
      <c r="N768" s="27">
        <f t="shared" si="995"/>
        <v>0</v>
      </c>
      <c r="O768" s="122">
        <f t="shared" si="1022"/>
        <v>0</v>
      </c>
      <c r="P768" s="123">
        <f t="shared" si="1028"/>
        <v>0</v>
      </c>
      <c r="Q768" s="122">
        <f t="shared" si="992"/>
        <v>0.1268</v>
      </c>
      <c r="R768" s="130">
        <f t="shared" si="987"/>
        <v>1.0090262160000001</v>
      </c>
      <c r="S768" s="123">
        <f t="shared" si="1041"/>
        <v>11.11322687</v>
      </c>
      <c r="T768" s="123">
        <f t="shared" si="993"/>
        <v>0</v>
      </c>
      <c r="U768" s="131" t="str">
        <f t="shared" ref="U768" si="1060">U767</f>
        <v>J=</v>
      </c>
      <c r="V768" s="140">
        <f t="shared" si="1032"/>
        <v>44735</v>
      </c>
      <c r="W768" s="4"/>
      <c r="X768" s="4"/>
      <c r="Y768" s="4"/>
      <c r="AD768" s="5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</row>
    <row r="769" spans="1:161" x14ac:dyDescent="0.2">
      <c r="A769" s="125">
        <f t="shared" si="989"/>
        <v>44733</v>
      </c>
      <c r="B769" s="123">
        <f t="shared" si="1035"/>
        <v>1243.1067499999999</v>
      </c>
      <c r="C769" s="3">
        <f t="shared" si="1030"/>
        <v>1220.77200539</v>
      </c>
      <c r="D769" s="126">
        <f t="shared" si="1036"/>
        <v>981.24400000000003</v>
      </c>
      <c r="E769" s="175">
        <f>IF(DAY(A768)=$A$7,VLOOKUP(A768,[1]A!$A$15:$C$500,3),E768)</f>
        <v>990.54300000000001</v>
      </c>
      <c r="F769" s="127">
        <f t="shared" si="1037"/>
        <v>44675</v>
      </c>
      <c r="G769" s="122">
        <f t="shared" si="1038"/>
        <v>9.4767458450701891E-3</v>
      </c>
      <c r="H769" s="128">
        <f t="shared" si="999"/>
        <v>29</v>
      </c>
      <c r="I769" s="128">
        <f t="shared" si="990"/>
        <v>31</v>
      </c>
      <c r="J769" s="123">
        <f t="shared" si="991"/>
        <v>1.0088626418080338</v>
      </c>
      <c r="K769" s="123">
        <v>1</v>
      </c>
      <c r="L769" s="123">
        <f t="shared" si="1039"/>
        <v>1.00886264</v>
      </c>
      <c r="M769" s="123">
        <f t="shared" si="1040"/>
        <v>1231.5912681899999</v>
      </c>
      <c r="N769" s="27">
        <f t="shared" si="995"/>
        <v>0</v>
      </c>
      <c r="O769" s="122">
        <f t="shared" si="1022"/>
        <v>0</v>
      </c>
      <c r="P769" s="123">
        <f t="shared" si="1028"/>
        <v>0</v>
      </c>
      <c r="Q769" s="122">
        <f t="shared" si="992"/>
        <v>0.1268</v>
      </c>
      <c r="R769" s="130">
        <f t="shared" si="987"/>
        <v>1.009350084</v>
      </c>
      <c r="S769" s="123">
        <f t="shared" si="1041"/>
        <v>11.515481810000001</v>
      </c>
      <c r="T769" s="123">
        <f t="shared" si="993"/>
        <v>0</v>
      </c>
      <c r="U769" s="131" t="str">
        <f t="shared" ref="U769" si="1061">U768</f>
        <v>J=</v>
      </c>
      <c r="V769" s="140">
        <f t="shared" si="1032"/>
        <v>44735</v>
      </c>
      <c r="W769" s="4"/>
      <c r="X769" s="4"/>
      <c r="Y769" s="4"/>
      <c r="AD769" s="5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</row>
    <row r="770" spans="1:161" x14ac:dyDescent="0.2">
      <c r="A770" s="125">
        <f t="shared" si="989"/>
        <v>44734</v>
      </c>
      <c r="B770" s="123">
        <f t="shared" si="1035"/>
        <v>1243.8841524700001</v>
      </c>
      <c r="C770" s="3">
        <f t="shared" si="1030"/>
        <v>1220.77200539</v>
      </c>
      <c r="D770" s="126">
        <f t="shared" si="1036"/>
        <v>981.24400000000003</v>
      </c>
      <c r="E770" s="175">
        <f>IF(DAY(A769)=$A$7,VLOOKUP(A769,[1]A!$A$15:$C$500,3),E769)</f>
        <v>990.54300000000001</v>
      </c>
      <c r="F770" s="127">
        <f t="shared" si="1037"/>
        <v>44675</v>
      </c>
      <c r="G770" s="122">
        <f t="shared" si="1038"/>
        <v>9.4767458450701891E-3</v>
      </c>
      <c r="H770" s="128">
        <f t="shared" si="999"/>
        <v>30</v>
      </c>
      <c r="I770" s="128">
        <f t="shared" si="990"/>
        <v>31</v>
      </c>
      <c r="J770" s="123">
        <f t="shared" si="991"/>
        <v>1.0091696471144158</v>
      </c>
      <c r="K770" s="123">
        <v>1</v>
      </c>
      <c r="L770" s="123">
        <f t="shared" si="1039"/>
        <v>1.0091696400000001</v>
      </c>
      <c r="M770" s="123">
        <f t="shared" si="1040"/>
        <v>1231.9660452000001</v>
      </c>
      <c r="N770" s="27">
        <f t="shared" si="995"/>
        <v>0</v>
      </c>
      <c r="O770" s="122">
        <f t="shared" si="1022"/>
        <v>0</v>
      </c>
      <c r="P770" s="123">
        <f t="shared" si="1028"/>
        <v>0</v>
      </c>
      <c r="Q770" s="122">
        <f t="shared" si="992"/>
        <v>0.1268</v>
      </c>
      <c r="R770" s="130">
        <f t="shared" si="987"/>
        <v>1.0096740550000001</v>
      </c>
      <c r="S770" s="123">
        <f t="shared" si="1041"/>
        <v>11.91810727</v>
      </c>
      <c r="T770" s="123">
        <f t="shared" si="993"/>
        <v>0</v>
      </c>
      <c r="U770" s="131" t="str">
        <f t="shared" ref="U770" si="1062">U769</f>
        <v>J=</v>
      </c>
      <c r="V770" s="140">
        <f t="shared" si="1032"/>
        <v>44735</v>
      </c>
      <c r="W770" s="28"/>
      <c r="X770" s="4"/>
      <c r="Y770" s="4"/>
      <c r="AA770" s="18"/>
      <c r="AB770" s="18"/>
      <c r="AC770" s="18"/>
      <c r="AD770" s="19"/>
      <c r="AE770" s="18"/>
      <c r="AF770" s="18"/>
      <c r="AG770" s="18"/>
      <c r="AH770" s="18"/>
      <c r="AI770" s="17"/>
      <c r="AJ770" s="17"/>
      <c r="AK770" s="17"/>
      <c r="AL770" s="17"/>
      <c r="AM770" s="17"/>
      <c r="AN770" s="17"/>
      <c r="AO770" s="17"/>
      <c r="AP770" s="17"/>
      <c r="AQ770" s="17"/>
      <c r="AR770" s="17"/>
      <c r="AS770" s="17"/>
      <c r="AT770" s="17"/>
      <c r="AU770" s="17"/>
      <c r="AV770" s="18"/>
      <c r="AW770" s="18"/>
      <c r="AX770" s="18"/>
      <c r="AY770" s="18"/>
      <c r="AZ770" s="18"/>
      <c r="BA770" s="18"/>
      <c r="BB770" s="18"/>
      <c r="BC770" s="18"/>
      <c r="BD770" s="18"/>
      <c r="BE770" s="18"/>
      <c r="BF770" s="18"/>
      <c r="BG770" s="18"/>
      <c r="BH770" s="18"/>
      <c r="BI770" s="18"/>
      <c r="BJ770" s="18"/>
      <c r="BK770" s="18"/>
      <c r="BL770" s="18"/>
      <c r="BM770" s="18"/>
      <c r="BN770" s="18"/>
      <c r="BO770" s="18"/>
      <c r="BP770" s="18"/>
      <c r="BQ770" s="18"/>
      <c r="BR770" s="18"/>
      <c r="BS770" s="18"/>
      <c r="BT770" s="18"/>
      <c r="BU770" s="18"/>
      <c r="BV770" s="18"/>
      <c r="BW770" s="18"/>
      <c r="BX770" s="18"/>
      <c r="BY770" s="18"/>
      <c r="BZ770" s="18"/>
      <c r="CA770" s="18"/>
      <c r="CB770" s="18"/>
      <c r="CC770" s="18"/>
      <c r="CD770" s="18"/>
      <c r="CE770" s="18"/>
      <c r="CF770" s="18"/>
      <c r="CG770" s="18"/>
      <c r="CH770" s="18"/>
      <c r="CI770" s="18"/>
      <c r="CJ770" s="18"/>
      <c r="CK770" s="18"/>
      <c r="CL770" s="18"/>
      <c r="CM770" s="18"/>
      <c r="CN770" s="18"/>
      <c r="CO770" s="18"/>
      <c r="CP770" s="18"/>
      <c r="CQ770" s="18"/>
      <c r="CR770" s="18"/>
      <c r="CS770" s="18"/>
      <c r="CT770" s="18"/>
      <c r="CU770" s="18"/>
      <c r="CV770" s="18"/>
      <c r="CW770" s="18"/>
      <c r="CX770" s="18"/>
      <c r="CY770" s="18"/>
      <c r="CZ770" s="18"/>
      <c r="DA770" s="18"/>
      <c r="DB770" s="18"/>
      <c r="DC770" s="18"/>
      <c r="DD770" s="18"/>
      <c r="DE770" s="18"/>
      <c r="DF770" s="18"/>
      <c r="DG770" s="18"/>
      <c r="DH770" s="18"/>
      <c r="DI770" s="18"/>
      <c r="DJ770" s="18"/>
      <c r="DK770" s="18"/>
      <c r="DL770" s="18"/>
      <c r="DM770" s="18"/>
      <c r="DN770" s="18"/>
      <c r="DO770" s="18"/>
      <c r="DP770" s="18"/>
      <c r="DQ770" s="18"/>
      <c r="DR770" s="18"/>
      <c r="DS770" s="18"/>
      <c r="DT770" s="18"/>
      <c r="DU770" s="18"/>
      <c r="DV770" s="18"/>
      <c r="DW770" s="18"/>
      <c r="DX770" s="18"/>
      <c r="DY770" s="18"/>
      <c r="DZ770" s="18"/>
      <c r="EA770" s="18"/>
      <c r="EB770" s="18"/>
      <c r="EC770" s="18"/>
      <c r="ED770" s="18"/>
      <c r="EE770" s="18"/>
      <c r="EF770" s="18"/>
      <c r="EG770" s="18"/>
      <c r="EH770" s="18"/>
      <c r="EI770" s="18"/>
      <c r="EJ770" s="18"/>
      <c r="EK770" s="18"/>
      <c r="EL770" s="18"/>
      <c r="EM770" s="18"/>
      <c r="EN770" s="18"/>
      <c r="EO770" s="18"/>
      <c r="EP770" s="18"/>
      <c r="EQ770" s="18"/>
      <c r="ER770" s="18"/>
      <c r="ES770" s="18"/>
      <c r="ET770" s="18"/>
      <c r="EU770" s="18"/>
      <c r="EV770" s="18"/>
      <c r="EW770" s="18"/>
      <c r="EX770" s="18"/>
      <c r="EY770" s="18"/>
      <c r="EZ770" s="18"/>
      <c r="FA770" s="18"/>
      <c r="FB770" s="18"/>
      <c r="FC770" s="18"/>
      <c r="FD770" s="18"/>
      <c r="FE770" s="18"/>
    </row>
    <row r="771" spans="1:161" ht="15" x14ac:dyDescent="0.2">
      <c r="A771" s="125">
        <f t="shared" si="989"/>
        <v>44735</v>
      </c>
      <c r="B771" s="123">
        <f t="shared" si="1035"/>
        <v>1244.66204924</v>
      </c>
      <c r="C771" s="3">
        <f t="shared" si="1030"/>
        <v>1220.77200539</v>
      </c>
      <c r="D771" s="126">
        <f t="shared" si="1036"/>
        <v>981.24400000000003</v>
      </c>
      <c r="E771" s="175">
        <f>IF(DAY(A770)=$A$7,VLOOKUP(A770,[1]A!$A$15:$C$500,3),E770)</f>
        <v>990.54300000000001</v>
      </c>
      <c r="F771" s="127">
        <f t="shared" si="1037"/>
        <v>44675</v>
      </c>
      <c r="G771" s="122">
        <f t="shared" si="1038"/>
        <v>9.4767458450701891E-3</v>
      </c>
      <c r="H771" s="128">
        <f t="shared" si="999"/>
        <v>31</v>
      </c>
      <c r="I771" s="128">
        <f t="shared" si="990"/>
        <v>31</v>
      </c>
      <c r="J771" s="123">
        <f t="shared" si="991"/>
        <v>1.0094767458450702</v>
      </c>
      <c r="K771" s="123">
        <v>1</v>
      </c>
      <c r="L771" s="123">
        <f t="shared" si="1039"/>
        <v>1.00947674</v>
      </c>
      <c r="M771" s="123">
        <f t="shared" si="1040"/>
        <v>1232.34094428</v>
      </c>
      <c r="N771" s="27">
        <f t="shared" si="995"/>
        <v>25</v>
      </c>
      <c r="O771" s="176">
        <f>P771/M771</f>
        <v>5.074177413340273E-2</v>
      </c>
      <c r="P771" s="177">
        <v>62.531165850000001</v>
      </c>
      <c r="Q771" s="122">
        <f t="shared" si="992"/>
        <v>0.1268</v>
      </c>
      <c r="R771" s="130">
        <f t="shared" si="987"/>
        <v>1.00999813</v>
      </c>
      <c r="S771" s="123">
        <f t="shared" si="1041"/>
        <v>12.32110496</v>
      </c>
      <c r="T771" s="123">
        <f t="shared" si="993"/>
        <v>74.852270809999993</v>
      </c>
      <c r="U771" s="131" t="str">
        <f t="shared" ref="U771" si="1063">U770</f>
        <v>J=</v>
      </c>
      <c r="V771" s="140">
        <f t="shared" si="1032"/>
        <v>44735</v>
      </c>
      <c r="W771" s="4"/>
      <c r="X771" s="4"/>
      <c r="Y771" s="4"/>
      <c r="AD771" s="5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</row>
    <row r="772" spans="1:161" x14ac:dyDescent="0.2">
      <c r="A772" s="125">
        <f t="shared" si="989"/>
        <v>44736</v>
      </c>
      <c r="B772" s="123">
        <f t="shared" si="1035"/>
        <v>1171.0788708100001</v>
      </c>
      <c r="C772" s="3">
        <f t="shared" si="1030"/>
        <v>1169.8097784300001</v>
      </c>
      <c r="D772" s="126">
        <f t="shared" si="1036"/>
        <v>990.54300000000001</v>
      </c>
      <c r="E772" s="175">
        <f>IF(DAY(A771)=$A$7,VLOOKUP(A771,[1]A!$A$15:$C$500,3),E771)</f>
        <v>1013.164</v>
      </c>
      <c r="F772" s="127">
        <f t="shared" si="1037"/>
        <v>44705</v>
      </c>
      <c r="G772" s="122">
        <f t="shared" si="1038"/>
        <v>2.2836969217893577E-2</v>
      </c>
      <c r="H772" s="128">
        <f t="shared" si="999"/>
        <v>1</v>
      </c>
      <c r="I772" s="128">
        <f t="shared" si="990"/>
        <v>30</v>
      </c>
      <c r="J772" s="123">
        <f t="shared" si="991"/>
        <v>1.0007529536237363</v>
      </c>
      <c r="K772" s="123">
        <v>1</v>
      </c>
      <c r="L772" s="123">
        <f t="shared" si="1039"/>
        <v>1.0007529500000001</v>
      </c>
      <c r="M772" s="123">
        <f t="shared" si="1040"/>
        <v>1170.6905867</v>
      </c>
      <c r="N772" s="27">
        <f t="shared" si="995"/>
        <v>0</v>
      </c>
      <c r="O772" s="122">
        <f t="shared" ref="O772:O803" si="1064">IF(N772&gt;0,VLOOKUP(N772,$X$10:$AD$121,7),0)</f>
        <v>0</v>
      </c>
      <c r="P772" s="123">
        <f t="shared" si="1028"/>
        <v>0</v>
      </c>
      <c r="Q772" s="122">
        <f t="shared" si="992"/>
        <v>0.1268</v>
      </c>
      <c r="R772" s="130">
        <f t="shared" si="987"/>
        <v>1.0003316710000001</v>
      </c>
      <c r="S772" s="123">
        <f t="shared" si="1041"/>
        <v>0.38828411000000002</v>
      </c>
      <c r="T772" s="123">
        <f t="shared" si="993"/>
        <v>0</v>
      </c>
      <c r="U772" s="131" t="str">
        <f t="shared" ref="U772" si="1065">U771</f>
        <v>J=</v>
      </c>
      <c r="V772" s="140">
        <f t="shared" si="1032"/>
        <v>44765</v>
      </c>
      <c r="W772" s="4"/>
      <c r="X772" s="4"/>
      <c r="Y772" s="4"/>
      <c r="AD772" s="5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</row>
    <row r="773" spans="1:161" x14ac:dyDescent="0.2">
      <c r="A773" s="125">
        <f t="shared" si="989"/>
        <v>44737</v>
      </c>
      <c r="B773" s="123">
        <f t="shared" si="1035"/>
        <v>1172.3493435800001</v>
      </c>
      <c r="C773" s="3">
        <f t="shared" si="1030"/>
        <v>1169.8097784300001</v>
      </c>
      <c r="D773" s="126">
        <f t="shared" si="1036"/>
        <v>990.54300000000001</v>
      </c>
      <c r="E773" s="175">
        <f>IF(DAY(A772)=$A$7,VLOOKUP(A772,[1]A!$A$15:$C$500,3),E772)</f>
        <v>1013.164</v>
      </c>
      <c r="F773" s="127">
        <f t="shared" si="1037"/>
        <v>44705</v>
      </c>
      <c r="G773" s="122">
        <f t="shared" si="1038"/>
        <v>2.2836969217893577E-2</v>
      </c>
      <c r="H773" s="128">
        <f t="shared" si="999"/>
        <v>2</v>
      </c>
      <c r="I773" s="128">
        <f t="shared" si="990"/>
        <v>30</v>
      </c>
      <c r="J773" s="123">
        <f t="shared" si="991"/>
        <v>1.001506474186632</v>
      </c>
      <c r="K773" s="123">
        <v>1</v>
      </c>
      <c r="L773" s="123">
        <f t="shared" si="1039"/>
        <v>1.00150647</v>
      </c>
      <c r="M773" s="123">
        <f t="shared" si="1040"/>
        <v>1171.57206176</v>
      </c>
      <c r="N773" s="27">
        <f t="shared" si="995"/>
        <v>0</v>
      </c>
      <c r="O773" s="122">
        <f t="shared" si="1064"/>
        <v>0</v>
      </c>
      <c r="P773" s="123">
        <f t="shared" si="1028"/>
        <v>0</v>
      </c>
      <c r="Q773" s="122">
        <f t="shared" si="992"/>
        <v>0.1268</v>
      </c>
      <c r="R773" s="130">
        <f t="shared" si="987"/>
        <v>1.000663452</v>
      </c>
      <c r="S773" s="123">
        <f t="shared" si="1041"/>
        <v>0.77728182000000001</v>
      </c>
      <c r="T773" s="123">
        <f t="shared" si="993"/>
        <v>0</v>
      </c>
      <c r="U773" s="131" t="str">
        <f t="shared" ref="U773" si="1066">U772</f>
        <v>J=</v>
      </c>
      <c r="V773" s="140">
        <f t="shared" si="1032"/>
        <v>44765</v>
      </c>
      <c r="W773" s="4"/>
      <c r="X773" s="4"/>
      <c r="Y773" s="4"/>
      <c r="AD773" s="5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  <c r="AU773" s="13"/>
    </row>
    <row r="774" spans="1:161" x14ac:dyDescent="0.2">
      <c r="A774" s="125">
        <f t="shared" si="989"/>
        <v>44738</v>
      </c>
      <c r="B774" s="123">
        <f t="shared" si="1035"/>
        <v>1173.6211977</v>
      </c>
      <c r="C774" s="3">
        <f t="shared" si="1030"/>
        <v>1169.8097784300001</v>
      </c>
      <c r="D774" s="126">
        <f t="shared" si="1036"/>
        <v>990.54300000000001</v>
      </c>
      <c r="E774" s="175">
        <f>IF(DAY(A773)=$A$7,VLOOKUP(A773,[1]A!$A$15:$C$500,3),E773)</f>
        <v>1013.164</v>
      </c>
      <c r="F774" s="127">
        <f t="shared" si="1037"/>
        <v>44705</v>
      </c>
      <c r="G774" s="122">
        <f t="shared" si="1038"/>
        <v>2.2836969217893577E-2</v>
      </c>
      <c r="H774" s="128">
        <f t="shared" si="999"/>
        <v>3</v>
      </c>
      <c r="I774" s="128">
        <f t="shared" si="990"/>
        <v>30</v>
      </c>
      <c r="J774" s="123">
        <f t="shared" si="991"/>
        <v>1.0022605621155662</v>
      </c>
      <c r="K774" s="123">
        <v>1</v>
      </c>
      <c r="L774" s="123">
        <f t="shared" si="1039"/>
        <v>1.0022605600000001</v>
      </c>
      <c r="M774" s="123">
        <f t="shared" si="1040"/>
        <v>1172.45420362</v>
      </c>
      <c r="N774" s="27">
        <f t="shared" si="995"/>
        <v>0</v>
      </c>
      <c r="O774" s="122">
        <f t="shared" si="1064"/>
        <v>0</v>
      </c>
      <c r="P774" s="123">
        <f t="shared" si="1028"/>
        <v>0</v>
      </c>
      <c r="Q774" s="122">
        <f t="shared" si="992"/>
        <v>0.1268</v>
      </c>
      <c r="R774" s="130">
        <f t="shared" si="987"/>
        <v>1.000995343</v>
      </c>
      <c r="S774" s="123">
        <f t="shared" si="1041"/>
        <v>1.16699408</v>
      </c>
      <c r="T774" s="123">
        <f t="shared" si="993"/>
        <v>0</v>
      </c>
      <c r="U774" s="131" t="str">
        <f t="shared" ref="U774" si="1067">U773</f>
        <v>J=</v>
      </c>
      <c r="V774" s="140">
        <f t="shared" si="1032"/>
        <v>44765</v>
      </c>
      <c r="W774" s="4"/>
      <c r="X774" s="4"/>
      <c r="Y774" s="4"/>
      <c r="AD774" s="5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  <c r="AU774" s="13"/>
    </row>
    <row r="775" spans="1:161" x14ac:dyDescent="0.2">
      <c r="A775" s="125">
        <f t="shared" si="989"/>
        <v>44739</v>
      </c>
      <c r="B775" s="123">
        <f t="shared" si="1035"/>
        <v>1174.89442239</v>
      </c>
      <c r="C775" s="3">
        <f t="shared" si="1030"/>
        <v>1169.8097784300001</v>
      </c>
      <c r="D775" s="126">
        <f t="shared" si="1036"/>
        <v>990.54300000000001</v>
      </c>
      <c r="E775" s="175">
        <f>IF(DAY(A774)=$A$7,VLOOKUP(A774,[1]A!$A$15:$C$500,3),E774)</f>
        <v>1013.164</v>
      </c>
      <c r="F775" s="127">
        <f t="shared" si="1037"/>
        <v>44705</v>
      </c>
      <c r="G775" s="122">
        <f t="shared" si="1038"/>
        <v>2.2836969217893577E-2</v>
      </c>
      <c r="H775" s="128">
        <f t="shared" si="999"/>
        <v>4</v>
      </c>
      <c r="I775" s="128">
        <f t="shared" si="990"/>
        <v>30</v>
      </c>
      <c r="J775" s="123">
        <f t="shared" si="991"/>
        <v>1.0030152178377389</v>
      </c>
      <c r="K775" s="123">
        <v>1</v>
      </c>
      <c r="L775" s="123">
        <f t="shared" si="1039"/>
        <v>1.00301521</v>
      </c>
      <c r="M775" s="123">
        <f t="shared" si="1040"/>
        <v>1173.3370005700001</v>
      </c>
      <c r="N775" s="27">
        <f t="shared" si="995"/>
        <v>0</v>
      </c>
      <c r="O775" s="122">
        <f t="shared" si="1064"/>
        <v>0</v>
      </c>
      <c r="P775" s="123">
        <f t="shared" si="1028"/>
        <v>0</v>
      </c>
      <c r="Q775" s="122">
        <f t="shared" si="992"/>
        <v>0.1268</v>
      </c>
      <c r="R775" s="130">
        <f t="shared" si="987"/>
        <v>1.0013273439999999</v>
      </c>
      <c r="S775" s="123">
        <f t="shared" si="1041"/>
        <v>1.5574218200000001</v>
      </c>
      <c r="T775" s="123">
        <f t="shared" si="993"/>
        <v>0</v>
      </c>
      <c r="U775" s="131" t="str">
        <f t="shared" ref="U775" si="1068">U774</f>
        <v>J=</v>
      </c>
      <c r="V775" s="140">
        <f t="shared" si="1032"/>
        <v>44765</v>
      </c>
      <c r="W775" s="4"/>
      <c r="X775" s="4"/>
      <c r="Y775" s="4"/>
      <c r="AD775" s="5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  <c r="AU775" s="13"/>
    </row>
    <row r="776" spans="1:161" x14ac:dyDescent="0.2">
      <c r="A776" s="125">
        <f t="shared" si="989"/>
        <v>44740</v>
      </c>
      <c r="B776" s="123">
        <f t="shared" si="1035"/>
        <v>1176.1690420500001</v>
      </c>
      <c r="C776" s="3">
        <f t="shared" si="1030"/>
        <v>1169.8097784300001</v>
      </c>
      <c r="D776" s="126">
        <f t="shared" si="1036"/>
        <v>990.54300000000001</v>
      </c>
      <c r="E776" s="175">
        <f>IF(DAY(A775)=$A$7,VLOOKUP(A775,[1]A!$A$15:$C$500,3),E775)</f>
        <v>1013.164</v>
      </c>
      <c r="F776" s="127">
        <f t="shared" si="1037"/>
        <v>44705</v>
      </c>
      <c r="G776" s="122">
        <f t="shared" si="1038"/>
        <v>2.2836969217893577E-2</v>
      </c>
      <c r="H776" s="128">
        <f t="shared" si="999"/>
        <v>5</v>
      </c>
      <c r="I776" s="128">
        <f t="shared" si="990"/>
        <v>30</v>
      </c>
      <c r="J776" s="123">
        <f t="shared" si="991"/>
        <v>1.0037704417806725</v>
      </c>
      <c r="K776" s="123">
        <v>1</v>
      </c>
      <c r="L776" s="123">
        <f t="shared" si="1039"/>
        <v>1.00377044</v>
      </c>
      <c r="M776" s="123">
        <f t="shared" si="1040"/>
        <v>1174.2204760100001</v>
      </c>
      <c r="N776" s="27">
        <f t="shared" si="995"/>
        <v>0</v>
      </c>
      <c r="O776" s="122">
        <f t="shared" si="1064"/>
        <v>0</v>
      </c>
      <c r="P776" s="123">
        <f t="shared" si="1028"/>
        <v>0</v>
      </c>
      <c r="Q776" s="122">
        <f t="shared" si="992"/>
        <v>0.1268</v>
      </c>
      <c r="R776" s="130">
        <f t="shared" si="987"/>
        <v>1.001659455</v>
      </c>
      <c r="S776" s="123">
        <f t="shared" si="1041"/>
        <v>1.94856604</v>
      </c>
      <c r="T776" s="123">
        <f t="shared" si="993"/>
        <v>0</v>
      </c>
      <c r="U776" s="131" t="str">
        <f t="shared" ref="U776" si="1069">U775</f>
        <v>J=</v>
      </c>
      <c r="V776" s="140">
        <f t="shared" si="1032"/>
        <v>44765</v>
      </c>
      <c r="W776" s="4"/>
      <c r="X776" s="4"/>
      <c r="Y776" s="4"/>
      <c r="AD776" s="5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  <c r="AU776" s="13"/>
    </row>
    <row r="777" spans="1:161" x14ac:dyDescent="0.2">
      <c r="A777" s="125">
        <f t="shared" si="989"/>
        <v>44741</v>
      </c>
      <c r="B777" s="123">
        <f t="shared" si="1035"/>
        <v>1177.4450353500001</v>
      </c>
      <c r="C777" s="3">
        <f t="shared" si="1030"/>
        <v>1169.8097784300001</v>
      </c>
      <c r="D777" s="126">
        <f t="shared" si="1036"/>
        <v>990.54300000000001</v>
      </c>
      <c r="E777" s="175">
        <f>IF(DAY(A776)=$A$7,VLOOKUP(A776,[1]A!$A$15:$C$500,3),E776)</f>
        <v>1013.164</v>
      </c>
      <c r="F777" s="127">
        <f t="shared" si="1037"/>
        <v>44705</v>
      </c>
      <c r="G777" s="122">
        <f t="shared" si="1038"/>
        <v>2.2836969217893577E-2</v>
      </c>
      <c r="H777" s="128">
        <f t="shared" si="999"/>
        <v>6</v>
      </c>
      <c r="I777" s="128">
        <f t="shared" si="990"/>
        <v>30</v>
      </c>
      <c r="J777" s="123">
        <f t="shared" si="991"/>
        <v>1.0045262343722106</v>
      </c>
      <c r="K777" s="123">
        <v>1</v>
      </c>
      <c r="L777" s="123">
        <f t="shared" si="1039"/>
        <v>1.00452623</v>
      </c>
      <c r="M777" s="123">
        <f t="shared" si="1040"/>
        <v>1175.1046065400001</v>
      </c>
      <c r="N777" s="27">
        <f t="shared" si="995"/>
        <v>0</v>
      </c>
      <c r="O777" s="122">
        <f t="shared" si="1064"/>
        <v>0</v>
      </c>
      <c r="P777" s="123">
        <f t="shared" si="1028"/>
        <v>0</v>
      </c>
      <c r="Q777" s="122">
        <f t="shared" si="992"/>
        <v>0.1268</v>
      </c>
      <c r="R777" s="130">
        <f t="shared" si="987"/>
        <v>1.0019916769999999</v>
      </c>
      <c r="S777" s="123">
        <f t="shared" si="1041"/>
        <v>2.3404288100000001</v>
      </c>
      <c r="T777" s="123">
        <f t="shared" si="993"/>
        <v>0</v>
      </c>
      <c r="U777" s="131" t="str">
        <f t="shared" ref="U777" si="1070">U776</f>
        <v>J=</v>
      </c>
      <c r="V777" s="140">
        <f t="shared" si="1032"/>
        <v>44765</v>
      </c>
      <c r="W777" s="4"/>
      <c r="X777" s="4"/>
      <c r="Y777" s="4"/>
      <c r="AD777" s="5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  <c r="AU777" s="13"/>
    </row>
    <row r="778" spans="1:161" x14ac:dyDescent="0.2">
      <c r="A778" s="125">
        <f t="shared" si="989"/>
        <v>44742</v>
      </c>
      <c r="B778" s="123">
        <f t="shared" si="1035"/>
        <v>1178.7224126400001</v>
      </c>
      <c r="C778" s="3">
        <f t="shared" si="1030"/>
        <v>1169.8097784300001</v>
      </c>
      <c r="D778" s="126">
        <f t="shared" si="1036"/>
        <v>990.54300000000001</v>
      </c>
      <c r="E778" s="175">
        <f>IF(DAY(A777)=$A$7,VLOOKUP(A777,[1]A!$A$15:$C$500,3),E777)</f>
        <v>1013.164</v>
      </c>
      <c r="F778" s="127">
        <f t="shared" si="1037"/>
        <v>44705</v>
      </c>
      <c r="G778" s="122">
        <f t="shared" si="1038"/>
        <v>2.2836969217893577E-2</v>
      </c>
      <c r="H778" s="128">
        <f t="shared" si="999"/>
        <v>7</v>
      </c>
      <c r="I778" s="128">
        <f t="shared" si="990"/>
        <v>30</v>
      </c>
      <c r="J778" s="123">
        <f t="shared" si="991"/>
        <v>1.0052825960405194</v>
      </c>
      <c r="K778" s="123">
        <v>1</v>
      </c>
      <c r="L778" s="123">
        <f t="shared" si="1039"/>
        <v>1.00528259</v>
      </c>
      <c r="M778" s="123">
        <f t="shared" si="1040"/>
        <v>1175.98940386</v>
      </c>
      <c r="N778" s="27">
        <f t="shared" si="995"/>
        <v>0</v>
      </c>
      <c r="O778" s="122">
        <f t="shared" si="1064"/>
        <v>0</v>
      </c>
      <c r="P778" s="123">
        <f t="shared" si="1028"/>
        <v>0</v>
      </c>
      <c r="Q778" s="122">
        <f t="shared" si="992"/>
        <v>0.1268</v>
      </c>
      <c r="R778" s="130">
        <f t="shared" ref="R778:R841" si="1071">ROUND((1+Q778)^(1/12)^(H778/I778),9)</f>
        <v>1.002324008</v>
      </c>
      <c r="S778" s="123">
        <f t="shared" si="1041"/>
        <v>2.73300878</v>
      </c>
      <c r="T778" s="123">
        <f t="shared" si="993"/>
        <v>0</v>
      </c>
      <c r="U778" s="131" t="str">
        <f t="shared" ref="U778" si="1072">U777</f>
        <v>J=</v>
      </c>
      <c r="V778" s="140">
        <f t="shared" si="1032"/>
        <v>44765</v>
      </c>
      <c r="W778" s="4"/>
      <c r="X778" s="4"/>
      <c r="Y778" s="4"/>
      <c r="AD778" s="5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</row>
    <row r="779" spans="1:161" x14ac:dyDescent="0.2">
      <c r="A779" s="125">
        <f t="shared" ref="A779:A842" si="1073">(A778+1)</f>
        <v>44743</v>
      </c>
      <c r="B779" s="123">
        <f t="shared" si="1035"/>
        <v>1180.00117722</v>
      </c>
      <c r="C779" s="3">
        <f t="shared" si="1030"/>
        <v>1169.8097784300001</v>
      </c>
      <c r="D779" s="126">
        <f t="shared" si="1036"/>
        <v>990.54300000000001</v>
      </c>
      <c r="E779" s="175">
        <f>IF(DAY(A778)=$A$7,VLOOKUP(A778,[1]A!$A$15:$C$500,3),E778)</f>
        <v>1013.164</v>
      </c>
      <c r="F779" s="127">
        <f t="shared" si="1037"/>
        <v>44705</v>
      </c>
      <c r="G779" s="122">
        <f t="shared" si="1038"/>
        <v>2.2836969217893577E-2</v>
      </c>
      <c r="H779" s="128">
        <f t="shared" si="999"/>
        <v>8</v>
      </c>
      <c r="I779" s="128">
        <f t="shared" ref="I779:I842" si="1074">IF(DAY(A779)=A$7+1,DAY(EOMONTH(A779,0)),I778)</f>
        <v>30</v>
      </c>
      <c r="J779" s="123">
        <f t="shared" ref="J779:J842" si="1075">IF(E779&gt;D779,((E779/D779)^(H779/I779)),1)</f>
        <v>1.006039527214087</v>
      </c>
      <c r="K779" s="123">
        <v>1</v>
      </c>
      <c r="L779" s="123">
        <f t="shared" si="1039"/>
        <v>1.0060395200000001</v>
      </c>
      <c r="M779" s="123">
        <f t="shared" si="1040"/>
        <v>1176.8748679800001</v>
      </c>
      <c r="N779" s="27">
        <f t="shared" si="995"/>
        <v>0</v>
      </c>
      <c r="O779" s="122">
        <f t="shared" si="1064"/>
        <v>0</v>
      </c>
      <c r="P779" s="123">
        <f t="shared" si="1028"/>
        <v>0</v>
      </c>
      <c r="Q779" s="122">
        <f t="shared" ref="Q779:Q842" si="1076">(Q778)</f>
        <v>0.1268</v>
      </c>
      <c r="R779" s="130">
        <f t="shared" si="1071"/>
        <v>1.0026564499999999</v>
      </c>
      <c r="S779" s="123">
        <f t="shared" si="1041"/>
        <v>3.1263092399999999</v>
      </c>
      <c r="T779" s="123">
        <f t="shared" ref="T779:T842" si="1077">IF(N779&gt;0,P779+S779,0)</f>
        <v>0</v>
      </c>
      <c r="U779" s="131" t="str">
        <f t="shared" ref="U779" si="1078">U778</f>
        <v>J=</v>
      </c>
      <c r="V779" s="140">
        <f t="shared" si="1032"/>
        <v>44765</v>
      </c>
      <c r="W779" s="4"/>
      <c r="X779" s="4"/>
      <c r="Y779" s="4"/>
      <c r="AD779" s="5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</row>
    <row r="780" spans="1:161" x14ac:dyDescent="0.2">
      <c r="A780" s="125">
        <f t="shared" si="1073"/>
        <v>44744</v>
      </c>
      <c r="B780" s="123">
        <f t="shared" si="1035"/>
        <v>1181.2813288700002</v>
      </c>
      <c r="C780" s="3">
        <f t="shared" si="1030"/>
        <v>1169.8097784300001</v>
      </c>
      <c r="D780" s="126">
        <f t="shared" si="1036"/>
        <v>990.54300000000001</v>
      </c>
      <c r="E780" s="175">
        <f>IF(DAY(A779)=$A$7,VLOOKUP(A779,[1]A!$A$15:$C$500,3),E779)</f>
        <v>1013.164</v>
      </c>
      <c r="F780" s="127">
        <f t="shared" si="1037"/>
        <v>44705</v>
      </c>
      <c r="G780" s="122">
        <f t="shared" si="1038"/>
        <v>2.2836969217893577E-2</v>
      </c>
      <c r="H780" s="128">
        <f t="shared" si="999"/>
        <v>9</v>
      </c>
      <c r="I780" s="128">
        <f t="shared" si="1074"/>
        <v>30</v>
      </c>
      <c r="J780" s="123">
        <f t="shared" si="1075"/>
        <v>1.0067970283217249</v>
      </c>
      <c r="K780" s="123">
        <v>1</v>
      </c>
      <c r="L780" s="123">
        <f t="shared" si="1039"/>
        <v>1.00679702</v>
      </c>
      <c r="M780" s="123">
        <f t="shared" si="1040"/>
        <v>1177.7609988900001</v>
      </c>
      <c r="N780" s="27">
        <f t="shared" ref="N780:N843" si="1079">IF(DAY(A780)=A$7,VLOOKUP(A780,$Y$10:$AG$75,8),0)</f>
        <v>0</v>
      </c>
      <c r="O780" s="122">
        <f t="shared" si="1064"/>
        <v>0</v>
      </c>
      <c r="P780" s="123">
        <f t="shared" si="1028"/>
        <v>0</v>
      </c>
      <c r="Q780" s="122">
        <f t="shared" si="1076"/>
        <v>0.1268</v>
      </c>
      <c r="R780" s="130">
        <f t="shared" si="1071"/>
        <v>1.0029890020000001</v>
      </c>
      <c r="S780" s="123">
        <f t="shared" si="1041"/>
        <v>3.5203299800000001</v>
      </c>
      <c r="T780" s="123">
        <f t="shared" si="1077"/>
        <v>0</v>
      </c>
      <c r="U780" s="131" t="str">
        <f t="shared" ref="U780" si="1080">U779</f>
        <v>J=</v>
      </c>
      <c r="V780" s="140">
        <f t="shared" si="1032"/>
        <v>44765</v>
      </c>
      <c r="W780" s="4"/>
      <c r="X780" s="4"/>
      <c r="Y780" s="4"/>
      <c r="AD780" s="5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</row>
    <row r="781" spans="1:161" x14ac:dyDescent="0.2">
      <c r="A781" s="125">
        <f t="shared" si="1073"/>
        <v>44745</v>
      </c>
      <c r="B781" s="123">
        <f t="shared" si="1035"/>
        <v>1182.5628685300001</v>
      </c>
      <c r="C781" s="3">
        <f t="shared" si="1030"/>
        <v>1169.8097784300001</v>
      </c>
      <c r="D781" s="126">
        <f t="shared" si="1036"/>
        <v>990.54300000000001</v>
      </c>
      <c r="E781" s="175">
        <f>IF(DAY(A780)=$A$7,VLOOKUP(A780,[1]A!$A$15:$C$500,3),E780)</f>
        <v>1013.164</v>
      </c>
      <c r="F781" s="127">
        <f t="shared" si="1037"/>
        <v>44705</v>
      </c>
      <c r="G781" s="122">
        <f t="shared" si="1038"/>
        <v>2.2836969217893577E-2</v>
      </c>
      <c r="H781" s="128">
        <f t="shared" si="999"/>
        <v>10</v>
      </c>
      <c r="I781" s="128">
        <f t="shared" si="1074"/>
        <v>30</v>
      </c>
      <c r="J781" s="123">
        <f t="shared" si="1075"/>
        <v>1.0075550997925666</v>
      </c>
      <c r="K781" s="123">
        <v>1</v>
      </c>
      <c r="L781" s="123">
        <f t="shared" si="1039"/>
        <v>1.0075550900000001</v>
      </c>
      <c r="M781" s="123">
        <f t="shared" si="1040"/>
        <v>1178.64779658</v>
      </c>
      <c r="N781" s="27">
        <f t="shared" si="1079"/>
        <v>0</v>
      </c>
      <c r="O781" s="122">
        <f t="shared" si="1064"/>
        <v>0</v>
      </c>
      <c r="P781" s="123">
        <f t="shared" si="1028"/>
        <v>0</v>
      </c>
      <c r="Q781" s="122">
        <f t="shared" si="1076"/>
        <v>0.1268</v>
      </c>
      <c r="R781" s="130">
        <f t="shared" si="1071"/>
        <v>1.003321664</v>
      </c>
      <c r="S781" s="123">
        <f t="shared" si="1041"/>
        <v>3.9150719500000002</v>
      </c>
      <c r="T781" s="123">
        <f t="shared" si="1077"/>
        <v>0</v>
      </c>
      <c r="U781" s="131" t="str">
        <f t="shared" ref="U781" si="1081">U780</f>
        <v>J=</v>
      </c>
      <c r="V781" s="140">
        <f t="shared" si="1032"/>
        <v>44765</v>
      </c>
      <c r="W781" s="4"/>
      <c r="X781" s="4"/>
      <c r="Y781" s="4"/>
      <c r="AD781" s="5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</row>
    <row r="782" spans="1:161" x14ac:dyDescent="0.2">
      <c r="A782" s="125">
        <f t="shared" si="1073"/>
        <v>44746</v>
      </c>
      <c r="B782" s="123">
        <f t="shared" si="1035"/>
        <v>1183.84581011</v>
      </c>
      <c r="C782" s="3">
        <f t="shared" si="1030"/>
        <v>1169.8097784300001</v>
      </c>
      <c r="D782" s="126">
        <f t="shared" si="1036"/>
        <v>990.54300000000001</v>
      </c>
      <c r="E782" s="175">
        <f>IF(DAY(A781)=$A$7,VLOOKUP(A781,[1]A!$A$15:$C$500,3),E781)</f>
        <v>1013.164</v>
      </c>
      <c r="F782" s="127">
        <f t="shared" si="1037"/>
        <v>44705</v>
      </c>
      <c r="G782" s="122">
        <f t="shared" si="1038"/>
        <v>2.2836969217893577E-2</v>
      </c>
      <c r="H782" s="128">
        <f t="shared" si="999"/>
        <v>11</v>
      </c>
      <c r="I782" s="128">
        <f t="shared" si="1074"/>
        <v>30</v>
      </c>
      <c r="J782" s="123">
        <f t="shared" si="1075"/>
        <v>1.0083137420560693</v>
      </c>
      <c r="K782" s="123">
        <v>1</v>
      </c>
      <c r="L782" s="123">
        <f t="shared" si="1039"/>
        <v>1.00831374</v>
      </c>
      <c r="M782" s="123">
        <f t="shared" si="1040"/>
        <v>1179.5352727699999</v>
      </c>
      <c r="N782" s="27">
        <f t="shared" si="1079"/>
        <v>0</v>
      </c>
      <c r="O782" s="122">
        <f t="shared" si="1064"/>
        <v>0</v>
      </c>
      <c r="P782" s="123">
        <f t="shared" si="1028"/>
        <v>0</v>
      </c>
      <c r="Q782" s="122">
        <f t="shared" si="1076"/>
        <v>0.1268</v>
      </c>
      <c r="R782" s="130">
        <f t="shared" si="1071"/>
        <v>1.003654437</v>
      </c>
      <c r="S782" s="123">
        <f t="shared" si="1041"/>
        <v>4.3105373399999998</v>
      </c>
      <c r="T782" s="123">
        <f t="shared" si="1077"/>
        <v>0</v>
      </c>
      <c r="U782" s="131" t="str">
        <f t="shared" ref="U782" si="1082">U781</f>
        <v>J=</v>
      </c>
      <c r="V782" s="140">
        <f t="shared" si="1032"/>
        <v>44765</v>
      </c>
      <c r="W782" s="4"/>
      <c r="X782" s="4"/>
      <c r="Y782" s="4"/>
      <c r="AD782" s="5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</row>
    <row r="783" spans="1:161" x14ac:dyDescent="0.2">
      <c r="A783" s="125">
        <f t="shared" si="1073"/>
        <v>44747</v>
      </c>
      <c r="B783" s="123">
        <f t="shared" si="1035"/>
        <v>1185.13012989</v>
      </c>
      <c r="C783" s="3">
        <f t="shared" si="1030"/>
        <v>1169.8097784300001</v>
      </c>
      <c r="D783" s="126">
        <f t="shared" si="1036"/>
        <v>990.54300000000001</v>
      </c>
      <c r="E783" s="175">
        <f>IF(DAY(A782)=$A$7,VLOOKUP(A782,[1]A!$A$15:$C$500,3),E782)</f>
        <v>1013.164</v>
      </c>
      <c r="F783" s="127">
        <f t="shared" si="1037"/>
        <v>44705</v>
      </c>
      <c r="G783" s="122">
        <f t="shared" si="1038"/>
        <v>2.2836969217893577E-2</v>
      </c>
      <c r="H783" s="128">
        <f t="shared" ref="H783:H846" si="1083">IF(DAY(A783)=A$7+1,1,H782+1)</f>
        <v>12</v>
      </c>
      <c r="I783" s="128">
        <f t="shared" si="1074"/>
        <v>30</v>
      </c>
      <c r="J783" s="123">
        <f t="shared" si="1075"/>
        <v>1.0090729555420135</v>
      </c>
      <c r="K783" s="123">
        <v>1</v>
      </c>
      <c r="L783" s="123">
        <f t="shared" si="1039"/>
        <v>1.00907295</v>
      </c>
      <c r="M783" s="123">
        <f t="shared" si="1040"/>
        <v>1180.42340405</v>
      </c>
      <c r="N783" s="27">
        <f t="shared" si="1079"/>
        <v>0</v>
      </c>
      <c r="O783" s="122">
        <f t="shared" si="1064"/>
        <v>0</v>
      </c>
      <c r="P783" s="123">
        <f t="shared" si="1028"/>
        <v>0</v>
      </c>
      <c r="Q783" s="122">
        <f t="shared" si="1076"/>
        <v>0.1268</v>
      </c>
      <c r="R783" s="130">
        <f t="shared" si="1071"/>
        <v>1.00398732</v>
      </c>
      <c r="S783" s="123">
        <f t="shared" si="1041"/>
        <v>4.7067258399999998</v>
      </c>
      <c r="T783" s="123">
        <f t="shared" si="1077"/>
        <v>0</v>
      </c>
      <c r="U783" s="131" t="str">
        <f t="shared" ref="U783" si="1084">U782</f>
        <v>J=</v>
      </c>
      <c r="V783" s="140">
        <f t="shared" si="1032"/>
        <v>44765</v>
      </c>
      <c r="W783" s="4"/>
      <c r="X783" s="4"/>
      <c r="Y783" s="4"/>
      <c r="AD783" s="5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</row>
    <row r="784" spans="1:161" x14ac:dyDescent="0.2">
      <c r="A784" s="125">
        <f t="shared" si="1073"/>
        <v>44748</v>
      </c>
      <c r="B784" s="123">
        <f t="shared" si="1035"/>
        <v>1186.4158535199999</v>
      </c>
      <c r="C784" s="3">
        <f t="shared" si="1030"/>
        <v>1169.8097784300001</v>
      </c>
      <c r="D784" s="126">
        <f t="shared" si="1036"/>
        <v>990.54300000000001</v>
      </c>
      <c r="E784" s="175">
        <f>IF(DAY(A783)=$A$7,VLOOKUP(A783,[1]A!$A$15:$C$500,3),E783)</f>
        <v>1013.164</v>
      </c>
      <c r="F784" s="127">
        <f t="shared" si="1037"/>
        <v>44705</v>
      </c>
      <c r="G784" s="122">
        <f t="shared" si="1038"/>
        <v>2.2836969217893577E-2</v>
      </c>
      <c r="H784" s="128">
        <f t="shared" si="1083"/>
        <v>13</v>
      </c>
      <c r="I784" s="128">
        <f t="shared" si="1074"/>
        <v>30</v>
      </c>
      <c r="J784" s="123">
        <f t="shared" si="1075"/>
        <v>1.0098327406805032</v>
      </c>
      <c r="K784" s="123">
        <v>1</v>
      </c>
      <c r="L784" s="123">
        <f t="shared" si="1039"/>
        <v>1.00983274</v>
      </c>
      <c r="M784" s="123">
        <f t="shared" si="1040"/>
        <v>1181.31221383</v>
      </c>
      <c r="N784" s="27">
        <f t="shared" si="1079"/>
        <v>0</v>
      </c>
      <c r="O784" s="122">
        <f t="shared" si="1064"/>
        <v>0</v>
      </c>
      <c r="P784" s="123">
        <f t="shared" si="1028"/>
        <v>0</v>
      </c>
      <c r="Q784" s="122">
        <f t="shared" si="1076"/>
        <v>0.1268</v>
      </c>
      <c r="R784" s="130">
        <f t="shared" si="1071"/>
        <v>1.0043203140000001</v>
      </c>
      <c r="S784" s="123">
        <f t="shared" si="1041"/>
        <v>5.1036396899999996</v>
      </c>
      <c r="T784" s="123">
        <f t="shared" si="1077"/>
        <v>0</v>
      </c>
      <c r="U784" s="131" t="str">
        <f t="shared" ref="U784" si="1085">U783</f>
        <v>J=</v>
      </c>
      <c r="V784" s="140">
        <f t="shared" si="1032"/>
        <v>44765</v>
      </c>
      <c r="W784" s="4"/>
      <c r="X784" s="4"/>
      <c r="Y784" s="4"/>
      <c r="AD784" s="5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</row>
    <row r="785" spans="1:47" x14ac:dyDescent="0.2">
      <c r="A785" s="125">
        <f t="shared" si="1073"/>
        <v>44749</v>
      </c>
      <c r="B785" s="123">
        <f t="shared" si="1035"/>
        <v>1187.7029572600002</v>
      </c>
      <c r="C785" s="3">
        <f t="shared" si="1030"/>
        <v>1169.8097784300001</v>
      </c>
      <c r="D785" s="126">
        <f t="shared" si="1036"/>
        <v>990.54300000000001</v>
      </c>
      <c r="E785" s="175">
        <f>IF(DAY(A784)=$A$7,VLOOKUP(A784,[1]A!$A$15:$C$500,3),E784)</f>
        <v>1013.164</v>
      </c>
      <c r="F785" s="127">
        <f t="shared" si="1037"/>
        <v>44705</v>
      </c>
      <c r="G785" s="122">
        <f t="shared" si="1038"/>
        <v>2.2836969217893577E-2</v>
      </c>
      <c r="H785" s="128">
        <f t="shared" si="1083"/>
        <v>14</v>
      </c>
      <c r="I785" s="128">
        <f t="shared" si="1074"/>
        <v>30</v>
      </c>
      <c r="J785" s="123">
        <f t="shared" si="1075"/>
        <v>1.0105930979019659</v>
      </c>
      <c r="K785" s="123">
        <v>1</v>
      </c>
      <c r="L785" s="123">
        <f t="shared" si="1039"/>
        <v>1.01059309</v>
      </c>
      <c r="M785" s="123">
        <f t="shared" si="1040"/>
        <v>1182.2016786900001</v>
      </c>
      <c r="N785" s="27">
        <f t="shared" si="1079"/>
        <v>0</v>
      </c>
      <c r="O785" s="122">
        <f t="shared" si="1064"/>
        <v>0</v>
      </c>
      <c r="P785" s="123">
        <f t="shared" si="1028"/>
        <v>0</v>
      </c>
      <c r="Q785" s="122">
        <f t="shared" si="1076"/>
        <v>0.1268</v>
      </c>
      <c r="R785" s="130">
        <f t="shared" si="1071"/>
        <v>1.004653418</v>
      </c>
      <c r="S785" s="123">
        <f t="shared" si="1041"/>
        <v>5.5012785700000002</v>
      </c>
      <c r="T785" s="123">
        <f t="shared" si="1077"/>
        <v>0</v>
      </c>
      <c r="U785" s="131" t="str">
        <f t="shared" ref="U785" si="1086">U784</f>
        <v>J=</v>
      </c>
      <c r="V785" s="140">
        <f t="shared" si="1032"/>
        <v>44765</v>
      </c>
      <c r="W785" s="4"/>
      <c r="X785" s="4"/>
      <c r="Y785" s="4"/>
      <c r="AD785" s="5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</row>
    <row r="786" spans="1:47" x14ac:dyDescent="0.2">
      <c r="A786" s="125">
        <f t="shared" si="1073"/>
        <v>44750</v>
      </c>
      <c r="B786" s="123">
        <f t="shared" si="1035"/>
        <v>1188.9914655800001</v>
      </c>
      <c r="C786" s="3">
        <f t="shared" si="1030"/>
        <v>1169.8097784300001</v>
      </c>
      <c r="D786" s="126">
        <f t="shared" si="1036"/>
        <v>990.54300000000001</v>
      </c>
      <c r="E786" s="175">
        <f>IF(DAY(A785)=$A$7,VLOOKUP(A785,[1]A!$A$15:$C$500,3),E785)</f>
        <v>1013.164</v>
      </c>
      <c r="F786" s="127">
        <f t="shared" si="1037"/>
        <v>44705</v>
      </c>
      <c r="G786" s="122">
        <f t="shared" si="1038"/>
        <v>2.2836969217893577E-2</v>
      </c>
      <c r="H786" s="128">
        <f t="shared" si="1083"/>
        <v>15</v>
      </c>
      <c r="I786" s="128">
        <f t="shared" si="1074"/>
        <v>30</v>
      </c>
      <c r="J786" s="123">
        <f t="shared" si="1075"/>
        <v>1.0113540276371542</v>
      </c>
      <c r="K786" s="123">
        <v>1</v>
      </c>
      <c r="L786" s="123">
        <f t="shared" si="1039"/>
        <v>1.01135402</v>
      </c>
      <c r="M786" s="123">
        <f t="shared" si="1040"/>
        <v>1183.09182205</v>
      </c>
      <c r="N786" s="27">
        <f t="shared" si="1079"/>
        <v>0</v>
      </c>
      <c r="O786" s="122">
        <f t="shared" si="1064"/>
        <v>0</v>
      </c>
      <c r="P786" s="123">
        <f t="shared" si="1028"/>
        <v>0</v>
      </c>
      <c r="Q786" s="122">
        <f t="shared" si="1076"/>
        <v>0.1268</v>
      </c>
      <c r="R786" s="130">
        <f t="shared" si="1071"/>
        <v>1.004986632</v>
      </c>
      <c r="S786" s="123">
        <f t="shared" si="1041"/>
        <v>5.8996435299999996</v>
      </c>
      <c r="T786" s="123">
        <f t="shared" si="1077"/>
        <v>0</v>
      </c>
      <c r="U786" s="131" t="str">
        <f t="shared" ref="U786" si="1087">U785</f>
        <v>J=</v>
      </c>
      <c r="V786" s="140">
        <f t="shared" si="1032"/>
        <v>44765</v>
      </c>
      <c r="W786" s="4"/>
      <c r="X786" s="4"/>
      <c r="Y786" s="4"/>
      <c r="AD786" s="5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</row>
    <row r="787" spans="1:47" x14ac:dyDescent="0.2">
      <c r="A787" s="125">
        <f t="shared" si="1073"/>
        <v>44751</v>
      </c>
      <c r="B787" s="123">
        <f t="shared" si="1035"/>
        <v>1190.28138064</v>
      </c>
      <c r="C787" s="3">
        <f t="shared" si="1030"/>
        <v>1169.8097784300001</v>
      </c>
      <c r="D787" s="126">
        <f t="shared" si="1036"/>
        <v>990.54300000000001</v>
      </c>
      <c r="E787" s="175">
        <f>IF(DAY(A786)=$A$7,VLOOKUP(A786,[1]A!$A$15:$C$500,3),E786)</f>
        <v>1013.164</v>
      </c>
      <c r="F787" s="127">
        <f t="shared" si="1037"/>
        <v>44705</v>
      </c>
      <c r="G787" s="122">
        <f t="shared" si="1038"/>
        <v>2.2836969217893577E-2</v>
      </c>
      <c r="H787" s="128">
        <f t="shared" si="1083"/>
        <v>16</v>
      </c>
      <c r="I787" s="128">
        <f t="shared" si="1074"/>
        <v>30</v>
      </c>
      <c r="J787" s="123">
        <f t="shared" si="1075"/>
        <v>1.0121155303171439</v>
      </c>
      <c r="K787" s="123">
        <v>1</v>
      </c>
      <c r="L787" s="123">
        <f t="shared" si="1039"/>
        <v>1.01211553</v>
      </c>
      <c r="M787" s="123">
        <f t="shared" si="1040"/>
        <v>1183.98264389</v>
      </c>
      <c r="N787" s="27">
        <f t="shared" si="1079"/>
        <v>0</v>
      </c>
      <c r="O787" s="122">
        <f t="shared" si="1064"/>
        <v>0</v>
      </c>
      <c r="P787" s="123">
        <f t="shared" si="1028"/>
        <v>0</v>
      </c>
      <c r="Q787" s="122">
        <f t="shared" si="1076"/>
        <v>0.1268</v>
      </c>
      <c r="R787" s="130">
        <f t="shared" si="1071"/>
        <v>1.005319957</v>
      </c>
      <c r="S787" s="123">
        <f t="shared" si="1041"/>
        <v>6.2987367499999998</v>
      </c>
      <c r="T787" s="123">
        <f t="shared" si="1077"/>
        <v>0</v>
      </c>
      <c r="U787" s="131" t="str">
        <f t="shared" ref="U787" si="1088">U786</f>
        <v>J=</v>
      </c>
      <c r="V787" s="140">
        <f t="shared" si="1032"/>
        <v>44765</v>
      </c>
      <c r="W787" s="4"/>
      <c r="X787" s="4"/>
      <c r="Y787" s="4"/>
      <c r="AD787" s="5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</row>
    <row r="788" spans="1:47" x14ac:dyDescent="0.2">
      <c r="A788" s="125">
        <f t="shared" si="1073"/>
        <v>44752</v>
      </c>
      <c r="B788" s="123">
        <f t="shared" si="1035"/>
        <v>1191.5726787000001</v>
      </c>
      <c r="C788" s="3">
        <f t="shared" si="1030"/>
        <v>1169.8097784300001</v>
      </c>
      <c r="D788" s="126">
        <f t="shared" si="1036"/>
        <v>990.54300000000001</v>
      </c>
      <c r="E788" s="175">
        <f>IF(DAY(A787)=$A$7,VLOOKUP(A787,[1]A!$A$15:$C$500,3),E787)</f>
        <v>1013.164</v>
      </c>
      <c r="F788" s="127">
        <f t="shared" si="1037"/>
        <v>44705</v>
      </c>
      <c r="G788" s="122">
        <f t="shared" si="1038"/>
        <v>2.2836969217893577E-2</v>
      </c>
      <c r="H788" s="128">
        <f t="shared" si="1083"/>
        <v>17</v>
      </c>
      <c r="I788" s="128">
        <f t="shared" si="1074"/>
        <v>30</v>
      </c>
      <c r="J788" s="123">
        <f t="shared" si="1075"/>
        <v>1.0128776063733358</v>
      </c>
      <c r="K788" s="123">
        <v>1</v>
      </c>
      <c r="L788" s="123">
        <f t="shared" si="1039"/>
        <v>1.0128775999999999</v>
      </c>
      <c r="M788" s="123">
        <f t="shared" si="1040"/>
        <v>1184.87412083</v>
      </c>
      <c r="N788" s="27">
        <f t="shared" si="1079"/>
        <v>0</v>
      </c>
      <c r="O788" s="122">
        <f t="shared" si="1064"/>
        <v>0</v>
      </c>
      <c r="P788" s="123">
        <f t="shared" si="1028"/>
        <v>0</v>
      </c>
      <c r="Q788" s="122">
        <f t="shared" si="1076"/>
        <v>0.1268</v>
      </c>
      <c r="R788" s="130">
        <f t="shared" si="1071"/>
        <v>1.0056533919999999</v>
      </c>
      <c r="S788" s="123">
        <f t="shared" si="1041"/>
        <v>6.6985578700000001</v>
      </c>
      <c r="T788" s="123">
        <f t="shared" si="1077"/>
        <v>0</v>
      </c>
      <c r="U788" s="131" t="str">
        <f t="shared" ref="U788" si="1089">U787</f>
        <v>J=</v>
      </c>
      <c r="V788" s="140">
        <f t="shared" si="1032"/>
        <v>44765</v>
      </c>
      <c r="W788" s="4"/>
      <c r="X788" s="4"/>
      <c r="Y788" s="4"/>
      <c r="AD788" s="5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</row>
    <row r="789" spans="1:47" x14ac:dyDescent="0.2">
      <c r="A789" s="125">
        <f t="shared" si="1073"/>
        <v>44753</v>
      </c>
      <c r="B789" s="123">
        <f t="shared" si="1035"/>
        <v>1192.8653854300001</v>
      </c>
      <c r="C789" s="3">
        <f t="shared" si="1030"/>
        <v>1169.8097784300001</v>
      </c>
      <c r="D789" s="126">
        <f t="shared" si="1036"/>
        <v>990.54300000000001</v>
      </c>
      <c r="E789" s="175">
        <f>IF(DAY(A788)=$A$7,VLOOKUP(A788,[1]A!$A$15:$C$500,3),E788)</f>
        <v>1013.164</v>
      </c>
      <c r="F789" s="127">
        <f t="shared" si="1037"/>
        <v>44705</v>
      </c>
      <c r="G789" s="122">
        <f t="shared" si="1038"/>
        <v>2.2836969217893577E-2</v>
      </c>
      <c r="H789" s="128">
        <f t="shared" si="1083"/>
        <v>18</v>
      </c>
      <c r="I789" s="128">
        <f t="shared" si="1074"/>
        <v>30</v>
      </c>
      <c r="J789" s="123">
        <f t="shared" si="1075"/>
        <v>1.013640256237456</v>
      </c>
      <c r="K789" s="123">
        <v>1</v>
      </c>
      <c r="L789" s="123">
        <f t="shared" si="1039"/>
        <v>1.0136402499999999</v>
      </c>
      <c r="M789" s="123">
        <f t="shared" si="1040"/>
        <v>1185.76627626</v>
      </c>
      <c r="N789" s="27">
        <f t="shared" si="1079"/>
        <v>0</v>
      </c>
      <c r="O789" s="122">
        <f t="shared" si="1064"/>
        <v>0</v>
      </c>
      <c r="P789" s="123">
        <f t="shared" si="1028"/>
        <v>0</v>
      </c>
      <c r="Q789" s="122">
        <f t="shared" si="1076"/>
        <v>0.1268</v>
      </c>
      <c r="R789" s="130">
        <f t="shared" si="1071"/>
        <v>1.0059869379999999</v>
      </c>
      <c r="S789" s="123">
        <f t="shared" si="1041"/>
        <v>7.0991091700000002</v>
      </c>
      <c r="T789" s="123">
        <f t="shared" si="1077"/>
        <v>0</v>
      </c>
      <c r="U789" s="131" t="str">
        <f t="shared" ref="U789" si="1090">U788</f>
        <v>J=</v>
      </c>
      <c r="V789" s="140">
        <f t="shared" si="1032"/>
        <v>44765</v>
      </c>
      <c r="W789" s="4"/>
      <c r="X789" s="4"/>
      <c r="Y789" s="4"/>
      <c r="AD789" s="5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</row>
    <row r="790" spans="1:47" x14ac:dyDescent="0.2">
      <c r="A790" s="125">
        <f t="shared" si="1073"/>
        <v>44754</v>
      </c>
      <c r="B790" s="123">
        <f t="shared" si="1035"/>
        <v>1194.1595018</v>
      </c>
      <c r="C790" s="3">
        <f t="shared" si="1030"/>
        <v>1169.8097784300001</v>
      </c>
      <c r="D790" s="126">
        <f t="shared" si="1036"/>
        <v>990.54300000000001</v>
      </c>
      <c r="E790" s="175">
        <f>IF(DAY(A789)=$A$7,VLOOKUP(A789,[1]A!$A$15:$C$500,3),E789)</f>
        <v>1013.164</v>
      </c>
      <c r="F790" s="127">
        <f t="shared" si="1037"/>
        <v>44705</v>
      </c>
      <c r="G790" s="122">
        <f t="shared" si="1038"/>
        <v>2.2836969217893577E-2</v>
      </c>
      <c r="H790" s="128">
        <f t="shared" si="1083"/>
        <v>19</v>
      </c>
      <c r="I790" s="128">
        <f t="shared" si="1074"/>
        <v>30</v>
      </c>
      <c r="J790" s="123">
        <f t="shared" si="1075"/>
        <v>1.0144034803415549</v>
      </c>
      <c r="K790" s="123">
        <v>1</v>
      </c>
      <c r="L790" s="123">
        <f t="shared" si="1039"/>
        <v>1.0144034799999999</v>
      </c>
      <c r="M790" s="123">
        <f t="shared" si="1040"/>
        <v>1186.6591101700001</v>
      </c>
      <c r="N790" s="27">
        <f t="shared" si="1079"/>
        <v>0</v>
      </c>
      <c r="O790" s="122">
        <f t="shared" si="1064"/>
        <v>0</v>
      </c>
      <c r="P790" s="123">
        <f t="shared" si="1028"/>
        <v>0</v>
      </c>
      <c r="Q790" s="122">
        <f t="shared" si="1076"/>
        <v>0.1268</v>
      </c>
      <c r="R790" s="130">
        <f t="shared" si="1071"/>
        <v>1.006320595</v>
      </c>
      <c r="S790" s="123">
        <f t="shared" si="1041"/>
        <v>7.5003916300000002</v>
      </c>
      <c r="T790" s="123">
        <f t="shared" si="1077"/>
        <v>0</v>
      </c>
      <c r="U790" s="131" t="str">
        <f t="shared" ref="U790" si="1091">U789</f>
        <v>J=</v>
      </c>
      <c r="V790" s="140">
        <f t="shared" si="1032"/>
        <v>44765</v>
      </c>
      <c r="W790" s="4"/>
      <c r="X790" s="4"/>
      <c r="Y790" s="4"/>
      <c r="AD790" s="5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</row>
    <row r="791" spans="1:47" x14ac:dyDescent="0.2">
      <c r="A791" s="125">
        <f t="shared" si="1073"/>
        <v>44755</v>
      </c>
      <c r="B791" s="123">
        <f t="shared" si="1035"/>
        <v>1195.45500406</v>
      </c>
      <c r="C791" s="3">
        <f t="shared" si="1030"/>
        <v>1169.8097784300001</v>
      </c>
      <c r="D791" s="126">
        <f t="shared" si="1036"/>
        <v>990.54300000000001</v>
      </c>
      <c r="E791" s="175">
        <f>IF(DAY(A790)=$A$7,VLOOKUP(A790,[1]A!$A$15:$C$500,3),E790)</f>
        <v>1013.164</v>
      </c>
      <c r="F791" s="127">
        <f t="shared" si="1037"/>
        <v>44705</v>
      </c>
      <c r="G791" s="122">
        <f t="shared" si="1038"/>
        <v>2.2836969217893577E-2</v>
      </c>
      <c r="H791" s="128">
        <f t="shared" si="1083"/>
        <v>20</v>
      </c>
      <c r="I791" s="128">
        <f t="shared" si="1074"/>
        <v>30</v>
      </c>
      <c r="J791" s="123">
        <f t="shared" si="1075"/>
        <v>1.0151672791180089</v>
      </c>
      <c r="K791" s="123">
        <v>1</v>
      </c>
      <c r="L791" s="123">
        <f t="shared" si="1039"/>
        <v>1.0151672700000001</v>
      </c>
      <c r="M791" s="123">
        <f t="shared" si="1040"/>
        <v>1187.55259918</v>
      </c>
      <c r="N791" s="27">
        <f t="shared" si="1079"/>
        <v>0</v>
      </c>
      <c r="O791" s="122">
        <f t="shared" si="1064"/>
        <v>0</v>
      </c>
      <c r="P791" s="123">
        <f t="shared" si="1028"/>
        <v>0</v>
      </c>
      <c r="Q791" s="122">
        <f t="shared" si="1076"/>
        <v>0.1268</v>
      </c>
      <c r="R791" s="130">
        <f t="shared" si="1071"/>
        <v>1.0066543619999999</v>
      </c>
      <c r="S791" s="123">
        <f t="shared" si="1041"/>
        <v>7.9024048799999997</v>
      </c>
      <c r="T791" s="123">
        <f t="shared" si="1077"/>
        <v>0</v>
      </c>
      <c r="U791" s="131" t="str">
        <f t="shared" ref="U791" si="1092">U790</f>
        <v>J=</v>
      </c>
      <c r="V791" s="140">
        <f t="shared" si="1032"/>
        <v>44765</v>
      </c>
      <c r="W791" s="4"/>
      <c r="X791" s="4"/>
      <c r="Y791" s="4"/>
      <c r="AD791" s="5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</row>
    <row r="792" spans="1:47" x14ac:dyDescent="0.2">
      <c r="A792" s="125">
        <f t="shared" si="1073"/>
        <v>44756</v>
      </c>
      <c r="B792" s="123">
        <f t="shared" si="1035"/>
        <v>1196.75192969</v>
      </c>
      <c r="C792" s="3">
        <f t="shared" si="1030"/>
        <v>1169.8097784300001</v>
      </c>
      <c r="D792" s="126">
        <f t="shared" si="1036"/>
        <v>990.54300000000001</v>
      </c>
      <c r="E792" s="175">
        <f>IF(DAY(A791)=$A$7,VLOOKUP(A791,[1]A!$A$15:$C$500,3),E791)</f>
        <v>1013.164</v>
      </c>
      <c r="F792" s="127">
        <f t="shared" si="1037"/>
        <v>44705</v>
      </c>
      <c r="G792" s="122">
        <f t="shared" si="1038"/>
        <v>2.2836969217893577E-2</v>
      </c>
      <c r="H792" s="128">
        <f t="shared" si="1083"/>
        <v>21</v>
      </c>
      <c r="I792" s="128">
        <f t="shared" si="1074"/>
        <v>30</v>
      </c>
      <c r="J792" s="123">
        <f t="shared" si="1075"/>
        <v>1.015931652999519</v>
      </c>
      <c r="K792" s="123">
        <v>1</v>
      </c>
      <c r="L792" s="123">
        <f t="shared" si="1039"/>
        <v>1.01593165</v>
      </c>
      <c r="M792" s="123">
        <f t="shared" si="1040"/>
        <v>1188.4467783800001</v>
      </c>
      <c r="N792" s="27">
        <f t="shared" si="1079"/>
        <v>0</v>
      </c>
      <c r="O792" s="122">
        <f t="shared" si="1064"/>
        <v>0</v>
      </c>
      <c r="P792" s="123">
        <f t="shared" si="1028"/>
        <v>0</v>
      </c>
      <c r="Q792" s="122">
        <f t="shared" si="1076"/>
        <v>0.1268</v>
      </c>
      <c r="R792" s="130">
        <f t="shared" si="1071"/>
        <v>1.0069882400000001</v>
      </c>
      <c r="S792" s="123">
        <f t="shared" si="1041"/>
        <v>8.3051513099999994</v>
      </c>
      <c r="T792" s="123">
        <f t="shared" si="1077"/>
        <v>0</v>
      </c>
      <c r="U792" s="131" t="str">
        <f t="shared" ref="U792" si="1093">U791</f>
        <v>J=</v>
      </c>
      <c r="V792" s="140">
        <f t="shared" si="1032"/>
        <v>44765</v>
      </c>
      <c r="W792" s="4"/>
      <c r="X792" s="4"/>
      <c r="Y792" s="4"/>
      <c r="AD792" s="5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</row>
    <row r="793" spans="1:47" x14ac:dyDescent="0.2">
      <c r="A793" s="125">
        <f t="shared" si="1073"/>
        <v>44757</v>
      </c>
      <c r="B793" s="123">
        <f t="shared" si="1035"/>
        <v>1198.0502561000001</v>
      </c>
      <c r="C793" s="3">
        <f t="shared" si="1030"/>
        <v>1169.8097784300001</v>
      </c>
      <c r="D793" s="126">
        <f t="shared" si="1036"/>
        <v>990.54300000000001</v>
      </c>
      <c r="E793" s="175">
        <f>IF(DAY(A792)=$A$7,VLOOKUP(A792,[1]A!$A$15:$C$500,3),E792)</f>
        <v>1013.164</v>
      </c>
      <c r="F793" s="127">
        <f t="shared" si="1037"/>
        <v>44705</v>
      </c>
      <c r="G793" s="122">
        <f t="shared" si="1038"/>
        <v>2.2836969217893577E-2</v>
      </c>
      <c r="H793" s="128">
        <f t="shared" si="1083"/>
        <v>22</v>
      </c>
      <c r="I793" s="128">
        <f t="shared" si="1074"/>
        <v>30</v>
      </c>
      <c r="J793" s="123">
        <f t="shared" si="1075"/>
        <v>1.0166966024191135</v>
      </c>
      <c r="K793" s="123">
        <v>1</v>
      </c>
      <c r="L793" s="123">
        <f t="shared" si="1039"/>
        <v>1.0166966</v>
      </c>
      <c r="M793" s="123">
        <f t="shared" si="1040"/>
        <v>1189.3416243700001</v>
      </c>
      <c r="N793" s="27">
        <f t="shared" si="1079"/>
        <v>0</v>
      </c>
      <c r="O793" s="122">
        <f t="shared" si="1064"/>
        <v>0</v>
      </c>
      <c r="P793" s="123">
        <f t="shared" si="1028"/>
        <v>0</v>
      </c>
      <c r="Q793" s="122">
        <f t="shared" si="1076"/>
        <v>0.1268</v>
      </c>
      <c r="R793" s="130">
        <f t="shared" si="1071"/>
        <v>1.0073222289999999</v>
      </c>
      <c r="S793" s="123">
        <f t="shared" si="1041"/>
        <v>8.7086317300000005</v>
      </c>
      <c r="T793" s="123">
        <f t="shared" si="1077"/>
        <v>0</v>
      </c>
      <c r="U793" s="131" t="str">
        <f t="shared" ref="U793" si="1094">U792</f>
        <v>J=</v>
      </c>
      <c r="V793" s="140">
        <f t="shared" si="1032"/>
        <v>44765</v>
      </c>
      <c r="W793" s="4"/>
      <c r="X793" s="4"/>
      <c r="Y793" s="4"/>
      <c r="AD793" s="5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</row>
    <row r="794" spans="1:47" x14ac:dyDescent="0.2">
      <c r="A794" s="125">
        <f t="shared" si="1073"/>
        <v>44758</v>
      </c>
      <c r="B794" s="123">
        <f t="shared" si="1035"/>
        <v>1199.3499842600002</v>
      </c>
      <c r="C794" s="3">
        <f t="shared" si="1030"/>
        <v>1169.8097784300001</v>
      </c>
      <c r="D794" s="126">
        <f t="shared" si="1036"/>
        <v>990.54300000000001</v>
      </c>
      <c r="E794" s="175">
        <f>IF(DAY(A793)=$A$7,VLOOKUP(A793,[1]A!$A$15:$C$500,3),E793)</f>
        <v>1013.164</v>
      </c>
      <c r="F794" s="127">
        <f t="shared" si="1037"/>
        <v>44705</v>
      </c>
      <c r="G794" s="122">
        <f t="shared" si="1038"/>
        <v>2.2836969217893577E-2</v>
      </c>
      <c r="H794" s="128">
        <f t="shared" si="1083"/>
        <v>23</v>
      </c>
      <c r="I794" s="128">
        <f t="shared" si="1074"/>
        <v>30</v>
      </c>
      <c r="J794" s="123">
        <f t="shared" si="1075"/>
        <v>1.0174621278101452</v>
      </c>
      <c r="K794" s="123">
        <v>1</v>
      </c>
      <c r="L794" s="123">
        <f t="shared" si="1039"/>
        <v>1.01746212</v>
      </c>
      <c r="M794" s="123">
        <f t="shared" si="1040"/>
        <v>1190.2371371500001</v>
      </c>
      <c r="N794" s="27">
        <f t="shared" si="1079"/>
        <v>0</v>
      </c>
      <c r="O794" s="122">
        <f t="shared" si="1064"/>
        <v>0</v>
      </c>
      <c r="P794" s="123">
        <f t="shared" si="1028"/>
        <v>0</v>
      </c>
      <c r="Q794" s="122">
        <f t="shared" si="1076"/>
        <v>0.1268</v>
      </c>
      <c r="R794" s="130">
        <f t="shared" si="1071"/>
        <v>1.007656329</v>
      </c>
      <c r="S794" s="123">
        <f t="shared" si="1041"/>
        <v>9.1128471100000006</v>
      </c>
      <c r="T794" s="123">
        <f t="shared" si="1077"/>
        <v>0</v>
      </c>
      <c r="U794" s="131" t="str">
        <f t="shared" ref="U794" si="1095">U793</f>
        <v>J=</v>
      </c>
      <c r="V794" s="140">
        <f t="shared" si="1032"/>
        <v>44765</v>
      </c>
      <c r="W794" s="4"/>
      <c r="X794" s="4"/>
      <c r="Y794" s="4"/>
      <c r="AD794" s="5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</row>
    <row r="795" spans="1:47" x14ac:dyDescent="0.2">
      <c r="A795" s="125">
        <f t="shared" si="1073"/>
        <v>44759</v>
      </c>
      <c r="B795" s="123">
        <f t="shared" si="1035"/>
        <v>1200.6511257300001</v>
      </c>
      <c r="C795" s="3">
        <f t="shared" si="1030"/>
        <v>1169.8097784300001</v>
      </c>
      <c r="D795" s="126">
        <f t="shared" si="1036"/>
        <v>990.54300000000001</v>
      </c>
      <c r="E795" s="175">
        <f>IF(DAY(A794)=$A$7,VLOOKUP(A794,[1]A!$A$15:$C$500,3),E794)</f>
        <v>1013.164</v>
      </c>
      <c r="F795" s="127">
        <f t="shared" si="1037"/>
        <v>44705</v>
      </c>
      <c r="G795" s="122">
        <f t="shared" si="1038"/>
        <v>2.2836969217893577E-2</v>
      </c>
      <c r="H795" s="128">
        <f t="shared" si="1083"/>
        <v>24</v>
      </c>
      <c r="I795" s="128">
        <f t="shared" si="1074"/>
        <v>30</v>
      </c>
      <c r="J795" s="123">
        <f t="shared" si="1075"/>
        <v>1.0182282296062943</v>
      </c>
      <c r="K795" s="123">
        <v>1</v>
      </c>
      <c r="L795" s="123">
        <f t="shared" si="1039"/>
        <v>1.0182282199999999</v>
      </c>
      <c r="M795" s="123">
        <f t="shared" si="1040"/>
        <v>1191.13332842</v>
      </c>
      <c r="N795" s="27">
        <f t="shared" si="1079"/>
        <v>0</v>
      </c>
      <c r="O795" s="122">
        <f t="shared" si="1064"/>
        <v>0</v>
      </c>
      <c r="P795" s="123">
        <f t="shared" si="1028"/>
        <v>0</v>
      </c>
      <c r="Q795" s="122">
        <f t="shared" si="1076"/>
        <v>0.1268</v>
      </c>
      <c r="R795" s="130">
        <f t="shared" si="1071"/>
        <v>1.0079905389999999</v>
      </c>
      <c r="S795" s="123">
        <f t="shared" si="1041"/>
        <v>9.5177973100000006</v>
      </c>
      <c r="T795" s="123">
        <f t="shared" si="1077"/>
        <v>0</v>
      </c>
      <c r="U795" s="131" t="str">
        <f t="shared" ref="U795" si="1096">U794</f>
        <v>J=</v>
      </c>
      <c r="V795" s="140">
        <f t="shared" si="1032"/>
        <v>44765</v>
      </c>
      <c r="W795" s="4"/>
      <c r="X795" s="4"/>
      <c r="Y795" s="4"/>
      <c r="AD795" s="5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</row>
    <row r="796" spans="1:47" x14ac:dyDescent="0.2">
      <c r="A796" s="125">
        <f t="shared" si="1073"/>
        <v>44760</v>
      </c>
      <c r="B796" s="123">
        <f t="shared" si="1035"/>
        <v>1201.9536826999999</v>
      </c>
      <c r="C796" s="3">
        <f t="shared" si="1030"/>
        <v>1169.8097784300001</v>
      </c>
      <c r="D796" s="126">
        <f t="shared" si="1036"/>
        <v>990.54300000000001</v>
      </c>
      <c r="E796" s="175">
        <f>IF(DAY(A795)=$A$7,VLOOKUP(A795,[1]A!$A$15:$C$500,3),E795)</f>
        <v>1013.164</v>
      </c>
      <c r="F796" s="127">
        <f t="shared" si="1037"/>
        <v>44705</v>
      </c>
      <c r="G796" s="122">
        <f t="shared" si="1038"/>
        <v>2.2836969217893577E-2</v>
      </c>
      <c r="H796" s="128">
        <f t="shared" si="1083"/>
        <v>25</v>
      </c>
      <c r="I796" s="128">
        <f t="shared" si="1074"/>
        <v>30</v>
      </c>
      <c r="J796" s="123">
        <f t="shared" si="1075"/>
        <v>1.018994908241567</v>
      </c>
      <c r="K796" s="123">
        <v>1</v>
      </c>
      <c r="L796" s="123">
        <f t="shared" si="1039"/>
        <v>1.0189949</v>
      </c>
      <c r="M796" s="123">
        <f t="shared" si="1040"/>
        <v>1192.03019819</v>
      </c>
      <c r="N796" s="27">
        <f t="shared" si="1079"/>
        <v>0</v>
      </c>
      <c r="O796" s="122">
        <f t="shared" si="1064"/>
        <v>0</v>
      </c>
      <c r="P796" s="123">
        <f t="shared" si="1028"/>
        <v>0</v>
      </c>
      <c r="Q796" s="122">
        <f t="shared" si="1076"/>
        <v>0.1268</v>
      </c>
      <c r="R796" s="130">
        <f t="shared" si="1071"/>
        <v>1.0083248600000001</v>
      </c>
      <c r="S796" s="123">
        <f t="shared" si="1041"/>
        <v>9.9234845099999998</v>
      </c>
      <c r="T796" s="123">
        <f t="shared" si="1077"/>
        <v>0</v>
      </c>
      <c r="U796" s="131" t="str">
        <f t="shared" ref="U796" si="1097">U795</f>
        <v>J=</v>
      </c>
      <c r="V796" s="140">
        <f t="shared" si="1032"/>
        <v>44765</v>
      </c>
      <c r="W796" s="4"/>
      <c r="X796" s="4"/>
      <c r="Y796" s="4"/>
      <c r="AD796" s="5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  <c r="AU796" s="13"/>
    </row>
    <row r="797" spans="1:47" x14ac:dyDescent="0.2">
      <c r="A797" s="125">
        <f t="shared" si="1073"/>
        <v>44761</v>
      </c>
      <c r="B797" s="123">
        <f t="shared" si="1035"/>
        <v>1203.25765613</v>
      </c>
      <c r="C797" s="3">
        <f t="shared" si="1030"/>
        <v>1169.8097784300001</v>
      </c>
      <c r="D797" s="126">
        <f t="shared" si="1036"/>
        <v>990.54300000000001</v>
      </c>
      <c r="E797" s="175">
        <f>IF(DAY(A796)=$A$7,VLOOKUP(A796,[1]A!$A$15:$C$500,3),E796)</f>
        <v>1013.164</v>
      </c>
      <c r="F797" s="127">
        <f t="shared" si="1037"/>
        <v>44705</v>
      </c>
      <c r="G797" s="122">
        <f t="shared" si="1038"/>
        <v>2.2836969217893577E-2</v>
      </c>
      <c r="H797" s="128">
        <f t="shared" si="1083"/>
        <v>26</v>
      </c>
      <c r="I797" s="128">
        <f t="shared" si="1074"/>
        <v>30</v>
      </c>
      <c r="J797" s="123">
        <f t="shared" si="1075"/>
        <v>1.0197621641502963</v>
      </c>
      <c r="K797" s="123">
        <v>1</v>
      </c>
      <c r="L797" s="123">
        <f t="shared" si="1039"/>
        <v>1.01976216</v>
      </c>
      <c r="M797" s="123">
        <f t="shared" si="1040"/>
        <v>1192.92774644</v>
      </c>
      <c r="N797" s="27">
        <f t="shared" si="1079"/>
        <v>0</v>
      </c>
      <c r="O797" s="122">
        <f t="shared" si="1064"/>
        <v>0</v>
      </c>
      <c r="P797" s="123">
        <f t="shared" si="1028"/>
        <v>0</v>
      </c>
      <c r="Q797" s="122">
        <f t="shared" si="1076"/>
        <v>0.1268</v>
      </c>
      <c r="R797" s="130">
        <f t="shared" si="1071"/>
        <v>1.0086592919999999</v>
      </c>
      <c r="S797" s="123">
        <f t="shared" si="1041"/>
        <v>10.329909689999999</v>
      </c>
      <c r="T797" s="123">
        <f t="shared" si="1077"/>
        <v>0</v>
      </c>
      <c r="U797" s="131" t="str">
        <f t="shared" ref="U797" si="1098">U796</f>
        <v>J=</v>
      </c>
      <c r="V797" s="140">
        <f t="shared" si="1032"/>
        <v>44765</v>
      </c>
      <c r="W797" s="4"/>
      <c r="X797" s="4"/>
      <c r="Y797" s="4"/>
      <c r="AD797" s="5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  <c r="AU797" s="13"/>
    </row>
    <row r="798" spans="1:47" x14ac:dyDescent="0.2">
      <c r="A798" s="125">
        <f t="shared" si="1073"/>
        <v>44762</v>
      </c>
      <c r="B798" s="123">
        <f t="shared" si="1035"/>
        <v>1204.5630351899999</v>
      </c>
      <c r="C798" s="3">
        <f t="shared" si="1030"/>
        <v>1169.8097784300001</v>
      </c>
      <c r="D798" s="126">
        <f t="shared" si="1036"/>
        <v>990.54300000000001</v>
      </c>
      <c r="E798" s="175">
        <f>IF(DAY(A797)=$A$7,VLOOKUP(A797,[1]A!$A$15:$C$500,3),E797)</f>
        <v>1013.164</v>
      </c>
      <c r="F798" s="127">
        <f t="shared" si="1037"/>
        <v>44705</v>
      </c>
      <c r="G798" s="122">
        <f t="shared" si="1038"/>
        <v>2.2836969217893577E-2</v>
      </c>
      <c r="H798" s="128">
        <f t="shared" si="1083"/>
        <v>27</v>
      </c>
      <c r="I798" s="128">
        <f t="shared" si="1074"/>
        <v>30</v>
      </c>
      <c r="J798" s="123">
        <f t="shared" si="1075"/>
        <v>1.0205299977671423</v>
      </c>
      <c r="K798" s="123">
        <v>1</v>
      </c>
      <c r="L798" s="123">
        <f t="shared" si="1039"/>
        <v>1.02052999</v>
      </c>
      <c r="M798" s="123">
        <f t="shared" si="1040"/>
        <v>1193.8259614799999</v>
      </c>
      <c r="N798" s="27">
        <f t="shared" si="1079"/>
        <v>0</v>
      </c>
      <c r="O798" s="122">
        <f t="shared" si="1064"/>
        <v>0</v>
      </c>
      <c r="P798" s="123">
        <f t="shared" si="1028"/>
        <v>0</v>
      </c>
      <c r="Q798" s="122">
        <f t="shared" si="1076"/>
        <v>0.1268</v>
      </c>
      <c r="R798" s="130">
        <f t="shared" si="1071"/>
        <v>1.0089938350000001</v>
      </c>
      <c r="S798" s="123">
        <f t="shared" si="1041"/>
        <v>10.737073710000001</v>
      </c>
      <c r="T798" s="123">
        <f t="shared" si="1077"/>
        <v>0</v>
      </c>
      <c r="U798" s="131" t="str">
        <f t="shared" ref="U798" si="1099">U797</f>
        <v>J=</v>
      </c>
      <c r="V798" s="140">
        <f t="shared" si="1032"/>
        <v>44765</v>
      </c>
      <c r="W798" s="4"/>
      <c r="X798" s="4"/>
      <c r="Y798" s="4"/>
      <c r="AD798" s="5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  <c r="AU798" s="13"/>
    </row>
    <row r="799" spans="1:47" x14ac:dyDescent="0.2">
      <c r="A799" s="125">
        <f t="shared" si="1073"/>
        <v>44763</v>
      </c>
      <c r="B799" s="123">
        <f t="shared" si="1035"/>
        <v>1205.8698326700001</v>
      </c>
      <c r="C799" s="3">
        <f t="shared" si="1030"/>
        <v>1169.8097784300001</v>
      </c>
      <c r="D799" s="126">
        <f t="shared" si="1036"/>
        <v>990.54300000000001</v>
      </c>
      <c r="E799" s="175">
        <f>IF(DAY(A798)=$A$7,VLOOKUP(A798,[1]A!$A$15:$C$500,3),E798)</f>
        <v>1013.164</v>
      </c>
      <c r="F799" s="127">
        <f t="shared" si="1037"/>
        <v>44705</v>
      </c>
      <c r="G799" s="122">
        <f t="shared" si="1038"/>
        <v>2.2836969217893577E-2</v>
      </c>
      <c r="H799" s="128">
        <f t="shared" si="1083"/>
        <v>28</v>
      </c>
      <c r="I799" s="128">
        <f t="shared" si="1074"/>
        <v>30</v>
      </c>
      <c r="J799" s="123">
        <f t="shared" si="1075"/>
        <v>1.0212984095270927</v>
      </c>
      <c r="K799" s="123">
        <v>1</v>
      </c>
      <c r="L799" s="123">
        <f t="shared" si="1039"/>
        <v>1.0212984000000001</v>
      </c>
      <c r="M799" s="123">
        <f t="shared" si="1040"/>
        <v>1194.7248550100001</v>
      </c>
      <c r="N799" s="27">
        <f t="shared" si="1079"/>
        <v>0</v>
      </c>
      <c r="O799" s="122">
        <f t="shared" si="1064"/>
        <v>0</v>
      </c>
      <c r="P799" s="123">
        <f t="shared" si="1028"/>
        <v>0</v>
      </c>
      <c r="Q799" s="122">
        <f t="shared" si="1076"/>
        <v>0.1268</v>
      </c>
      <c r="R799" s="130">
        <f t="shared" si="1071"/>
        <v>1.0093284890000001</v>
      </c>
      <c r="S799" s="123">
        <f t="shared" si="1041"/>
        <v>11.14497766</v>
      </c>
      <c r="T799" s="123">
        <f t="shared" si="1077"/>
        <v>0</v>
      </c>
      <c r="U799" s="131" t="str">
        <f t="shared" ref="U799" si="1100">U798</f>
        <v>J=</v>
      </c>
      <c r="V799" s="140">
        <f t="shared" si="1032"/>
        <v>44765</v>
      </c>
      <c r="W799" s="4"/>
      <c r="X799" s="4"/>
      <c r="Y799" s="4"/>
      <c r="AD799" s="5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  <c r="AU799" s="13"/>
    </row>
    <row r="800" spans="1:47" x14ac:dyDescent="0.2">
      <c r="A800" s="125">
        <f t="shared" si="1073"/>
        <v>44764</v>
      </c>
      <c r="B800" s="123">
        <f t="shared" si="1035"/>
        <v>1207.1780495500002</v>
      </c>
      <c r="C800" s="3">
        <f t="shared" si="1030"/>
        <v>1169.8097784300001</v>
      </c>
      <c r="D800" s="126">
        <f t="shared" si="1036"/>
        <v>990.54300000000001</v>
      </c>
      <c r="E800" s="175">
        <f>IF(DAY(A799)=$A$7,VLOOKUP(A799,[1]A!$A$15:$C$500,3),E799)</f>
        <v>1013.164</v>
      </c>
      <c r="F800" s="127">
        <f t="shared" si="1037"/>
        <v>44705</v>
      </c>
      <c r="G800" s="122">
        <f t="shared" si="1038"/>
        <v>2.2836969217893577E-2</v>
      </c>
      <c r="H800" s="128">
        <f t="shared" si="1083"/>
        <v>29</v>
      </c>
      <c r="I800" s="128">
        <f t="shared" si="1074"/>
        <v>30</v>
      </c>
      <c r="J800" s="123">
        <f t="shared" si="1075"/>
        <v>1.0220673998654621</v>
      </c>
      <c r="K800" s="123">
        <v>1</v>
      </c>
      <c r="L800" s="123">
        <f t="shared" si="1039"/>
        <v>1.0220673899999999</v>
      </c>
      <c r="M800" s="123">
        <f t="shared" si="1040"/>
        <v>1195.6244270300001</v>
      </c>
      <c r="N800" s="27">
        <f t="shared" si="1079"/>
        <v>0</v>
      </c>
      <c r="O800" s="122">
        <f t="shared" si="1064"/>
        <v>0</v>
      </c>
      <c r="P800" s="123">
        <f t="shared" si="1028"/>
        <v>0</v>
      </c>
      <c r="Q800" s="122">
        <f t="shared" si="1076"/>
        <v>0.1268</v>
      </c>
      <c r="R800" s="130">
        <f t="shared" si="1071"/>
        <v>1.0096632539999999</v>
      </c>
      <c r="S800" s="123">
        <f t="shared" si="1041"/>
        <v>11.553622519999999</v>
      </c>
      <c r="T800" s="123">
        <f t="shared" si="1077"/>
        <v>0</v>
      </c>
      <c r="U800" s="131" t="str">
        <f t="shared" ref="U800" si="1101">U799</f>
        <v>J=</v>
      </c>
      <c r="V800" s="140">
        <f t="shared" si="1032"/>
        <v>44765</v>
      </c>
      <c r="W800" s="4"/>
      <c r="X800" s="4"/>
      <c r="Y800" s="4"/>
      <c r="AD800" s="5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  <c r="AU800" s="13"/>
    </row>
    <row r="801" spans="1:161" x14ac:dyDescent="0.2">
      <c r="A801" s="125">
        <f t="shared" si="1073"/>
        <v>44765</v>
      </c>
      <c r="B801" s="123">
        <f t="shared" si="1035"/>
        <v>1208.48768681</v>
      </c>
      <c r="C801" s="3">
        <f t="shared" si="1030"/>
        <v>1169.8097784300001</v>
      </c>
      <c r="D801" s="126">
        <f t="shared" si="1036"/>
        <v>990.54300000000001</v>
      </c>
      <c r="E801" s="175">
        <f>IF(DAY(A800)=$A$7,VLOOKUP(A800,[1]A!$A$15:$C$500,3),E800)</f>
        <v>1013.164</v>
      </c>
      <c r="F801" s="127">
        <f t="shared" si="1037"/>
        <v>44705</v>
      </c>
      <c r="G801" s="122">
        <f t="shared" si="1038"/>
        <v>2.2836969217893577E-2</v>
      </c>
      <c r="H801" s="128">
        <f t="shared" si="1083"/>
        <v>30</v>
      </c>
      <c r="I801" s="128">
        <f t="shared" si="1074"/>
        <v>30</v>
      </c>
      <c r="J801" s="123">
        <f t="shared" si="1075"/>
        <v>1.0228369692178936</v>
      </c>
      <c r="K801" s="123">
        <v>1</v>
      </c>
      <c r="L801" s="123">
        <f t="shared" si="1039"/>
        <v>1.02283696</v>
      </c>
      <c r="M801" s="123">
        <f t="shared" si="1040"/>
        <v>1196.5246775400001</v>
      </c>
      <c r="N801" s="27">
        <f t="shared" si="1079"/>
        <v>26</v>
      </c>
      <c r="O801" s="122">
        <f t="shared" si="1064"/>
        <v>0</v>
      </c>
      <c r="P801" s="123">
        <f t="shared" si="1028"/>
        <v>0</v>
      </c>
      <c r="Q801" s="122">
        <f t="shared" si="1076"/>
        <v>0.1268</v>
      </c>
      <c r="R801" s="130">
        <f t="shared" si="1071"/>
        <v>1.00999813</v>
      </c>
      <c r="S801" s="123">
        <f t="shared" si="1041"/>
        <v>11.963009270000001</v>
      </c>
      <c r="T801" s="123">
        <f t="shared" si="1077"/>
        <v>11.963009270000001</v>
      </c>
      <c r="U801" s="131" t="str">
        <f t="shared" ref="U801" si="1102">U800</f>
        <v>J=</v>
      </c>
      <c r="V801" s="140">
        <f t="shared" si="1032"/>
        <v>44765</v>
      </c>
      <c r="W801" s="28"/>
      <c r="X801" s="4"/>
      <c r="Y801" s="4"/>
      <c r="AA801" s="18"/>
      <c r="AB801" s="18"/>
      <c r="AC801" s="18"/>
      <c r="AD801" s="19"/>
      <c r="AE801" s="18"/>
      <c r="AF801" s="18"/>
      <c r="AG801" s="18"/>
      <c r="AH801" s="18"/>
      <c r="AI801" s="17"/>
      <c r="AJ801" s="17"/>
      <c r="AK801" s="17"/>
      <c r="AL801" s="17"/>
      <c r="AM801" s="17"/>
      <c r="AN801" s="17"/>
      <c r="AO801" s="17"/>
      <c r="AP801" s="17"/>
      <c r="AQ801" s="17"/>
      <c r="AR801" s="17"/>
      <c r="AS801" s="17"/>
      <c r="AT801" s="17"/>
      <c r="AU801" s="17"/>
      <c r="AV801" s="18"/>
      <c r="AW801" s="18"/>
      <c r="AX801" s="18"/>
      <c r="AY801" s="18"/>
      <c r="AZ801" s="18"/>
      <c r="BA801" s="18"/>
      <c r="BB801" s="18"/>
      <c r="BC801" s="18"/>
      <c r="BD801" s="18"/>
      <c r="BE801" s="18"/>
      <c r="BF801" s="18"/>
      <c r="BG801" s="18"/>
      <c r="BH801" s="18"/>
      <c r="BI801" s="18"/>
      <c r="BJ801" s="18"/>
      <c r="BK801" s="18"/>
      <c r="BL801" s="18"/>
      <c r="BM801" s="18"/>
      <c r="BN801" s="18"/>
      <c r="BO801" s="18"/>
      <c r="BP801" s="18"/>
      <c r="BQ801" s="18"/>
      <c r="BR801" s="18"/>
      <c r="BS801" s="18"/>
      <c r="BT801" s="18"/>
      <c r="BU801" s="18"/>
      <c r="BV801" s="18"/>
      <c r="BW801" s="18"/>
      <c r="BX801" s="18"/>
      <c r="BY801" s="18"/>
      <c r="BZ801" s="18"/>
      <c r="CA801" s="18"/>
      <c r="CB801" s="18"/>
      <c r="CC801" s="18"/>
      <c r="CD801" s="18"/>
      <c r="CE801" s="18"/>
      <c r="CF801" s="18"/>
      <c r="CG801" s="18"/>
      <c r="CH801" s="18"/>
      <c r="CI801" s="18"/>
      <c r="CJ801" s="18"/>
      <c r="CK801" s="18"/>
      <c r="CL801" s="18"/>
      <c r="CM801" s="18"/>
      <c r="CN801" s="18"/>
      <c r="CO801" s="18"/>
      <c r="CP801" s="18"/>
      <c r="CQ801" s="18"/>
      <c r="CR801" s="18"/>
      <c r="CS801" s="18"/>
      <c r="CT801" s="18"/>
      <c r="CU801" s="18"/>
      <c r="CV801" s="18"/>
      <c r="CW801" s="18"/>
      <c r="CX801" s="18"/>
      <c r="CY801" s="18"/>
      <c r="CZ801" s="18"/>
      <c r="DA801" s="18"/>
      <c r="DB801" s="18"/>
      <c r="DC801" s="18"/>
      <c r="DD801" s="18"/>
      <c r="DE801" s="18"/>
      <c r="DF801" s="18"/>
      <c r="DG801" s="18"/>
      <c r="DH801" s="18"/>
      <c r="DI801" s="18"/>
      <c r="DJ801" s="18"/>
      <c r="DK801" s="18"/>
      <c r="DL801" s="18"/>
      <c r="DM801" s="18"/>
      <c r="DN801" s="18"/>
      <c r="DO801" s="18"/>
      <c r="DP801" s="18"/>
      <c r="DQ801" s="18"/>
      <c r="DR801" s="18"/>
      <c r="DS801" s="18"/>
      <c r="DT801" s="18"/>
      <c r="DU801" s="18"/>
      <c r="DV801" s="18"/>
      <c r="DW801" s="18"/>
      <c r="DX801" s="18"/>
      <c r="DY801" s="18"/>
      <c r="DZ801" s="18"/>
      <c r="EA801" s="18"/>
      <c r="EB801" s="18"/>
      <c r="EC801" s="18"/>
      <c r="ED801" s="18"/>
      <c r="EE801" s="18"/>
      <c r="EF801" s="18"/>
      <c r="EG801" s="18"/>
      <c r="EH801" s="18"/>
      <c r="EI801" s="18"/>
      <c r="EJ801" s="18"/>
      <c r="EK801" s="18"/>
      <c r="EL801" s="18"/>
      <c r="EM801" s="18"/>
      <c r="EN801" s="18"/>
      <c r="EO801" s="18"/>
      <c r="EP801" s="18"/>
      <c r="EQ801" s="18"/>
      <c r="ER801" s="18"/>
      <c r="ES801" s="18"/>
      <c r="ET801" s="18"/>
      <c r="EU801" s="18"/>
      <c r="EV801" s="18"/>
      <c r="EW801" s="18"/>
      <c r="EX801" s="18"/>
      <c r="EY801" s="18"/>
      <c r="EZ801" s="18"/>
      <c r="FA801" s="18"/>
      <c r="FB801" s="18"/>
      <c r="FC801" s="18"/>
      <c r="FD801" s="18"/>
      <c r="FE801" s="18"/>
    </row>
    <row r="802" spans="1:161" x14ac:dyDescent="0.2">
      <c r="A802" s="125">
        <f t="shared" si="1073"/>
        <v>44766</v>
      </c>
      <c r="B802" s="123">
        <f t="shared" si="1035"/>
        <v>1197.7257239800001</v>
      </c>
      <c r="C802" s="3">
        <f t="shared" si="1030"/>
        <v>1196.5246775400001</v>
      </c>
      <c r="D802" s="126">
        <f t="shared" si="1036"/>
        <v>1013.164</v>
      </c>
      <c r="E802" s="175">
        <f>IF(DAY(A801)=$A$7,VLOOKUP(A801,[1]A!$A$15:$C$500,3),E801)</f>
        <v>1034.8240000000001</v>
      </c>
      <c r="F802" s="127">
        <f t="shared" si="1037"/>
        <v>44736</v>
      </c>
      <c r="G802" s="122">
        <f t="shared" si="1038"/>
        <v>2.1378572471979052E-2</v>
      </c>
      <c r="H802" s="128">
        <f t="shared" si="1083"/>
        <v>1</v>
      </c>
      <c r="I802" s="128">
        <f t="shared" si="1074"/>
        <v>31</v>
      </c>
      <c r="J802" s="123">
        <f t="shared" si="1075"/>
        <v>1.0006825959731562</v>
      </c>
      <c r="K802" s="123">
        <v>1</v>
      </c>
      <c r="L802" s="123">
        <f t="shared" si="1039"/>
        <v>1.00068259</v>
      </c>
      <c r="M802" s="123">
        <f t="shared" si="1040"/>
        <v>1197.34141331</v>
      </c>
      <c r="N802" s="27">
        <f t="shared" si="1079"/>
        <v>0</v>
      </c>
      <c r="O802" s="122">
        <f t="shared" si="1064"/>
        <v>0</v>
      </c>
      <c r="P802" s="123">
        <f t="shared" si="1028"/>
        <v>0</v>
      </c>
      <c r="Q802" s="122">
        <f t="shared" si="1076"/>
        <v>0.1268</v>
      </c>
      <c r="R802" s="130">
        <f t="shared" si="1071"/>
        <v>1.00032097</v>
      </c>
      <c r="S802" s="123">
        <f t="shared" si="1041"/>
        <v>0.38431067000000002</v>
      </c>
      <c r="T802" s="123">
        <f t="shared" si="1077"/>
        <v>0</v>
      </c>
      <c r="U802" s="131" t="str">
        <f t="shared" ref="U802" si="1103">U801</f>
        <v>J=</v>
      </c>
      <c r="V802" s="140">
        <f t="shared" si="1032"/>
        <v>44796</v>
      </c>
      <c r="W802" s="4"/>
      <c r="X802" s="4"/>
      <c r="Y802" s="4"/>
      <c r="AD802" s="5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</row>
    <row r="803" spans="1:161" x14ac:dyDescent="0.2">
      <c r="A803" s="125">
        <f t="shared" si="1073"/>
        <v>44767</v>
      </c>
      <c r="B803" s="123">
        <f t="shared" si="1035"/>
        <v>1198.9279808700001</v>
      </c>
      <c r="C803" s="3">
        <f t="shared" si="1030"/>
        <v>1196.5246775400001</v>
      </c>
      <c r="D803" s="126">
        <f t="shared" si="1036"/>
        <v>1013.164</v>
      </c>
      <c r="E803" s="175">
        <f>IF(DAY(A802)=$A$7,VLOOKUP(A802,[1]A!$A$15:$C$500,3),E802)</f>
        <v>1034.8240000000001</v>
      </c>
      <c r="F803" s="127">
        <f t="shared" si="1037"/>
        <v>44736</v>
      </c>
      <c r="G803" s="122">
        <f t="shared" si="1038"/>
        <v>2.1378572471979052E-2</v>
      </c>
      <c r="H803" s="128">
        <f t="shared" si="1083"/>
        <v>2</v>
      </c>
      <c r="I803" s="128">
        <f t="shared" si="1074"/>
        <v>31</v>
      </c>
      <c r="J803" s="123">
        <f t="shared" si="1075"/>
        <v>1.0013656578835752</v>
      </c>
      <c r="K803" s="123">
        <v>1</v>
      </c>
      <c r="L803" s="123">
        <f t="shared" si="1039"/>
        <v>1.0013656500000001</v>
      </c>
      <c r="M803" s="123">
        <f t="shared" si="1040"/>
        <v>1198.1587114599999</v>
      </c>
      <c r="N803" s="27">
        <f t="shared" si="1079"/>
        <v>0</v>
      </c>
      <c r="O803" s="122">
        <f t="shared" si="1064"/>
        <v>0</v>
      </c>
      <c r="P803" s="123">
        <f t="shared" si="1028"/>
        <v>0</v>
      </c>
      <c r="Q803" s="122">
        <f t="shared" si="1076"/>
        <v>0.1268</v>
      </c>
      <c r="R803" s="130">
        <f t="shared" si="1071"/>
        <v>1.000642043</v>
      </c>
      <c r="S803" s="123">
        <f t="shared" si="1041"/>
        <v>0.76926941000000004</v>
      </c>
      <c r="T803" s="123">
        <f t="shared" si="1077"/>
        <v>0</v>
      </c>
      <c r="U803" s="131" t="str">
        <f t="shared" ref="U803" si="1104">U802</f>
        <v>J=</v>
      </c>
      <c r="V803" s="140">
        <f t="shared" si="1032"/>
        <v>44796</v>
      </c>
      <c r="W803" s="4"/>
      <c r="X803" s="4"/>
      <c r="Y803" s="4"/>
      <c r="AD803" s="5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</row>
    <row r="804" spans="1:161" x14ac:dyDescent="0.2">
      <c r="A804" s="125">
        <f t="shared" si="1073"/>
        <v>44768</v>
      </c>
      <c r="B804" s="123">
        <f t="shared" si="1035"/>
        <v>1200.13145018</v>
      </c>
      <c r="C804" s="3">
        <f t="shared" si="1030"/>
        <v>1196.5246775400001</v>
      </c>
      <c r="D804" s="126">
        <f t="shared" si="1036"/>
        <v>1013.164</v>
      </c>
      <c r="E804" s="175">
        <f>IF(DAY(A803)=$A$7,VLOOKUP(A803,[1]A!$A$15:$C$500,3),E803)</f>
        <v>1034.8240000000001</v>
      </c>
      <c r="F804" s="127">
        <f t="shared" si="1037"/>
        <v>44736</v>
      </c>
      <c r="G804" s="122">
        <f t="shared" si="1038"/>
        <v>2.1378572471979052E-2</v>
      </c>
      <c r="H804" s="128">
        <f t="shared" si="1083"/>
        <v>3</v>
      </c>
      <c r="I804" s="128">
        <f t="shared" si="1074"/>
        <v>31</v>
      </c>
      <c r="J804" s="123">
        <f t="shared" si="1075"/>
        <v>1.0020491860493035</v>
      </c>
      <c r="K804" s="123">
        <v>1</v>
      </c>
      <c r="L804" s="123">
        <f t="shared" si="1039"/>
        <v>1.00204918</v>
      </c>
      <c r="M804" s="123">
        <f t="shared" si="1040"/>
        <v>1198.9765719699999</v>
      </c>
      <c r="N804" s="27">
        <f t="shared" si="1079"/>
        <v>0</v>
      </c>
      <c r="O804" s="122">
        <f t="shared" ref="O804:O831" si="1105">IF(N804&gt;0,VLOOKUP(N804,$X$10:$AD$121,7),0)</f>
        <v>0</v>
      </c>
      <c r="P804" s="123">
        <f t="shared" si="1028"/>
        <v>0</v>
      </c>
      <c r="Q804" s="122">
        <f t="shared" si="1076"/>
        <v>0.1268</v>
      </c>
      <c r="R804" s="130">
        <f t="shared" si="1071"/>
        <v>1.00096322</v>
      </c>
      <c r="S804" s="123">
        <f t="shared" si="1041"/>
        <v>1.1548782099999999</v>
      </c>
      <c r="T804" s="123">
        <f t="shared" si="1077"/>
        <v>0</v>
      </c>
      <c r="U804" s="131" t="str">
        <f t="shared" ref="U804" si="1106">U803</f>
        <v>J=</v>
      </c>
      <c r="V804" s="140">
        <f t="shared" si="1032"/>
        <v>44796</v>
      </c>
      <c r="W804" s="4"/>
      <c r="X804" s="4"/>
      <c r="Y804" s="4"/>
      <c r="AD804" s="5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</row>
    <row r="805" spans="1:161" x14ac:dyDescent="0.2">
      <c r="A805" s="125">
        <f t="shared" si="1073"/>
        <v>44769</v>
      </c>
      <c r="B805" s="123">
        <f t="shared" si="1035"/>
        <v>1201.3361303199999</v>
      </c>
      <c r="C805" s="3">
        <f t="shared" si="1030"/>
        <v>1196.5246775400001</v>
      </c>
      <c r="D805" s="126">
        <f t="shared" si="1036"/>
        <v>1013.164</v>
      </c>
      <c r="E805" s="175">
        <f>IF(DAY(A804)=$A$7,VLOOKUP(A804,[1]A!$A$15:$C$500,3),E804)</f>
        <v>1034.8240000000001</v>
      </c>
      <c r="F805" s="127">
        <f t="shared" si="1037"/>
        <v>44736</v>
      </c>
      <c r="G805" s="122">
        <f t="shared" si="1038"/>
        <v>2.1378572471979052E-2</v>
      </c>
      <c r="H805" s="128">
        <f t="shared" si="1083"/>
        <v>4</v>
      </c>
      <c r="I805" s="128">
        <f t="shared" si="1074"/>
        <v>31</v>
      </c>
      <c r="J805" s="123">
        <f t="shared" si="1075"/>
        <v>1.0027331807886053</v>
      </c>
      <c r="K805" s="123">
        <v>1</v>
      </c>
      <c r="L805" s="123">
        <f t="shared" si="1039"/>
        <v>1.0027331799999999</v>
      </c>
      <c r="M805" s="123">
        <f t="shared" si="1040"/>
        <v>1199.79499485</v>
      </c>
      <c r="N805" s="27">
        <f t="shared" si="1079"/>
        <v>0</v>
      </c>
      <c r="O805" s="122">
        <f t="shared" si="1105"/>
        <v>0</v>
      </c>
      <c r="P805" s="123">
        <f t="shared" si="1028"/>
        <v>0</v>
      </c>
      <c r="Q805" s="122">
        <f t="shared" si="1076"/>
        <v>0.1268</v>
      </c>
      <c r="R805" s="130">
        <f t="shared" si="1071"/>
        <v>1.0012844990000001</v>
      </c>
      <c r="S805" s="123">
        <f t="shared" si="1041"/>
        <v>1.54113547</v>
      </c>
      <c r="T805" s="123">
        <f t="shared" si="1077"/>
        <v>0</v>
      </c>
      <c r="U805" s="131" t="str">
        <f t="shared" ref="U805" si="1107">U804</f>
        <v>J=</v>
      </c>
      <c r="V805" s="140">
        <f t="shared" si="1032"/>
        <v>44796</v>
      </c>
      <c r="W805" s="4"/>
      <c r="X805" s="4"/>
      <c r="Y805" s="4"/>
      <c r="AD805" s="5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</row>
    <row r="806" spans="1:161" x14ac:dyDescent="0.2">
      <c r="A806" s="125">
        <f t="shared" si="1073"/>
        <v>44770</v>
      </c>
      <c r="B806" s="123">
        <f t="shared" si="1035"/>
        <v>1202.5420124900002</v>
      </c>
      <c r="C806" s="3">
        <f t="shared" si="1030"/>
        <v>1196.5246775400001</v>
      </c>
      <c r="D806" s="126">
        <f t="shared" si="1036"/>
        <v>1013.164</v>
      </c>
      <c r="E806" s="175">
        <f>IF(DAY(A805)=$A$7,VLOOKUP(A805,[1]A!$A$15:$C$500,3),E805)</f>
        <v>1034.8240000000001</v>
      </c>
      <c r="F806" s="127">
        <f t="shared" si="1037"/>
        <v>44736</v>
      </c>
      <c r="G806" s="122">
        <f t="shared" si="1038"/>
        <v>2.1378572471979052E-2</v>
      </c>
      <c r="H806" s="128">
        <f t="shared" si="1083"/>
        <v>5</v>
      </c>
      <c r="I806" s="128">
        <f t="shared" si="1074"/>
        <v>31</v>
      </c>
      <c r="J806" s="123">
        <f t="shared" si="1075"/>
        <v>1.0034176424199617</v>
      </c>
      <c r="K806" s="123">
        <v>1</v>
      </c>
      <c r="L806" s="123">
        <f t="shared" si="1039"/>
        <v>1.0034176400000001</v>
      </c>
      <c r="M806" s="123">
        <f t="shared" si="1040"/>
        <v>1200.6139681300001</v>
      </c>
      <c r="N806" s="27">
        <f t="shared" si="1079"/>
        <v>0</v>
      </c>
      <c r="O806" s="122">
        <f t="shared" si="1105"/>
        <v>0</v>
      </c>
      <c r="P806" s="123">
        <f t="shared" si="1028"/>
        <v>0</v>
      </c>
      <c r="Q806" s="122">
        <f t="shared" si="1076"/>
        <v>0.1268</v>
      </c>
      <c r="R806" s="130">
        <f t="shared" si="1071"/>
        <v>1.001605882</v>
      </c>
      <c r="S806" s="123">
        <f t="shared" si="1041"/>
        <v>1.9280443599999999</v>
      </c>
      <c r="T806" s="123">
        <f t="shared" si="1077"/>
        <v>0</v>
      </c>
      <c r="U806" s="131" t="str">
        <f t="shared" ref="U806" si="1108">U805</f>
        <v>J=</v>
      </c>
      <c r="V806" s="140">
        <f t="shared" si="1032"/>
        <v>44796</v>
      </c>
      <c r="W806" s="4"/>
      <c r="X806" s="4"/>
      <c r="Y806" s="4"/>
      <c r="AD806" s="5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</row>
    <row r="807" spans="1:161" x14ac:dyDescent="0.2">
      <c r="A807" s="125">
        <f t="shared" si="1073"/>
        <v>44771</v>
      </c>
      <c r="B807" s="123">
        <f t="shared" si="1035"/>
        <v>1203.7491070599999</v>
      </c>
      <c r="C807" s="3">
        <f t="shared" si="1030"/>
        <v>1196.5246775400001</v>
      </c>
      <c r="D807" s="126">
        <f t="shared" si="1036"/>
        <v>1013.164</v>
      </c>
      <c r="E807" s="175">
        <f>IF(DAY(A806)=$A$7,VLOOKUP(A806,[1]A!$A$15:$C$500,3),E806)</f>
        <v>1034.8240000000001</v>
      </c>
      <c r="F807" s="127">
        <f t="shared" si="1037"/>
        <v>44736</v>
      </c>
      <c r="G807" s="122">
        <f t="shared" si="1038"/>
        <v>2.1378572471979052E-2</v>
      </c>
      <c r="H807" s="128">
        <f t="shared" si="1083"/>
        <v>6</v>
      </c>
      <c r="I807" s="128">
        <f t="shared" si="1074"/>
        <v>31</v>
      </c>
      <c r="J807" s="123">
        <f t="shared" si="1075"/>
        <v>1.0041025712620717</v>
      </c>
      <c r="K807" s="123">
        <v>1</v>
      </c>
      <c r="L807" s="123">
        <f t="shared" si="1039"/>
        <v>1.0041025699999999</v>
      </c>
      <c r="M807" s="123">
        <f t="shared" si="1040"/>
        <v>1201.4335037799999</v>
      </c>
      <c r="N807" s="27">
        <f t="shared" si="1079"/>
        <v>0</v>
      </c>
      <c r="O807" s="122">
        <f t="shared" si="1105"/>
        <v>0</v>
      </c>
      <c r="P807" s="123">
        <f t="shared" si="1028"/>
        <v>0</v>
      </c>
      <c r="Q807" s="122">
        <f t="shared" si="1076"/>
        <v>0.1268</v>
      </c>
      <c r="R807" s="130">
        <f t="shared" si="1071"/>
        <v>1.001927367</v>
      </c>
      <c r="S807" s="123">
        <f t="shared" si="1041"/>
        <v>2.3156032799999999</v>
      </c>
      <c r="T807" s="123">
        <f t="shared" si="1077"/>
        <v>0</v>
      </c>
      <c r="U807" s="131" t="str">
        <f t="shared" ref="U807" si="1109">U806</f>
        <v>J=</v>
      </c>
      <c r="V807" s="140">
        <f t="shared" si="1032"/>
        <v>44796</v>
      </c>
      <c r="W807" s="4"/>
      <c r="X807" s="4"/>
      <c r="Y807" s="4"/>
      <c r="AD807" s="5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</row>
    <row r="808" spans="1:161" x14ac:dyDescent="0.2">
      <c r="A808" s="125">
        <f t="shared" si="1073"/>
        <v>44772</v>
      </c>
      <c r="B808" s="123">
        <f t="shared" si="1035"/>
        <v>1204.95740525</v>
      </c>
      <c r="C808" s="3">
        <f t="shared" si="1030"/>
        <v>1196.5246775400001</v>
      </c>
      <c r="D808" s="126">
        <f t="shared" si="1036"/>
        <v>1013.164</v>
      </c>
      <c r="E808" s="175">
        <f>IF(DAY(A807)=$A$7,VLOOKUP(A807,[1]A!$A$15:$C$500,3),E807)</f>
        <v>1034.8240000000001</v>
      </c>
      <c r="F808" s="127">
        <f t="shared" si="1037"/>
        <v>44736</v>
      </c>
      <c r="G808" s="122">
        <f t="shared" si="1038"/>
        <v>2.1378572471979052E-2</v>
      </c>
      <c r="H808" s="128">
        <f t="shared" si="1083"/>
        <v>7</v>
      </c>
      <c r="I808" s="128">
        <f t="shared" si="1074"/>
        <v>31</v>
      </c>
      <c r="J808" s="123">
        <f t="shared" si="1075"/>
        <v>1.0047879676338509</v>
      </c>
      <c r="K808" s="123">
        <v>1</v>
      </c>
      <c r="L808" s="123">
        <f t="shared" si="1039"/>
        <v>1.00478796</v>
      </c>
      <c r="M808" s="123">
        <f t="shared" si="1040"/>
        <v>1202.25358983</v>
      </c>
      <c r="N808" s="27">
        <f t="shared" si="1079"/>
        <v>0</v>
      </c>
      <c r="O808" s="122">
        <f t="shared" si="1105"/>
        <v>0</v>
      </c>
      <c r="P808" s="123">
        <f t="shared" si="1028"/>
        <v>0</v>
      </c>
      <c r="Q808" s="122">
        <f t="shared" si="1076"/>
        <v>0.1268</v>
      </c>
      <c r="R808" s="130">
        <f t="shared" si="1071"/>
        <v>1.0022489560000001</v>
      </c>
      <c r="S808" s="123">
        <f t="shared" si="1041"/>
        <v>2.7038154200000002</v>
      </c>
      <c r="T808" s="123">
        <f t="shared" si="1077"/>
        <v>0</v>
      </c>
      <c r="U808" s="131" t="str">
        <f t="shared" ref="U808" si="1110">U807</f>
        <v>J=</v>
      </c>
      <c r="V808" s="140">
        <f t="shared" si="1032"/>
        <v>44796</v>
      </c>
      <c r="W808" s="4"/>
      <c r="X808" s="4"/>
      <c r="Y808" s="4"/>
      <c r="AD808" s="5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</row>
    <row r="809" spans="1:161" x14ac:dyDescent="0.2">
      <c r="A809" s="125">
        <f t="shared" si="1073"/>
        <v>44773</v>
      </c>
      <c r="B809" s="123">
        <f t="shared" si="1035"/>
        <v>1206.1669306199999</v>
      </c>
      <c r="C809" s="3">
        <f t="shared" si="1030"/>
        <v>1196.5246775400001</v>
      </c>
      <c r="D809" s="126">
        <f t="shared" si="1036"/>
        <v>1013.164</v>
      </c>
      <c r="E809" s="175">
        <f>IF(DAY(A808)=$A$7,VLOOKUP(A808,[1]A!$A$15:$C$500,3),E808)</f>
        <v>1034.8240000000001</v>
      </c>
      <c r="F809" s="127">
        <f t="shared" si="1037"/>
        <v>44736</v>
      </c>
      <c r="G809" s="122">
        <f t="shared" si="1038"/>
        <v>2.1378572471979052E-2</v>
      </c>
      <c r="H809" s="128">
        <f t="shared" si="1083"/>
        <v>8</v>
      </c>
      <c r="I809" s="128">
        <f t="shared" si="1074"/>
        <v>31</v>
      </c>
      <c r="J809" s="123">
        <f t="shared" si="1075"/>
        <v>1.0054738318544338</v>
      </c>
      <c r="K809" s="123">
        <v>1</v>
      </c>
      <c r="L809" s="123">
        <f t="shared" si="1039"/>
        <v>1.0054738299999999</v>
      </c>
      <c r="M809" s="123">
        <f t="shared" si="1040"/>
        <v>1203.0742502099999</v>
      </c>
      <c r="N809" s="27">
        <f t="shared" si="1079"/>
        <v>0</v>
      </c>
      <c r="O809" s="122">
        <f t="shared" si="1105"/>
        <v>0</v>
      </c>
      <c r="P809" s="123">
        <f t="shared" si="1028"/>
        <v>0</v>
      </c>
      <c r="Q809" s="122">
        <f t="shared" si="1076"/>
        <v>0.1268</v>
      </c>
      <c r="R809" s="130">
        <f t="shared" si="1071"/>
        <v>1.0025706480000001</v>
      </c>
      <c r="S809" s="123">
        <f t="shared" si="1041"/>
        <v>3.0926804099999998</v>
      </c>
      <c r="T809" s="123">
        <f t="shared" si="1077"/>
        <v>0</v>
      </c>
      <c r="U809" s="131" t="str">
        <f t="shared" ref="U809" si="1111">U808</f>
        <v>J=</v>
      </c>
      <c r="V809" s="140">
        <f t="shared" si="1032"/>
        <v>44796</v>
      </c>
      <c r="W809" s="4"/>
      <c r="X809" s="4"/>
      <c r="Y809" s="4"/>
      <c r="AD809" s="5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</row>
    <row r="810" spans="1:161" x14ac:dyDescent="0.2">
      <c r="A810" s="125">
        <f t="shared" si="1073"/>
        <v>44774</v>
      </c>
      <c r="B810" s="123">
        <f t="shared" si="1035"/>
        <v>1207.3776599799999</v>
      </c>
      <c r="C810" s="3">
        <f t="shared" si="1030"/>
        <v>1196.5246775400001</v>
      </c>
      <c r="D810" s="126">
        <f t="shared" si="1036"/>
        <v>1013.164</v>
      </c>
      <c r="E810" s="175">
        <f>IF(DAY(A809)=$A$7,VLOOKUP(A809,[1]A!$A$15:$C$500,3),E809)</f>
        <v>1034.8240000000001</v>
      </c>
      <c r="F810" s="127">
        <f t="shared" si="1037"/>
        <v>44736</v>
      </c>
      <c r="G810" s="122">
        <f t="shared" si="1038"/>
        <v>2.1378572471979052E-2</v>
      </c>
      <c r="H810" s="128">
        <f t="shared" si="1083"/>
        <v>9</v>
      </c>
      <c r="I810" s="128">
        <f t="shared" si="1074"/>
        <v>31</v>
      </c>
      <c r="J810" s="123">
        <f t="shared" si="1075"/>
        <v>1.0061601642431717</v>
      </c>
      <c r="K810" s="123">
        <v>1</v>
      </c>
      <c r="L810" s="123">
        <f t="shared" si="1039"/>
        <v>1.0061601600000001</v>
      </c>
      <c r="M810" s="123">
        <f t="shared" si="1040"/>
        <v>1203.8954609899999</v>
      </c>
      <c r="N810" s="27">
        <f t="shared" si="1079"/>
        <v>0</v>
      </c>
      <c r="O810" s="122">
        <f t="shared" si="1105"/>
        <v>0</v>
      </c>
      <c r="P810" s="123">
        <f t="shared" ref="P810:P873" si="1112">IF(O810&gt;0,TRUNC(O810*M810,8),0)</f>
        <v>0</v>
      </c>
      <c r="Q810" s="122">
        <f t="shared" si="1076"/>
        <v>0.1268</v>
      </c>
      <c r="R810" s="130">
        <f t="shared" si="1071"/>
        <v>1.0028924429999999</v>
      </c>
      <c r="S810" s="123">
        <f t="shared" si="1041"/>
        <v>3.4821989900000001</v>
      </c>
      <c r="T810" s="123">
        <f t="shared" si="1077"/>
        <v>0</v>
      </c>
      <c r="U810" s="131" t="str">
        <f t="shared" ref="U810" si="1113">U809</f>
        <v>J=</v>
      </c>
      <c r="V810" s="140">
        <f t="shared" si="1032"/>
        <v>44796</v>
      </c>
      <c r="W810" s="4"/>
      <c r="X810" s="4"/>
      <c r="Y810" s="4"/>
      <c r="AD810" s="5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</row>
    <row r="811" spans="1:161" x14ac:dyDescent="0.2">
      <c r="A811" s="125">
        <f t="shared" si="1073"/>
        <v>44775</v>
      </c>
      <c r="B811" s="123">
        <f t="shared" si="1035"/>
        <v>1208.5896073400002</v>
      </c>
      <c r="C811" s="3">
        <f t="shared" ref="C811:C874" si="1114">IF(N810&gt;0,M810-P810,C810)</f>
        <v>1196.5246775400001</v>
      </c>
      <c r="D811" s="126">
        <f t="shared" si="1036"/>
        <v>1013.164</v>
      </c>
      <c r="E811" s="175">
        <f>IF(DAY(A810)=$A$7,VLOOKUP(A810,[1]A!$A$15:$C$500,3),E810)</f>
        <v>1034.8240000000001</v>
      </c>
      <c r="F811" s="127">
        <f t="shared" si="1037"/>
        <v>44736</v>
      </c>
      <c r="G811" s="122">
        <f t="shared" si="1038"/>
        <v>2.1378572471979052E-2</v>
      </c>
      <c r="H811" s="128">
        <f t="shared" si="1083"/>
        <v>10</v>
      </c>
      <c r="I811" s="128">
        <f t="shared" si="1074"/>
        <v>31</v>
      </c>
      <c r="J811" s="123">
        <f t="shared" si="1075"/>
        <v>1.0068469651196343</v>
      </c>
      <c r="K811" s="123">
        <v>1</v>
      </c>
      <c r="L811" s="123">
        <f t="shared" si="1039"/>
        <v>1.0068469600000001</v>
      </c>
      <c r="M811" s="123">
        <f t="shared" si="1040"/>
        <v>1204.7172341400001</v>
      </c>
      <c r="N811" s="27">
        <f t="shared" si="1079"/>
        <v>0</v>
      </c>
      <c r="O811" s="122">
        <f t="shared" si="1105"/>
        <v>0</v>
      </c>
      <c r="P811" s="123">
        <f t="shared" si="1112"/>
        <v>0</v>
      </c>
      <c r="Q811" s="122">
        <f t="shared" si="1076"/>
        <v>0.1268</v>
      </c>
      <c r="R811" s="130">
        <f t="shared" si="1071"/>
        <v>1.0032143419999999</v>
      </c>
      <c r="S811" s="123">
        <f t="shared" si="1041"/>
        <v>3.8723732000000002</v>
      </c>
      <c r="T811" s="123">
        <f t="shared" si="1077"/>
        <v>0</v>
      </c>
      <c r="U811" s="131" t="str">
        <f t="shared" ref="U811" si="1115">U810</f>
        <v>J=</v>
      </c>
      <c r="V811" s="140">
        <f t="shared" ref="V811:V874" si="1116">VLOOKUP(A810,$Y$10:$AG$60,9)</f>
        <v>44796</v>
      </c>
      <c r="W811" s="4"/>
      <c r="X811" s="4"/>
      <c r="Y811" s="4"/>
      <c r="AD811" s="5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</row>
    <row r="812" spans="1:161" x14ac:dyDescent="0.2">
      <c r="A812" s="125">
        <f t="shared" si="1073"/>
        <v>44776</v>
      </c>
      <c r="B812" s="123">
        <f t="shared" si="1035"/>
        <v>1209.80277228</v>
      </c>
      <c r="C812" s="3">
        <f t="shared" si="1114"/>
        <v>1196.5246775400001</v>
      </c>
      <c r="D812" s="126">
        <f t="shared" si="1036"/>
        <v>1013.164</v>
      </c>
      <c r="E812" s="175">
        <f>IF(DAY(A811)=$A$7,VLOOKUP(A811,[1]A!$A$15:$C$500,3),E811)</f>
        <v>1034.8240000000001</v>
      </c>
      <c r="F812" s="127">
        <f t="shared" si="1037"/>
        <v>44736</v>
      </c>
      <c r="G812" s="122">
        <f t="shared" si="1038"/>
        <v>2.1378572471979052E-2</v>
      </c>
      <c r="H812" s="128">
        <f t="shared" si="1083"/>
        <v>11</v>
      </c>
      <c r="I812" s="128">
        <f t="shared" si="1074"/>
        <v>31</v>
      </c>
      <c r="J812" s="123">
        <f t="shared" si="1075"/>
        <v>1.0075342348036096</v>
      </c>
      <c r="K812" s="123">
        <v>1</v>
      </c>
      <c r="L812" s="123">
        <f t="shared" si="1039"/>
        <v>1.0075342300000001</v>
      </c>
      <c r="M812" s="123">
        <f t="shared" si="1040"/>
        <v>1205.5395696600001</v>
      </c>
      <c r="N812" s="27">
        <f t="shared" si="1079"/>
        <v>0</v>
      </c>
      <c r="O812" s="122">
        <f t="shared" si="1105"/>
        <v>0</v>
      </c>
      <c r="P812" s="123">
        <f t="shared" si="1112"/>
        <v>0</v>
      </c>
      <c r="Q812" s="122">
        <f t="shared" si="1076"/>
        <v>0.1268</v>
      </c>
      <c r="R812" s="130">
        <f t="shared" si="1071"/>
        <v>1.003536344</v>
      </c>
      <c r="S812" s="123">
        <f t="shared" si="1041"/>
        <v>4.2632026200000004</v>
      </c>
      <c r="T812" s="123">
        <f t="shared" si="1077"/>
        <v>0</v>
      </c>
      <c r="U812" s="131" t="str">
        <f t="shared" ref="U812" si="1117">U811</f>
        <v>J=</v>
      </c>
      <c r="V812" s="140">
        <f t="shared" si="1116"/>
        <v>44796</v>
      </c>
      <c r="W812" s="4"/>
      <c r="X812" s="4"/>
      <c r="Y812" s="4"/>
      <c r="AD812" s="5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</row>
    <row r="813" spans="1:161" x14ac:dyDescent="0.2">
      <c r="A813" s="125">
        <f t="shared" si="1073"/>
        <v>44777</v>
      </c>
      <c r="B813" s="123">
        <f t="shared" si="1035"/>
        <v>1211.0171555899999</v>
      </c>
      <c r="C813" s="3">
        <f t="shared" si="1114"/>
        <v>1196.5246775400001</v>
      </c>
      <c r="D813" s="126">
        <f t="shared" si="1036"/>
        <v>1013.164</v>
      </c>
      <c r="E813" s="175">
        <f>IF(DAY(A812)=$A$7,VLOOKUP(A812,[1]A!$A$15:$C$500,3),E812)</f>
        <v>1034.8240000000001</v>
      </c>
      <c r="F813" s="127">
        <f t="shared" si="1037"/>
        <v>44736</v>
      </c>
      <c r="G813" s="122">
        <f t="shared" si="1038"/>
        <v>2.1378572471979052E-2</v>
      </c>
      <c r="H813" s="128">
        <f t="shared" si="1083"/>
        <v>12</v>
      </c>
      <c r="I813" s="128">
        <f t="shared" si="1074"/>
        <v>31</v>
      </c>
      <c r="J813" s="123">
        <f t="shared" si="1075"/>
        <v>1.0082219736151037</v>
      </c>
      <c r="K813" s="123">
        <v>1</v>
      </c>
      <c r="L813" s="123">
        <f t="shared" si="1039"/>
        <v>1.0082219699999999</v>
      </c>
      <c r="M813" s="123">
        <f t="shared" si="1040"/>
        <v>1206.3624675399999</v>
      </c>
      <c r="N813" s="27">
        <f t="shared" si="1079"/>
        <v>0</v>
      </c>
      <c r="O813" s="122">
        <f t="shared" si="1105"/>
        <v>0</v>
      </c>
      <c r="P813" s="123">
        <f t="shared" si="1112"/>
        <v>0</v>
      </c>
      <c r="Q813" s="122">
        <f t="shared" si="1076"/>
        <v>0.1268</v>
      </c>
      <c r="R813" s="130">
        <f t="shared" si="1071"/>
        <v>1.003858449</v>
      </c>
      <c r="S813" s="123">
        <f t="shared" si="1041"/>
        <v>4.6546880499999999</v>
      </c>
      <c r="T813" s="123">
        <f t="shared" si="1077"/>
        <v>0</v>
      </c>
      <c r="U813" s="131" t="str">
        <f t="shared" ref="U813" si="1118">U812</f>
        <v>J=</v>
      </c>
      <c r="V813" s="140">
        <f t="shared" si="1116"/>
        <v>44796</v>
      </c>
      <c r="W813" s="4"/>
      <c r="X813" s="4"/>
      <c r="Y813" s="4"/>
      <c r="AD813" s="5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</row>
    <row r="814" spans="1:161" x14ac:dyDescent="0.2">
      <c r="A814" s="125">
        <f t="shared" si="1073"/>
        <v>44778</v>
      </c>
      <c r="B814" s="123">
        <f t="shared" ref="B814:B877" si="1119">(M814+S814)</f>
        <v>1212.2327592900001</v>
      </c>
      <c r="C814" s="3">
        <f t="shared" si="1114"/>
        <v>1196.5246775400001</v>
      </c>
      <c r="D814" s="126">
        <f t="shared" ref="D814:D877" si="1120">IF(E814=E813,D813,E813)</f>
        <v>1013.164</v>
      </c>
      <c r="E814" s="175">
        <f>IF(DAY(A813)=$A$7,VLOOKUP(A813,[1]A!$A$15:$C$500,3),E813)</f>
        <v>1034.8240000000001</v>
      </c>
      <c r="F814" s="127">
        <f t="shared" ref="F814:F877" si="1121">IF(D814=D813,F813,EDATE(A814,-1))</f>
        <v>44736</v>
      </c>
      <c r="G814" s="122">
        <f t="shared" ref="G814:G877" si="1122">(E814/D814)-1</f>
        <v>2.1378572471979052E-2</v>
      </c>
      <c r="H814" s="128">
        <f t="shared" si="1083"/>
        <v>13</v>
      </c>
      <c r="I814" s="128">
        <f t="shared" si="1074"/>
        <v>31</v>
      </c>
      <c r="J814" s="123">
        <f t="shared" si="1075"/>
        <v>1.0089101818743409</v>
      </c>
      <c r="K814" s="123">
        <v>1</v>
      </c>
      <c r="L814" s="123">
        <f t="shared" ref="L814:L877" si="1123">TRUNC(J814*K814,8)</f>
        <v>1.00891018</v>
      </c>
      <c r="M814" s="123">
        <f t="shared" ref="M814:M877" si="1124">TRUNC(C814*L814,8)</f>
        <v>1207.1859277900001</v>
      </c>
      <c r="N814" s="27">
        <f t="shared" si="1079"/>
        <v>0</v>
      </c>
      <c r="O814" s="122">
        <f t="shared" si="1105"/>
        <v>0</v>
      </c>
      <c r="P814" s="123">
        <f t="shared" si="1112"/>
        <v>0</v>
      </c>
      <c r="Q814" s="122">
        <f t="shared" si="1076"/>
        <v>0.1268</v>
      </c>
      <c r="R814" s="130">
        <f t="shared" si="1071"/>
        <v>1.0041806579999999</v>
      </c>
      <c r="S814" s="123">
        <f t="shared" ref="S814:S877" si="1125">TRUNC(M814*(R814-1),8)</f>
        <v>5.0468314999999997</v>
      </c>
      <c r="T814" s="123">
        <f t="shared" si="1077"/>
        <v>0</v>
      </c>
      <c r="U814" s="131" t="str">
        <f t="shared" ref="U814" si="1126">U813</f>
        <v>J=</v>
      </c>
      <c r="V814" s="140">
        <f t="shared" si="1116"/>
        <v>44796</v>
      </c>
      <c r="W814" s="4"/>
      <c r="X814" s="4"/>
      <c r="Y814" s="4"/>
      <c r="AD814" s="5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</row>
    <row r="815" spans="1:161" x14ac:dyDescent="0.2">
      <c r="A815" s="125">
        <f t="shared" si="1073"/>
        <v>44779</v>
      </c>
      <c r="B815" s="123">
        <f t="shared" si="1119"/>
        <v>1213.44957095</v>
      </c>
      <c r="C815" s="3">
        <f t="shared" si="1114"/>
        <v>1196.5246775400001</v>
      </c>
      <c r="D815" s="126">
        <f t="shared" si="1120"/>
        <v>1013.164</v>
      </c>
      <c r="E815" s="175">
        <f>IF(DAY(A814)=$A$7,VLOOKUP(A814,[1]A!$A$15:$C$500,3),E814)</f>
        <v>1034.8240000000001</v>
      </c>
      <c r="F815" s="127">
        <f t="shared" si="1121"/>
        <v>44736</v>
      </c>
      <c r="G815" s="122">
        <f t="shared" si="1122"/>
        <v>2.1378572471979052E-2</v>
      </c>
      <c r="H815" s="128">
        <f t="shared" si="1083"/>
        <v>14</v>
      </c>
      <c r="I815" s="128">
        <f t="shared" si="1074"/>
        <v>31</v>
      </c>
      <c r="J815" s="123">
        <f t="shared" si="1075"/>
        <v>1.0095988599017647</v>
      </c>
      <c r="K815" s="123">
        <v>1</v>
      </c>
      <c r="L815" s="123">
        <f t="shared" si="1123"/>
        <v>1.0095988499999999</v>
      </c>
      <c r="M815" s="123">
        <f t="shared" si="1124"/>
        <v>1208.00993844</v>
      </c>
      <c r="N815" s="27">
        <f t="shared" si="1079"/>
        <v>0</v>
      </c>
      <c r="O815" s="122">
        <f t="shared" si="1105"/>
        <v>0</v>
      </c>
      <c r="P815" s="123">
        <f t="shared" si="1112"/>
        <v>0</v>
      </c>
      <c r="Q815" s="122">
        <f t="shared" si="1076"/>
        <v>0.1268</v>
      </c>
      <c r="R815" s="130">
        <f t="shared" si="1071"/>
        <v>1.0045029700000001</v>
      </c>
      <c r="S815" s="123">
        <f t="shared" si="1125"/>
        <v>5.43963251</v>
      </c>
      <c r="T815" s="123">
        <f t="shared" si="1077"/>
        <v>0</v>
      </c>
      <c r="U815" s="131" t="str">
        <f t="shared" ref="U815" si="1127">U814</f>
        <v>J=</v>
      </c>
      <c r="V815" s="140">
        <f t="shared" si="1116"/>
        <v>44796</v>
      </c>
      <c r="W815" s="4"/>
      <c r="X815" s="4"/>
      <c r="Y815" s="4"/>
      <c r="AD815" s="5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</row>
    <row r="816" spans="1:161" x14ac:dyDescent="0.2">
      <c r="A816" s="125">
        <f t="shared" si="1073"/>
        <v>44780</v>
      </c>
      <c r="B816" s="123">
        <f t="shared" si="1119"/>
        <v>1214.66761539</v>
      </c>
      <c r="C816" s="3">
        <f t="shared" si="1114"/>
        <v>1196.5246775400001</v>
      </c>
      <c r="D816" s="126">
        <f t="shared" si="1120"/>
        <v>1013.164</v>
      </c>
      <c r="E816" s="175">
        <f>IF(DAY(A815)=$A$7,VLOOKUP(A815,[1]A!$A$15:$C$500,3),E815)</f>
        <v>1034.8240000000001</v>
      </c>
      <c r="F816" s="127">
        <f t="shared" si="1121"/>
        <v>44736</v>
      </c>
      <c r="G816" s="122">
        <f t="shared" si="1122"/>
        <v>2.1378572471979052E-2</v>
      </c>
      <c r="H816" s="128">
        <f t="shared" si="1083"/>
        <v>15</v>
      </c>
      <c r="I816" s="128">
        <f t="shared" si="1074"/>
        <v>31</v>
      </c>
      <c r="J816" s="123">
        <f t="shared" si="1075"/>
        <v>1.010288008018037</v>
      </c>
      <c r="K816" s="123">
        <v>1</v>
      </c>
      <c r="L816" s="123">
        <f t="shared" si="1123"/>
        <v>1.0102880000000001</v>
      </c>
      <c r="M816" s="123">
        <f t="shared" si="1124"/>
        <v>1208.8345234200001</v>
      </c>
      <c r="N816" s="27">
        <f t="shared" si="1079"/>
        <v>0</v>
      </c>
      <c r="O816" s="122">
        <f t="shared" si="1105"/>
        <v>0</v>
      </c>
      <c r="P816" s="123">
        <f t="shared" si="1112"/>
        <v>0</v>
      </c>
      <c r="Q816" s="122">
        <f t="shared" si="1076"/>
        <v>0.1268</v>
      </c>
      <c r="R816" s="130">
        <f t="shared" si="1071"/>
        <v>1.004825385</v>
      </c>
      <c r="S816" s="123">
        <f t="shared" si="1125"/>
        <v>5.8330919699999999</v>
      </c>
      <c r="T816" s="123">
        <f t="shared" si="1077"/>
        <v>0</v>
      </c>
      <c r="U816" s="131" t="str">
        <f t="shared" ref="U816" si="1128">U815</f>
        <v>J=</v>
      </c>
      <c r="V816" s="140">
        <f t="shared" si="1116"/>
        <v>44796</v>
      </c>
      <c r="W816" s="4"/>
      <c r="X816" s="4"/>
      <c r="Y816" s="4"/>
      <c r="AD816" s="5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</row>
    <row r="817" spans="1:161" x14ac:dyDescent="0.2">
      <c r="A817" s="125">
        <f t="shared" si="1073"/>
        <v>44781</v>
      </c>
      <c r="B817" s="123">
        <f t="shared" si="1119"/>
        <v>1215.8868826200001</v>
      </c>
      <c r="C817" s="3">
        <f t="shared" si="1114"/>
        <v>1196.5246775400001</v>
      </c>
      <c r="D817" s="126">
        <f t="shared" si="1120"/>
        <v>1013.164</v>
      </c>
      <c r="E817" s="175">
        <f>IF(DAY(A816)=$A$7,VLOOKUP(A816,[1]A!$A$15:$C$500,3),E816)</f>
        <v>1034.8240000000001</v>
      </c>
      <c r="F817" s="127">
        <f t="shared" si="1121"/>
        <v>44736</v>
      </c>
      <c r="G817" s="122">
        <f t="shared" si="1122"/>
        <v>2.1378572471979052E-2</v>
      </c>
      <c r="H817" s="128">
        <f t="shared" si="1083"/>
        <v>16</v>
      </c>
      <c r="I817" s="128">
        <f t="shared" si="1074"/>
        <v>31</v>
      </c>
      <c r="J817" s="123">
        <f t="shared" si="1075"/>
        <v>1.010977626544038</v>
      </c>
      <c r="K817" s="123">
        <v>1</v>
      </c>
      <c r="L817" s="123">
        <f t="shared" si="1123"/>
        <v>1.01097762</v>
      </c>
      <c r="M817" s="123">
        <f t="shared" si="1124"/>
        <v>1209.65967077</v>
      </c>
      <c r="N817" s="27">
        <f t="shared" si="1079"/>
        <v>0</v>
      </c>
      <c r="O817" s="122">
        <f t="shared" si="1105"/>
        <v>0</v>
      </c>
      <c r="P817" s="123">
        <f t="shared" si="1112"/>
        <v>0</v>
      </c>
      <c r="Q817" s="122">
        <f t="shared" si="1076"/>
        <v>0.1268</v>
      </c>
      <c r="R817" s="130">
        <f t="shared" si="1071"/>
        <v>1.005147904</v>
      </c>
      <c r="S817" s="123">
        <f t="shared" si="1125"/>
        <v>6.2272118499999998</v>
      </c>
      <c r="T817" s="123">
        <f t="shared" si="1077"/>
        <v>0</v>
      </c>
      <c r="U817" s="131" t="str">
        <f t="shared" ref="U817" si="1129">U816</f>
        <v>J=</v>
      </c>
      <c r="V817" s="140">
        <f t="shared" si="1116"/>
        <v>44796</v>
      </c>
      <c r="W817" s="4"/>
      <c r="X817" s="4"/>
      <c r="Y817" s="4"/>
      <c r="AD817" s="5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</row>
    <row r="818" spans="1:161" x14ac:dyDescent="0.2">
      <c r="A818" s="125">
        <f t="shared" si="1073"/>
        <v>44782</v>
      </c>
      <c r="B818" s="123">
        <f t="shared" si="1119"/>
        <v>1217.1073734300001</v>
      </c>
      <c r="C818" s="3">
        <f t="shared" si="1114"/>
        <v>1196.5246775400001</v>
      </c>
      <c r="D818" s="126">
        <f t="shared" si="1120"/>
        <v>1013.164</v>
      </c>
      <c r="E818" s="175">
        <f>IF(DAY(A817)=$A$7,VLOOKUP(A817,[1]A!$A$15:$C$500,3),E817)</f>
        <v>1034.8240000000001</v>
      </c>
      <c r="F818" s="127">
        <f t="shared" si="1121"/>
        <v>44736</v>
      </c>
      <c r="G818" s="122">
        <f t="shared" si="1122"/>
        <v>2.1378572471979052E-2</v>
      </c>
      <c r="H818" s="128">
        <f t="shared" si="1083"/>
        <v>17</v>
      </c>
      <c r="I818" s="128">
        <f t="shared" si="1074"/>
        <v>31</v>
      </c>
      <c r="J818" s="123">
        <f t="shared" si="1075"/>
        <v>1.0116677158008682</v>
      </c>
      <c r="K818" s="123">
        <v>1</v>
      </c>
      <c r="L818" s="123">
        <f t="shared" si="1123"/>
        <v>1.01166771</v>
      </c>
      <c r="M818" s="123">
        <f t="shared" si="1124"/>
        <v>1210.48538048</v>
      </c>
      <c r="N818" s="27">
        <f t="shared" si="1079"/>
        <v>0</v>
      </c>
      <c r="O818" s="122">
        <f t="shared" si="1105"/>
        <v>0</v>
      </c>
      <c r="P818" s="123">
        <f t="shared" si="1112"/>
        <v>0</v>
      </c>
      <c r="Q818" s="122">
        <f t="shared" si="1076"/>
        <v>0.1268</v>
      </c>
      <c r="R818" s="130">
        <f t="shared" si="1071"/>
        <v>1.0054705269999999</v>
      </c>
      <c r="S818" s="123">
        <f t="shared" si="1125"/>
        <v>6.6219929500000001</v>
      </c>
      <c r="T818" s="123">
        <f t="shared" si="1077"/>
        <v>0</v>
      </c>
      <c r="U818" s="131" t="str">
        <f t="shared" ref="U818" si="1130">U817</f>
        <v>J=</v>
      </c>
      <c r="V818" s="140">
        <f t="shared" si="1116"/>
        <v>44796</v>
      </c>
      <c r="W818" s="4"/>
      <c r="X818" s="4"/>
      <c r="Y818" s="4"/>
      <c r="AD818" s="5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</row>
    <row r="819" spans="1:161" x14ac:dyDescent="0.2">
      <c r="A819" s="125">
        <f t="shared" si="1073"/>
        <v>44783</v>
      </c>
      <c r="B819" s="123">
        <f t="shared" si="1119"/>
        <v>1218.3290874200002</v>
      </c>
      <c r="C819" s="3">
        <f t="shared" si="1114"/>
        <v>1196.5246775400001</v>
      </c>
      <c r="D819" s="126">
        <f t="shared" si="1120"/>
        <v>1013.164</v>
      </c>
      <c r="E819" s="175">
        <f>IF(DAY(A818)=$A$7,VLOOKUP(A818,[1]A!$A$15:$C$500,3),E818)</f>
        <v>1034.8240000000001</v>
      </c>
      <c r="F819" s="127">
        <f t="shared" si="1121"/>
        <v>44736</v>
      </c>
      <c r="G819" s="122">
        <f t="shared" si="1122"/>
        <v>2.1378572471979052E-2</v>
      </c>
      <c r="H819" s="128">
        <f t="shared" si="1083"/>
        <v>18</v>
      </c>
      <c r="I819" s="128">
        <f t="shared" si="1074"/>
        <v>31</v>
      </c>
      <c r="J819" s="123">
        <f t="shared" si="1075"/>
        <v>1.012358276109846</v>
      </c>
      <c r="K819" s="123">
        <v>1</v>
      </c>
      <c r="L819" s="123">
        <f t="shared" si="1123"/>
        <v>1.01235827</v>
      </c>
      <c r="M819" s="123">
        <f t="shared" si="1124"/>
        <v>1211.3116525600001</v>
      </c>
      <c r="N819" s="27">
        <f t="shared" si="1079"/>
        <v>0</v>
      </c>
      <c r="O819" s="122">
        <f t="shared" si="1105"/>
        <v>0</v>
      </c>
      <c r="P819" s="123">
        <f t="shared" si="1112"/>
        <v>0</v>
      </c>
      <c r="Q819" s="122">
        <f t="shared" si="1076"/>
        <v>0.1268</v>
      </c>
      <c r="R819" s="130">
        <f t="shared" si="1071"/>
        <v>1.005793253</v>
      </c>
      <c r="S819" s="123">
        <f t="shared" si="1125"/>
        <v>7.0174348599999998</v>
      </c>
      <c r="T819" s="123">
        <f t="shared" si="1077"/>
        <v>0</v>
      </c>
      <c r="U819" s="131" t="str">
        <f t="shared" ref="U819" si="1131">U818</f>
        <v>J=</v>
      </c>
      <c r="V819" s="140">
        <f t="shared" si="1116"/>
        <v>44796</v>
      </c>
      <c r="W819" s="4"/>
      <c r="X819" s="4"/>
      <c r="Y819" s="4"/>
      <c r="AD819" s="5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  <c r="AU819" s="13"/>
    </row>
    <row r="820" spans="1:161" x14ac:dyDescent="0.2">
      <c r="A820" s="125">
        <f t="shared" si="1073"/>
        <v>44784</v>
      </c>
      <c r="B820" s="123">
        <f t="shared" si="1119"/>
        <v>1219.5520266000001</v>
      </c>
      <c r="C820" s="3">
        <f t="shared" si="1114"/>
        <v>1196.5246775400001</v>
      </c>
      <c r="D820" s="126">
        <f t="shared" si="1120"/>
        <v>1013.164</v>
      </c>
      <c r="E820" s="175">
        <f>IF(DAY(A819)=$A$7,VLOOKUP(A819,[1]A!$A$15:$C$500,3),E819)</f>
        <v>1034.8240000000001</v>
      </c>
      <c r="F820" s="127">
        <f t="shared" si="1121"/>
        <v>44736</v>
      </c>
      <c r="G820" s="122">
        <f t="shared" si="1122"/>
        <v>2.1378572471979052E-2</v>
      </c>
      <c r="H820" s="128">
        <f t="shared" si="1083"/>
        <v>19</v>
      </c>
      <c r="I820" s="128">
        <f t="shared" si="1074"/>
        <v>31</v>
      </c>
      <c r="J820" s="123">
        <f t="shared" si="1075"/>
        <v>1.01304930779251</v>
      </c>
      <c r="K820" s="123">
        <v>1</v>
      </c>
      <c r="L820" s="123">
        <f t="shared" si="1123"/>
        <v>1.0130493</v>
      </c>
      <c r="M820" s="123">
        <f t="shared" si="1124"/>
        <v>1212.1384870100001</v>
      </c>
      <c r="N820" s="27">
        <f t="shared" si="1079"/>
        <v>0</v>
      </c>
      <c r="O820" s="122">
        <f t="shared" si="1105"/>
        <v>0</v>
      </c>
      <c r="P820" s="123">
        <f t="shared" si="1112"/>
        <v>0</v>
      </c>
      <c r="Q820" s="122">
        <f t="shared" si="1076"/>
        <v>0.1268</v>
      </c>
      <c r="R820" s="130">
        <f t="shared" si="1071"/>
        <v>1.006116083</v>
      </c>
      <c r="S820" s="123">
        <f t="shared" si="1125"/>
        <v>7.4135395900000001</v>
      </c>
      <c r="T820" s="123">
        <f t="shared" si="1077"/>
        <v>0</v>
      </c>
      <c r="U820" s="131" t="str">
        <f t="shared" ref="U820" si="1132">U819</f>
        <v>J=</v>
      </c>
      <c r="V820" s="140">
        <f t="shared" si="1116"/>
        <v>44796</v>
      </c>
      <c r="W820" s="4"/>
      <c r="X820" s="4"/>
      <c r="Y820" s="4"/>
      <c r="AD820" s="5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  <c r="AU820" s="13"/>
    </row>
    <row r="821" spans="1:161" x14ac:dyDescent="0.2">
      <c r="A821" s="125">
        <f t="shared" si="1073"/>
        <v>44785</v>
      </c>
      <c r="B821" s="123">
        <f t="shared" si="1119"/>
        <v>1220.7762026</v>
      </c>
      <c r="C821" s="3">
        <f t="shared" si="1114"/>
        <v>1196.5246775400001</v>
      </c>
      <c r="D821" s="126">
        <f t="shared" si="1120"/>
        <v>1013.164</v>
      </c>
      <c r="E821" s="175">
        <f>IF(DAY(A820)=$A$7,VLOOKUP(A820,[1]A!$A$15:$C$500,3),E820)</f>
        <v>1034.8240000000001</v>
      </c>
      <c r="F821" s="127">
        <f t="shared" si="1121"/>
        <v>44736</v>
      </c>
      <c r="G821" s="122">
        <f t="shared" si="1122"/>
        <v>2.1378572471979052E-2</v>
      </c>
      <c r="H821" s="128">
        <f t="shared" si="1083"/>
        <v>20</v>
      </c>
      <c r="I821" s="128">
        <f t="shared" si="1074"/>
        <v>31</v>
      </c>
      <c r="J821" s="123">
        <f t="shared" si="1075"/>
        <v>1.0137408111706181</v>
      </c>
      <c r="K821" s="123">
        <v>1</v>
      </c>
      <c r="L821" s="123">
        <f t="shared" si="1123"/>
        <v>1.01374081</v>
      </c>
      <c r="M821" s="123">
        <f t="shared" si="1124"/>
        <v>1212.9658957900001</v>
      </c>
      <c r="N821" s="27">
        <f t="shared" si="1079"/>
        <v>0</v>
      </c>
      <c r="O821" s="122">
        <f t="shared" si="1105"/>
        <v>0</v>
      </c>
      <c r="P821" s="123">
        <f t="shared" si="1112"/>
        <v>0</v>
      </c>
      <c r="Q821" s="122">
        <f t="shared" si="1076"/>
        <v>0.1268</v>
      </c>
      <c r="R821" s="130">
        <f t="shared" si="1071"/>
        <v>1.0064390160000001</v>
      </c>
      <c r="S821" s="123">
        <f t="shared" si="1125"/>
        <v>7.8103068100000002</v>
      </c>
      <c r="T821" s="123">
        <f t="shared" si="1077"/>
        <v>0</v>
      </c>
      <c r="U821" s="131" t="str">
        <f t="shared" ref="U821" si="1133">U820</f>
        <v>J=</v>
      </c>
      <c r="V821" s="140">
        <f t="shared" si="1116"/>
        <v>44796</v>
      </c>
      <c r="W821" s="4"/>
      <c r="X821" s="4"/>
      <c r="Y821" s="4"/>
      <c r="AD821" s="5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  <c r="AU821" s="13"/>
    </row>
    <row r="822" spans="1:161" x14ac:dyDescent="0.2">
      <c r="A822" s="125">
        <f t="shared" si="1073"/>
        <v>44786</v>
      </c>
      <c r="B822" s="123">
        <f t="shared" si="1119"/>
        <v>1222.00159334</v>
      </c>
      <c r="C822" s="3">
        <f t="shared" si="1114"/>
        <v>1196.5246775400001</v>
      </c>
      <c r="D822" s="126">
        <f t="shared" si="1120"/>
        <v>1013.164</v>
      </c>
      <c r="E822" s="175">
        <f>IF(DAY(A821)=$A$7,VLOOKUP(A821,[1]A!$A$15:$C$500,3),E821)</f>
        <v>1034.8240000000001</v>
      </c>
      <c r="F822" s="127">
        <f t="shared" si="1121"/>
        <v>44736</v>
      </c>
      <c r="G822" s="122">
        <f t="shared" si="1122"/>
        <v>2.1378572471979052E-2</v>
      </c>
      <c r="H822" s="128">
        <f t="shared" si="1083"/>
        <v>21</v>
      </c>
      <c r="I822" s="128">
        <f t="shared" si="1074"/>
        <v>31</v>
      </c>
      <c r="J822" s="123">
        <f t="shared" si="1075"/>
        <v>1.0144327865661473</v>
      </c>
      <c r="K822" s="123">
        <v>1</v>
      </c>
      <c r="L822" s="123">
        <f t="shared" si="1123"/>
        <v>1.0144327799999999</v>
      </c>
      <c r="M822" s="123">
        <f t="shared" si="1124"/>
        <v>1213.79385497</v>
      </c>
      <c r="N822" s="27">
        <f t="shared" si="1079"/>
        <v>0</v>
      </c>
      <c r="O822" s="122">
        <f t="shared" si="1105"/>
        <v>0</v>
      </c>
      <c r="P822" s="123">
        <f t="shared" si="1112"/>
        <v>0</v>
      </c>
      <c r="Q822" s="122">
        <f t="shared" si="1076"/>
        <v>0.1268</v>
      </c>
      <c r="R822" s="130">
        <f t="shared" si="1071"/>
        <v>1.0067620530000001</v>
      </c>
      <c r="S822" s="123">
        <f t="shared" si="1125"/>
        <v>8.2077383699999995</v>
      </c>
      <c r="T822" s="123">
        <f t="shared" si="1077"/>
        <v>0</v>
      </c>
      <c r="U822" s="131" t="str">
        <f t="shared" ref="U822" si="1134">U821</f>
        <v>J=</v>
      </c>
      <c r="V822" s="140">
        <f t="shared" si="1116"/>
        <v>44796</v>
      </c>
      <c r="W822" s="4"/>
      <c r="X822" s="4"/>
      <c r="Y822" s="4"/>
      <c r="AD822" s="5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  <c r="AU822" s="13"/>
    </row>
    <row r="823" spans="1:161" x14ac:dyDescent="0.2">
      <c r="A823" s="125">
        <f t="shared" si="1073"/>
        <v>44787</v>
      </c>
      <c r="B823" s="123">
        <f t="shared" si="1119"/>
        <v>1223.2282225199999</v>
      </c>
      <c r="C823" s="3">
        <f t="shared" si="1114"/>
        <v>1196.5246775400001</v>
      </c>
      <c r="D823" s="126">
        <f t="shared" si="1120"/>
        <v>1013.164</v>
      </c>
      <c r="E823" s="175">
        <f>IF(DAY(A822)=$A$7,VLOOKUP(A822,[1]A!$A$15:$C$500,3),E822)</f>
        <v>1034.8240000000001</v>
      </c>
      <c r="F823" s="127">
        <f t="shared" si="1121"/>
        <v>44736</v>
      </c>
      <c r="G823" s="122">
        <f t="shared" si="1122"/>
        <v>2.1378572471979052E-2</v>
      </c>
      <c r="H823" s="128">
        <f t="shared" si="1083"/>
        <v>22</v>
      </c>
      <c r="I823" s="128">
        <f t="shared" si="1074"/>
        <v>31</v>
      </c>
      <c r="J823" s="123">
        <f t="shared" si="1075"/>
        <v>1.0151252343012951</v>
      </c>
      <c r="K823" s="123">
        <v>1</v>
      </c>
      <c r="L823" s="123">
        <f t="shared" si="1123"/>
        <v>1.01512523</v>
      </c>
      <c r="M823" s="123">
        <f t="shared" si="1124"/>
        <v>1214.6223884799999</v>
      </c>
      <c r="N823" s="27">
        <f t="shared" si="1079"/>
        <v>0</v>
      </c>
      <c r="O823" s="122">
        <f t="shared" si="1105"/>
        <v>0</v>
      </c>
      <c r="P823" s="123">
        <f t="shared" si="1112"/>
        <v>0</v>
      </c>
      <c r="Q823" s="122">
        <f t="shared" si="1076"/>
        <v>0.1268</v>
      </c>
      <c r="R823" s="130">
        <f t="shared" si="1071"/>
        <v>1.007085193</v>
      </c>
      <c r="S823" s="123">
        <f t="shared" si="1125"/>
        <v>8.6058340399999995</v>
      </c>
      <c r="T823" s="123">
        <f t="shared" si="1077"/>
        <v>0</v>
      </c>
      <c r="U823" s="131" t="str">
        <f t="shared" ref="U823" si="1135">U822</f>
        <v>J=</v>
      </c>
      <c r="V823" s="140">
        <f t="shared" si="1116"/>
        <v>44796</v>
      </c>
      <c r="W823" s="4"/>
      <c r="X823" s="4"/>
      <c r="Y823" s="4"/>
      <c r="AD823" s="5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  <c r="AU823" s="13"/>
    </row>
    <row r="824" spans="1:161" x14ac:dyDescent="0.2">
      <c r="A824" s="125">
        <f t="shared" si="1073"/>
        <v>44788</v>
      </c>
      <c r="B824" s="123">
        <f t="shared" si="1119"/>
        <v>1224.4560813200001</v>
      </c>
      <c r="C824" s="3">
        <f t="shared" si="1114"/>
        <v>1196.5246775400001</v>
      </c>
      <c r="D824" s="126">
        <f t="shared" si="1120"/>
        <v>1013.164</v>
      </c>
      <c r="E824" s="175">
        <f>IF(DAY(A823)=$A$7,VLOOKUP(A823,[1]A!$A$15:$C$500,3),E823)</f>
        <v>1034.8240000000001</v>
      </c>
      <c r="F824" s="127">
        <f t="shared" si="1121"/>
        <v>44736</v>
      </c>
      <c r="G824" s="122">
        <f t="shared" si="1122"/>
        <v>2.1378572471979052E-2</v>
      </c>
      <c r="H824" s="128">
        <f t="shared" si="1083"/>
        <v>23</v>
      </c>
      <c r="I824" s="128">
        <f t="shared" si="1074"/>
        <v>31</v>
      </c>
      <c r="J824" s="123">
        <f t="shared" si="1075"/>
        <v>1.0158181546984784</v>
      </c>
      <c r="K824" s="123">
        <v>1</v>
      </c>
      <c r="L824" s="123">
        <f t="shared" si="1123"/>
        <v>1.0158181500000001</v>
      </c>
      <c r="M824" s="123">
        <f t="shared" si="1124"/>
        <v>1215.45148436</v>
      </c>
      <c r="N824" s="27">
        <f t="shared" si="1079"/>
        <v>0</v>
      </c>
      <c r="O824" s="122">
        <f t="shared" si="1105"/>
        <v>0</v>
      </c>
      <c r="P824" s="123">
        <f t="shared" si="1112"/>
        <v>0</v>
      </c>
      <c r="Q824" s="122">
        <f t="shared" si="1076"/>
        <v>0.1268</v>
      </c>
      <c r="R824" s="130">
        <f t="shared" si="1071"/>
        <v>1.0074084379999999</v>
      </c>
      <c r="S824" s="123">
        <f t="shared" si="1125"/>
        <v>9.0045969600000006</v>
      </c>
      <c r="T824" s="123">
        <f t="shared" si="1077"/>
        <v>0</v>
      </c>
      <c r="U824" s="131" t="str">
        <f t="shared" ref="U824" si="1136">U823</f>
        <v>J=</v>
      </c>
      <c r="V824" s="140">
        <f t="shared" si="1116"/>
        <v>44796</v>
      </c>
      <c r="W824" s="4"/>
      <c r="X824" s="4"/>
      <c r="Y824" s="4"/>
      <c r="AD824" s="5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</row>
    <row r="825" spans="1:161" x14ac:dyDescent="0.2">
      <c r="A825" s="125">
        <f t="shared" si="1073"/>
        <v>44789</v>
      </c>
      <c r="B825" s="123">
        <f t="shared" si="1119"/>
        <v>1225.6851681200001</v>
      </c>
      <c r="C825" s="3">
        <f t="shared" si="1114"/>
        <v>1196.5246775400001</v>
      </c>
      <c r="D825" s="126">
        <f t="shared" si="1120"/>
        <v>1013.164</v>
      </c>
      <c r="E825" s="175">
        <f>IF(DAY(A824)=$A$7,VLOOKUP(A824,[1]A!$A$15:$C$500,3),E824)</f>
        <v>1034.8240000000001</v>
      </c>
      <c r="F825" s="127">
        <f t="shared" si="1121"/>
        <v>44736</v>
      </c>
      <c r="G825" s="122">
        <f t="shared" si="1122"/>
        <v>2.1378572471979052E-2</v>
      </c>
      <c r="H825" s="128">
        <f t="shared" si="1083"/>
        <v>24</v>
      </c>
      <c r="I825" s="128">
        <f t="shared" si="1074"/>
        <v>31</v>
      </c>
      <c r="J825" s="123">
        <f t="shared" si="1075"/>
        <v>1.0165115480803346</v>
      </c>
      <c r="K825" s="123">
        <v>1</v>
      </c>
      <c r="L825" s="123">
        <f t="shared" si="1123"/>
        <v>1.01651154</v>
      </c>
      <c r="M825" s="123">
        <f t="shared" si="1124"/>
        <v>1216.28114261</v>
      </c>
      <c r="N825" s="27">
        <f t="shared" si="1079"/>
        <v>0</v>
      </c>
      <c r="O825" s="122">
        <f t="shared" si="1105"/>
        <v>0</v>
      </c>
      <c r="P825" s="123">
        <f t="shared" si="1112"/>
        <v>0</v>
      </c>
      <c r="Q825" s="122">
        <f t="shared" si="1076"/>
        <v>0.1268</v>
      </c>
      <c r="R825" s="130">
        <f t="shared" si="1071"/>
        <v>1.0077317859999999</v>
      </c>
      <c r="S825" s="123">
        <f t="shared" si="1125"/>
        <v>9.4040255100000003</v>
      </c>
      <c r="T825" s="123">
        <f t="shared" si="1077"/>
        <v>0</v>
      </c>
      <c r="U825" s="131" t="str">
        <f t="shared" ref="U825" si="1137">U824</f>
        <v>J=</v>
      </c>
      <c r="V825" s="140">
        <f t="shared" si="1116"/>
        <v>44796</v>
      </c>
      <c r="W825" s="4"/>
      <c r="X825" s="4"/>
      <c r="Y825" s="4"/>
      <c r="AD825" s="5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</row>
    <row r="826" spans="1:161" x14ac:dyDescent="0.2">
      <c r="A826" s="125">
        <f t="shared" si="1073"/>
        <v>44790</v>
      </c>
      <c r="B826" s="123">
        <f t="shared" si="1119"/>
        <v>1226.9154969799999</v>
      </c>
      <c r="C826" s="3">
        <f t="shared" si="1114"/>
        <v>1196.5246775400001</v>
      </c>
      <c r="D826" s="126">
        <f t="shared" si="1120"/>
        <v>1013.164</v>
      </c>
      <c r="E826" s="175">
        <f>IF(DAY(A825)=$A$7,VLOOKUP(A825,[1]A!$A$15:$C$500,3),E825)</f>
        <v>1034.8240000000001</v>
      </c>
      <c r="F826" s="127">
        <f t="shared" si="1121"/>
        <v>44736</v>
      </c>
      <c r="G826" s="122">
        <f t="shared" si="1122"/>
        <v>2.1378572471979052E-2</v>
      </c>
      <c r="H826" s="128">
        <f t="shared" si="1083"/>
        <v>25</v>
      </c>
      <c r="I826" s="128">
        <f t="shared" si="1074"/>
        <v>31</v>
      </c>
      <c r="J826" s="123">
        <f t="shared" si="1075"/>
        <v>1.0172054147697212</v>
      </c>
      <c r="K826" s="123">
        <v>1</v>
      </c>
      <c r="L826" s="123">
        <f t="shared" si="1123"/>
        <v>1.0172054100000001</v>
      </c>
      <c r="M826" s="123">
        <f t="shared" si="1124"/>
        <v>1217.11137519</v>
      </c>
      <c r="N826" s="27">
        <f t="shared" si="1079"/>
        <v>0</v>
      </c>
      <c r="O826" s="122">
        <f t="shared" si="1105"/>
        <v>0</v>
      </c>
      <c r="P826" s="123">
        <f t="shared" si="1112"/>
        <v>0</v>
      </c>
      <c r="Q826" s="122">
        <f t="shared" si="1076"/>
        <v>0.1268</v>
      </c>
      <c r="R826" s="130">
        <f t="shared" si="1071"/>
        <v>1.0080552380000001</v>
      </c>
      <c r="S826" s="123">
        <f t="shared" si="1125"/>
        <v>9.8041217899999999</v>
      </c>
      <c r="T826" s="123">
        <f t="shared" si="1077"/>
        <v>0</v>
      </c>
      <c r="U826" s="131" t="str">
        <f t="shared" ref="U826" si="1138">U825</f>
        <v>J=</v>
      </c>
      <c r="V826" s="140">
        <f t="shared" si="1116"/>
        <v>44796</v>
      </c>
      <c r="W826" s="4"/>
      <c r="X826" s="4"/>
      <c r="Y826" s="4"/>
      <c r="AD826" s="5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</row>
    <row r="827" spans="1:161" x14ac:dyDescent="0.2">
      <c r="A827" s="125">
        <f t="shared" si="1073"/>
        <v>44791</v>
      </c>
      <c r="B827" s="123">
        <f t="shared" si="1119"/>
        <v>1228.1470554499999</v>
      </c>
      <c r="C827" s="3">
        <f t="shared" si="1114"/>
        <v>1196.5246775400001</v>
      </c>
      <c r="D827" s="126">
        <f t="shared" si="1120"/>
        <v>1013.164</v>
      </c>
      <c r="E827" s="175">
        <f>IF(DAY(A826)=$A$7,VLOOKUP(A826,[1]A!$A$15:$C$500,3),E826)</f>
        <v>1034.8240000000001</v>
      </c>
      <c r="F827" s="127">
        <f t="shared" si="1121"/>
        <v>44736</v>
      </c>
      <c r="G827" s="122">
        <f t="shared" si="1122"/>
        <v>2.1378572471979052E-2</v>
      </c>
      <c r="H827" s="128">
        <f t="shared" si="1083"/>
        <v>26</v>
      </c>
      <c r="I827" s="128">
        <f t="shared" si="1074"/>
        <v>31</v>
      </c>
      <c r="J827" s="123">
        <f t="shared" si="1075"/>
        <v>1.0178997550897158</v>
      </c>
      <c r="K827" s="123">
        <v>1</v>
      </c>
      <c r="L827" s="123">
        <f t="shared" si="1123"/>
        <v>1.01789975</v>
      </c>
      <c r="M827" s="123">
        <f t="shared" si="1124"/>
        <v>1217.94217013</v>
      </c>
      <c r="N827" s="27">
        <f t="shared" si="1079"/>
        <v>0</v>
      </c>
      <c r="O827" s="122">
        <f t="shared" si="1105"/>
        <v>0</v>
      </c>
      <c r="P827" s="123">
        <f t="shared" si="1112"/>
        <v>0</v>
      </c>
      <c r="Q827" s="122">
        <f t="shared" si="1076"/>
        <v>0.1268</v>
      </c>
      <c r="R827" s="130">
        <f t="shared" si="1071"/>
        <v>1.0083787930000001</v>
      </c>
      <c r="S827" s="123">
        <f t="shared" si="1125"/>
        <v>10.204885320000001</v>
      </c>
      <c r="T827" s="123">
        <f t="shared" si="1077"/>
        <v>0</v>
      </c>
      <c r="U827" s="131" t="str">
        <f t="shared" ref="U827" si="1139">U826</f>
        <v>J=</v>
      </c>
      <c r="V827" s="140">
        <f t="shared" si="1116"/>
        <v>44796</v>
      </c>
      <c r="W827" s="4"/>
      <c r="X827" s="4"/>
      <c r="Y827" s="4"/>
      <c r="AD827" s="5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</row>
    <row r="828" spans="1:161" x14ac:dyDescent="0.2">
      <c r="A828" s="125">
        <f t="shared" si="1073"/>
        <v>44792</v>
      </c>
      <c r="B828" s="123">
        <f t="shared" si="1119"/>
        <v>1229.37984678</v>
      </c>
      <c r="C828" s="3">
        <f t="shared" si="1114"/>
        <v>1196.5246775400001</v>
      </c>
      <c r="D828" s="126">
        <f t="shared" si="1120"/>
        <v>1013.164</v>
      </c>
      <c r="E828" s="175">
        <f>IF(DAY(A827)=$A$7,VLOOKUP(A827,[1]A!$A$15:$C$500,3),E827)</f>
        <v>1034.8240000000001</v>
      </c>
      <c r="F828" s="127">
        <f t="shared" si="1121"/>
        <v>44736</v>
      </c>
      <c r="G828" s="122">
        <f t="shared" si="1122"/>
        <v>2.1378572471979052E-2</v>
      </c>
      <c r="H828" s="128">
        <f t="shared" si="1083"/>
        <v>27</v>
      </c>
      <c r="I828" s="128">
        <f t="shared" si="1074"/>
        <v>31</v>
      </c>
      <c r="J828" s="123">
        <f t="shared" si="1075"/>
        <v>1.0185945693636167</v>
      </c>
      <c r="K828" s="123">
        <v>1</v>
      </c>
      <c r="L828" s="123">
        <f t="shared" si="1123"/>
        <v>1.0185945599999999</v>
      </c>
      <c r="M828" s="123">
        <f t="shared" si="1124"/>
        <v>1218.77352744</v>
      </c>
      <c r="N828" s="27">
        <f t="shared" si="1079"/>
        <v>0</v>
      </c>
      <c r="O828" s="122">
        <f t="shared" si="1105"/>
        <v>0</v>
      </c>
      <c r="P828" s="123">
        <f t="shared" si="1112"/>
        <v>0</v>
      </c>
      <c r="Q828" s="122">
        <f t="shared" si="1076"/>
        <v>0.1268</v>
      </c>
      <c r="R828" s="130">
        <f t="shared" si="1071"/>
        <v>1.0087024529999999</v>
      </c>
      <c r="S828" s="123">
        <f t="shared" si="1125"/>
        <v>10.606319340000001</v>
      </c>
      <c r="T828" s="123">
        <f t="shared" si="1077"/>
        <v>0</v>
      </c>
      <c r="U828" s="131" t="str">
        <f t="shared" ref="U828" si="1140">U827</f>
        <v>J=</v>
      </c>
      <c r="V828" s="140">
        <f t="shared" si="1116"/>
        <v>44796</v>
      </c>
      <c r="W828" s="4"/>
      <c r="X828" s="4"/>
      <c r="Y828" s="4"/>
      <c r="AD828" s="5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</row>
    <row r="829" spans="1:161" x14ac:dyDescent="0.2">
      <c r="A829" s="125">
        <f t="shared" si="1073"/>
        <v>44793</v>
      </c>
      <c r="B829" s="123">
        <f t="shared" si="1119"/>
        <v>1230.61388139</v>
      </c>
      <c r="C829" s="3">
        <f t="shared" si="1114"/>
        <v>1196.5246775400001</v>
      </c>
      <c r="D829" s="126">
        <f t="shared" si="1120"/>
        <v>1013.164</v>
      </c>
      <c r="E829" s="175">
        <f>IF(DAY(A828)=$A$7,VLOOKUP(A828,[1]A!$A$15:$C$500,3),E828)</f>
        <v>1034.8240000000001</v>
      </c>
      <c r="F829" s="127">
        <f t="shared" si="1121"/>
        <v>44736</v>
      </c>
      <c r="G829" s="122">
        <f t="shared" si="1122"/>
        <v>2.1378572471979052E-2</v>
      </c>
      <c r="H829" s="128">
        <f t="shared" si="1083"/>
        <v>28</v>
      </c>
      <c r="I829" s="128">
        <f t="shared" si="1074"/>
        <v>31</v>
      </c>
      <c r="J829" s="123">
        <f t="shared" si="1075"/>
        <v>1.0192898579149432</v>
      </c>
      <c r="K829" s="123">
        <v>1</v>
      </c>
      <c r="L829" s="123">
        <f t="shared" si="1123"/>
        <v>1.0192898500000001</v>
      </c>
      <c r="M829" s="123">
        <f t="shared" si="1124"/>
        <v>1219.6054590900001</v>
      </c>
      <c r="N829" s="27">
        <f t="shared" si="1079"/>
        <v>0</v>
      </c>
      <c r="O829" s="122">
        <f t="shared" si="1105"/>
        <v>0</v>
      </c>
      <c r="P829" s="123">
        <f t="shared" si="1112"/>
        <v>0</v>
      </c>
      <c r="Q829" s="122">
        <f t="shared" si="1076"/>
        <v>0.1268</v>
      </c>
      <c r="R829" s="130">
        <f t="shared" si="1071"/>
        <v>1.0090262160000001</v>
      </c>
      <c r="S829" s="123">
        <f t="shared" si="1125"/>
        <v>11.008422299999999</v>
      </c>
      <c r="T829" s="123">
        <f t="shared" si="1077"/>
        <v>0</v>
      </c>
      <c r="U829" s="131" t="str">
        <f t="shared" ref="U829" si="1141">U828</f>
        <v>J=</v>
      </c>
      <c r="V829" s="140">
        <f t="shared" si="1116"/>
        <v>44796</v>
      </c>
      <c r="W829" s="4"/>
      <c r="X829" s="4"/>
      <c r="Y829" s="4"/>
      <c r="AD829" s="5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</row>
    <row r="830" spans="1:161" x14ac:dyDescent="0.2">
      <c r="A830" s="125">
        <f t="shared" si="1073"/>
        <v>44794</v>
      </c>
      <c r="B830" s="123">
        <f t="shared" si="1119"/>
        <v>1231.8491625499998</v>
      </c>
      <c r="C830" s="3">
        <f t="shared" si="1114"/>
        <v>1196.5246775400001</v>
      </c>
      <c r="D830" s="126">
        <f t="shared" si="1120"/>
        <v>1013.164</v>
      </c>
      <c r="E830" s="175">
        <f>IF(DAY(A829)=$A$7,VLOOKUP(A829,[1]A!$A$15:$C$500,3),E829)</f>
        <v>1034.8240000000001</v>
      </c>
      <c r="F830" s="127">
        <f t="shared" si="1121"/>
        <v>44736</v>
      </c>
      <c r="G830" s="122">
        <f t="shared" si="1122"/>
        <v>2.1378572471979052E-2</v>
      </c>
      <c r="H830" s="128">
        <f t="shared" si="1083"/>
        <v>29</v>
      </c>
      <c r="I830" s="128">
        <f t="shared" si="1074"/>
        <v>31</v>
      </c>
      <c r="J830" s="123">
        <f t="shared" si="1075"/>
        <v>1.019985621067435</v>
      </c>
      <c r="K830" s="123">
        <v>1</v>
      </c>
      <c r="L830" s="123">
        <f t="shared" si="1123"/>
        <v>1.0199856199999999</v>
      </c>
      <c r="M830" s="123">
        <f t="shared" si="1124"/>
        <v>1220.4379650599999</v>
      </c>
      <c r="N830" s="27">
        <f t="shared" si="1079"/>
        <v>0</v>
      </c>
      <c r="O830" s="122">
        <f t="shared" si="1105"/>
        <v>0</v>
      </c>
      <c r="P830" s="123">
        <f t="shared" si="1112"/>
        <v>0</v>
      </c>
      <c r="Q830" s="122">
        <f t="shared" si="1076"/>
        <v>0.1268</v>
      </c>
      <c r="R830" s="130">
        <f t="shared" si="1071"/>
        <v>1.009350084</v>
      </c>
      <c r="S830" s="123">
        <f t="shared" si="1125"/>
        <v>11.411197489999999</v>
      </c>
      <c r="T830" s="123">
        <f t="shared" si="1077"/>
        <v>0</v>
      </c>
      <c r="U830" s="131" t="str">
        <f t="shared" ref="U830" si="1142">U829</f>
        <v>J=</v>
      </c>
      <c r="V830" s="140">
        <f t="shared" si="1116"/>
        <v>44796</v>
      </c>
      <c r="W830" s="4"/>
      <c r="X830" s="4"/>
      <c r="Y830" s="4"/>
      <c r="AD830" s="5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</row>
    <row r="831" spans="1:161" x14ac:dyDescent="0.2">
      <c r="A831" s="125">
        <f t="shared" si="1073"/>
        <v>44795</v>
      </c>
      <c r="B831" s="123">
        <f t="shared" si="1119"/>
        <v>1233.08566447</v>
      </c>
      <c r="C831" s="3">
        <f t="shared" si="1114"/>
        <v>1196.5246775400001</v>
      </c>
      <c r="D831" s="126">
        <f t="shared" si="1120"/>
        <v>1013.164</v>
      </c>
      <c r="E831" s="175">
        <f>IF(DAY(A830)=$A$7,VLOOKUP(A830,[1]A!$A$15:$C$500,3),E830)</f>
        <v>1034.8240000000001</v>
      </c>
      <c r="F831" s="127">
        <f t="shared" si="1121"/>
        <v>44736</v>
      </c>
      <c r="G831" s="122">
        <f t="shared" si="1122"/>
        <v>2.1378572471979052E-2</v>
      </c>
      <c r="H831" s="128">
        <f t="shared" si="1083"/>
        <v>30</v>
      </c>
      <c r="I831" s="128">
        <f t="shared" si="1074"/>
        <v>31</v>
      </c>
      <c r="J831" s="123">
        <f t="shared" si="1075"/>
        <v>1.020681859145053</v>
      </c>
      <c r="K831" s="123">
        <v>1</v>
      </c>
      <c r="L831" s="123">
        <f t="shared" si="1123"/>
        <v>1.0206818499999999</v>
      </c>
      <c r="M831" s="123">
        <f t="shared" si="1124"/>
        <v>1221.2710214399999</v>
      </c>
      <c r="N831" s="27">
        <f t="shared" si="1079"/>
        <v>0</v>
      </c>
      <c r="O831" s="122">
        <f t="shared" si="1105"/>
        <v>0</v>
      </c>
      <c r="P831" s="123">
        <f t="shared" si="1112"/>
        <v>0</v>
      </c>
      <c r="Q831" s="122">
        <f t="shared" si="1076"/>
        <v>0.1268</v>
      </c>
      <c r="R831" s="130">
        <f t="shared" si="1071"/>
        <v>1.0096740550000001</v>
      </c>
      <c r="S831" s="123">
        <f t="shared" si="1125"/>
        <v>11.814643029999999</v>
      </c>
      <c r="T831" s="123">
        <f t="shared" si="1077"/>
        <v>0</v>
      </c>
      <c r="U831" s="131" t="str">
        <f t="shared" ref="U831" si="1143">U830</f>
        <v>J=</v>
      </c>
      <c r="V831" s="140">
        <f t="shared" si="1116"/>
        <v>44796</v>
      </c>
      <c r="W831" s="28"/>
      <c r="X831" s="4"/>
      <c r="Y831" s="4"/>
      <c r="AA831" s="18"/>
      <c r="AB831" s="18"/>
      <c r="AC831" s="18"/>
      <c r="AD831" s="19"/>
      <c r="AE831" s="18"/>
      <c r="AF831" s="18"/>
      <c r="AG831" s="18"/>
      <c r="AH831" s="18"/>
      <c r="AI831" s="17"/>
      <c r="AJ831" s="17"/>
      <c r="AK831" s="17"/>
      <c r="AL831" s="17"/>
      <c r="AM831" s="17"/>
      <c r="AN831" s="17"/>
      <c r="AO831" s="17"/>
      <c r="AP831" s="17"/>
      <c r="AQ831" s="17"/>
      <c r="AR831" s="17"/>
      <c r="AS831" s="17"/>
      <c r="AT831" s="17"/>
      <c r="AU831" s="17"/>
      <c r="AV831" s="18"/>
      <c r="AW831" s="18"/>
      <c r="AX831" s="18"/>
      <c r="AY831" s="18"/>
      <c r="AZ831" s="18"/>
      <c r="BA831" s="18"/>
      <c r="BB831" s="18"/>
      <c r="BC831" s="18"/>
      <c r="BD831" s="18"/>
      <c r="BE831" s="18"/>
      <c r="BF831" s="18"/>
      <c r="BG831" s="18"/>
      <c r="BH831" s="18"/>
      <c r="BI831" s="18"/>
      <c r="BJ831" s="18"/>
      <c r="BK831" s="18"/>
      <c r="BL831" s="18"/>
      <c r="BM831" s="18"/>
      <c r="BN831" s="18"/>
      <c r="BO831" s="18"/>
      <c r="BP831" s="18"/>
      <c r="BQ831" s="18"/>
      <c r="BR831" s="18"/>
      <c r="BS831" s="18"/>
      <c r="BT831" s="18"/>
      <c r="BU831" s="18"/>
      <c r="BV831" s="18"/>
      <c r="BW831" s="18"/>
      <c r="BX831" s="18"/>
      <c r="BY831" s="18"/>
      <c r="BZ831" s="18"/>
      <c r="CA831" s="18"/>
      <c r="CB831" s="18"/>
      <c r="CC831" s="18"/>
      <c r="CD831" s="18"/>
      <c r="CE831" s="18"/>
      <c r="CF831" s="18"/>
      <c r="CG831" s="18"/>
      <c r="CH831" s="18"/>
      <c r="CI831" s="18"/>
      <c r="CJ831" s="18"/>
      <c r="CK831" s="18"/>
      <c r="CL831" s="18"/>
      <c r="CM831" s="18"/>
      <c r="CN831" s="18"/>
      <c r="CO831" s="18"/>
      <c r="CP831" s="18"/>
      <c r="CQ831" s="18"/>
      <c r="CR831" s="18"/>
      <c r="CS831" s="18"/>
      <c r="CT831" s="18"/>
      <c r="CU831" s="18"/>
      <c r="CV831" s="18"/>
      <c r="CW831" s="18"/>
      <c r="CX831" s="18"/>
      <c r="CY831" s="18"/>
      <c r="CZ831" s="18"/>
      <c r="DA831" s="18"/>
      <c r="DB831" s="18"/>
      <c r="DC831" s="18"/>
      <c r="DD831" s="18"/>
      <c r="DE831" s="18"/>
      <c r="DF831" s="18"/>
      <c r="DG831" s="18"/>
      <c r="DH831" s="18"/>
      <c r="DI831" s="18"/>
      <c r="DJ831" s="18"/>
      <c r="DK831" s="18"/>
      <c r="DL831" s="18"/>
      <c r="DM831" s="18"/>
      <c r="DN831" s="18"/>
      <c r="DO831" s="18"/>
      <c r="DP831" s="18"/>
      <c r="DQ831" s="18"/>
      <c r="DR831" s="18"/>
      <c r="DS831" s="18"/>
      <c r="DT831" s="18"/>
      <c r="DU831" s="18"/>
      <c r="DV831" s="18"/>
      <c r="DW831" s="18"/>
      <c r="DX831" s="18"/>
      <c r="DY831" s="18"/>
      <c r="DZ831" s="18"/>
      <c r="EA831" s="18"/>
      <c r="EB831" s="18"/>
      <c r="EC831" s="18"/>
      <c r="ED831" s="18"/>
      <c r="EE831" s="18"/>
      <c r="EF831" s="18"/>
      <c r="EG831" s="18"/>
      <c r="EH831" s="18"/>
      <c r="EI831" s="18"/>
      <c r="EJ831" s="18"/>
      <c r="EK831" s="18"/>
      <c r="EL831" s="18"/>
      <c r="EM831" s="18"/>
      <c r="EN831" s="18"/>
      <c r="EO831" s="18"/>
      <c r="EP831" s="18"/>
      <c r="EQ831" s="18"/>
      <c r="ER831" s="18"/>
      <c r="ES831" s="18"/>
      <c r="ET831" s="18"/>
      <c r="EU831" s="18"/>
      <c r="EV831" s="18"/>
      <c r="EW831" s="18"/>
      <c r="EX831" s="18"/>
      <c r="EY831" s="18"/>
      <c r="EZ831" s="18"/>
      <c r="FA831" s="18"/>
      <c r="FB831" s="18"/>
      <c r="FC831" s="18"/>
      <c r="FD831" s="18"/>
      <c r="FE831" s="18"/>
    </row>
    <row r="832" spans="1:161" ht="15" x14ac:dyDescent="0.2">
      <c r="A832" s="125">
        <f t="shared" si="1073"/>
        <v>44796</v>
      </c>
      <c r="B832" s="123">
        <f t="shared" si="1119"/>
        <v>1234.32342541</v>
      </c>
      <c r="C832" s="3">
        <f t="shared" si="1114"/>
        <v>1196.5246775400001</v>
      </c>
      <c r="D832" s="126">
        <f t="shared" si="1120"/>
        <v>1013.164</v>
      </c>
      <c r="E832" s="175">
        <f>IF(DAY(A831)=$A$7,VLOOKUP(A831,[1]A!$A$15:$C$500,3),E831)</f>
        <v>1034.8240000000001</v>
      </c>
      <c r="F832" s="127">
        <f t="shared" si="1121"/>
        <v>44736</v>
      </c>
      <c r="G832" s="122">
        <f t="shared" si="1122"/>
        <v>2.1378572471979052E-2</v>
      </c>
      <c r="H832" s="128">
        <f t="shared" si="1083"/>
        <v>31</v>
      </c>
      <c r="I832" s="128">
        <f t="shared" si="1074"/>
        <v>31</v>
      </c>
      <c r="J832" s="123">
        <f t="shared" si="1075"/>
        <v>1.0213785724719791</v>
      </c>
      <c r="K832" s="123">
        <v>1</v>
      </c>
      <c r="L832" s="123">
        <f t="shared" si="1123"/>
        <v>1.02137857</v>
      </c>
      <c r="M832" s="123">
        <f t="shared" si="1124"/>
        <v>1222.1046641099999</v>
      </c>
      <c r="N832" s="27">
        <f t="shared" si="1079"/>
        <v>27</v>
      </c>
      <c r="O832" s="176">
        <f>P832/M832</f>
        <v>4.4447913705949763E-2</v>
      </c>
      <c r="P832" s="177">
        <v>54.320002649999999</v>
      </c>
      <c r="Q832" s="122">
        <f t="shared" si="1076"/>
        <v>0.1268</v>
      </c>
      <c r="R832" s="130">
        <f t="shared" si="1071"/>
        <v>1.00999813</v>
      </c>
      <c r="S832" s="123">
        <f t="shared" si="1125"/>
        <v>12.218761300000001</v>
      </c>
      <c r="T832" s="123">
        <f t="shared" si="1077"/>
        <v>66.538763950000003</v>
      </c>
      <c r="U832" s="131" t="str">
        <f t="shared" ref="U832" si="1144">U831</f>
        <v>J=</v>
      </c>
      <c r="V832" s="140">
        <f t="shared" si="1116"/>
        <v>44796</v>
      </c>
      <c r="W832" s="4"/>
      <c r="X832" s="4"/>
      <c r="Y832" s="4"/>
      <c r="AD832" s="5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</row>
    <row r="833" spans="1:47" x14ac:dyDescent="0.2">
      <c r="A833" s="125">
        <f t="shared" si="1073"/>
        <v>44797</v>
      </c>
      <c r="B833" s="123">
        <f t="shared" si="1119"/>
        <v>1168.48353273</v>
      </c>
      <c r="C833" s="3">
        <f t="shared" si="1114"/>
        <v>1167.7846614599998</v>
      </c>
      <c r="D833" s="126">
        <f t="shared" si="1120"/>
        <v>1034.8240000000001</v>
      </c>
      <c r="E833" s="175">
        <f>IF(DAY(A832)=$A$7,VLOOKUP(A832,[1]A!$A$15:$C$500,3),E832)</f>
        <v>1043.76</v>
      </c>
      <c r="F833" s="127">
        <f t="shared" si="1121"/>
        <v>44766</v>
      </c>
      <c r="G833" s="122">
        <f t="shared" si="1122"/>
        <v>8.6352848407071914E-3</v>
      </c>
      <c r="H833" s="128">
        <f t="shared" si="1083"/>
        <v>1</v>
      </c>
      <c r="I833" s="128">
        <f t="shared" si="1074"/>
        <v>31</v>
      </c>
      <c r="J833" s="123">
        <f t="shared" si="1075"/>
        <v>1.000277400211133</v>
      </c>
      <c r="K833" s="123">
        <v>1</v>
      </c>
      <c r="L833" s="123">
        <f t="shared" si="1123"/>
        <v>1.0002774000000001</v>
      </c>
      <c r="M833" s="123">
        <f t="shared" si="1124"/>
        <v>1168.1086049200001</v>
      </c>
      <c r="N833" s="27">
        <f t="shared" si="1079"/>
        <v>0</v>
      </c>
      <c r="O833" s="122">
        <f t="shared" ref="O833:O862" si="1145">IF(N833&gt;0,VLOOKUP(N833,$X$10:$AD$121,7),0)</f>
        <v>0</v>
      </c>
      <c r="P833" s="123">
        <f t="shared" si="1112"/>
        <v>0</v>
      </c>
      <c r="Q833" s="122">
        <f t="shared" si="1076"/>
        <v>0.1268</v>
      </c>
      <c r="R833" s="130">
        <f t="shared" si="1071"/>
        <v>1.00032097</v>
      </c>
      <c r="S833" s="123">
        <f t="shared" si="1125"/>
        <v>0.37492780999999997</v>
      </c>
      <c r="T833" s="123">
        <f t="shared" si="1077"/>
        <v>0</v>
      </c>
      <c r="U833" s="131" t="str">
        <f t="shared" ref="U833" si="1146">U832</f>
        <v>J=</v>
      </c>
      <c r="V833" s="140">
        <f t="shared" si="1116"/>
        <v>44827</v>
      </c>
      <c r="W833" s="4"/>
      <c r="X833" s="4"/>
      <c r="Y833" s="4"/>
      <c r="AD833" s="5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</row>
    <row r="834" spans="1:47" x14ac:dyDescent="0.2">
      <c r="A834" s="125">
        <f t="shared" si="1073"/>
        <v>44798</v>
      </c>
      <c r="B834" s="123">
        <f t="shared" si="1119"/>
        <v>1169.1828141200001</v>
      </c>
      <c r="C834" s="3">
        <f t="shared" si="1114"/>
        <v>1167.7846614599998</v>
      </c>
      <c r="D834" s="126">
        <f t="shared" si="1120"/>
        <v>1034.8240000000001</v>
      </c>
      <c r="E834" s="175">
        <f>IF(DAY(A833)=$A$7,VLOOKUP(A833,[1]A!$A$15:$C$500,3),E833)</f>
        <v>1043.76</v>
      </c>
      <c r="F834" s="127">
        <f t="shared" si="1121"/>
        <v>44766</v>
      </c>
      <c r="G834" s="122">
        <f t="shared" si="1122"/>
        <v>8.6352848407071914E-3</v>
      </c>
      <c r="H834" s="128">
        <f t="shared" si="1083"/>
        <v>2</v>
      </c>
      <c r="I834" s="128">
        <f t="shared" si="1074"/>
        <v>31</v>
      </c>
      <c r="J834" s="123">
        <f t="shared" si="1075"/>
        <v>1.000554877373143</v>
      </c>
      <c r="K834" s="123">
        <v>1</v>
      </c>
      <c r="L834" s="123">
        <f t="shared" si="1123"/>
        <v>1.00055487</v>
      </c>
      <c r="M834" s="123">
        <f t="shared" si="1124"/>
        <v>1168.43263013</v>
      </c>
      <c r="N834" s="27">
        <f t="shared" si="1079"/>
        <v>0</v>
      </c>
      <c r="O834" s="122">
        <f t="shared" si="1145"/>
        <v>0</v>
      </c>
      <c r="P834" s="123">
        <f t="shared" si="1112"/>
        <v>0</v>
      </c>
      <c r="Q834" s="122">
        <f t="shared" si="1076"/>
        <v>0.1268</v>
      </c>
      <c r="R834" s="130">
        <f t="shared" si="1071"/>
        <v>1.000642043</v>
      </c>
      <c r="S834" s="123">
        <f t="shared" si="1125"/>
        <v>0.75018399000000002</v>
      </c>
      <c r="T834" s="123">
        <f t="shared" si="1077"/>
        <v>0</v>
      </c>
      <c r="U834" s="131" t="str">
        <f t="shared" ref="U834" si="1147">U833</f>
        <v>J=</v>
      </c>
      <c r="V834" s="140">
        <f t="shared" si="1116"/>
        <v>44827</v>
      </c>
      <c r="W834" s="4"/>
      <c r="X834" s="4"/>
      <c r="Y834" s="4"/>
      <c r="AD834" s="5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</row>
    <row r="835" spans="1:47" x14ac:dyDescent="0.2">
      <c r="A835" s="125">
        <f t="shared" si="1073"/>
        <v>44799</v>
      </c>
      <c r="B835" s="123">
        <f t="shared" si="1119"/>
        <v>1169.8825303200001</v>
      </c>
      <c r="C835" s="3">
        <f t="shared" si="1114"/>
        <v>1167.7846614599998</v>
      </c>
      <c r="D835" s="126">
        <f t="shared" si="1120"/>
        <v>1034.8240000000001</v>
      </c>
      <c r="E835" s="175">
        <f>IF(DAY(A834)=$A$7,VLOOKUP(A834,[1]A!$A$15:$C$500,3),E834)</f>
        <v>1043.76</v>
      </c>
      <c r="F835" s="127">
        <f t="shared" si="1121"/>
        <v>44766</v>
      </c>
      <c r="G835" s="122">
        <f t="shared" si="1122"/>
        <v>8.6352848407071914E-3</v>
      </c>
      <c r="H835" s="128">
        <f t="shared" si="1083"/>
        <v>3</v>
      </c>
      <c r="I835" s="128">
        <f t="shared" si="1074"/>
        <v>31</v>
      </c>
      <c r="J835" s="123">
        <f t="shared" si="1075"/>
        <v>1.0008324315073762</v>
      </c>
      <c r="K835" s="123">
        <v>1</v>
      </c>
      <c r="L835" s="123">
        <f t="shared" si="1123"/>
        <v>1.00083243</v>
      </c>
      <c r="M835" s="123">
        <f t="shared" si="1124"/>
        <v>1168.7567604400001</v>
      </c>
      <c r="N835" s="27">
        <f t="shared" si="1079"/>
        <v>0</v>
      </c>
      <c r="O835" s="122">
        <f t="shared" si="1145"/>
        <v>0</v>
      </c>
      <c r="P835" s="123">
        <f t="shared" si="1112"/>
        <v>0</v>
      </c>
      <c r="Q835" s="122">
        <f t="shared" si="1076"/>
        <v>0.1268</v>
      </c>
      <c r="R835" s="130">
        <f t="shared" si="1071"/>
        <v>1.00096322</v>
      </c>
      <c r="S835" s="123">
        <f t="shared" si="1125"/>
        <v>1.12576988</v>
      </c>
      <c r="T835" s="123">
        <f t="shared" si="1077"/>
        <v>0</v>
      </c>
      <c r="U835" s="131" t="str">
        <f t="shared" ref="U835" si="1148">U834</f>
        <v>J=</v>
      </c>
      <c r="V835" s="140">
        <f t="shared" si="1116"/>
        <v>44827</v>
      </c>
      <c r="W835" s="4"/>
      <c r="X835" s="4"/>
      <c r="Y835" s="4"/>
      <c r="AD835" s="5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</row>
    <row r="836" spans="1:47" x14ac:dyDescent="0.2">
      <c r="A836" s="125">
        <f t="shared" si="1073"/>
        <v>44800</v>
      </c>
      <c r="B836" s="123">
        <f t="shared" si="1119"/>
        <v>1170.5826558399999</v>
      </c>
      <c r="C836" s="3">
        <f t="shared" si="1114"/>
        <v>1167.7846614599998</v>
      </c>
      <c r="D836" s="126">
        <f t="shared" si="1120"/>
        <v>1034.8240000000001</v>
      </c>
      <c r="E836" s="175">
        <f>IF(DAY(A835)=$A$7,VLOOKUP(A835,[1]A!$A$15:$C$500,3),E835)</f>
        <v>1043.76</v>
      </c>
      <c r="F836" s="127">
        <f t="shared" si="1121"/>
        <v>44766</v>
      </c>
      <c r="G836" s="122">
        <f t="shared" si="1122"/>
        <v>8.6352848407071914E-3</v>
      </c>
      <c r="H836" s="128">
        <f t="shared" si="1083"/>
        <v>4</v>
      </c>
      <c r="I836" s="128">
        <f t="shared" si="1074"/>
        <v>31</v>
      </c>
      <c r="J836" s="123">
        <f t="shared" si="1075"/>
        <v>1.001110062635185</v>
      </c>
      <c r="K836" s="123">
        <v>1</v>
      </c>
      <c r="L836" s="123">
        <f t="shared" si="1123"/>
        <v>1.00111006</v>
      </c>
      <c r="M836" s="123">
        <f t="shared" si="1124"/>
        <v>1169.0809724999999</v>
      </c>
      <c r="N836" s="27">
        <f t="shared" si="1079"/>
        <v>0</v>
      </c>
      <c r="O836" s="122">
        <f t="shared" si="1145"/>
        <v>0</v>
      </c>
      <c r="P836" s="123">
        <f t="shared" si="1112"/>
        <v>0</v>
      </c>
      <c r="Q836" s="122">
        <f t="shared" si="1076"/>
        <v>0.1268</v>
      </c>
      <c r="R836" s="130">
        <f t="shared" si="1071"/>
        <v>1.0012844990000001</v>
      </c>
      <c r="S836" s="123">
        <f t="shared" si="1125"/>
        <v>1.50168334</v>
      </c>
      <c r="T836" s="123">
        <f t="shared" si="1077"/>
        <v>0</v>
      </c>
      <c r="U836" s="131" t="str">
        <f t="shared" ref="U836" si="1149">U835</f>
        <v>J=</v>
      </c>
      <c r="V836" s="140">
        <f t="shared" si="1116"/>
        <v>44827</v>
      </c>
      <c r="W836" s="4"/>
      <c r="X836" s="4"/>
      <c r="Y836" s="4"/>
      <c r="AD836" s="5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</row>
    <row r="837" spans="1:47" x14ac:dyDescent="0.2">
      <c r="A837" s="125">
        <f t="shared" si="1073"/>
        <v>44801</v>
      </c>
      <c r="B837" s="123">
        <f t="shared" si="1119"/>
        <v>1171.2832048499999</v>
      </c>
      <c r="C837" s="3">
        <f t="shared" si="1114"/>
        <v>1167.7846614599998</v>
      </c>
      <c r="D837" s="126">
        <f t="shared" si="1120"/>
        <v>1034.8240000000001</v>
      </c>
      <c r="E837" s="175">
        <f>IF(DAY(A836)=$A$7,VLOOKUP(A836,[1]A!$A$15:$C$500,3),E836)</f>
        <v>1043.76</v>
      </c>
      <c r="F837" s="127">
        <f t="shared" si="1121"/>
        <v>44766</v>
      </c>
      <c r="G837" s="122">
        <f t="shared" si="1122"/>
        <v>8.6352848407071914E-3</v>
      </c>
      <c r="H837" s="128">
        <f t="shared" si="1083"/>
        <v>5</v>
      </c>
      <c r="I837" s="128">
        <f t="shared" si="1074"/>
        <v>31</v>
      </c>
      <c r="J837" s="123">
        <f t="shared" si="1075"/>
        <v>1.0013877707779273</v>
      </c>
      <c r="K837" s="123">
        <v>1</v>
      </c>
      <c r="L837" s="123">
        <f t="shared" si="1123"/>
        <v>1.00138777</v>
      </c>
      <c r="M837" s="123">
        <f t="shared" si="1124"/>
        <v>1169.40527797</v>
      </c>
      <c r="N837" s="27">
        <f t="shared" si="1079"/>
        <v>0</v>
      </c>
      <c r="O837" s="122">
        <f t="shared" si="1145"/>
        <v>0</v>
      </c>
      <c r="P837" s="123">
        <f t="shared" si="1112"/>
        <v>0</v>
      </c>
      <c r="Q837" s="122">
        <f t="shared" si="1076"/>
        <v>0.1268</v>
      </c>
      <c r="R837" s="130">
        <f t="shared" si="1071"/>
        <v>1.001605882</v>
      </c>
      <c r="S837" s="123">
        <f t="shared" si="1125"/>
        <v>1.87792688</v>
      </c>
      <c r="T837" s="123">
        <f t="shared" si="1077"/>
        <v>0</v>
      </c>
      <c r="U837" s="131" t="str">
        <f t="shared" ref="U837" si="1150">U836</f>
        <v>J=</v>
      </c>
      <c r="V837" s="140">
        <f t="shared" si="1116"/>
        <v>44827</v>
      </c>
      <c r="W837" s="4"/>
      <c r="X837" s="4"/>
      <c r="Y837" s="4"/>
      <c r="AD837" s="5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</row>
    <row r="838" spans="1:47" x14ac:dyDescent="0.2">
      <c r="A838" s="125">
        <f t="shared" si="1073"/>
        <v>44802</v>
      </c>
      <c r="B838" s="123">
        <f t="shared" si="1119"/>
        <v>1171.9841635499999</v>
      </c>
      <c r="C838" s="3">
        <f t="shared" si="1114"/>
        <v>1167.7846614599998</v>
      </c>
      <c r="D838" s="126">
        <f t="shared" si="1120"/>
        <v>1034.8240000000001</v>
      </c>
      <c r="E838" s="175">
        <f>IF(DAY(A837)=$A$7,VLOOKUP(A837,[1]A!$A$15:$C$500,3),E837)</f>
        <v>1043.76</v>
      </c>
      <c r="F838" s="127">
        <f t="shared" si="1121"/>
        <v>44766</v>
      </c>
      <c r="G838" s="122">
        <f t="shared" si="1122"/>
        <v>8.6352848407071914E-3</v>
      </c>
      <c r="H838" s="128">
        <f t="shared" si="1083"/>
        <v>6</v>
      </c>
      <c r="I838" s="128">
        <f t="shared" si="1074"/>
        <v>31</v>
      </c>
      <c r="J838" s="123">
        <f t="shared" si="1075"/>
        <v>1.0016655559569669</v>
      </c>
      <c r="K838" s="123">
        <v>1</v>
      </c>
      <c r="L838" s="123">
        <f t="shared" si="1123"/>
        <v>1.00166555</v>
      </c>
      <c r="M838" s="123">
        <f t="shared" si="1124"/>
        <v>1169.7296652</v>
      </c>
      <c r="N838" s="27">
        <f t="shared" si="1079"/>
        <v>0</v>
      </c>
      <c r="O838" s="122">
        <f t="shared" si="1145"/>
        <v>0</v>
      </c>
      <c r="P838" s="123">
        <f t="shared" si="1112"/>
        <v>0</v>
      </c>
      <c r="Q838" s="122">
        <f t="shared" si="1076"/>
        <v>0.1268</v>
      </c>
      <c r="R838" s="130">
        <f t="shared" si="1071"/>
        <v>1.001927367</v>
      </c>
      <c r="S838" s="123">
        <f t="shared" si="1125"/>
        <v>2.25449835</v>
      </c>
      <c r="T838" s="123">
        <f t="shared" si="1077"/>
        <v>0</v>
      </c>
      <c r="U838" s="131" t="str">
        <f t="shared" ref="U838" si="1151">U837</f>
        <v>J=</v>
      </c>
      <c r="V838" s="140">
        <f t="shared" si="1116"/>
        <v>44827</v>
      </c>
      <c r="W838" s="4"/>
      <c r="X838" s="4"/>
      <c r="Y838" s="4"/>
      <c r="AD838" s="5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</row>
    <row r="839" spans="1:47" x14ac:dyDescent="0.2">
      <c r="A839" s="125">
        <f t="shared" si="1073"/>
        <v>44803</v>
      </c>
      <c r="B839" s="123">
        <f t="shared" si="1119"/>
        <v>1172.6855461300001</v>
      </c>
      <c r="C839" s="3">
        <f t="shared" si="1114"/>
        <v>1167.7846614599998</v>
      </c>
      <c r="D839" s="126">
        <f t="shared" si="1120"/>
        <v>1034.8240000000001</v>
      </c>
      <c r="E839" s="175">
        <f>IF(DAY(A838)=$A$7,VLOOKUP(A838,[1]A!$A$15:$C$500,3),E838)</f>
        <v>1043.76</v>
      </c>
      <c r="F839" s="127">
        <f t="shared" si="1121"/>
        <v>44766</v>
      </c>
      <c r="G839" s="122">
        <f t="shared" si="1122"/>
        <v>8.6352848407071914E-3</v>
      </c>
      <c r="H839" s="128">
        <f t="shared" si="1083"/>
        <v>7</v>
      </c>
      <c r="I839" s="128">
        <f t="shared" si="1074"/>
        <v>31</v>
      </c>
      <c r="J839" s="123">
        <f t="shared" si="1075"/>
        <v>1.0019434181936739</v>
      </c>
      <c r="K839" s="123">
        <v>1</v>
      </c>
      <c r="L839" s="123">
        <f t="shared" si="1123"/>
        <v>1.00194341</v>
      </c>
      <c r="M839" s="123">
        <f t="shared" si="1124"/>
        <v>1170.05414584</v>
      </c>
      <c r="N839" s="27">
        <f t="shared" si="1079"/>
        <v>0</v>
      </c>
      <c r="O839" s="122">
        <f t="shared" si="1145"/>
        <v>0</v>
      </c>
      <c r="P839" s="123">
        <f t="shared" si="1112"/>
        <v>0</v>
      </c>
      <c r="Q839" s="122">
        <f t="shared" si="1076"/>
        <v>0.1268</v>
      </c>
      <c r="R839" s="130">
        <f t="shared" si="1071"/>
        <v>1.0022489560000001</v>
      </c>
      <c r="S839" s="123">
        <f t="shared" si="1125"/>
        <v>2.6314002900000002</v>
      </c>
      <c r="T839" s="123">
        <f t="shared" si="1077"/>
        <v>0</v>
      </c>
      <c r="U839" s="131" t="str">
        <f t="shared" ref="U839" si="1152">U838</f>
        <v>J=</v>
      </c>
      <c r="V839" s="140">
        <f t="shared" si="1116"/>
        <v>44827</v>
      </c>
      <c r="W839" s="4"/>
      <c r="X839" s="4"/>
      <c r="Y839" s="4"/>
      <c r="AD839" s="5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</row>
    <row r="840" spans="1:47" x14ac:dyDescent="0.2">
      <c r="A840" s="125">
        <f t="shared" si="1073"/>
        <v>44804</v>
      </c>
      <c r="B840" s="123">
        <f t="shared" si="1119"/>
        <v>1173.3873516199999</v>
      </c>
      <c r="C840" s="3">
        <f t="shared" si="1114"/>
        <v>1167.7846614599998</v>
      </c>
      <c r="D840" s="126">
        <f t="shared" si="1120"/>
        <v>1034.8240000000001</v>
      </c>
      <c r="E840" s="175">
        <f>IF(DAY(A839)=$A$7,VLOOKUP(A839,[1]A!$A$15:$C$500,3),E839)</f>
        <v>1043.76</v>
      </c>
      <c r="F840" s="127">
        <f t="shared" si="1121"/>
        <v>44766</v>
      </c>
      <c r="G840" s="122">
        <f t="shared" si="1122"/>
        <v>8.6352848407071914E-3</v>
      </c>
      <c r="H840" s="128">
        <f t="shared" si="1083"/>
        <v>8</v>
      </c>
      <c r="I840" s="128">
        <f t="shared" si="1074"/>
        <v>31</v>
      </c>
      <c r="J840" s="123">
        <f t="shared" si="1075"/>
        <v>1.0022213575094241</v>
      </c>
      <c r="K840" s="123">
        <v>1</v>
      </c>
      <c r="L840" s="123">
        <f t="shared" si="1123"/>
        <v>1.0022213499999999</v>
      </c>
      <c r="M840" s="123">
        <f t="shared" si="1124"/>
        <v>1170.37871991</v>
      </c>
      <c r="N840" s="27">
        <f t="shared" si="1079"/>
        <v>0</v>
      </c>
      <c r="O840" s="122">
        <f t="shared" si="1145"/>
        <v>0</v>
      </c>
      <c r="P840" s="123">
        <f t="shared" si="1112"/>
        <v>0</v>
      </c>
      <c r="Q840" s="122">
        <f t="shared" si="1076"/>
        <v>0.1268</v>
      </c>
      <c r="R840" s="130">
        <f t="shared" si="1071"/>
        <v>1.0025706480000001</v>
      </c>
      <c r="S840" s="123">
        <f t="shared" si="1125"/>
        <v>3.00863171</v>
      </c>
      <c r="T840" s="123">
        <f t="shared" si="1077"/>
        <v>0</v>
      </c>
      <c r="U840" s="131" t="str">
        <f t="shared" ref="U840" si="1153">U839</f>
        <v>J=</v>
      </c>
      <c r="V840" s="140">
        <f t="shared" si="1116"/>
        <v>44827</v>
      </c>
      <c r="W840" s="4"/>
      <c r="X840" s="4"/>
      <c r="Y840" s="4"/>
      <c r="AD840" s="5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</row>
    <row r="841" spans="1:47" x14ac:dyDescent="0.2">
      <c r="A841" s="125">
        <f t="shared" si="1073"/>
        <v>44805</v>
      </c>
      <c r="B841" s="123">
        <f t="shared" si="1119"/>
        <v>1174.0895802100001</v>
      </c>
      <c r="C841" s="3">
        <f t="shared" si="1114"/>
        <v>1167.7846614599998</v>
      </c>
      <c r="D841" s="126">
        <f t="shared" si="1120"/>
        <v>1034.8240000000001</v>
      </c>
      <c r="E841" s="175">
        <f>IF(DAY(A840)=$A$7,VLOOKUP(A840,[1]A!$A$15:$C$500,3),E840)</f>
        <v>1043.76</v>
      </c>
      <c r="F841" s="127">
        <f t="shared" si="1121"/>
        <v>44766</v>
      </c>
      <c r="G841" s="122">
        <f t="shared" si="1122"/>
        <v>8.6352848407071914E-3</v>
      </c>
      <c r="H841" s="128">
        <f t="shared" si="1083"/>
        <v>9</v>
      </c>
      <c r="I841" s="128">
        <f t="shared" si="1074"/>
        <v>31</v>
      </c>
      <c r="J841" s="123">
        <f t="shared" si="1075"/>
        <v>1.002499373925599</v>
      </c>
      <c r="K841" s="123">
        <v>1</v>
      </c>
      <c r="L841" s="123">
        <f t="shared" si="1123"/>
        <v>1.00249937</v>
      </c>
      <c r="M841" s="123">
        <f t="shared" si="1124"/>
        <v>1170.7033874000001</v>
      </c>
      <c r="N841" s="27">
        <f t="shared" si="1079"/>
        <v>0</v>
      </c>
      <c r="O841" s="122">
        <f t="shared" si="1145"/>
        <v>0</v>
      </c>
      <c r="P841" s="123">
        <f t="shared" si="1112"/>
        <v>0</v>
      </c>
      <c r="Q841" s="122">
        <f t="shared" si="1076"/>
        <v>0.1268</v>
      </c>
      <c r="R841" s="130">
        <f t="shared" si="1071"/>
        <v>1.0028924429999999</v>
      </c>
      <c r="S841" s="123">
        <f t="shared" si="1125"/>
        <v>3.3861928099999998</v>
      </c>
      <c r="T841" s="123">
        <f t="shared" si="1077"/>
        <v>0</v>
      </c>
      <c r="U841" s="131" t="str">
        <f t="shared" ref="U841" si="1154">U840</f>
        <v>J=</v>
      </c>
      <c r="V841" s="140">
        <f t="shared" si="1116"/>
        <v>44827</v>
      </c>
      <c r="W841" s="4"/>
      <c r="X841" s="4"/>
      <c r="Y841" s="4"/>
      <c r="AD841" s="5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</row>
    <row r="842" spans="1:47" x14ac:dyDescent="0.2">
      <c r="A842" s="125">
        <f t="shared" si="1073"/>
        <v>44806</v>
      </c>
      <c r="B842" s="123">
        <f t="shared" si="1119"/>
        <v>1174.7922215599999</v>
      </c>
      <c r="C842" s="3">
        <f t="shared" si="1114"/>
        <v>1167.7846614599998</v>
      </c>
      <c r="D842" s="126">
        <f t="shared" si="1120"/>
        <v>1034.8240000000001</v>
      </c>
      <c r="E842" s="175">
        <f>IF(DAY(A841)=$A$7,VLOOKUP(A841,[1]A!$A$15:$C$500,3),E841)</f>
        <v>1043.76</v>
      </c>
      <c r="F842" s="127">
        <f t="shared" si="1121"/>
        <v>44766</v>
      </c>
      <c r="G842" s="122">
        <f t="shared" si="1122"/>
        <v>8.6352848407071914E-3</v>
      </c>
      <c r="H842" s="128">
        <f t="shared" si="1083"/>
        <v>10</v>
      </c>
      <c r="I842" s="128">
        <f t="shared" si="1074"/>
        <v>31</v>
      </c>
      <c r="J842" s="123">
        <f t="shared" si="1075"/>
        <v>1.0027774674635865</v>
      </c>
      <c r="K842" s="123">
        <v>1</v>
      </c>
      <c r="L842" s="123">
        <f t="shared" si="1123"/>
        <v>1.0027774599999999</v>
      </c>
      <c r="M842" s="123">
        <f t="shared" si="1124"/>
        <v>1171.02813664</v>
      </c>
      <c r="N842" s="27">
        <f t="shared" si="1079"/>
        <v>0</v>
      </c>
      <c r="O842" s="122">
        <f t="shared" si="1145"/>
        <v>0</v>
      </c>
      <c r="P842" s="123">
        <f t="shared" si="1112"/>
        <v>0</v>
      </c>
      <c r="Q842" s="122">
        <f t="shared" si="1076"/>
        <v>0.1268</v>
      </c>
      <c r="R842" s="130">
        <f t="shared" ref="R842:R905" si="1155">ROUND((1+Q842)^(1/12)^(H842/I842),9)</f>
        <v>1.0032143419999999</v>
      </c>
      <c r="S842" s="123">
        <f t="shared" si="1125"/>
        <v>3.7640849200000002</v>
      </c>
      <c r="T842" s="123">
        <f t="shared" si="1077"/>
        <v>0</v>
      </c>
      <c r="U842" s="131" t="str">
        <f t="shared" ref="U842" si="1156">U841</f>
        <v>J=</v>
      </c>
      <c r="V842" s="140">
        <f t="shared" si="1116"/>
        <v>44827</v>
      </c>
      <c r="W842" s="4"/>
      <c r="X842" s="4"/>
      <c r="Y842" s="4"/>
      <c r="AD842" s="5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  <c r="AU842" s="13"/>
    </row>
    <row r="843" spans="1:47" x14ac:dyDescent="0.2">
      <c r="A843" s="125">
        <f t="shared" ref="A843:A906" si="1157">(A842+1)</f>
        <v>44807</v>
      </c>
      <c r="B843" s="123">
        <f t="shared" si="1119"/>
        <v>1175.4952863799999</v>
      </c>
      <c r="C843" s="3">
        <f t="shared" si="1114"/>
        <v>1167.7846614599998</v>
      </c>
      <c r="D843" s="126">
        <f t="shared" si="1120"/>
        <v>1034.8240000000001</v>
      </c>
      <c r="E843" s="175">
        <f>IF(DAY(A842)=$A$7,VLOOKUP(A842,[1]A!$A$15:$C$500,3),E842)</f>
        <v>1043.76</v>
      </c>
      <c r="F843" s="127">
        <f t="shared" si="1121"/>
        <v>44766</v>
      </c>
      <c r="G843" s="122">
        <f t="shared" si="1122"/>
        <v>8.6352848407071914E-3</v>
      </c>
      <c r="H843" s="128">
        <f t="shared" si="1083"/>
        <v>11</v>
      </c>
      <c r="I843" s="128">
        <f t="shared" ref="I843:I906" si="1158">IF(DAY(A843)=A$7+1,DAY(EOMONTH(A843,0)),I842)</f>
        <v>31</v>
      </c>
      <c r="J843" s="123">
        <f t="shared" ref="J843:J906" si="1159">IF(E843&gt;D843,((E843/D843)^(H843/I843)),1)</f>
        <v>1.0030556381447802</v>
      </c>
      <c r="K843" s="123">
        <v>1</v>
      </c>
      <c r="L843" s="123">
        <f t="shared" si="1123"/>
        <v>1.00305563</v>
      </c>
      <c r="M843" s="123">
        <f t="shared" si="1124"/>
        <v>1171.3529793</v>
      </c>
      <c r="N843" s="27">
        <f t="shared" si="1079"/>
        <v>0</v>
      </c>
      <c r="O843" s="122">
        <f t="shared" si="1145"/>
        <v>0</v>
      </c>
      <c r="P843" s="123">
        <f t="shared" si="1112"/>
        <v>0</v>
      </c>
      <c r="Q843" s="122">
        <f t="shared" ref="Q843:Q906" si="1160">(Q842)</f>
        <v>0.1268</v>
      </c>
      <c r="R843" s="130">
        <f t="shared" si="1155"/>
        <v>1.003536344</v>
      </c>
      <c r="S843" s="123">
        <f t="shared" si="1125"/>
        <v>4.1423070800000001</v>
      </c>
      <c r="T843" s="123">
        <f t="shared" ref="T843:T906" si="1161">IF(N843&gt;0,P843+S843,0)</f>
        <v>0</v>
      </c>
      <c r="U843" s="131" t="str">
        <f t="shared" ref="U843" si="1162">U842</f>
        <v>J=</v>
      </c>
      <c r="V843" s="140">
        <f t="shared" si="1116"/>
        <v>44827</v>
      </c>
      <c r="W843" s="4"/>
      <c r="X843" s="4"/>
      <c r="Y843" s="4"/>
      <c r="AD843" s="5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  <c r="AU843" s="13"/>
    </row>
    <row r="844" spans="1:47" x14ac:dyDescent="0.2">
      <c r="A844" s="125">
        <f t="shared" si="1157"/>
        <v>44808</v>
      </c>
      <c r="B844" s="123">
        <f t="shared" si="1119"/>
        <v>1176.19877486</v>
      </c>
      <c r="C844" s="3">
        <f t="shared" si="1114"/>
        <v>1167.7846614599998</v>
      </c>
      <c r="D844" s="126">
        <f t="shared" si="1120"/>
        <v>1034.8240000000001</v>
      </c>
      <c r="E844" s="175">
        <f>IF(DAY(A843)=$A$7,VLOOKUP(A843,[1]A!$A$15:$C$500,3),E843)</f>
        <v>1043.76</v>
      </c>
      <c r="F844" s="127">
        <f t="shared" si="1121"/>
        <v>44766</v>
      </c>
      <c r="G844" s="122">
        <f t="shared" si="1122"/>
        <v>8.6352848407071914E-3</v>
      </c>
      <c r="H844" s="128">
        <f t="shared" si="1083"/>
        <v>12</v>
      </c>
      <c r="I844" s="128">
        <f t="shared" si="1158"/>
        <v>31</v>
      </c>
      <c r="J844" s="123">
        <f t="shared" si="1159"/>
        <v>1.0033338859905796</v>
      </c>
      <c r="K844" s="123">
        <v>1</v>
      </c>
      <c r="L844" s="123">
        <f t="shared" si="1123"/>
        <v>1.00333388</v>
      </c>
      <c r="M844" s="123">
        <f t="shared" si="1124"/>
        <v>1171.6779153800001</v>
      </c>
      <c r="N844" s="27">
        <f t="shared" ref="N844:N907" si="1163">IF(DAY(A844)=A$7,VLOOKUP(A844,$Y$10:$AG$75,8),0)</f>
        <v>0</v>
      </c>
      <c r="O844" s="122">
        <f t="shared" si="1145"/>
        <v>0</v>
      </c>
      <c r="P844" s="123">
        <f t="shared" si="1112"/>
        <v>0</v>
      </c>
      <c r="Q844" s="122">
        <f t="shared" si="1160"/>
        <v>0.1268</v>
      </c>
      <c r="R844" s="130">
        <f t="shared" si="1155"/>
        <v>1.003858449</v>
      </c>
      <c r="S844" s="123">
        <f t="shared" si="1125"/>
        <v>4.5208594800000004</v>
      </c>
      <c r="T844" s="123">
        <f t="shared" si="1161"/>
        <v>0</v>
      </c>
      <c r="U844" s="131" t="str">
        <f t="shared" ref="U844" si="1164">U843</f>
        <v>J=</v>
      </c>
      <c r="V844" s="140">
        <f t="shared" si="1116"/>
        <v>44827</v>
      </c>
      <c r="W844" s="4"/>
      <c r="X844" s="4"/>
      <c r="Y844" s="4"/>
      <c r="AD844" s="5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  <c r="AU844" s="13"/>
    </row>
    <row r="845" spans="1:47" x14ac:dyDescent="0.2">
      <c r="A845" s="125">
        <f t="shared" si="1157"/>
        <v>44809</v>
      </c>
      <c r="B845" s="123">
        <f t="shared" si="1119"/>
        <v>1176.9026883700001</v>
      </c>
      <c r="C845" s="3">
        <f t="shared" si="1114"/>
        <v>1167.7846614599998</v>
      </c>
      <c r="D845" s="126">
        <f t="shared" si="1120"/>
        <v>1034.8240000000001</v>
      </c>
      <c r="E845" s="175">
        <f>IF(DAY(A844)=$A$7,VLOOKUP(A844,[1]A!$A$15:$C$500,3),E844)</f>
        <v>1043.76</v>
      </c>
      <c r="F845" s="127">
        <f t="shared" si="1121"/>
        <v>44766</v>
      </c>
      <c r="G845" s="122">
        <f t="shared" si="1122"/>
        <v>8.6352848407071914E-3</v>
      </c>
      <c r="H845" s="128">
        <f t="shared" si="1083"/>
        <v>13</v>
      </c>
      <c r="I845" s="128">
        <f t="shared" si="1158"/>
        <v>31</v>
      </c>
      <c r="J845" s="123">
        <f t="shared" si="1159"/>
        <v>1.0036122110223902</v>
      </c>
      <c r="K845" s="123">
        <v>1</v>
      </c>
      <c r="L845" s="123">
        <f t="shared" si="1123"/>
        <v>1.00361221</v>
      </c>
      <c r="M845" s="123">
        <f t="shared" si="1124"/>
        <v>1172.00294489</v>
      </c>
      <c r="N845" s="27">
        <f t="shared" si="1163"/>
        <v>0</v>
      </c>
      <c r="O845" s="122">
        <f t="shared" si="1145"/>
        <v>0</v>
      </c>
      <c r="P845" s="123">
        <f t="shared" si="1112"/>
        <v>0</v>
      </c>
      <c r="Q845" s="122">
        <f t="shared" si="1160"/>
        <v>0.1268</v>
      </c>
      <c r="R845" s="130">
        <f t="shared" si="1155"/>
        <v>1.0041806579999999</v>
      </c>
      <c r="S845" s="123">
        <f t="shared" si="1125"/>
        <v>4.8997434799999997</v>
      </c>
      <c r="T845" s="123">
        <f t="shared" si="1161"/>
        <v>0</v>
      </c>
      <c r="U845" s="131" t="str">
        <f t="shared" ref="U845" si="1165">U844</f>
        <v>J=</v>
      </c>
      <c r="V845" s="140">
        <f t="shared" si="1116"/>
        <v>44827</v>
      </c>
      <c r="W845" s="4"/>
      <c r="X845" s="4"/>
      <c r="Y845" s="4"/>
      <c r="AD845" s="5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  <c r="AU845" s="13"/>
    </row>
    <row r="846" spans="1:47" x14ac:dyDescent="0.2">
      <c r="A846" s="125">
        <f t="shared" si="1157"/>
        <v>44810</v>
      </c>
      <c r="B846" s="123">
        <f t="shared" si="1119"/>
        <v>1177.6070141999999</v>
      </c>
      <c r="C846" s="3">
        <f t="shared" si="1114"/>
        <v>1167.7846614599998</v>
      </c>
      <c r="D846" s="126">
        <f t="shared" si="1120"/>
        <v>1034.8240000000001</v>
      </c>
      <c r="E846" s="175">
        <f>IF(DAY(A845)=$A$7,VLOOKUP(A845,[1]A!$A$15:$C$500,3),E845)</f>
        <v>1043.76</v>
      </c>
      <c r="F846" s="127">
        <f t="shared" si="1121"/>
        <v>44766</v>
      </c>
      <c r="G846" s="122">
        <f t="shared" si="1122"/>
        <v>8.6352848407071914E-3</v>
      </c>
      <c r="H846" s="128">
        <f t="shared" si="1083"/>
        <v>14</v>
      </c>
      <c r="I846" s="128">
        <f t="shared" si="1158"/>
        <v>31</v>
      </c>
      <c r="J846" s="123">
        <f t="shared" si="1159"/>
        <v>1.0038906132616234</v>
      </c>
      <c r="K846" s="123">
        <v>1</v>
      </c>
      <c r="L846" s="123">
        <f t="shared" si="1123"/>
        <v>1.00389061</v>
      </c>
      <c r="M846" s="123">
        <f t="shared" si="1124"/>
        <v>1172.3280561399999</v>
      </c>
      <c r="N846" s="27">
        <f t="shared" si="1163"/>
        <v>0</v>
      </c>
      <c r="O846" s="122">
        <f t="shared" si="1145"/>
        <v>0</v>
      </c>
      <c r="P846" s="123">
        <f t="shared" si="1112"/>
        <v>0</v>
      </c>
      <c r="Q846" s="122">
        <f t="shared" si="1160"/>
        <v>0.1268</v>
      </c>
      <c r="R846" s="130">
        <f t="shared" si="1155"/>
        <v>1.0045029700000001</v>
      </c>
      <c r="S846" s="123">
        <f t="shared" si="1125"/>
        <v>5.2789580599999999</v>
      </c>
      <c r="T846" s="123">
        <f t="shared" si="1161"/>
        <v>0</v>
      </c>
      <c r="U846" s="131" t="str">
        <f t="shared" ref="U846" si="1166">U845</f>
        <v>J=</v>
      </c>
      <c r="V846" s="140">
        <f t="shared" si="1116"/>
        <v>44827</v>
      </c>
      <c r="W846" s="4"/>
      <c r="X846" s="4"/>
      <c r="Y846" s="4"/>
      <c r="AD846" s="5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  <c r="AU846" s="13"/>
    </row>
    <row r="847" spans="1:47" x14ac:dyDescent="0.2">
      <c r="A847" s="125">
        <f t="shared" si="1157"/>
        <v>44811</v>
      </c>
      <c r="B847" s="123">
        <f t="shared" si="1119"/>
        <v>1178.3117642599998</v>
      </c>
      <c r="C847" s="3">
        <f t="shared" si="1114"/>
        <v>1167.7846614599998</v>
      </c>
      <c r="D847" s="126">
        <f t="shared" si="1120"/>
        <v>1034.8240000000001</v>
      </c>
      <c r="E847" s="175">
        <f>IF(DAY(A846)=$A$7,VLOOKUP(A846,[1]A!$A$15:$C$500,3),E846)</f>
        <v>1043.76</v>
      </c>
      <c r="F847" s="127">
        <f t="shared" si="1121"/>
        <v>44766</v>
      </c>
      <c r="G847" s="122">
        <f t="shared" si="1122"/>
        <v>8.6352848407071914E-3</v>
      </c>
      <c r="H847" s="128">
        <f t="shared" ref="H847:H910" si="1167">IF(DAY(A847)=A$7+1,1,H846+1)</f>
        <v>15</v>
      </c>
      <c r="I847" s="128">
        <f t="shared" si="1158"/>
        <v>31</v>
      </c>
      <c r="J847" s="123">
        <f t="shared" si="1159"/>
        <v>1.0041690927296965</v>
      </c>
      <c r="K847" s="123">
        <v>1</v>
      </c>
      <c r="L847" s="123">
        <f t="shared" si="1123"/>
        <v>1.00416909</v>
      </c>
      <c r="M847" s="123">
        <f t="shared" si="1124"/>
        <v>1172.6532608099999</v>
      </c>
      <c r="N847" s="27">
        <f t="shared" si="1163"/>
        <v>0</v>
      </c>
      <c r="O847" s="122">
        <f t="shared" si="1145"/>
        <v>0</v>
      </c>
      <c r="P847" s="123">
        <f t="shared" si="1112"/>
        <v>0</v>
      </c>
      <c r="Q847" s="122">
        <f t="shared" si="1160"/>
        <v>0.1268</v>
      </c>
      <c r="R847" s="130">
        <f t="shared" si="1155"/>
        <v>1.004825385</v>
      </c>
      <c r="S847" s="123">
        <f t="shared" si="1125"/>
        <v>5.6585034500000004</v>
      </c>
      <c r="T847" s="123">
        <f t="shared" si="1161"/>
        <v>0</v>
      </c>
      <c r="U847" s="131" t="str">
        <f t="shared" ref="U847" si="1168">U846</f>
        <v>J=</v>
      </c>
      <c r="V847" s="140">
        <f t="shared" si="1116"/>
        <v>44827</v>
      </c>
      <c r="W847" s="4"/>
      <c r="X847" s="4"/>
      <c r="Y847" s="4"/>
      <c r="AD847" s="5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</row>
    <row r="848" spans="1:47" x14ac:dyDescent="0.2">
      <c r="A848" s="125">
        <f t="shared" si="1157"/>
        <v>44812</v>
      </c>
      <c r="B848" s="123">
        <f t="shared" si="1119"/>
        <v>1179.0169281799999</v>
      </c>
      <c r="C848" s="3">
        <f t="shared" si="1114"/>
        <v>1167.7846614599998</v>
      </c>
      <c r="D848" s="126">
        <f t="shared" si="1120"/>
        <v>1034.8240000000001</v>
      </c>
      <c r="E848" s="175">
        <f>IF(DAY(A847)=$A$7,VLOOKUP(A847,[1]A!$A$15:$C$500,3),E847)</f>
        <v>1043.76</v>
      </c>
      <c r="F848" s="127">
        <f t="shared" si="1121"/>
        <v>44766</v>
      </c>
      <c r="G848" s="122">
        <f t="shared" si="1122"/>
        <v>8.6352848407071914E-3</v>
      </c>
      <c r="H848" s="128">
        <f t="shared" si="1167"/>
        <v>16</v>
      </c>
      <c r="I848" s="128">
        <f t="shared" si="1158"/>
        <v>31</v>
      </c>
      <c r="J848" s="123">
        <f t="shared" si="1159"/>
        <v>1.0044476494480328</v>
      </c>
      <c r="K848" s="123">
        <v>1</v>
      </c>
      <c r="L848" s="123">
        <f t="shared" si="1123"/>
        <v>1.00444764</v>
      </c>
      <c r="M848" s="123">
        <f t="shared" si="1124"/>
        <v>1172.97854723</v>
      </c>
      <c r="N848" s="27">
        <f t="shared" si="1163"/>
        <v>0</v>
      </c>
      <c r="O848" s="122">
        <f t="shared" si="1145"/>
        <v>0</v>
      </c>
      <c r="P848" s="123">
        <f t="shared" si="1112"/>
        <v>0</v>
      </c>
      <c r="Q848" s="122">
        <f t="shared" si="1160"/>
        <v>0.1268</v>
      </c>
      <c r="R848" s="130">
        <f t="shared" si="1155"/>
        <v>1.005147904</v>
      </c>
      <c r="S848" s="123">
        <f t="shared" si="1125"/>
        <v>6.0383809499999996</v>
      </c>
      <c r="T848" s="123">
        <f t="shared" si="1161"/>
        <v>0</v>
      </c>
      <c r="U848" s="131" t="str">
        <f t="shared" ref="U848" si="1169">U847</f>
        <v>J=</v>
      </c>
      <c r="V848" s="140">
        <f t="shared" si="1116"/>
        <v>44827</v>
      </c>
      <c r="W848" s="4"/>
      <c r="X848" s="4"/>
      <c r="Y848" s="4"/>
      <c r="AD848" s="5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</row>
    <row r="849" spans="1:161" x14ac:dyDescent="0.2">
      <c r="A849" s="125">
        <f t="shared" si="1157"/>
        <v>44813</v>
      </c>
      <c r="B849" s="123">
        <f t="shared" si="1119"/>
        <v>1179.7225296099998</v>
      </c>
      <c r="C849" s="3">
        <f t="shared" si="1114"/>
        <v>1167.7846614599998</v>
      </c>
      <c r="D849" s="126">
        <f t="shared" si="1120"/>
        <v>1034.8240000000001</v>
      </c>
      <c r="E849" s="175">
        <f>IF(DAY(A848)=$A$7,VLOOKUP(A848,[1]A!$A$15:$C$500,3),E848)</f>
        <v>1043.76</v>
      </c>
      <c r="F849" s="127">
        <f t="shared" si="1121"/>
        <v>44766</v>
      </c>
      <c r="G849" s="122">
        <f t="shared" si="1122"/>
        <v>8.6352848407071914E-3</v>
      </c>
      <c r="H849" s="128">
        <f t="shared" si="1167"/>
        <v>17</v>
      </c>
      <c r="I849" s="128">
        <f t="shared" si="1158"/>
        <v>31</v>
      </c>
      <c r="J849" s="123">
        <f t="shared" si="1159"/>
        <v>1.0047262834380615</v>
      </c>
      <c r="K849" s="123">
        <v>1</v>
      </c>
      <c r="L849" s="123">
        <f t="shared" si="1123"/>
        <v>1.0047262800000001</v>
      </c>
      <c r="M849" s="123">
        <f t="shared" si="1124"/>
        <v>1173.3039387399999</v>
      </c>
      <c r="N849" s="27">
        <f t="shared" si="1163"/>
        <v>0</v>
      </c>
      <c r="O849" s="122">
        <f t="shared" si="1145"/>
        <v>0</v>
      </c>
      <c r="P849" s="123">
        <f t="shared" si="1112"/>
        <v>0</v>
      </c>
      <c r="Q849" s="122">
        <f t="shared" si="1160"/>
        <v>0.1268</v>
      </c>
      <c r="R849" s="130">
        <f t="shared" si="1155"/>
        <v>1.0054705269999999</v>
      </c>
      <c r="S849" s="123">
        <f t="shared" si="1125"/>
        <v>6.4185908700000001</v>
      </c>
      <c r="T849" s="123">
        <f t="shared" si="1161"/>
        <v>0</v>
      </c>
      <c r="U849" s="131" t="str">
        <f t="shared" ref="U849" si="1170">U848</f>
        <v>J=</v>
      </c>
      <c r="V849" s="140">
        <f t="shared" si="1116"/>
        <v>44827</v>
      </c>
      <c r="W849" s="4"/>
      <c r="X849" s="4"/>
      <c r="Y849" s="4"/>
      <c r="AD849" s="5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</row>
    <row r="850" spans="1:161" x14ac:dyDescent="0.2">
      <c r="A850" s="125">
        <f t="shared" si="1157"/>
        <v>44814</v>
      </c>
      <c r="B850" s="123">
        <f t="shared" si="1119"/>
        <v>1180.42854412</v>
      </c>
      <c r="C850" s="3">
        <f t="shared" si="1114"/>
        <v>1167.7846614599998</v>
      </c>
      <c r="D850" s="126">
        <f t="shared" si="1120"/>
        <v>1034.8240000000001</v>
      </c>
      <c r="E850" s="175">
        <f>IF(DAY(A849)=$A$7,VLOOKUP(A849,[1]A!$A$15:$C$500,3),E849)</f>
        <v>1043.76</v>
      </c>
      <c r="F850" s="127">
        <f t="shared" si="1121"/>
        <v>44766</v>
      </c>
      <c r="G850" s="122">
        <f t="shared" si="1122"/>
        <v>8.6352848407071914E-3</v>
      </c>
      <c r="H850" s="128">
        <f t="shared" si="1167"/>
        <v>18</v>
      </c>
      <c r="I850" s="128">
        <f t="shared" si="1158"/>
        <v>31</v>
      </c>
      <c r="J850" s="123">
        <f t="shared" si="1159"/>
        <v>1.0050049947212181</v>
      </c>
      <c r="K850" s="123">
        <v>1</v>
      </c>
      <c r="L850" s="123">
        <f t="shared" si="1123"/>
        <v>1.00500499</v>
      </c>
      <c r="M850" s="123">
        <f t="shared" si="1124"/>
        <v>1173.6294120099999</v>
      </c>
      <c r="N850" s="27">
        <f t="shared" si="1163"/>
        <v>0</v>
      </c>
      <c r="O850" s="122">
        <f t="shared" si="1145"/>
        <v>0</v>
      </c>
      <c r="P850" s="123">
        <f t="shared" si="1112"/>
        <v>0</v>
      </c>
      <c r="Q850" s="122">
        <f t="shared" si="1160"/>
        <v>0.1268</v>
      </c>
      <c r="R850" s="130">
        <f t="shared" si="1155"/>
        <v>1.005793253</v>
      </c>
      <c r="S850" s="123">
        <f t="shared" si="1125"/>
        <v>6.7991321100000004</v>
      </c>
      <c r="T850" s="123">
        <f t="shared" si="1161"/>
        <v>0</v>
      </c>
      <c r="U850" s="131" t="str">
        <f t="shared" ref="U850" si="1171">U849</f>
        <v>J=</v>
      </c>
      <c r="V850" s="140">
        <f t="shared" si="1116"/>
        <v>44827</v>
      </c>
      <c r="W850" s="4"/>
      <c r="X850" s="4"/>
      <c r="Y850" s="4"/>
      <c r="AD850" s="5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  <c r="AU850" s="10"/>
    </row>
    <row r="851" spans="1:161" x14ac:dyDescent="0.2">
      <c r="A851" s="125">
        <f t="shared" si="1157"/>
        <v>44815</v>
      </c>
      <c r="B851" s="123">
        <f t="shared" si="1119"/>
        <v>1181.1349847700001</v>
      </c>
      <c r="C851" s="3">
        <f t="shared" si="1114"/>
        <v>1167.7846614599998</v>
      </c>
      <c r="D851" s="126">
        <f t="shared" si="1120"/>
        <v>1034.8240000000001</v>
      </c>
      <c r="E851" s="175">
        <f>IF(DAY(A850)=$A$7,VLOOKUP(A850,[1]A!$A$15:$C$500,3),E850)</f>
        <v>1043.76</v>
      </c>
      <c r="F851" s="127">
        <f t="shared" si="1121"/>
        <v>44766</v>
      </c>
      <c r="G851" s="122">
        <f t="shared" si="1122"/>
        <v>8.6352848407071914E-3</v>
      </c>
      <c r="H851" s="128">
        <f t="shared" si="1167"/>
        <v>19</v>
      </c>
      <c r="I851" s="128">
        <f t="shared" si="1158"/>
        <v>31</v>
      </c>
      <c r="J851" s="123">
        <f t="shared" si="1159"/>
        <v>1.0052837833189432</v>
      </c>
      <c r="K851" s="123">
        <v>1</v>
      </c>
      <c r="L851" s="123">
        <f t="shared" si="1123"/>
        <v>1.0052837800000001</v>
      </c>
      <c r="M851" s="123">
        <f t="shared" si="1124"/>
        <v>1173.95497869</v>
      </c>
      <c r="N851" s="27">
        <f t="shared" si="1163"/>
        <v>0</v>
      </c>
      <c r="O851" s="122">
        <f t="shared" si="1145"/>
        <v>0</v>
      </c>
      <c r="P851" s="123">
        <f t="shared" si="1112"/>
        <v>0</v>
      </c>
      <c r="Q851" s="122">
        <f t="shared" si="1160"/>
        <v>0.1268</v>
      </c>
      <c r="R851" s="130">
        <f t="shared" si="1155"/>
        <v>1.006116083</v>
      </c>
      <c r="S851" s="123">
        <f t="shared" si="1125"/>
        <v>7.1800060800000001</v>
      </c>
      <c r="T851" s="123">
        <f t="shared" si="1161"/>
        <v>0</v>
      </c>
      <c r="U851" s="131" t="str">
        <f t="shared" ref="U851" si="1172">U850</f>
        <v>J=</v>
      </c>
      <c r="V851" s="140">
        <f t="shared" si="1116"/>
        <v>44827</v>
      </c>
      <c r="W851" s="4"/>
      <c r="X851" s="4"/>
      <c r="Y851" s="4"/>
      <c r="AD851" s="5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  <c r="AU851" s="10"/>
    </row>
    <row r="852" spans="1:161" x14ac:dyDescent="0.2">
      <c r="A852" s="125">
        <f t="shared" si="1157"/>
        <v>44816</v>
      </c>
      <c r="B852" s="123">
        <f t="shared" si="1119"/>
        <v>1181.8418388600001</v>
      </c>
      <c r="C852" s="3">
        <f t="shared" si="1114"/>
        <v>1167.7846614599998</v>
      </c>
      <c r="D852" s="126">
        <f t="shared" si="1120"/>
        <v>1034.8240000000001</v>
      </c>
      <c r="E852" s="175">
        <f>IF(DAY(A851)=$A$7,VLOOKUP(A851,[1]A!$A$15:$C$500,3),E851)</f>
        <v>1043.76</v>
      </c>
      <c r="F852" s="127">
        <f t="shared" si="1121"/>
        <v>44766</v>
      </c>
      <c r="G852" s="122">
        <f t="shared" si="1122"/>
        <v>8.6352848407071914E-3</v>
      </c>
      <c r="H852" s="128">
        <f t="shared" si="1167"/>
        <v>20</v>
      </c>
      <c r="I852" s="128">
        <f t="shared" si="1158"/>
        <v>31</v>
      </c>
      <c r="J852" s="123">
        <f t="shared" si="1159"/>
        <v>1.0055626492526843</v>
      </c>
      <c r="K852" s="123">
        <v>1</v>
      </c>
      <c r="L852" s="123">
        <f t="shared" si="1123"/>
        <v>1.00556264</v>
      </c>
      <c r="M852" s="123">
        <f t="shared" si="1124"/>
        <v>1174.28062712</v>
      </c>
      <c r="N852" s="27">
        <f t="shared" si="1163"/>
        <v>0</v>
      </c>
      <c r="O852" s="122">
        <f t="shared" si="1145"/>
        <v>0</v>
      </c>
      <c r="P852" s="123">
        <f t="shared" si="1112"/>
        <v>0</v>
      </c>
      <c r="Q852" s="122">
        <f t="shared" si="1160"/>
        <v>0.1268</v>
      </c>
      <c r="R852" s="130">
        <f t="shared" si="1155"/>
        <v>1.0064390160000001</v>
      </c>
      <c r="S852" s="123">
        <f t="shared" si="1125"/>
        <v>7.5612117400000001</v>
      </c>
      <c r="T852" s="123">
        <f t="shared" si="1161"/>
        <v>0</v>
      </c>
      <c r="U852" s="131" t="str">
        <f t="shared" ref="U852" si="1173">U851</f>
        <v>J=</v>
      </c>
      <c r="V852" s="140">
        <f t="shared" si="1116"/>
        <v>44827</v>
      </c>
      <c r="W852" s="4"/>
      <c r="X852" s="4"/>
      <c r="Y852" s="4"/>
      <c r="AD852" s="5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  <c r="AU852" s="10"/>
    </row>
    <row r="853" spans="1:161" x14ac:dyDescent="0.2">
      <c r="A853" s="125">
        <f t="shared" si="1157"/>
        <v>44817</v>
      </c>
      <c r="B853" s="123">
        <f t="shared" si="1119"/>
        <v>1182.54913126</v>
      </c>
      <c r="C853" s="3">
        <f t="shared" si="1114"/>
        <v>1167.7846614599998</v>
      </c>
      <c r="D853" s="126">
        <f t="shared" si="1120"/>
        <v>1034.8240000000001</v>
      </c>
      <c r="E853" s="175">
        <f>IF(DAY(A852)=$A$7,VLOOKUP(A852,[1]A!$A$15:$C$500,3),E852)</f>
        <v>1043.76</v>
      </c>
      <c r="F853" s="127">
        <f t="shared" si="1121"/>
        <v>44766</v>
      </c>
      <c r="G853" s="122">
        <f t="shared" si="1122"/>
        <v>8.6352848407071914E-3</v>
      </c>
      <c r="H853" s="128">
        <f t="shared" si="1167"/>
        <v>21</v>
      </c>
      <c r="I853" s="128">
        <f t="shared" si="1158"/>
        <v>31</v>
      </c>
      <c r="J853" s="123">
        <f t="shared" si="1159"/>
        <v>1.0058415925438944</v>
      </c>
      <c r="K853" s="123">
        <v>1</v>
      </c>
      <c r="L853" s="123">
        <f t="shared" si="1123"/>
        <v>1.00584159</v>
      </c>
      <c r="M853" s="123">
        <f t="shared" si="1124"/>
        <v>1174.60638066</v>
      </c>
      <c r="N853" s="27">
        <f t="shared" si="1163"/>
        <v>0</v>
      </c>
      <c r="O853" s="122">
        <f t="shared" si="1145"/>
        <v>0</v>
      </c>
      <c r="P853" s="123">
        <f t="shared" si="1112"/>
        <v>0</v>
      </c>
      <c r="Q853" s="122">
        <f t="shared" si="1160"/>
        <v>0.1268</v>
      </c>
      <c r="R853" s="130">
        <f t="shared" si="1155"/>
        <v>1.0067620530000001</v>
      </c>
      <c r="S853" s="123">
        <f t="shared" si="1125"/>
        <v>7.9427506000000001</v>
      </c>
      <c r="T853" s="123">
        <f t="shared" si="1161"/>
        <v>0</v>
      </c>
      <c r="U853" s="131" t="str">
        <f t="shared" ref="U853" si="1174">U852</f>
        <v>J=</v>
      </c>
      <c r="V853" s="140">
        <f t="shared" si="1116"/>
        <v>44827</v>
      </c>
      <c r="W853" s="4"/>
      <c r="X853" s="4"/>
      <c r="Y853" s="4"/>
      <c r="AD853" s="5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  <c r="AU853" s="10"/>
    </row>
    <row r="854" spans="1:161" x14ac:dyDescent="0.2">
      <c r="A854" s="125">
        <f t="shared" si="1157"/>
        <v>44818</v>
      </c>
      <c r="B854" s="123">
        <f t="shared" si="1119"/>
        <v>1183.25683744</v>
      </c>
      <c r="C854" s="3">
        <f t="shared" si="1114"/>
        <v>1167.7846614599998</v>
      </c>
      <c r="D854" s="126">
        <f t="shared" si="1120"/>
        <v>1034.8240000000001</v>
      </c>
      <c r="E854" s="175">
        <f>IF(DAY(A853)=$A$7,VLOOKUP(A853,[1]A!$A$15:$C$500,3),E853)</f>
        <v>1043.76</v>
      </c>
      <c r="F854" s="127">
        <f t="shared" si="1121"/>
        <v>44766</v>
      </c>
      <c r="G854" s="122">
        <f t="shared" si="1122"/>
        <v>8.6352848407071914E-3</v>
      </c>
      <c r="H854" s="128">
        <f t="shared" si="1167"/>
        <v>22</v>
      </c>
      <c r="I854" s="128">
        <f t="shared" si="1158"/>
        <v>31</v>
      </c>
      <c r="J854" s="123">
        <f t="shared" si="1159"/>
        <v>1.0061206132140323</v>
      </c>
      <c r="K854" s="123">
        <v>1</v>
      </c>
      <c r="L854" s="123">
        <f t="shared" si="1123"/>
        <v>1.00612061</v>
      </c>
      <c r="M854" s="123">
        <f t="shared" si="1124"/>
        <v>1174.93221593</v>
      </c>
      <c r="N854" s="27">
        <f t="shared" si="1163"/>
        <v>0</v>
      </c>
      <c r="O854" s="122">
        <f t="shared" si="1145"/>
        <v>0</v>
      </c>
      <c r="P854" s="123">
        <f t="shared" si="1112"/>
        <v>0</v>
      </c>
      <c r="Q854" s="122">
        <f t="shared" si="1160"/>
        <v>0.1268</v>
      </c>
      <c r="R854" s="130">
        <f t="shared" si="1155"/>
        <v>1.007085193</v>
      </c>
      <c r="S854" s="123">
        <f t="shared" si="1125"/>
        <v>8.3246215100000001</v>
      </c>
      <c r="T854" s="123">
        <f t="shared" si="1161"/>
        <v>0</v>
      </c>
      <c r="U854" s="131" t="str">
        <f t="shared" ref="U854" si="1175">U853</f>
        <v>J=</v>
      </c>
      <c r="V854" s="140">
        <f t="shared" si="1116"/>
        <v>44827</v>
      </c>
      <c r="W854" s="4"/>
      <c r="X854" s="4"/>
      <c r="Y854" s="4"/>
      <c r="AD854" s="5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  <c r="AU854" s="10"/>
    </row>
    <row r="855" spans="1:161" x14ac:dyDescent="0.2">
      <c r="A855" s="125">
        <f t="shared" si="1157"/>
        <v>44819</v>
      </c>
      <c r="B855" s="123">
        <f t="shared" si="1119"/>
        <v>1183.96497172</v>
      </c>
      <c r="C855" s="3">
        <f t="shared" si="1114"/>
        <v>1167.7846614599998</v>
      </c>
      <c r="D855" s="126">
        <f t="shared" si="1120"/>
        <v>1034.8240000000001</v>
      </c>
      <c r="E855" s="175">
        <f>IF(DAY(A854)=$A$7,VLOOKUP(A854,[1]A!$A$15:$C$500,3),E854)</f>
        <v>1043.76</v>
      </c>
      <c r="F855" s="127">
        <f t="shared" si="1121"/>
        <v>44766</v>
      </c>
      <c r="G855" s="122">
        <f t="shared" si="1122"/>
        <v>8.6352848407071914E-3</v>
      </c>
      <c r="H855" s="128">
        <f t="shared" si="1167"/>
        <v>23</v>
      </c>
      <c r="I855" s="128">
        <f t="shared" si="1158"/>
        <v>31</v>
      </c>
      <c r="J855" s="123">
        <f t="shared" si="1159"/>
        <v>1.0063997112845631</v>
      </c>
      <c r="K855" s="123">
        <v>1</v>
      </c>
      <c r="L855" s="123">
        <f t="shared" si="1123"/>
        <v>1.0063997099999999</v>
      </c>
      <c r="M855" s="123">
        <f t="shared" si="1124"/>
        <v>1175.2581446300001</v>
      </c>
      <c r="N855" s="27">
        <f t="shared" si="1163"/>
        <v>0</v>
      </c>
      <c r="O855" s="122">
        <f t="shared" si="1145"/>
        <v>0</v>
      </c>
      <c r="P855" s="123">
        <f t="shared" si="1112"/>
        <v>0</v>
      </c>
      <c r="Q855" s="122">
        <f t="shared" si="1160"/>
        <v>0.1268</v>
      </c>
      <c r="R855" s="130">
        <f t="shared" si="1155"/>
        <v>1.0074084379999999</v>
      </c>
      <c r="S855" s="123">
        <f t="shared" si="1125"/>
        <v>8.7068270900000009</v>
      </c>
      <c r="T855" s="123">
        <f t="shared" si="1161"/>
        <v>0</v>
      </c>
      <c r="U855" s="131" t="str">
        <f t="shared" ref="U855" si="1176">U854</f>
        <v>J=</v>
      </c>
      <c r="V855" s="140">
        <f t="shared" si="1116"/>
        <v>44827</v>
      </c>
      <c r="W855" s="4"/>
      <c r="X855" s="4"/>
      <c r="Y855" s="4"/>
      <c r="AD855" s="5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  <c r="AU855" s="10"/>
    </row>
    <row r="856" spans="1:161" x14ac:dyDescent="0.2">
      <c r="A856" s="125">
        <f t="shared" si="1157"/>
        <v>44820</v>
      </c>
      <c r="B856" s="123">
        <f t="shared" si="1119"/>
        <v>1184.67352018</v>
      </c>
      <c r="C856" s="3">
        <f t="shared" si="1114"/>
        <v>1167.7846614599998</v>
      </c>
      <c r="D856" s="126">
        <f t="shared" si="1120"/>
        <v>1034.8240000000001</v>
      </c>
      <c r="E856" s="175">
        <f>IF(DAY(A855)=$A$7,VLOOKUP(A855,[1]A!$A$15:$C$500,3),E855)</f>
        <v>1043.76</v>
      </c>
      <c r="F856" s="127">
        <f t="shared" si="1121"/>
        <v>44766</v>
      </c>
      <c r="G856" s="122">
        <f t="shared" si="1122"/>
        <v>8.6352848407071914E-3</v>
      </c>
      <c r="H856" s="128">
        <f t="shared" si="1167"/>
        <v>24</v>
      </c>
      <c r="I856" s="128">
        <f t="shared" si="1158"/>
        <v>31</v>
      </c>
      <c r="J856" s="123">
        <f t="shared" si="1159"/>
        <v>1.0066788867769574</v>
      </c>
      <c r="K856" s="123">
        <v>1</v>
      </c>
      <c r="L856" s="123">
        <f t="shared" si="1123"/>
        <v>1.0066788799999999</v>
      </c>
      <c r="M856" s="123">
        <f t="shared" si="1124"/>
        <v>1175.58415507</v>
      </c>
      <c r="N856" s="27">
        <f t="shared" si="1163"/>
        <v>0</v>
      </c>
      <c r="O856" s="122">
        <f t="shared" si="1145"/>
        <v>0</v>
      </c>
      <c r="P856" s="123">
        <f t="shared" si="1112"/>
        <v>0</v>
      </c>
      <c r="Q856" s="122">
        <f t="shared" si="1160"/>
        <v>0.1268</v>
      </c>
      <c r="R856" s="130">
        <f t="shared" si="1155"/>
        <v>1.0077317859999999</v>
      </c>
      <c r="S856" s="123">
        <f t="shared" si="1125"/>
        <v>9.0893651099999992</v>
      </c>
      <c r="T856" s="123">
        <f t="shared" si="1161"/>
        <v>0</v>
      </c>
      <c r="U856" s="131" t="str">
        <f t="shared" ref="U856" si="1177">U855</f>
        <v>J=</v>
      </c>
      <c r="V856" s="140">
        <f t="shared" si="1116"/>
        <v>44827</v>
      </c>
      <c r="W856" s="4"/>
      <c r="X856" s="4"/>
      <c r="Y856" s="4"/>
      <c r="AD856" s="5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  <c r="AU856" s="10"/>
    </row>
    <row r="857" spans="1:161" x14ac:dyDescent="0.2">
      <c r="A857" s="125">
        <f t="shared" si="1157"/>
        <v>44821</v>
      </c>
      <c r="B857" s="123">
        <f t="shared" si="1119"/>
        <v>1185.3824959399999</v>
      </c>
      <c r="C857" s="3">
        <f t="shared" si="1114"/>
        <v>1167.7846614599998</v>
      </c>
      <c r="D857" s="126">
        <f t="shared" si="1120"/>
        <v>1034.8240000000001</v>
      </c>
      <c r="E857" s="175">
        <f>IF(DAY(A856)=$A$7,VLOOKUP(A856,[1]A!$A$15:$C$500,3),E856)</f>
        <v>1043.76</v>
      </c>
      <c r="F857" s="127">
        <f t="shared" si="1121"/>
        <v>44766</v>
      </c>
      <c r="G857" s="122">
        <f t="shared" si="1122"/>
        <v>8.6352848407071914E-3</v>
      </c>
      <c r="H857" s="128">
        <f t="shared" si="1167"/>
        <v>25</v>
      </c>
      <c r="I857" s="128">
        <f t="shared" si="1158"/>
        <v>31</v>
      </c>
      <c r="J857" s="123">
        <f t="shared" si="1159"/>
        <v>1.0069581397126923</v>
      </c>
      <c r="K857" s="123">
        <v>1</v>
      </c>
      <c r="L857" s="123">
        <f t="shared" si="1123"/>
        <v>1.0069581299999999</v>
      </c>
      <c r="M857" s="123">
        <f t="shared" si="1124"/>
        <v>1175.9102589399999</v>
      </c>
      <c r="N857" s="27">
        <f t="shared" si="1163"/>
        <v>0</v>
      </c>
      <c r="O857" s="122">
        <f t="shared" si="1145"/>
        <v>0</v>
      </c>
      <c r="P857" s="123">
        <f t="shared" si="1112"/>
        <v>0</v>
      </c>
      <c r="Q857" s="122">
        <f t="shared" si="1160"/>
        <v>0.1268</v>
      </c>
      <c r="R857" s="130">
        <f t="shared" si="1155"/>
        <v>1.0080552380000001</v>
      </c>
      <c r="S857" s="123">
        <f t="shared" si="1125"/>
        <v>9.4722369999999998</v>
      </c>
      <c r="T857" s="123">
        <f t="shared" si="1161"/>
        <v>0</v>
      </c>
      <c r="U857" s="131" t="str">
        <f t="shared" ref="U857" si="1178">U856</f>
        <v>J=</v>
      </c>
      <c r="V857" s="140">
        <f t="shared" si="1116"/>
        <v>44827</v>
      </c>
      <c r="W857" s="4"/>
      <c r="X857" s="4"/>
      <c r="Y857" s="4"/>
      <c r="AD857" s="5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  <c r="AU857" s="10"/>
    </row>
    <row r="858" spans="1:161" x14ac:dyDescent="0.2">
      <c r="A858" s="125">
        <f t="shared" si="1157"/>
        <v>44822</v>
      </c>
      <c r="B858" s="123">
        <f t="shared" si="1119"/>
        <v>1186.09190979</v>
      </c>
      <c r="C858" s="3">
        <f t="shared" si="1114"/>
        <v>1167.7846614599998</v>
      </c>
      <c r="D858" s="126">
        <f t="shared" si="1120"/>
        <v>1034.8240000000001</v>
      </c>
      <c r="E858" s="175">
        <f>IF(DAY(A857)=$A$7,VLOOKUP(A857,[1]A!$A$15:$C$500,3),E857)</f>
        <v>1043.76</v>
      </c>
      <c r="F858" s="127">
        <f t="shared" si="1121"/>
        <v>44766</v>
      </c>
      <c r="G858" s="122">
        <f t="shared" si="1122"/>
        <v>8.6352848407071914E-3</v>
      </c>
      <c r="H858" s="128">
        <f t="shared" si="1167"/>
        <v>26</v>
      </c>
      <c r="I858" s="128">
        <f t="shared" si="1158"/>
        <v>31</v>
      </c>
      <c r="J858" s="123">
        <f t="shared" si="1159"/>
        <v>1.0072374701132507</v>
      </c>
      <c r="K858" s="123">
        <v>1</v>
      </c>
      <c r="L858" s="123">
        <f t="shared" si="1123"/>
        <v>1.00723747</v>
      </c>
      <c r="M858" s="123">
        <f t="shared" si="1124"/>
        <v>1176.2364679100001</v>
      </c>
      <c r="N858" s="27">
        <f t="shared" si="1163"/>
        <v>0</v>
      </c>
      <c r="O858" s="122">
        <f t="shared" si="1145"/>
        <v>0</v>
      </c>
      <c r="P858" s="123">
        <f t="shared" si="1112"/>
        <v>0</v>
      </c>
      <c r="Q858" s="122">
        <f t="shared" si="1160"/>
        <v>0.1268</v>
      </c>
      <c r="R858" s="130">
        <f t="shared" si="1155"/>
        <v>1.0083787930000001</v>
      </c>
      <c r="S858" s="123">
        <f t="shared" si="1125"/>
        <v>9.8554418800000008</v>
      </c>
      <c r="T858" s="123">
        <f t="shared" si="1161"/>
        <v>0</v>
      </c>
      <c r="U858" s="131" t="str">
        <f t="shared" ref="U858" si="1179">U857</f>
        <v>J=</v>
      </c>
      <c r="V858" s="140">
        <f t="shared" si="1116"/>
        <v>44827</v>
      </c>
      <c r="W858" s="4"/>
      <c r="X858" s="4"/>
      <c r="Y858" s="4"/>
      <c r="AD858" s="5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  <c r="AU858" s="10"/>
    </row>
    <row r="859" spans="1:161" x14ac:dyDescent="0.2">
      <c r="A859" s="125">
        <f t="shared" si="1157"/>
        <v>44823</v>
      </c>
      <c r="B859" s="123">
        <f t="shared" si="1119"/>
        <v>1186.80172894</v>
      </c>
      <c r="C859" s="3">
        <f t="shared" si="1114"/>
        <v>1167.7846614599998</v>
      </c>
      <c r="D859" s="126">
        <f t="shared" si="1120"/>
        <v>1034.8240000000001</v>
      </c>
      <c r="E859" s="175">
        <f>IF(DAY(A858)=$A$7,VLOOKUP(A858,[1]A!$A$15:$C$500,3),E858)</f>
        <v>1043.76</v>
      </c>
      <c r="F859" s="127">
        <f t="shared" si="1121"/>
        <v>44766</v>
      </c>
      <c r="G859" s="122">
        <f t="shared" si="1122"/>
        <v>8.6352848407071914E-3</v>
      </c>
      <c r="H859" s="128">
        <f t="shared" si="1167"/>
        <v>27</v>
      </c>
      <c r="I859" s="128">
        <f t="shared" si="1158"/>
        <v>31</v>
      </c>
      <c r="J859" s="123">
        <f t="shared" si="1159"/>
        <v>1.0075168780001209</v>
      </c>
      <c r="K859" s="123">
        <v>1</v>
      </c>
      <c r="L859" s="123">
        <f t="shared" si="1123"/>
        <v>1.0075168699999999</v>
      </c>
      <c r="M859" s="123">
        <f t="shared" si="1124"/>
        <v>1176.5627469399999</v>
      </c>
      <c r="N859" s="27">
        <f t="shared" si="1163"/>
        <v>0</v>
      </c>
      <c r="O859" s="122">
        <f t="shared" si="1145"/>
        <v>0</v>
      </c>
      <c r="P859" s="123">
        <f t="shared" si="1112"/>
        <v>0</v>
      </c>
      <c r="Q859" s="122">
        <f t="shared" si="1160"/>
        <v>0.1268</v>
      </c>
      <c r="R859" s="130">
        <f t="shared" si="1155"/>
        <v>1.0087024529999999</v>
      </c>
      <c r="S859" s="123">
        <f t="shared" si="1125"/>
        <v>10.238982</v>
      </c>
      <c r="T859" s="123">
        <f t="shared" si="1161"/>
        <v>0</v>
      </c>
      <c r="U859" s="131" t="str">
        <f t="shared" ref="U859" si="1180">U858</f>
        <v>J=</v>
      </c>
      <c r="V859" s="140">
        <f t="shared" si="1116"/>
        <v>44827</v>
      </c>
      <c r="W859" s="4"/>
      <c r="X859" s="4"/>
      <c r="Y859" s="4"/>
      <c r="AD859" s="5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  <c r="AU859" s="10"/>
    </row>
    <row r="860" spans="1:161" x14ac:dyDescent="0.2">
      <c r="A860" s="125">
        <f t="shared" si="1157"/>
        <v>44824</v>
      </c>
      <c r="B860" s="123">
        <f t="shared" si="1119"/>
        <v>1187.51198658</v>
      </c>
      <c r="C860" s="3">
        <f t="shared" si="1114"/>
        <v>1167.7846614599998</v>
      </c>
      <c r="D860" s="126">
        <f t="shared" si="1120"/>
        <v>1034.8240000000001</v>
      </c>
      <c r="E860" s="175">
        <f>IF(DAY(A859)=$A$7,VLOOKUP(A859,[1]A!$A$15:$C$500,3),E859)</f>
        <v>1043.76</v>
      </c>
      <c r="F860" s="127">
        <f t="shared" si="1121"/>
        <v>44766</v>
      </c>
      <c r="G860" s="122">
        <f t="shared" si="1122"/>
        <v>8.6352848407071914E-3</v>
      </c>
      <c r="H860" s="128">
        <f t="shared" si="1167"/>
        <v>28</v>
      </c>
      <c r="I860" s="128">
        <f t="shared" si="1158"/>
        <v>31</v>
      </c>
      <c r="J860" s="123">
        <f t="shared" si="1159"/>
        <v>1.0077963633947982</v>
      </c>
      <c r="K860" s="123">
        <v>1</v>
      </c>
      <c r="L860" s="123">
        <f t="shared" si="1123"/>
        <v>1.0077963599999999</v>
      </c>
      <c r="M860" s="123">
        <f t="shared" si="1124"/>
        <v>1176.88913108</v>
      </c>
      <c r="N860" s="27">
        <f t="shared" si="1163"/>
        <v>0</v>
      </c>
      <c r="O860" s="122">
        <f t="shared" si="1145"/>
        <v>0</v>
      </c>
      <c r="P860" s="123">
        <f t="shared" si="1112"/>
        <v>0</v>
      </c>
      <c r="Q860" s="122">
        <f t="shared" si="1160"/>
        <v>0.1268</v>
      </c>
      <c r="R860" s="130">
        <f t="shared" si="1155"/>
        <v>1.0090262160000001</v>
      </c>
      <c r="S860" s="123">
        <f t="shared" si="1125"/>
        <v>10.6228555</v>
      </c>
      <c r="T860" s="123">
        <f t="shared" si="1161"/>
        <v>0</v>
      </c>
      <c r="U860" s="131" t="str">
        <f t="shared" ref="U860" si="1181">U859</f>
        <v>J=</v>
      </c>
      <c r="V860" s="140">
        <f t="shared" si="1116"/>
        <v>44827</v>
      </c>
      <c r="W860" s="4"/>
      <c r="X860" s="4"/>
      <c r="Y860" s="4"/>
      <c r="AD860" s="5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  <c r="AU860" s="10"/>
    </row>
    <row r="861" spans="1:161" x14ac:dyDescent="0.2">
      <c r="A861" s="125">
        <f t="shared" si="1157"/>
        <v>44825</v>
      </c>
      <c r="B861" s="123">
        <f t="shared" si="1119"/>
        <v>1188.22266167</v>
      </c>
      <c r="C861" s="3">
        <f t="shared" si="1114"/>
        <v>1167.7846614599998</v>
      </c>
      <c r="D861" s="126">
        <f t="shared" si="1120"/>
        <v>1034.8240000000001</v>
      </c>
      <c r="E861" s="175">
        <f>IF(DAY(A860)=$A$7,VLOOKUP(A860,[1]A!$A$15:$C$500,3),E860)</f>
        <v>1043.76</v>
      </c>
      <c r="F861" s="127">
        <f t="shared" si="1121"/>
        <v>44766</v>
      </c>
      <c r="G861" s="122">
        <f t="shared" si="1122"/>
        <v>8.6352848407071914E-3</v>
      </c>
      <c r="H861" s="128">
        <f t="shared" si="1167"/>
        <v>29</v>
      </c>
      <c r="I861" s="128">
        <f t="shared" si="1158"/>
        <v>31</v>
      </c>
      <c r="J861" s="123">
        <f t="shared" si="1159"/>
        <v>1.0080759263187828</v>
      </c>
      <c r="K861" s="123">
        <v>1</v>
      </c>
      <c r="L861" s="123">
        <f t="shared" si="1123"/>
        <v>1.00807592</v>
      </c>
      <c r="M861" s="123">
        <f t="shared" si="1124"/>
        <v>1177.2155969600001</v>
      </c>
      <c r="N861" s="27">
        <f t="shared" si="1163"/>
        <v>0</v>
      </c>
      <c r="O861" s="122">
        <f t="shared" si="1145"/>
        <v>0</v>
      </c>
      <c r="P861" s="123">
        <f t="shared" si="1112"/>
        <v>0</v>
      </c>
      <c r="Q861" s="122">
        <f t="shared" si="1160"/>
        <v>0.1268</v>
      </c>
      <c r="R861" s="130">
        <f t="shared" si="1155"/>
        <v>1.009350084</v>
      </c>
      <c r="S861" s="123">
        <f t="shared" si="1125"/>
        <v>11.00706471</v>
      </c>
      <c r="T861" s="123">
        <f t="shared" si="1161"/>
        <v>0</v>
      </c>
      <c r="U861" s="131" t="str">
        <f t="shared" ref="U861" si="1182">U860</f>
        <v>J=</v>
      </c>
      <c r="V861" s="140">
        <f t="shared" si="1116"/>
        <v>44827</v>
      </c>
      <c r="W861" s="4"/>
      <c r="X861" s="4"/>
      <c r="Y861" s="4"/>
      <c r="AD861" s="5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  <c r="AU861" s="10"/>
    </row>
    <row r="862" spans="1:161" x14ac:dyDescent="0.2">
      <c r="A862" s="125">
        <f t="shared" si="1157"/>
        <v>44826</v>
      </c>
      <c r="B862" s="123">
        <f t="shared" si="1119"/>
        <v>1188.93376384</v>
      </c>
      <c r="C862" s="3">
        <f t="shared" si="1114"/>
        <v>1167.7846614599998</v>
      </c>
      <c r="D862" s="126">
        <f t="shared" si="1120"/>
        <v>1034.8240000000001</v>
      </c>
      <c r="E862" s="175">
        <f>IF(DAY(A861)=$A$7,VLOOKUP(A861,[1]A!$A$15:$C$500,3),E861)</f>
        <v>1043.76</v>
      </c>
      <c r="F862" s="127">
        <f t="shared" si="1121"/>
        <v>44766</v>
      </c>
      <c r="G862" s="122">
        <f t="shared" si="1122"/>
        <v>8.6352848407071914E-3</v>
      </c>
      <c r="H862" s="128">
        <f t="shared" si="1167"/>
        <v>30</v>
      </c>
      <c r="I862" s="128">
        <f t="shared" si="1158"/>
        <v>31</v>
      </c>
      <c r="J862" s="123">
        <f t="shared" si="1159"/>
        <v>1.0083555667935817</v>
      </c>
      <c r="K862" s="123">
        <v>1</v>
      </c>
      <c r="L862" s="123">
        <f t="shared" si="1123"/>
        <v>1.00835556</v>
      </c>
      <c r="M862" s="123">
        <f t="shared" si="1124"/>
        <v>1177.54215626</v>
      </c>
      <c r="N862" s="27">
        <f t="shared" si="1163"/>
        <v>0</v>
      </c>
      <c r="O862" s="122">
        <f t="shared" si="1145"/>
        <v>0</v>
      </c>
      <c r="P862" s="123">
        <f t="shared" si="1112"/>
        <v>0</v>
      </c>
      <c r="Q862" s="122">
        <f t="shared" si="1160"/>
        <v>0.1268</v>
      </c>
      <c r="R862" s="130">
        <f t="shared" si="1155"/>
        <v>1.0096740550000001</v>
      </c>
      <c r="S862" s="123">
        <f t="shared" si="1125"/>
        <v>11.391607580000001</v>
      </c>
      <c r="T862" s="123">
        <f t="shared" si="1161"/>
        <v>0</v>
      </c>
      <c r="U862" s="131" t="str">
        <f t="shared" ref="U862" si="1183">U861</f>
        <v>J=</v>
      </c>
      <c r="V862" s="140">
        <f t="shared" si="1116"/>
        <v>44827</v>
      </c>
      <c r="W862" s="28"/>
      <c r="X862" s="4"/>
      <c r="Y862" s="4"/>
      <c r="AA862" s="18"/>
      <c r="AB862" s="18"/>
      <c r="AC862" s="18"/>
      <c r="AD862" s="19"/>
      <c r="AE862" s="18"/>
      <c r="AF862" s="18"/>
      <c r="AG862" s="18"/>
      <c r="AH862" s="18"/>
      <c r="AI862" s="17"/>
      <c r="AJ862" s="17"/>
      <c r="AK862" s="17"/>
      <c r="AL862" s="17"/>
      <c r="AM862" s="17"/>
      <c r="AN862" s="17"/>
      <c r="AO862" s="17"/>
      <c r="AP862" s="17"/>
      <c r="AQ862" s="17"/>
      <c r="AR862" s="17"/>
      <c r="AS862" s="17"/>
      <c r="AT862" s="17"/>
      <c r="AU862" s="17"/>
      <c r="AV862" s="18"/>
      <c r="AW862" s="18"/>
      <c r="AX862" s="18"/>
      <c r="AY862" s="18"/>
      <c r="AZ862" s="18"/>
      <c r="BA862" s="18"/>
      <c r="BB862" s="18"/>
      <c r="BC862" s="18"/>
      <c r="BD862" s="18"/>
      <c r="BE862" s="18"/>
      <c r="BF862" s="18"/>
      <c r="BG862" s="18"/>
      <c r="BH862" s="18"/>
      <c r="BI862" s="18"/>
      <c r="BJ862" s="18"/>
      <c r="BK862" s="18"/>
      <c r="BL862" s="18"/>
      <c r="BM862" s="18"/>
      <c r="BN862" s="18"/>
      <c r="BO862" s="18"/>
      <c r="BP862" s="18"/>
      <c r="BQ862" s="18"/>
      <c r="BR862" s="18"/>
      <c r="BS862" s="18"/>
      <c r="BT862" s="18"/>
      <c r="BU862" s="18"/>
      <c r="BV862" s="18"/>
      <c r="BW862" s="18"/>
      <c r="BX862" s="18"/>
      <c r="BY862" s="18"/>
      <c r="BZ862" s="18"/>
      <c r="CA862" s="18"/>
      <c r="CB862" s="18"/>
      <c r="CC862" s="18"/>
      <c r="CD862" s="18"/>
      <c r="CE862" s="18"/>
      <c r="CF862" s="18"/>
      <c r="CG862" s="18"/>
      <c r="CH862" s="18"/>
      <c r="CI862" s="18"/>
      <c r="CJ862" s="18"/>
      <c r="CK862" s="18"/>
      <c r="CL862" s="18"/>
      <c r="CM862" s="18"/>
      <c r="CN862" s="18"/>
      <c r="CO862" s="18"/>
      <c r="CP862" s="18"/>
      <c r="CQ862" s="18"/>
      <c r="CR862" s="18"/>
      <c r="CS862" s="18"/>
      <c r="CT862" s="18"/>
      <c r="CU862" s="18"/>
      <c r="CV862" s="18"/>
      <c r="CW862" s="18"/>
      <c r="CX862" s="18"/>
      <c r="CY862" s="18"/>
      <c r="CZ862" s="18"/>
      <c r="DA862" s="18"/>
      <c r="DB862" s="18"/>
      <c r="DC862" s="18"/>
      <c r="DD862" s="18"/>
      <c r="DE862" s="18"/>
      <c r="DF862" s="18"/>
      <c r="DG862" s="18"/>
      <c r="DH862" s="18"/>
      <c r="DI862" s="18"/>
      <c r="DJ862" s="18"/>
      <c r="DK862" s="18"/>
      <c r="DL862" s="18"/>
      <c r="DM862" s="18"/>
      <c r="DN862" s="18"/>
      <c r="DO862" s="18"/>
      <c r="DP862" s="18"/>
      <c r="DQ862" s="18"/>
      <c r="DR862" s="18"/>
      <c r="DS862" s="18"/>
      <c r="DT862" s="18"/>
      <c r="DU862" s="18"/>
      <c r="DV862" s="18"/>
      <c r="DW862" s="18"/>
      <c r="DX862" s="18"/>
      <c r="DY862" s="18"/>
      <c r="DZ862" s="18"/>
      <c r="EA862" s="18"/>
      <c r="EB862" s="18"/>
      <c r="EC862" s="18"/>
      <c r="ED862" s="18"/>
      <c r="EE862" s="18"/>
      <c r="EF862" s="18"/>
      <c r="EG862" s="18"/>
      <c r="EH862" s="18"/>
      <c r="EI862" s="18"/>
      <c r="EJ862" s="18"/>
      <c r="EK862" s="18"/>
      <c r="EL862" s="18"/>
      <c r="EM862" s="18"/>
      <c r="EN862" s="18"/>
      <c r="EO862" s="18"/>
      <c r="EP862" s="18"/>
      <c r="EQ862" s="18"/>
      <c r="ER862" s="18"/>
      <c r="ES862" s="18"/>
      <c r="ET862" s="18"/>
      <c r="EU862" s="18"/>
      <c r="EV862" s="18"/>
      <c r="EW862" s="18"/>
      <c r="EX862" s="18"/>
      <c r="EY862" s="18"/>
      <c r="EZ862" s="18"/>
      <c r="FA862" s="18"/>
      <c r="FB862" s="18"/>
      <c r="FC862" s="18"/>
      <c r="FD862" s="18"/>
      <c r="FE862" s="18"/>
    </row>
    <row r="863" spans="1:161" ht="15" x14ac:dyDescent="0.2">
      <c r="A863" s="125">
        <f t="shared" si="1157"/>
        <v>44827</v>
      </c>
      <c r="B863" s="123">
        <f t="shared" si="1119"/>
        <v>1189.6452944599998</v>
      </c>
      <c r="C863" s="3">
        <f t="shared" si="1114"/>
        <v>1167.7846614599998</v>
      </c>
      <c r="D863" s="126">
        <f t="shared" si="1120"/>
        <v>1034.8240000000001</v>
      </c>
      <c r="E863" s="175">
        <f>IF(DAY(A862)=$A$7,VLOOKUP(A862,[1]A!$A$15:$C$500,3),E862)</f>
        <v>1043.76</v>
      </c>
      <c r="F863" s="127">
        <f t="shared" si="1121"/>
        <v>44766</v>
      </c>
      <c r="G863" s="122">
        <f t="shared" si="1122"/>
        <v>8.6352848407071914E-3</v>
      </c>
      <c r="H863" s="128">
        <f t="shared" si="1167"/>
        <v>31</v>
      </c>
      <c r="I863" s="128">
        <f t="shared" si="1158"/>
        <v>31</v>
      </c>
      <c r="J863" s="123">
        <f t="shared" si="1159"/>
        <v>1.0086352848407072</v>
      </c>
      <c r="K863" s="123">
        <v>1</v>
      </c>
      <c r="L863" s="123">
        <f t="shared" si="1123"/>
        <v>1.00863528</v>
      </c>
      <c r="M863" s="123">
        <f t="shared" si="1124"/>
        <v>1177.8688089899999</v>
      </c>
      <c r="N863" s="27">
        <f t="shared" si="1163"/>
        <v>28</v>
      </c>
      <c r="O863" s="176">
        <f>P863/M863</f>
        <v>7.8884671459866176E-2</v>
      </c>
      <c r="P863" s="177">
        <v>92.915794020000007</v>
      </c>
      <c r="Q863" s="122">
        <f t="shared" si="1160"/>
        <v>0.1268</v>
      </c>
      <c r="R863" s="130">
        <f t="shared" si="1155"/>
        <v>1.00999813</v>
      </c>
      <c r="S863" s="123">
        <f t="shared" si="1125"/>
        <v>11.776485470000001</v>
      </c>
      <c r="T863" s="123">
        <f t="shared" si="1161"/>
        <v>104.69227949</v>
      </c>
      <c r="U863" s="131" t="str">
        <f t="shared" ref="U863" si="1184">U862</f>
        <v>J=</v>
      </c>
      <c r="V863" s="140">
        <f t="shared" si="1116"/>
        <v>44827</v>
      </c>
      <c r="W863" s="4"/>
      <c r="X863" s="4"/>
      <c r="Y863" s="4"/>
      <c r="AD863" s="5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  <c r="AU863" s="10"/>
    </row>
    <row r="864" spans="1:161" x14ac:dyDescent="0.2">
      <c r="A864" s="125">
        <f t="shared" si="1157"/>
        <v>44828</v>
      </c>
      <c r="B864" s="123">
        <f t="shared" si="1119"/>
        <v>1085.3446946399999</v>
      </c>
      <c r="C864" s="3">
        <f t="shared" si="1114"/>
        <v>1084.9530149699999</v>
      </c>
      <c r="D864" s="126">
        <f t="shared" si="1120"/>
        <v>1043.76</v>
      </c>
      <c r="E864" s="175">
        <f>IF(DAY(A863)=$A$7,VLOOKUP(A863,[1]A!$A$15:$C$500,3),E863)</f>
        <v>1044.6790000000001</v>
      </c>
      <c r="F864" s="127">
        <f t="shared" si="1121"/>
        <v>44797</v>
      </c>
      <c r="G864" s="122">
        <f t="shared" si="1122"/>
        <v>8.8047060626972318E-4</v>
      </c>
      <c r="H864" s="128">
        <f t="shared" si="1167"/>
        <v>1</v>
      </c>
      <c r="I864" s="128">
        <f t="shared" si="1158"/>
        <v>30</v>
      </c>
      <c r="J864" s="123">
        <f t="shared" si="1159"/>
        <v>1.0000293365376209</v>
      </c>
      <c r="K864" s="123">
        <v>1</v>
      </c>
      <c r="L864" s="123">
        <f t="shared" si="1123"/>
        <v>1.00002933</v>
      </c>
      <c r="M864" s="123">
        <f t="shared" si="1124"/>
        <v>1084.9848366399999</v>
      </c>
      <c r="N864" s="27">
        <f t="shared" si="1163"/>
        <v>0</v>
      </c>
      <c r="O864" s="122">
        <f t="shared" ref="O864:O892" si="1185">IF(N864&gt;0,VLOOKUP(N864,$X$10:$AD$121,7),0)</f>
        <v>0</v>
      </c>
      <c r="P864" s="123">
        <f t="shared" si="1112"/>
        <v>0</v>
      </c>
      <c r="Q864" s="122">
        <f t="shared" si="1160"/>
        <v>0.1268</v>
      </c>
      <c r="R864" s="130">
        <f t="shared" si="1155"/>
        <v>1.0003316710000001</v>
      </c>
      <c r="S864" s="123">
        <f t="shared" si="1125"/>
        <v>0.35985800000000001</v>
      </c>
      <c r="T864" s="123">
        <f t="shared" si="1161"/>
        <v>0</v>
      </c>
      <c r="U864" s="131" t="str">
        <f t="shared" ref="U864" si="1186">U863</f>
        <v>J=</v>
      </c>
      <c r="V864" s="140">
        <f t="shared" si="1116"/>
        <v>44857</v>
      </c>
      <c r="W864" s="4"/>
      <c r="X864" s="4"/>
      <c r="Y864" s="4"/>
      <c r="AD864" s="5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</row>
    <row r="865" spans="1:47" x14ac:dyDescent="0.2">
      <c r="A865" s="125">
        <f t="shared" si="1157"/>
        <v>44829</v>
      </c>
      <c r="B865" s="123">
        <f t="shared" si="1119"/>
        <v>1085.73652563</v>
      </c>
      <c r="C865" s="3">
        <f t="shared" si="1114"/>
        <v>1084.9530149699999</v>
      </c>
      <c r="D865" s="126">
        <f t="shared" si="1120"/>
        <v>1043.76</v>
      </c>
      <c r="E865" s="175">
        <f>IF(DAY(A864)=$A$7,VLOOKUP(A864,[1]A!$A$15:$C$500,3),E864)</f>
        <v>1044.6790000000001</v>
      </c>
      <c r="F865" s="127">
        <f t="shared" si="1121"/>
        <v>44797</v>
      </c>
      <c r="G865" s="122">
        <f t="shared" si="1122"/>
        <v>8.8047060626972318E-4</v>
      </c>
      <c r="H865" s="128">
        <f t="shared" si="1167"/>
        <v>2</v>
      </c>
      <c r="I865" s="128">
        <f t="shared" si="1158"/>
        <v>30</v>
      </c>
      <c r="J865" s="123">
        <f t="shared" si="1159"/>
        <v>1.0000586739358746</v>
      </c>
      <c r="K865" s="123">
        <v>1</v>
      </c>
      <c r="L865" s="123">
        <f t="shared" si="1123"/>
        <v>1.00005867</v>
      </c>
      <c r="M865" s="123">
        <f t="shared" si="1124"/>
        <v>1085.01666916</v>
      </c>
      <c r="N865" s="27">
        <f t="shared" si="1163"/>
        <v>0</v>
      </c>
      <c r="O865" s="122">
        <f t="shared" si="1185"/>
        <v>0</v>
      </c>
      <c r="P865" s="123">
        <f t="shared" si="1112"/>
        <v>0</v>
      </c>
      <c r="Q865" s="122">
        <f t="shared" si="1160"/>
        <v>0.1268</v>
      </c>
      <c r="R865" s="130">
        <f t="shared" si="1155"/>
        <v>1.000663452</v>
      </c>
      <c r="S865" s="123">
        <f t="shared" si="1125"/>
        <v>0.71985646999999997</v>
      </c>
      <c r="T865" s="123">
        <f t="shared" si="1161"/>
        <v>0</v>
      </c>
      <c r="U865" s="131" t="str">
        <f t="shared" ref="U865" si="1187">U864</f>
        <v>J=</v>
      </c>
      <c r="V865" s="140">
        <f t="shared" si="1116"/>
        <v>44857</v>
      </c>
      <c r="W865" s="4"/>
      <c r="X865" s="4"/>
      <c r="Y865" s="4"/>
      <c r="AD865" s="5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  <c r="AU865" s="13"/>
    </row>
    <row r="866" spans="1:47" x14ac:dyDescent="0.2">
      <c r="A866" s="125">
        <f t="shared" si="1157"/>
        <v>44830</v>
      </c>
      <c r="B866" s="123">
        <f t="shared" si="1119"/>
        <v>1086.1284971100001</v>
      </c>
      <c r="C866" s="3">
        <f t="shared" si="1114"/>
        <v>1084.9530149699999</v>
      </c>
      <c r="D866" s="126">
        <f t="shared" si="1120"/>
        <v>1043.76</v>
      </c>
      <c r="E866" s="175">
        <f>IF(DAY(A865)=$A$7,VLOOKUP(A865,[1]A!$A$15:$C$500,3),E865)</f>
        <v>1044.6790000000001</v>
      </c>
      <c r="F866" s="127">
        <f t="shared" si="1121"/>
        <v>44797</v>
      </c>
      <c r="G866" s="122">
        <f t="shared" si="1122"/>
        <v>8.8047060626972318E-4</v>
      </c>
      <c r="H866" s="128">
        <f t="shared" si="1167"/>
        <v>3</v>
      </c>
      <c r="I866" s="128">
        <f t="shared" si="1158"/>
        <v>30</v>
      </c>
      <c r="J866" s="123">
        <f t="shared" si="1159"/>
        <v>1.0000880121947857</v>
      </c>
      <c r="K866" s="123">
        <v>1</v>
      </c>
      <c r="L866" s="123">
        <f t="shared" si="1123"/>
        <v>1.00008801</v>
      </c>
      <c r="M866" s="123">
        <f t="shared" si="1124"/>
        <v>1085.0485016800001</v>
      </c>
      <c r="N866" s="27">
        <f t="shared" si="1163"/>
        <v>0</v>
      </c>
      <c r="O866" s="122">
        <f t="shared" si="1185"/>
        <v>0</v>
      </c>
      <c r="P866" s="123">
        <f t="shared" si="1112"/>
        <v>0</v>
      </c>
      <c r="Q866" s="122">
        <f t="shared" si="1160"/>
        <v>0.1268</v>
      </c>
      <c r="R866" s="130">
        <f t="shared" si="1155"/>
        <v>1.000995343</v>
      </c>
      <c r="S866" s="123">
        <f t="shared" si="1125"/>
        <v>1.0799954300000001</v>
      </c>
      <c r="T866" s="123">
        <f t="shared" si="1161"/>
        <v>0</v>
      </c>
      <c r="U866" s="131" t="str">
        <f t="shared" ref="U866" si="1188">U865</f>
        <v>J=</v>
      </c>
      <c r="V866" s="140">
        <f t="shared" si="1116"/>
        <v>44857</v>
      </c>
      <c r="W866" s="4"/>
      <c r="X866" s="4"/>
      <c r="Y866" s="4"/>
      <c r="AD866" s="5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  <c r="AU866" s="13"/>
    </row>
    <row r="867" spans="1:47" x14ac:dyDescent="0.2">
      <c r="A867" s="125">
        <f t="shared" si="1157"/>
        <v>44831</v>
      </c>
      <c r="B867" s="123">
        <f t="shared" si="1119"/>
        <v>1086.5206090699999</v>
      </c>
      <c r="C867" s="3">
        <f t="shared" si="1114"/>
        <v>1084.9530149699999</v>
      </c>
      <c r="D867" s="126">
        <f t="shared" si="1120"/>
        <v>1043.76</v>
      </c>
      <c r="E867" s="175">
        <f>IF(DAY(A866)=$A$7,VLOOKUP(A866,[1]A!$A$15:$C$500,3),E866)</f>
        <v>1044.6790000000001</v>
      </c>
      <c r="F867" s="127">
        <f t="shared" si="1121"/>
        <v>44797</v>
      </c>
      <c r="G867" s="122">
        <f t="shared" si="1122"/>
        <v>8.8047060626972318E-4</v>
      </c>
      <c r="H867" s="128">
        <f t="shared" si="1167"/>
        <v>4</v>
      </c>
      <c r="I867" s="128">
        <f t="shared" si="1158"/>
        <v>30</v>
      </c>
      <c r="J867" s="123">
        <f t="shared" si="1159"/>
        <v>1.0001173513143797</v>
      </c>
      <c r="K867" s="123">
        <v>1</v>
      </c>
      <c r="L867" s="123">
        <f t="shared" si="1123"/>
        <v>1.00011735</v>
      </c>
      <c r="M867" s="123">
        <f t="shared" si="1124"/>
        <v>1085.0803341999999</v>
      </c>
      <c r="N867" s="27">
        <f t="shared" si="1163"/>
        <v>0</v>
      </c>
      <c r="O867" s="122">
        <f t="shared" si="1185"/>
        <v>0</v>
      </c>
      <c r="P867" s="123">
        <f t="shared" si="1112"/>
        <v>0</v>
      </c>
      <c r="Q867" s="122">
        <f t="shared" si="1160"/>
        <v>0.1268</v>
      </c>
      <c r="R867" s="130">
        <f t="shared" si="1155"/>
        <v>1.0013273439999999</v>
      </c>
      <c r="S867" s="123">
        <f t="shared" si="1125"/>
        <v>1.4402748700000001</v>
      </c>
      <c r="T867" s="123">
        <f t="shared" si="1161"/>
        <v>0</v>
      </c>
      <c r="U867" s="131" t="str">
        <f t="shared" ref="U867" si="1189">U866</f>
        <v>J=</v>
      </c>
      <c r="V867" s="140">
        <f t="shared" si="1116"/>
        <v>44857</v>
      </c>
      <c r="W867" s="4"/>
      <c r="X867" s="4"/>
      <c r="Y867" s="4"/>
      <c r="AD867" s="5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  <c r="AU867" s="13"/>
    </row>
    <row r="868" spans="1:47" x14ac:dyDescent="0.2">
      <c r="A868" s="125">
        <f t="shared" si="1157"/>
        <v>44832</v>
      </c>
      <c r="B868" s="123">
        <f t="shared" si="1119"/>
        <v>1086.9128615300001</v>
      </c>
      <c r="C868" s="3">
        <f t="shared" si="1114"/>
        <v>1084.9530149699999</v>
      </c>
      <c r="D868" s="126">
        <f t="shared" si="1120"/>
        <v>1043.76</v>
      </c>
      <c r="E868" s="175">
        <f>IF(DAY(A867)=$A$7,VLOOKUP(A867,[1]A!$A$15:$C$500,3),E867)</f>
        <v>1044.6790000000001</v>
      </c>
      <c r="F868" s="127">
        <f t="shared" si="1121"/>
        <v>44797</v>
      </c>
      <c r="G868" s="122">
        <f t="shared" si="1122"/>
        <v>8.8047060626972318E-4</v>
      </c>
      <c r="H868" s="128">
        <f t="shared" si="1167"/>
        <v>5</v>
      </c>
      <c r="I868" s="128">
        <f t="shared" si="1158"/>
        <v>30</v>
      </c>
      <c r="J868" s="123">
        <f t="shared" si="1159"/>
        <v>1.0001466912946821</v>
      </c>
      <c r="K868" s="123">
        <v>1</v>
      </c>
      <c r="L868" s="123">
        <f t="shared" si="1123"/>
        <v>1.00014669</v>
      </c>
      <c r="M868" s="123">
        <f t="shared" si="1124"/>
        <v>1085.11216672</v>
      </c>
      <c r="N868" s="27">
        <f t="shared" si="1163"/>
        <v>0</v>
      </c>
      <c r="O868" s="122">
        <f t="shared" si="1185"/>
        <v>0</v>
      </c>
      <c r="P868" s="123">
        <f t="shared" si="1112"/>
        <v>0</v>
      </c>
      <c r="Q868" s="122">
        <f t="shared" si="1160"/>
        <v>0.1268</v>
      </c>
      <c r="R868" s="130">
        <f t="shared" si="1155"/>
        <v>1.001659455</v>
      </c>
      <c r="S868" s="123">
        <f t="shared" si="1125"/>
        <v>1.80069481</v>
      </c>
      <c r="T868" s="123">
        <f t="shared" si="1161"/>
        <v>0</v>
      </c>
      <c r="U868" s="131" t="str">
        <f t="shared" ref="U868" si="1190">U867</f>
        <v>J=</v>
      </c>
      <c r="V868" s="140">
        <f t="shared" si="1116"/>
        <v>44857</v>
      </c>
      <c r="W868" s="4"/>
      <c r="X868" s="4"/>
      <c r="Y868" s="4"/>
      <c r="AD868" s="5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  <c r="AU868" s="13"/>
    </row>
    <row r="869" spans="1:47" x14ac:dyDescent="0.2">
      <c r="A869" s="125">
        <f t="shared" si="1157"/>
        <v>44833</v>
      </c>
      <c r="B869" s="123">
        <f t="shared" si="1119"/>
        <v>1087.30525558</v>
      </c>
      <c r="C869" s="3">
        <f t="shared" si="1114"/>
        <v>1084.9530149699999</v>
      </c>
      <c r="D869" s="126">
        <f t="shared" si="1120"/>
        <v>1043.76</v>
      </c>
      <c r="E869" s="175">
        <f>IF(DAY(A868)=$A$7,VLOOKUP(A868,[1]A!$A$15:$C$500,3),E868)</f>
        <v>1044.6790000000001</v>
      </c>
      <c r="F869" s="127">
        <f t="shared" si="1121"/>
        <v>44797</v>
      </c>
      <c r="G869" s="122">
        <f t="shared" si="1122"/>
        <v>8.8047060626972318E-4</v>
      </c>
      <c r="H869" s="128">
        <f t="shared" si="1167"/>
        <v>6</v>
      </c>
      <c r="I869" s="128">
        <f t="shared" si="1158"/>
        <v>30</v>
      </c>
      <c r="J869" s="123">
        <f t="shared" si="1159"/>
        <v>1.0001760321357178</v>
      </c>
      <c r="K869" s="123">
        <v>1</v>
      </c>
      <c r="L869" s="123">
        <f t="shared" si="1123"/>
        <v>1.00017603</v>
      </c>
      <c r="M869" s="123">
        <f t="shared" si="1124"/>
        <v>1085.1439992400001</v>
      </c>
      <c r="N869" s="27">
        <f t="shared" si="1163"/>
        <v>0</v>
      </c>
      <c r="O869" s="122">
        <f t="shared" si="1185"/>
        <v>0</v>
      </c>
      <c r="P869" s="123">
        <f t="shared" si="1112"/>
        <v>0</v>
      </c>
      <c r="Q869" s="122">
        <f t="shared" si="1160"/>
        <v>0.1268</v>
      </c>
      <c r="R869" s="130">
        <f t="shared" si="1155"/>
        <v>1.0019916769999999</v>
      </c>
      <c r="S869" s="123">
        <f t="shared" si="1125"/>
        <v>2.16125634</v>
      </c>
      <c r="T869" s="123">
        <f t="shared" si="1161"/>
        <v>0</v>
      </c>
      <c r="U869" s="131" t="str">
        <f t="shared" ref="U869" si="1191">U868</f>
        <v>J=</v>
      </c>
      <c r="V869" s="140">
        <f t="shared" si="1116"/>
        <v>44857</v>
      </c>
      <c r="W869" s="4"/>
      <c r="X869" s="4"/>
      <c r="Y869" s="4"/>
      <c r="AD869" s="5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  <c r="AU869" s="13"/>
    </row>
    <row r="870" spans="1:47" x14ac:dyDescent="0.2">
      <c r="A870" s="125">
        <f t="shared" si="1157"/>
        <v>44834</v>
      </c>
      <c r="B870" s="123">
        <f t="shared" si="1119"/>
        <v>1087.6977890800001</v>
      </c>
      <c r="C870" s="3">
        <f t="shared" si="1114"/>
        <v>1084.9530149699999</v>
      </c>
      <c r="D870" s="126">
        <f t="shared" si="1120"/>
        <v>1043.76</v>
      </c>
      <c r="E870" s="175">
        <f>IF(DAY(A869)=$A$7,VLOOKUP(A869,[1]A!$A$15:$C$500,3),E869)</f>
        <v>1044.6790000000001</v>
      </c>
      <c r="F870" s="127">
        <f t="shared" si="1121"/>
        <v>44797</v>
      </c>
      <c r="G870" s="122">
        <f t="shared" si="1122"/>
        <v>8.8047060626972318E-4</v>
      </c>
      <c r="H870" s="128">
        <f t="shared" si="1167"/>
        <v>7</v>
      </c>
      <c r="I870" s="128">
        <f t="shared" si="1158"/>
        <v>30</v>
      </c>
      <c r="J870" s="123">
        <f t="shared" si="1159"/>
        <v>1.0002053738375123</v>
      </c>
      <c r="K870" s="123">
        <v>1</v>
      </c>
      <c r="L870" s="123">
        <f t="shared" si="1123"/>
        <v>1.00020537</v>
      </c>
      <c r="M870" s="123">
        <f t="shared" si="1124"/>
        <v>1085.1758317700001</v>
      </c>
      <c r="N870" s="27">
        <f t="shared" si="1163"/>
        <v>0</v>
      </c>
      <c r="O870" s="122">
        <f t="shared" si="1185"/>
        <v>0</v>
      </c>
      <c r="P870" s="123">
        <f t="shared" si="1112"/>
        <v>0</v>
      </c>
      <c r="Q870" s="122">
        <f t="shared" si="1160"/>
        <v>0.1268</v>
      </c>
      <c r="R870" s="130">
        <f t="shared" si="1155"/>
        <v>1.002324008</v>
      </c>
      <c r="S870" s="123">
        <f t="shared" si="1125"/>
        <v>2.5219573099999999</v>
      </c>
      <c r="T870" s="123">
        <f t="shared" si="1161"/>
        <v>0</v>
      </c>
      <c r="U870" s="131" t="str">
        <f t="shared" ref="U870" si="1192">U869</f>
        <v>J=</v>
      </c>
      <c r="V870" s="140">
        <f t="shared" si="1116"/>
        <v>44857</v>
      </c>
      <c r="W870" s="4"/>
      <c r="X870" s="4"/>
      <c r="Y870" s="4"/>
      <c r="AD870" s="5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  <c r="AU870" s="10"/>
    </row>
    <row r="871" spans="1:47" x14ac:dyDescent="0.2">
      <c r="A871" s="125">
        <f t="shared" si="1157"/>
        <v>44835</v>
      </c>
      <c r="B871" s="123">
        <f t="shared" si="1119"/>
        <v>1088.0904641799998</v>
      </c>
      <c r="C871" s="3">
        <f t="shared" si="1114"/>
        <v>1084.9530149699999</v>
      </c>
      <c r="D871" s="126">
        <f t="shared" si="1120"/>
        <v>1043.76</v>
      </c>
      <c r="E871" s="175">
        <f>IF(DAY(A870)=$A$7,VLOOKUP(A870,[1]A!$A$15:$C$500,3),E870)</f>
        <v>1044.6790000000001</v>
      </c>
      <c r="F871" s="127">
        <f t="shared" si="1121"/>
        <v>44797</v>
      </c>
      <c r="G871" s="122">
        <f t="shared" si="1122"/>
        <v>8.8047060626972318E-4</v>
      </c>
      <c r="H871" s="128">
        <f t="shared" si="1167"/>
        <v>8</v>
      </c>
      <c r="I871" s="128">
        <f t="shared" si="1158"/>
        <v>30</v>
      </c>
      <c r="J871" s="123">
        <f t="shared" si="1159"/>
        <v>1.0002347164000907</v>
      </c>
      <c r="K871" s="123">
        <v>1</v>
      </c>
      <c r="L871" s="123">
        <f t="shared" si="1123"/>
        <v>1.00023471</v>
      </c>
      <c r="M871" s="123">
        <f t="shared" si="1124"/>
        <v>1085.2076642899999</v>
      </c>
      <c r="N871" s="27">
        <f t="shared" si="1163"/>
        <v>0</v>
      </c>
      <c r="O871" s="122">
        <f t="shared" si="1185"/>
        <v>0</v>
      </c>
      <c r="P871" s="123">
        <f t="shared" si="1112"/>
        <v>0</v>
      </c>
      <c r="Q871" s="122">
        <f t="shared" si="1160"/>
        <v>0.1268</v>
      </c>
      <c r="R871" s="130">
        <f t="shared" si="1155"/>
        <v>1.0026564499999999</v>
      </c>
      <c r="S871" s="123">
        <f t="shared" si="1125"/>
        <v>2.8827998899999998</v>
      </c>
      <c r="T871" s="123">
        <f t="shared" si="1161"/>
        <v>0</v>
      </c>
      <c r="U871" s="131" t="str">
        <f t="shared" ref="U871" si="1193">U870</f>
        <v>J=</v>
      </c>
      <c r="V871" s="140">
        <f t="shared" si="1116"/>
        <v>44857</v>
      </c>
      <c r="W871" s="4"/>
      <c r="X871" s="4"/>
      <c r="Y871" s="4"/>
      <c r="AD871" s="5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  <c r="AU871" s="10"/>
    </row>
    <row r="872" spans="1:47" x14ac:dyDescent="0.2">
      <c r="A872" s="125">
        <f t="shared" si="1157"/>
        <v>44836</v>
      </c>
      <c r="B872" s="123">
        <f t="shared" si="1119"/>
        <v>1088.4832798299999</v>
      </c>
      <c r="C872" s="3">
        <f t="shared" si="1114"/>
        <v>1084.9530149699999</v>
      </c>
      <c r="D872" s="126">
        <f t="shared" si="1120"/>
        <v>1043.76</v>
      </c>
      <c r="E872" s="175">
        <f>IF(DAY(A871)=$A$7,VLOOKUP(A871,[1]A!$A$15:$C$500,3),E871)</f>
        <v>1044.6790000000001</v>
      </c>
      <c r="F872" s="127">
        <f t="shared" si="1121"/>
        <v>44797</v>
      </c>
      <c r="G872" s="122">
        <f t="shared" si="1122"/>
        <v>8.8047060626972318E-4</v>
      </c>
      <c r="H872" s="128">
        <f t="shared" si="1167"/>
        <v>9</v>
      </c>
      <c r="I872" s="128">
        <f t="shared" si="1158"/>
        <v>30</v>
      </c>
      <c r="J872" s="123">
        <f t="shared" si="1159"/>
        <v>1.0002640598234782</v>
      </c>
      <c r="K872" s="123">
        <v>1</v>
      </c>
      <c r="L872" s="123">
        <f t="shared" si="1123"/>
        <v>1.00026405</v>
      </c>
      <c r="M872" s="123">
        <f t="shared" si="1124"/>
        <v>1085.23949681</v>
      </c>
      <c r="N872" s="27">
        <f t="shared" si="1163"/>
        <v>0</v>
      </c>
      <c r="O872" s="122">
        <f t="shared" si="1185"/>
        <v>0</v>
      </c>
      <c r="P872" s="123">
        <f t="shared" si="1112"/>
        <v>0</v>
      </c>
      <c r="Q872" s="122">
        <f t="shared" si="1160"/>
        <v>0.1268</v>
      </c>
      <c r="R872" s="130">
        <f t="shared" si="1155"/>
        <v>1.0029890020000001</v>
      </c>
      <c r="S872" s="123">
        <f t="shared" si="1125"/>
        <v>3.24378302</v>
      </c>
      <c r="T872" s="123">
        <f t="shared" si="1161"/>
        <v>0</v>
      </c>
      <c r="U872" s="131" t="str">
        <f t="shared" ref="U872" si="1194">U871</f>
        <v>J=</v>
      </c>
      <c r="V872" s="140">
        <f t="shared" si="1116"/>
        <v>44857</v>
      </c>
      <c r="W872" s="4"/>
      <c r="X872" s="4"/>
      <c r="Y872" s="4"/>
      <c r="AD872" s="5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  <c r="AU872" s="10"/>
    </row>
    <row r="873" spans="1:47" x14ac:dyDescent="0.2">
      <c r="A873" s="125">
        <f t="shared" si="1157"/>
        <v>44837</v>
      </c>
      <c r="B873" s="123">
        <f t="shared" si="1119"/>
        <v>1088.8762469199999</v>
      </c>
      <c r="C873" s="3">
        <f t="shared" si="1114"/>
        <v>1084.9530149699999</v>
      </c>
      <c r="D873" s="126">
        <f t="shared" si="1120"/>
        <v>1043.76</v>
      </c>
      <c r="E873" s="175">
        <f>IF(DAY(A872)=$A$7,VLOOKUP(A872,[1]A!$A$15:$C$500,3),E872)</f>
        <v>1044.6790000000001</v>
      </c>
      <c r="F873" s="127">
        <f t="shared" si="1121"/>
        <v>44797</v>
      </c>
      <c r="G873" s="122">
        <f t="shared" si="1122"/>
        <v>8.8047060626972318E-4</v>
      </c>
      <c r="H873" s="128">
        <f t="shared" si="1167"/>
        <v>10</v>
      </c>
      <c r="I873" s="128">
        <f t="shared" si="1158"/>
        <v>30</v>
      </c>
      <c r="J873" s="123">
        <f t="shared" si="1159"/>
        <v>1.0002934041077001</v>
      </c>
      <c r="K873" s="123">
        <v>1</v>
      </c>
      <c r="L873" s="123">
        <f t="shared" si="1123"/>
        <v>1.0002934000000001</v>
      </c>
      <c r="M873" s="123">
        <f t="shared" si="1124"/>
        <v>1085.2713401799999</v>
      </c>
      <c r="N873" s="27">
        <f t="shared" si="1163"/>
        <v>0</v>
      </c>
      <c r="O873" s="122">
        <f t="shared" si="1185"/>
        <v>0</v>
      </c>
      <c r="P873" s="123">
        <f t="shared" si="1112"/>
        <v>0</v>
      </c>
      <c r="Q873" s="122">
        <f t="shared" si="1160"/>
        <v>0.1268</v>
      </c>
      <c r="R873" s="130">
        <f t="shared" si="1155"/>
        <v>1.003321664</v>
      </c>
      <c r="S873" s="123">
        <f t="shared" si="1125"/>
        <v>3.6049067400000001</v>
      </c>
      <c r="T873" s="123">
        <f t="shared" si="1161"/>
        <v>0</v>
      </c>
      <c r="U873" s="131" t="str">
        <f t="shared" ref="U873" si="1195">U872</f>
        <v>J=</v>
      </c>
      <c r="V873" s="140">
        <f t="shared" si="1116"/>
        <v>44857</v>
      </c>
      <c r="W873" s="4"/>
      <c r="X873" s="4"/>
      <c r="Y873" s="4"/>
      <c r="AD873" s="5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  <c r="AU873" s="10"/>
    </row>
    <row r="874" spans="1:47" x14ac:dyDescent="0.2">
      <c r="A874" s="125">
        <f t="shared" si="1157"/>
        <v>44838</v>
      </c>
      <c r="B874" s="123">
        <f t="shared" si="1119"/>
        <v>1089.2693447700001</v>
      </c>
      <c r="C874" s="3">
        <f t="shared" si="1114"/>
        <v>1084.9530149699999</v>
      </c>
      <c r="D874" s="126">
        <f t="shared" si="1120"/>
        <v>1043.76</v>
      </c>
      <c r="E874" s="175">
        <f>IF(DAY(A873)=$A$7,VLOOKUP(A873,[1]A!$A$15:$C$500,3),E873)</f>
        <v>1044.6790000000001</v>
      </c>
      <c r="F874" s="127">
        <f t="shared" si="1121"/>
        <v>44797</v>
      </c>
      <c r="G874" s="122">
        <f t="shared" si="1122"/>
        <v>8.8047060626972318E-4</v>
      </c>
      <c r="H874" s="128">
        <f t="shared" si="1167"/>
        <v>11</v>
      </c>
      <c r="I874" s="128">
        <f t="shared" si="1158"/>
        <v>30</v>
      </c>
      <c r="J874" s="123">
        <f t="shared" si="1159"/>
        <v>1.0003227492527818</v>
      </c>
      <c r="K874" s="123">
        <v>1</v>
      </c>
      <c r="L874" s="123">
        <f t="shared" si="1123"/>
        <v>1.0003227400000001</v>
      </c>
      <c r="M874" s="123">
        <f t="shared" si="1124"/>
        <v>1085.3031727</v>
      </c>
      <c r="N874" s="27">
        <f t="shared" si="1163"/>
        <v>0</v>
      </c>
      <c r="O874" s="122">
        <f t="shared" si="1185"/>
        <v>0</v>
      </c>
      <c r="P874" s="123">
        <f t="shared" ref="P874:P937" si="1196">IF(O874&gt;0,TRUNC(O874*M874,8),0)</f>
        <v>0</v>
      </c>
      <c r="Q874" s="122">
        <f t="shared" si="1160"/>
        <v>0.1268</v>
      </c>
      <c r="R874" s="130">
        <f t="shared" si="1155"/>
        <v>1.003654437</v>
      </c>
      <c r="S874" s="123">
        <f t="shared" si="1125"/>
        <v>3.9661720699999998</v>
      </c>
      <c r="T874" s="123">
        <f t="shared" si="1161"/>
        <v>0</v>
      </c>
      <c r="U874" s="131" t="str">
        <f t="shared" ref="U874" si="1197">U873</f>
        <v>J=</v>
      </c>
      <c r="V874" s="140">
        <f t="shared" si="1116"/>
        <v>44857</v>
      </c>
      <c r="W874" s="4"/>
      <c r="X874" s="4"/>
      <c r="Y874" s="4"/>
      <c r="AD874" s="5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  <c r="AU874" s="10"/>
    </row>
    <row r="875" spans="1:47" x14ac:dyDescent="0.2">
      <c r="A875" s="125">
        <f t="shared" si="1157"/>
        <v>44839</v>
      </c>
      <c r="B875" s="123">
        <f t="shared" si="1119"/>
        <v>1089.66259408</v>
      </c>
      <c r="C875" s="3">
        <f t="shared" ref="C875:C938" si="1198">IF(N874&gt;0,M874-P874,C874)</f>
        <v>1084.9530149699999</v>
      </c>
      <c r="D875" s="126">
        <f t="shared" si="1120"/>
        <v>1043.76</v>
      </c>
      <c r="E875" s="175">
        <f>IF(DAY(A874)=$A$7,VLOOKUP(A874,[1]A!$A$15:$C$500,3),E874)</f>
        <v>1044.6790000000001</v>
      </c>
      <c r="F875" s="127">
        <f t="shared" si="1121"/>
        <v>44797</v>
      </c>
      <c r="G875" s="122">
        <f t="shared" si="1122"/>
        <v>8.8047060626972318E-4</v>
      </c>
      <c r="H875" s="128">
        <f t="shared" si="1167"/>
        <v>12</v>
      </c>
      <c r="I875" s="128">
        <f t="shared" si="1158"/>
        <v>30</v>
      </c>
      <c r="J875" s="123">
        <f t="shared" si="1159"/>
        <v>1.0003520952587486</v>
      </c>
      <c r="K875" s="123">
        <v>1</v>
      </c>
      <c r="L875" s="123">
        <f t="shared" si="1123"/>
        <v>1.00035209</v>
      </c>
      <c r="M875" s="123">
        <f t="shared" si="1124"/>
        <v>1085.3350160699999</v>
      </c>
      <c r="N875" s="27">
        <f t="shared" si="1163"/>
        <v>0</v>
      </c>
      <c r="O875" s="122">
        <f t="shared" si="1185"/>
        <v>0</v>
      </c>
      <c r="P875" s="123">
        <f t="shared" si="1196"/>
        <v>0</v>
      </c>
      <c r="Q875" s="122">
        <f t="shared" si="1160"/>
        <v>0.1268</v>
      </c>
      <c r="R875" s="130">
        <f t="shared" si="1155"/>
        <v>1.00398732</v>
      </c>
      <c r="S875" s="123">
        <f t="shared" si="1125"/>
        <v>4.3275780099999999</v>
      </c>
      <c r="T875" s="123">
        <f t="shared" si="1161"/>
        <v>0</v>
      </c>
      <c r="U875" s="131" t="str">
        <f t="shared" ref="U875" si="1199">U874</f>
        <v>J=</v>
      </c>
      <c r="V875" s="140">
        <f t="shared" ref="V875:V938" si="1200">VLOOKUP(A874,$Y$10:$AG$60,9)</f>
        <v>44857</v>
      </c>
      <c r="W875" s="4"/>
      <c r="X875" s="4"/>
      <c r="Y875" s="4"/>
      <c r="AD875" s="5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  <c r="AU875" s="10"/>
    </row>
    <row r="876" spans="1:47" x14ac:dyDescent="0.2">
      <c r="A876" s="125">
        <f t="shared" si="1157"/>
        <v>44840</v>
      </c>
      <c r="B876" s="123">
        <f t="shared" si="1119"/>
        <v>1090.0559850700001</v>
      </c>
      <c r="C876" s="3">
        <f t="shared" si="1198"/>
        <v>1084.9530149699999</v>
      </c>
      <c r="D876" s="126">
        <f t="shared" si="1120"/>
        <v>1043.76</v>
      </c>
      <c r="E876" s="175">
        <f>IF(DAY(A875)=$A$7,VLOOKUP(A875,[1]A!$A$15:$C$500,3),E875)</f>
        <v>1044.6790000000001</v>
      </c>
      <c r="F876" s="127">
        <f t="shared" si="1121"/>
        <v>44797</v>
      </c>
      <c r="G876" s="122">
        <f t="shared" si="1122"/>
        <v>8.8047060626972318E-4</v>
      </c>
      <c r="H876" s="128">
        <f t="shared" si="1167"/>
        <v>13</v>
      </c>
      <c r="I876" s="128">
        <f t="shared" si="1158"/>
        <v>30</v>
      </c>
      <c r="J876" s="123">
        <f t="shared" si="1159"/>
        <v>1.0003814421256254</v>
      </c>
      <c r="K876" s="123">
        <v>1</v>
      </c>
      <c r="L876" s="123">
        <f t="shared" si="1123"/>
        <v>1.00038144</v>
      </c>
      <c r="M876" s="123">
        <f t="shared" si="1124"/>
        <v>1085.3668594400001</v>
      </c>
      <c r="N876" s="27">
        <f t="shared" si="1163"/>
        <v>0</v>
      </c>
      <c r="O876" s="122">
        <f t="shared" si="1185"/>
        <v>0</v>
      </c>
      <c r="P876" s="123">
        <f t="shared" si="1196"/>
        <v>0</v>
      </c>
      <c r="Q876" s="122">
        <f t="shared" si="1160"/>
        <v>0.1268</v>
      </c>
      <c r="R876" s="130">
        <f t="shared" si="1155"/>
        <v>1.0043203140000001</v>
      </c>
      <c r="S876" s="123">
        <f t="shared" si="1125"/>
        <v>4.6891256300000004</v>
      </c>
      <c r="T876" s="123">
        <f t="shared" si="1161"/>
        <v>0</v>
      </c>
      <c r="U876" s="131" t="str">
        <f t="shared" ref="U876" si="1201">U875</f>
        <v>J=</v>
      </c>
      <c r="V876" s="140">
        <f t="shared" si="1200"/>
        <v>44857</v>
      </c>
      <c r="W876" s="4"/>
      <c r="X876" s="4"/>
      <c r="Y876" s="4"/>
      <c r="AD876" s="5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  <c r="AU876" s="10"/>
    </row>
    <row r="877" spans="1:47" x14ac:dyDescent="0.2">
      <c r="A877" s="125">
        <f t="shared" si="1157"/>
        <v>44841</v>
      </c>
      <c r="B877" s="123">
        <f t="shared" si="1119"/>
        <v>1090.4495057699999</v>
      </c>
      <c r="C877" s="3">
        <f t="shared" si="1198"/>
        <v>1084.9530149699999</v>
      </c>
      <c r="D877" s="126">
        <f t="shared" si="1120"/>
        <v>1043.76</v>
      </c>
      <c r="E877" s="175">
        <f>IF(DAY(A876)=$A$7,VLOOKUP(A876,[1]A!$A$15:$C$500,3),E876)</f>
        <v>1044.6790000000001</v>
      </c>
      <c r="F877" s="127">
        <f t="shared" si="1121"/>
        <v>44797</v>
      </c>
      <c r="G877" s="122">
        <f t="shared" si="1122"/>
        <v>8.8047060626972318E-4</v>
      </c>
      <c r="H877" s="128">
        <f t="shared" si="1167"/>
        <v>14</v>
      </c>
      <c r="I877" s="128">
        <f t="shared" si="1158"/>
        <v>30</v>
      </c>
      <c r="J877" s="123">
        <f t="shared" si="1159"/>
        <v>1.0004107898534376</v>
      </c>
      <c r="K877" s="123">
        <v>1</v>
      </c>
      <c r="L877" s="123">
        <f t="shared" si="1123"/>
        <v>1.0004107799999999</v>
      </c>
      <c r="M877" s="123">
        <f t="shared" si="1124"/>
        <v>1085.39869196</v>
      </c>
      <c r="N877" s="27">
        <f t="shared" si="1163"/>
        <v>0</v>
      </c>
      <c r="O877" s="122">
        <f t="shared" si="1185"/>
        <v>0</v>
      </c>
      <c r="P877" s="123">
        <f t="shared" si="1196"/>
        <v>0</v>
      </c>
      <c r="Q877" s="122">
        <f t="shared" si="1160"/>
        <v>0.1268</v>
      </c>
      <c r="R877" s="130">
        <f t="shared" si="1155"/>
        <v>1.004653418</v>
      </c>
      <c r="S877" s="123">
        <f t="shared" si="1125"/>
        <v>5.0508138100000002</v>
      </c>
      <c r="T877" s="123">
        <f t="shared" si="1161"/>
        <v>0</v>
      </c>
      <c r="U877" s="131" t="str">
        <f t="shared" ref="U877" si="1202">U876</f>
        <v>J=</v>
      </c>
      <c r="V877" s="140">
        <f t="shared" si="1200"/>
        <v>44857</v>
      </c>
      <c r="W877" s="4"/>
      <c r="X877" s="4"/>
      <c r="Y877" s="4"/>
      <c r="AD877" s="5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  <c r="AU877" s="10"/>
    </row>
    <row r="878" spans="1:47" x14ac:dyDescent="0.2">
      <c r="A878" s="125">
        <f t="shared" si="1157"/>
        <v>44842</v>
      </c>
      <c r="B878" s="123">
        <f t="shared" ref="B878:B941" si="1203">(M878+S878)</f>
        <v>1090.8431779800001</v>
      </c>
      <c r="C878" s="3">
        <f t="shared" si="1198"/>
        <v>1084.9530149699999</v>
      </c>
      <c r="D878" s="126">
        <f t="shared" ref="D878:D941" si="1204">IF(E878=E877,D877,E877)</f>
        <v>1043.76</v>
      </c>
      <c r="E878" s="175">
        <f>IF(DAY(A877)=$A$7,VLOOKUP(A877,[1]A!$A$15:$C$500,3),E877)</f>
        <v>1044.6790000000001</v>
      </c>
      <c r="F878" s="127">
        <f t="shared" ref="F878:F941" si="1205">IF(D878=D877,F877,EDATE(A878,-1))</f>
        <v>44797</v>
      </c>
      <c r="G878" s="122">
        <f t="shared" ref="G878:G941" si="1206">(E878/D878)-1</f>
        <v>8.8047060626972318E-4</v>
      </c>
      <c r="H878" s="128">
        <f t="shared" si="1167"/>
        <v>15</v>
      </c>
      <c r="I878" s="128">
        <f t="shared" si="1158"/>
        <v>30</v>
      </c>
      <c r="J878" s="123">
        <f t="shared" si="1159"/>
        <v>1.0004401384422108</v>
      </c>
      <c r="K878" s="123">
        <v>1</v>
      </c>
      <c r="L878" s="123">
        <f t="shared" ref="L878:L941" si="1207">TRUNC(J878*K878,8)</f>
        <v>1.0004401300000001</v>
      </c>
      <c r="M878" s="123">
        <f t="shared" ref="M878:M941" si="1208">TRUNC(C878*L878,8)</f>
        <v>1085.43053534</v>
      </c>
      <c r="N878" s="27">
        <f t="shared" si="1163"/>
        <v>0</v>
      </c>
      <c r="O878" s="122">
        <f t="shared" si="1185"/>
        <v>0</v>
      </c>
      <c r="P878" s="123">
        <f t="shared" si="1196"/>
        <v>0</v>
      </c>
      <c r="Q878" s="122">
        <f t="shared" si="1160"/>
        <v>0.1268</v>
      </c>
      <c r="R878" s="130">
        <f t="shared" si="1155"/>
        <v>1.004986632</v>
      </c>
      <c r="S878" s="123">
        <f t="shared" ref="S878:S941" si="1209">TRUNC(M878*(R878-1),8)</f>
        <v>5.4126426399999996</v>
      </c>
      <c r="T878" s="123">
        <f t="shared" si="1161"/>
        <v>0</v>
      </c>
      <c r="U878" s="131" t="str">
        <f t="shared" ref="U878" si="1210">U877</f>
        <v>J=</v>
      </c>
      <c r="V878" s="140">
        <f t="shared" si="1200"/>
        <v>44857</v>
      </c>
      <c r="W878" s="4"/>
      <c r="X878" s="4"/>
      <c r="Y878" s="4"/>
      <c r="AD878" s="5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  <c r="AU878" s="10"/>
    </row>
    <row r="879" spans="1:47" x14ac:dyDescent="0.2">
      <c r="A879" s="125">
        <f t="shared" si="1157"/>
        <v>44843</v>
      </c>
      <c r="B879" s="123">
        <f t="shared" si="1203"/>
        <v>1091.23699188</v>
      </c>
      <c r="C879" s="3">
        <f t="shared" si="1198"/>
        <v>1084.9530149699999</v>
      </c>
      <c r="D879" s="126">
        <f t="shared" si="1204"/>
        <v>1043.76</v>
      </c>
      <c r="E879" s="175">
        <f>IF(DAY(A878)=$A$7,VLOOKUP(A878,[1]A!$A$15:$C$500,3),E878)</f>
        <v>1044.6790000000001</v>
      </c>
      <c r="F879" s="127">
        <f t="shared" si="1205"/>
        <v>44797</v>
      </c>
      <c r="G879" s="122">
        <f t="shared" si="1206"/>
        <v>8.8047060626972318E-4</v>
      </c>
      <c r="H879" s="128">
        <f t="shared" si="1167"/>
        <v>16</v>
      </c>
      <c r="I879" s="128">
        <f t="shared" si="1158"/>
        <v>30</v>
      </c>
      <c r="J879" s="123">
        <f t="shared" si="1159"/>
        <v>1.0004694878919698</v>
      </c>
      <c r="K879" s="123">
        <v>1</v>
      </c>
      <c r="L879" s="123">
        <f t="shared" si="1207"/>
        <v>1.00046948</v>
      </c>
      <c r="M879" s="123">
        <f t="shared" si="1208"/>
        <v>1085.4623787099999</v>
      </c>
      <c r="N879" s="27">
        <f t="shared" si="1163"/>
        <v>0</v>
      </c>
      <c r="O879" s="122">
        <f t="shared" si="1185"/>
        <v>0</v>
      </c>
      <c r="P879" s="123">
        <f t="shared" si="1196"/>
        <v>0</v>
      </c>
      <c r="Q879" s="122">
        <f t="shared" si="1160"/>
        <v>0.1268</v>
      </c>
      <c r="R879" s="130">
        <f t="shared" si="1155"/>
        <v>1.005319957</v>
      </c>
      <c r="S879" s="123">
        <f t="shared" si="1209"/>
        <v>5.7746131700000003</v>
      </c>
      <c r="T879" s="123">
        <f t="shared" si="1161"/>
        <v>0</v>
      </c>
      <c r="U879" s="131" t="str">
        <f t="shared" ref="U879" si="1211">U878</f>
        <v>J=</v>
      </c>
      <c r="V879" s="140">
        <f t="shared" si="1200"/>
        <v>44857</v>
      </c>
      <c r="W879" s="4"/>
      <c r="X879" s="4"/>
      <c r="Y879" s="4"/>
      <c r="AD879" s="5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  <c r="AU879" s="10"/>
    </row>
    <row r="880" spans="1:47" x14ac:dyDescent="0.2">
      <c r="A880" s="125">
        <f t="shared" si="1157"/>
        <v>44844</v>
      </c>
      <c r="B880" s="123">
        <f t="shared" si="1203"/>
        <v>1091.63094643</v>
      </c>
      <c r="C880" s="3">
        <f t="shared" si="1198"/>
        <v>1084.9530149699999</v>
      </c>
      <c r="D880" s="126">
        <f t="shared" si="1204"/>
        <v>1043.76</v>
      </c>
      <c r="E880" s="175">
        <f>IF(DAY(A879)=$A$7,VLOOKUP(A879,[1]A!$A$15:$C$500,3),E879)</f>
        <v>1044.6790000000001</v>
      </c>
      <c r="F880" s="127">
        <f t="shared" si="1205"/>
        <v>44797</v>
      </c>
      <c r="G880" s="122">
        <f t="shared" si="1206"/>
        <v>8.8047060626972318E-4</v>
      </c>
      <c r="H880" s="128">
        <f t="shared" si="1167"/>
        <v>17</v>
      </c>
      <c r="I880" s="128">
        <f t="shared" si="1158"/>
        <v>30</v>
      </c>
      <c r="J880" s="123">
        <f t="shared" si="1159"/>
        <v>1.00049883820274</v>
      </c>
      <c r="K880" s="123">
        <v>1</v>
      </c>
      <c r="L880" s="123">
        <f t="shared" si="1207"/>
        <v>1.00049883</v>
      </c>
      <c r="M880" s="123">
        <f t="shared" si="1208"/>
        <v>1085.4942220800001</v>
      </c>
      <c r="N880" s="27">
        <f t="shared" si="1163"/>
        <v>0</v>
      </c>
      <c r="O880" s="122">
        <f t="shared" si="1185"/>
        <v>0</v>
      </c>
      <c r="P880" s="123">
        <f t="shared" si="1196"/>
        <v>0</v>
      </c>
      <c r="Q880" s="122">
        <f t="shared" si="1160"/>
        <v>0.1268</v>
      </c>
      <c r="R880" s="130">
        <f t="shared" si="1155"/>
        <v>1.0056533919999999</v>
      </c>
      <c r="S880" s="123">
        <f t="shared" si="1209"/>
        <v>6.1367243499999997</v>
      </c>
      <c r="T880" s="123">
        <f t="shared" si="1161"/>
        <v>0</v>
      </c>
      <c r="U880" s="131" t="str">
        <f t="shared" ref="U880" si="1212">U879</f>
        <v>J=</v>
      </c>
      <c r="V880" s="140">
        <f t="shared" si="1200"/>
        <v>44857</v>
      </c>
      <c r="W880" s="4"/>
      <c r="X880" s="4"/>
      <c r="Y880" s="4"/>
      <c r="AD880" s="5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  <c r="AU880" s="10"/>
    </row>
    <row r="881" spans="1:161" x14ac:dyDescent="0.2">
      <c r="A881" s="125">
        <f t="shared" si="1157"/>
        <v>44845</v>
      </c>
      <c r="B881" s="123">
        <f t="shared" si="1203"/>
        <v>1092.0250427000001</v>
      </c>
      <c r="C881" s="3">
        <f t="shared" si="1198"/>
        <v>1084.9530149699999</v>
      </c>
      <c r="D881" s="126">
        <f t="shared" si="1204"/>
        <v>1043.76</v>
      </c>
      <c r="E881" s="175">
        <f>IF(DAY(A880)=$A$7,VLOOKUP(A880,[1]A!$A$15:$C$500,3),E880)</f>
        <v>1044.6790000000001</v>
      </c>
      <c r="F881" s="127">
        <f t="shared" si="1205"/>
        <v>44797</v>
      </c>
      <c r="G881" s="122">
        <f t="shared" si="1206"/>
        <v>8.8047060626972318E-4</v>
      </c>
      <c r="H881" s="128">
        <f t="shared" si="1167"/>
        <v>18</v>
      </c>
      <c r="I881" s="128">
        <f t="shared" si="1158"/>
        <v>30</v>
      </c>
      <c r="J881" s="123">
        <f t="shared" si="1159"/>
        <v>1.0005281893745468</v>
      </c>
      <c r="K881" s="123">
        <v>1</v>
      </c>
      <c r="L881" s="123">
        <f t="shared" si="1207"/>
        <v>1.0005281800000001</v>
      </c>
      <c r="M881" s="123">
        <f t="shared" si="1208"/>
        <v>1085.52606545</v>
      </c>
      <c r="N881" s="27">
        <f t="shared" si="1163"/>
        <v>0</v>
      </c>
      <c r="O881" s="122">
        <f t="shared" si="1185"/>
        <v>0</v>
      </c>
      <c r="P881" s="123">
        <f t="shared" si="1196"/>
        <v>0</v>
      </c>
      <c r="Q881" s="122">
        <f t="shared" si="1160"/>
        <v>0.1268</v>
      </c>
      <c r="R881" s="130">
        <f t="shared" si="1155"/>
        <v>1.0059869379999999</v>
      </c>
      <c r="S881" s="123">
        <f t="shared" si="1209"/>
        <v>6.4989772500000003</v>
      </c>
      <c r="T881" s="123">
        <f t="shared" si="1161"/>
        <v>0</v>
      </c>
      <c r="U881" s="131" t="str">
        <f t="shared" ref="U881" si="1213">U880</f>
        <v>J=</v>
      </c>
      <c r="V881" s="140">
        <f t="shared" si="1200"/>
        <v>44857</v>
      </c>
      <c r="W881" s="4"/>
      <c r="X881" s="4"/>
      <c r="Y881" s="4"/>
      <c r="AD881" s="5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  <c r="AU881" s="10"/>
    </row>
    <row r="882" spans="1:161" x14ac:dyDescent="0.2">
      <c r="A882" s="125">
        <f t="shared" si="1157"/>
        <v>44846</v>
      </c>
      <c r="B882" s="123">
        <f t="shared" si="1203"/>
        <v>1092.41929162</v>
      </c>
      <c r="C882" s="3">
        <f t="shared" si="1198"/>
        <v>1084.9530149699999</v>
      </c>
      <c r="D882" s="126">
        <f t="shared" si="1204"/>
        <v>1043.76</v>
      </c>
      <c r="E882" s="175">
        <f>IF(DAY(A881)=$A$7,VLOOKUP(A881,[1]A!$A$15:$C$500,3),E881)</f>
        <v>1044.6790000000001</v>
      </c>
      <c r="F882" s="127">
        <f t="shared" si="1205"/>
        <v>44797</v>
      </c>
      <c r="G882" s="122">
        <f t="shared" si="1206"/>
        <v>8.8047060626972318E-4</v>
      </c>
      <c r="H882" s="128">
        <f t="shared" si="1167"/>
        <v>19</v>
      </c>
      <c r="I882" s="128">
        <f t="shared" si="1158"/>
        <v>30</v>
      </c>
      <c r="J882" s="123">
        <f t="shared" si="1159"/>
        <v>1.0005575414074153</v>
      </c>
      <c r="K882" s="123">
        <v>1</v>
      </c>
      <c r="L882" s="123">
        <f t="shared" si="1207"/>
        <v>1.00055754</v>
      </c>
      <c r="M882" s="123">
        <f t="shared" si="1208"/>
        <v>1085.55791967</v>
      </c>
      <c r="N882" s="27">
        <f t="shared" si="1163"/>
        <v>0</v>
      </c>
      <c r="O882" s="122">
        <f t="shared" si="1185"/>
        <v>0</v>
      </c>
      <c r="P882" s="123">
        <f t="shared" si="1196"/>
        <v>0</v>
      </c>
      <c r="Q882" s="122">
        <f t="shared" si="1160"/>
        <v>0.1268</v>
      </c>
      <c r="R882" s="130">
        <f t="shared" si="1155"/>
        <v>1.006320595</v>
      </c>
      <c r="S882" s="123">
        <f t="shared" si="1209"/>
        <v>6.8613719499999997</v>
      </c>
      <c r="T882" s="123">
        <f t="shared" si="1161"/>
        <v>0</v>
      </c>
      <c r="U882" s="131" t="str">
        <f t="shared" ref="U882" si="1214">U881</f>
        <v>J=</v>
      </c>
      <c r="V882" s="140">
        <f t="shared" si="1200"/>
        <v>44857</v>
      </c>
      <c r="W882" s="4"/>
      <c r="X882" s="4"/>
      <c r="Y882" s="4"/>
      <c r="AD882" s="5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  <c r="AU882" s="10"/>
    </row>
    <row r="883" spans="1:161" x14ac:dyDescent="0.2">
      <c r="A883" s="125">
        <f t="shared" si="1157"/>
        <v>44847</v>
      </c>
      <c r="B883" s="123">
        <f t="shared" si="1203"/>
        <v>1092.8136703</v>
      </c>
      <c r="C883" s="3">
        <f t="shared" si="1198"/>
        <v>1084.9530149699999</v>
      </c>
      <c r="D883" s="126">
        <f t="shared" si="1204"/>
        <v>1043.76</v>
      </c>
      <c r="E883" s="175">
        <f>IF(DAY(A882)=$A$7,VLOOKUP(A882,[1]A!$A$15:$C$500,3),E882)</f>
        <v>1044.6790000000001</v>
      </c>
      <c r="F883" s="127">
        <f t="shared" si="1205"/>
        <v>44797</v>
      </c>
      <c r="G883" s="122">
        <f t="shared" si="1206"/>
        <v>8.8047060626972318E-4</v>
      </c>
      <c r="H883" s="128">
        <f t="shared" si="1167"/>
        <v>20</v>
      </c>
      <c r="I883" s="128">
        <f t="shared" si="1158"/>
        <v>30</v>
      </c>
      <c r="J883" s="123">
        <f t="shared" si="1159"/>
        <v>1.0005868943013707</v>
      </c>
      <c r="K883" s="123">
        <v>1</v>
      </c>
      <c r="L883" s="123">
        <f t="shared" si="1207"/>
        <v>1.0005868899999999</v>
      </c>
      <c r="M883" s="123">
        <f t="shared" si="1208"/>
        <v>1085.58976304</v>
      </c>
      <c r="N883" s="27">
        <f t="shared" si="1163"/>
        <v>0</v>
      </c>
      <c r="O883" s="122">
        <f t="shared" si="1185"/>
        <v>0</v>
      </c>
      <c r="P883" s="123">
        <f t="shared" si="1196"/>
        <v>0</v>
      </c>
      <c r="Q883" s="122">
        <f t="shared" si="1160"/>
        <v>0.1268</v>
      </c>
      <c r="R883" s="130">
        <f t="shared" si="1155"/>
        <v>1.0066543619999999</v>
      </c>
      <c r="S883" s="123">
        <f t="shared" si="1209"/>
        <v>7.2239072599999998</v>
      </c>
      <c r="T883" s="123">
        <f t="shared" si="1161"/>
        <v>0</v>
      </c>
      <c r="U883" s="131" t="str">
        <f t="shared" ref="U883" si="1215">U882</f>
        <v>J=</v>
      </c>
      <c r="V883" s="140">
        <f t="shared" si="1200"/>
        <v>44857</v>
      </c>
      <c r="W883" s="4"/>
      <c r="X883" s="4"/>
      <c r="Y883" s="4"/>
      <c r="AD883" s="5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  <c r="AU883" s="10"/>
    </row>
    <row r="884" spans="1:161" x14ac:dyDescent="0.2">
      <c r="A884" s="125">
        <f t="shared" si="1157"/>
        <v>44848</v>
      </c>
      <c r="B884" s="123">
        <f t="shared" si="1203"/>
        <v>1093.20819074</v>
      </c>
      <c r="C884" s="3">
        <f t="shared" si="1198"/>
        <v>1084.9530149699999</v>
      </c>
      <c r="D884" s="126">
        <f t="shared" si="1204"/>
        <v>1043.76</v>
      </c>
      <c r="E884" s="175">
        <f>IF(DAY(A883)=$A$7,VLOOKUP(A883,[1]A!$A$15:$C$500,3),E883)</f>
        <v>1044.6790000000001</v>
      </c>
      <c r="F884" s="127">
        <f t="shared" si="1205"/>
        <v>44797</v>
      </c>
      <c r="G884" s="122">
        <f t="shared" si="1206"/>
        <v>8.8047060626972318E-4</v>
      </c>
      <c r="H884" s="128">
        <f t="shared" si="1167"/>
        <v>21</v>
      </c>
      <c r="I884" s="128">
        <f t="shared" si="1158"/>
        <v>30</v>
      </c>
      <c r="J884" s="123">
        <f t="shared" si="1159"/>
        <v>1.0006162480564385</v>
      </c>
      <c r="K884" s="123">
        <v>1</v>
      </c>
      <c r="L884" s="123">
        <f t="shared" si="1207"/>
        <v>1.00061624</v>
      </c>
      <c r="M884" s="123">
        <f t="shared" si="1208"/>
        <v>1085.6216064099999</v>
      </c>
      <c r="N884" s="27">
        <f t="shared" si="1163"/>
        <v>0</v>
      </c>
      <c r="O884" s="122">
        <f t="shared" si="1185"/>
        <v>0</v>
      </c>
      <c r="P884" s="123">
        <f t="shared" si="1196"/>
        <v>0</v>
      </c>
      <c r="Q884" s="122">
        <f t="shared" si="1160"/>
        <v>0.1268</v>
      </c>
      <c r="R884" s="130">
        <f t="shared" si="1155"/>
        <v>1.0069882400000001</v>
      </c>
      <c r="S884" s="123">
        <f t="shared" si="1209"/>
        <v>7.58658433</v>
      </c>
      <c r="T884" s="123">
        <f t="shared" si="1161"/>
        <v>0</v>
      </c>
      <c r="U884" s="131" t="str">
        <f t="shared" ref="U884" si="1216">U883</f>
        <v>J=</v>
      </c>
      <c r="V884" s="140">
        <f t="shared" si="1200"/>
        <v>44857</v>
      </c>
      <c r="W884" s="4"/>
      <c r="X884" s="4"/>
      <c r="Y884" s="4"/>
      <c r="AD884" s="5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  <c r="AU884" s="10"/>
    </row>
    <row r="885" spans="1:161" x14ac:dyDescent="0.2">
      <c r="A885" s="125">
        <f t="shared" si="1157"/>
        <v>44849</v>
      </c>
      <c r="B885" s="123">
        <f t="shared" si="1203"/>
        <v>1093.6028638799999</v>
      </c>
      <c r="C885" s="3">
        <f t="shared" si="1198"/>
        <v>1084.9530149699999</v>
      </c>
      <c r="D885" s="126">
        <f t="shared" si="1204"/>
        <v>1043.76</v>
      </c>
      <c r="E885" s="175">
        <f>IF(DAY(A884)=$A$7,VLOOKUP(A884,[1]A!$A$15:$C$500,3),E884)</f>
        <v>1044.6790000000001</v>
      </c>
      <c r="F885" s="127">
        <f t="shared" si="1205"/>
        <v>44797</v>
      </c>
      <c r="G885" s="122">
        <f t="shared" si="1206"/>
        <v>8.8047060626972318E-4</v>
      </c>
      <c r="H885" s="128">
        <f t="shared" si="1167"/>
        <v>22</v>
      </c>
      <c r="I885" s="128">
        <f t="shared" si="1158"/>
        <v>30</v>
      </c>
      <c r="J885" s="123">
        <f t="shared" si="1159"/>
        <v>1.0006456026726438</v>
      </c>
      <c r="K885" s="123">
        <v>1</v>
      </c>
      <c r="L885" s="123">
        <f t="shared" si="1207"/>
        <v>1.0006455999999999</v>
      </c>
      <c r="M885" s="123">
        <f t="shared" si="1208"/>
        <v>1085.6534606299999</v>
      </c>
      <c r="N885" s="27">
        <f t="shared" si="1163"/>
        <v>0</v>
      </c>
      <c r="O885" s="122">
        <f t="shared" si="1185"/>
        <v>0</v>
      </c>
      <c r="P885" s="123">
        <f t="shared" si="1196"/>
        <v>0</v>
      </c>
      <c r="Q885" s="122">
        <f t="shared" si="1160"/>
        <v>0.1268</v>
      </c>
      <c r="R885" s="130">
        <f t="shared" si="1155"/>
        <v>1.0073222289999999</v>
      </c>
      <c r="S885" s="123">
        <f t="shared" si="1209"/>
        <v>7.9494032499999996</v>
      </c>
      <c r="T885" s="123">
        <f t="shared" si="1161"/>
        <v>0</v>
      </c>
      <c r="U885" s="131" t="str">
        <f t="shared" ref="U885" si="1217">U884</f>
        <v>J=</v>
      </c>
      <c r="V885" s="140">
        <f t="shared" si="1200"/>
        <v>44857</v>
      </c>
      <c r="W885" s="4"/>
      <c r="X885" s="4"/>
      <c r="Y885" s="4"/>
      <c r="AD885" s="5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  <c r="AU885" s="10"/>
    </row>
    <row r="886" spans="1:161" x14ac:dyDescent="0.2">
      <c r="A886" s="125">
        <f t="shared" si="1157"/>
        <v>44850</v>
      </c>
      <c r="B886" s="123">
        <f t="shared" si="1203"/>
        <v>1093.99766787</v>
      </c>
      <c r="C886" s="3">
        <f t="shared" si="1198"/>
        <v>1084.9530149699999</v>
      </c>
      <c r="D886" s="126">
        <f t="shared" si="1204"/>
        <v>1043.76</v>
      </c>
      <c r="E886" s="175">
        <f>IF(DAY(A885)=$A$7,VLOOKUP(A885,[1]A!$A$15:$C$500,3),E885)</f>
        <v>1044.6790000000001</v>
      </c>
      <c r="F886" s="127">
        <f t="shared" si="1205"/>
        <v>44797</v>
      </c>
      <c r="G886" s="122">
        <f t="shared" si="1206"/>
        <v>8.8047060626972318E-4</v>
      </c>
      <c r="H886" s="128">
        <f t="shared" si="1167"/>
        <v>23</v>
      </c>
      <c r="I886" s="128">
        <f t="shared" si="1158"/>
        <v>30</v>
      </c>
      <c r="J886" s="123">
        <f t="shared" si="1159"/>
        <v>1.0006749581500121</v>
      </c>
      <c r="K886" s="123">
        <v>1</v>
      </c>
      <c r="L886" s="123">
        <f t="shared" si="1207"/>
        <v>1.0006749500000001</v>
      </c>
      <c r="M886" s="123">
        <f t="shared" si="1208"/>
        <v>1085.6853040000001</v>
      </c>
      <c r="N886" s="27">
        <f t="shared" si="1163"/>
        <v>0</v>
      </c>
      <c r="O886" s="122">
        <f t="shared" si="1185"/>
        <v>0</v>
      </c>
      <c r="P886" s="123">
        <f t="shared" si="1196"/>
        <v>0</v>
      </c>
      <c r="Q886" s="122">
        <f t="shared" si="1160"/>
        <v>0.1268</v>
      </c>
      <c r="R886" s="130">
        <f t="shared" si="1155"/>
        <v>1.007656329</v>
      </c>
      <c r="S886" s="123">
        <f t="shared" si="1209"/>
        <v>8.3123638700000004</v>
      </c>
      <c r="T886" s="123">
        <f t="shared" si="1161"/>
        <v>0</v>
      </c>
      <c r="U886" s="131" t="str">
        <f t="shared" ref="U886" si="1218">U885</f>
        <v>J=</v>
      </c>
      <c r="V886" s="140">
        <f t="shared" si="1200"/>
        <v>44857</v>
      </c>
      <c r="W886" s="4"/>
      <c r="X886" s="4"/>
      <c r="Y886" s="4"/>
      <c r="AD886" s="5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  <c r="AU886" s="10"/>
    </row>
    <row r="887" spans="1:161" x14ac:dyDescent="0.2">
      <c r="A887" s="125">
        <f t="shared" si="1157"/>
        <v>44851</v>
      </c>
      <c r="B887" s="123">
        <f t="shared" si="1203"/>
        <v>1094.39262351</v>
      </c>
      <c r="C887" s="3">
        <f t="shared" si="1198"/>
        <v>1084.9530149699999</v>
      </c>
      <c r="D887" s="126">
        <f t="shared" si="1204"/>
        <v>1043.76</v>
      </c>
      <c r="E887" s="175">
        <f>IF(DAY(A886)=$A$7,VLOOKUP(A886,[1]A!$A$15:$C$500,3),E886)</f>
        <v>1044.6790000000001</v>
      </c>
      <c r="F887" s="127">
        <f t="shared" si="1205"/>
        <v>44797</v>
      </c>
      <c r="G887" s="122">
        <f t="shared" si="1206"/>
        <v>8.8047060626972318E-4</v>
      </c>
      <c r="H887" s="128">
        <f t="shared" si="1167"/>
        <v>24</v>
      </c>
      <c r="I887" s="128">
        <f t="shared" si="1158"/>
        <v>30</v>
      </c>
      <c r="J887" s="123">
        <f t="shared" si="1159"/>
        <v>1.0007043144885683</v>
      </c>
      <c r="K887" s="123">
        <v>1</v>
      </c>
      <c r="L887" s="123">
        <f t="shared" si="1207"/>
        <v>1.0007043099999999</v>
      </c>
      <c r="M887" s="123">
        <f t="shared" si="1208"/>
        <v>1085.7171582200001</v>
      </c>
      <c r="N887" s="27">
        <f t="shared" si="1163"/>
        <v>0</v>
      </c>
      <c r="O887" s="122">
        <f t="shared" si="1185"/>
        <v>0</v>
      </c>
      <c r="P887" s="123">
        <f t="shared" si="1196"/>
        <v>0</v>
      </c>
      <c r="Q887" s="122">
        <f t="shared" si="1160"/>
        <v>0.1268</v>
      </c>
      <c r="R887" s="130">
        <f t="shared" si="1155"/>
        <v>1.0079905389999999</v>
      </c>
      <c r="S887" s="123">
        <f t="shared" si="1209"/>
        <v>8.67546529</v>
      </c>
      <c r="T887" s="123">
        <f t="shared" si="1161"/>
        <v>0</v>
      </c>
      <c r="U887" s="131" t="str">
        <f t="shared" ref="U887" si="1219">U886</f>
        <v>J=</v>
      </c>
      <c r="V887" s="140">
        <f t="shared" si="1200"/>
        <v>44857</v>
      </c>
      <c r="W887" s="4"/>
      <c r="X887" s="4"/>
      <c r="Y887" s="4"/>
      <c r="AD887" s="5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</row>
    <row r="888" spans="1:161" x14ac:dyDescent="0.2">
      <c r="A888" s="125">
        <f t="shared" si="1157"/>
        <v>44852</v>
      </c>
      <c r="B888" s="123">
        <f t="shared" si="1203"/>
        <v>1094.7877209599999</v>
      </c>
      <c r="C888" s="3">
        <f t="shared" si="1198"/>
        <v>1084.9530149699999</v>
      </c>
      <c r="D888" s="126">
        <f t="shared" si="1204"/>
        <v>1043.76</v>
      </c>
      <c r="E888" s="175">
        <f>IF(DAY(A887)=$A$7,VLOOKUP(A887,[1]A!$A$15:$C$500,3),E887)</f>
        <v>1044.6790000000001</v>
      </c>
      <c r="F888" s="127">
        <f t="shared" si="1205"/>
        <v>44797</v>
      </c>
      <c r="G888" s="122">
        <f t="shared" si="1206"/>
        <v>8.8047060626972318E-4</v>
      </c>
      <c r="H888" s="128">
        <f t="shared" si="1167"/>
        <v>25</v>
      </c>
      <c r="I888" s="128">
        <f t="shared" si="1158"/>
        <v>30</v>
      </c>
      <c r="J888" s="123">
        <f t="shared" si="1159"/>
        <v>1.0007336716883377</v>
      </c>
      <c r="K888" s="123">
        <v>1</v>
      </c>
      <c r="L888" s="123">
        <f t="shared" si="1207"/>
        <v>1.00073367</v>
      </c>
      <c r="M888" s="123">
        <f t="shared" si="1208"/>
        <v>1085.7490124399999</v>
      </c>
      <c r="N888" s="27">
        <f t="shared" si="1163"/>
        <v>0</v>
      </c>
      <c r="O888" s="122">
        <f t="shared" si="1185"/>
        <v>0</v>
      </c>
      <c r="P888" s="123">
        <f t="shared" si="1196"/>
        <v>0</v>
      </c>
      <c r="Q888" s="122">
        <f t="shared" si="1160"/>
        <v>0.1268</v>
      </c>
      <c r="R888" s="130">
        <f t="shared" si="1155"/>
        <v>1.0083248600000001</v>
      </c>
      <c r="S888" s="123">
        <f t="shared" si="1209"/>
        <v>9.0387085200000001</v>
      </c>
      <c r="T888" s="123">
        <f t="shared" si="1161"/>
        <v>0</v>
      </c>
      <c r="U888" s="131" t="str">
        <f t="shared" ref="U888" si="1220">U887</f>
        <v>J=</v>
      </c>
      <c r="V888" s="140">
        <f t="shared" si="1200"/>
        <v>44857</v>
      </c>
      <c r="W888" s="4"/>
      <c r="X888" s="4"/>
      <c r="Y888" s="4"/>
      <c r="AD888" s="5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  <c r="AU888" s="13"/>
    </row>
    <row r="889" spans="1:161" x14ac:dyDescent="0.2">
      <c r="A889" s="125">
        <f t="shared" si="1157"/>
        <v>44853</v>
      </c>
      <c r="B889" s="123">
        <f t="shared" si="1203"/>
        <v>1095.18294928</v>
      </c>
      <c r="C889" s="3">
        <f t="shared" si="1198"/>
        <v>1084.9530149699999</v>
      </c>
      <c r="D889" s="126">
        <f t="shared" si="1204"/>
        <v>1043.76</v>
      </c>
      <c r="E889" s="175">
        <f>IF(DAY(A888)=$A$7,VLOOKUP(A888,[1]A!$A$15:$C$500,3),E888)</f>
        <v>1044.6790000000001</v>
      </c>
      <c r="F889" s="127">
        <f t="shared" si="1205"/>
        <v>44797</v>
      </c>
      <c r="G889" s="122">
        <f t="shared" si="1206"/>
        <v>8.8047060626972318E-4</v>
      </c>
      <c r="H889" s="128">
        <f t="shared" si="1167"/>
        <v>26</v>
      </c>
      <c r="I889" s="128">
        <f t="shared" si="1158"/>
        <v>30</v>
      </c>
      <c r="J889" s="123">
        <f t="shared" si="1159"/>
        <v>1.0007630297493459</v>
      </c>
      <c r="K889" s="123">
        <v>1</v>
      </c>
      <c r="L889" s="123">
        <f t="shared" si="1207"/>
        <v>1.0007630199999999</v>
      </c>
      <c r="M889" s="123">
        <f t="shared" si="1208"/>
        <v>1085.78085581</v>
      </c>
      <c r="N889" s="27">
        <f t="shared" si="1163"/>
        <v>0</v>
      </c>
      <c r="O889" s="122">
        <f t="shared" si="1185"/>
        <v>0</v>
      </c>
      <c r="P889" s="123">
        <f t="shared" si="1196"/>
        <v>0</v>
      </c>
      <c r="Q889" s="122">
        <f t="shared" si="1160"/>
        <v>0.1268</v>
      </c>
      <c r="R889" s="130">
        <f t="shared" si="1155"/>
        <v>1.0086592919999999</v>
      </c>
      <c r="S889" s="123">
        <f t="shared" si="1209"/>
        <v>9.4020934700000005</v>
      </c>
      <c r="T889" s="123">
        <f t="shared" si="1161"/>
        <v>0</v>
      </c>
      <c r="U889" s="131" t="str">
        <f t="shared" ref="U889" si="1221">U888</f>
        <v>J=</v>
      </c>
      <c r="V889" s="140">
        <f t="shared" si="1200"/>
        <v>44857</v>
      </c>
      <c r="W889" s="4"/>
      <c r="X889" s="4"/>
      <c r="Y889" s="4"/>
      <c r="AD889" s="5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  <c r="AU889" s="13"/>
    </row>
    <row r="890" spans="1:161" x14ac:dyDescent="0.2">
      <c r="A890" s="125">
        <f t="shared" si="1157"/>
        <v>44854</v>
      </c>
      <c r="B890" s="123">
        <f t="shared" si="1203"/>
        <v>1095.57833039</v>
      </c>
      <c r="C890" s="3">
        <f t="shared" si="1198"/>
        <v>1084.9530149699999</v>
      </c>
      <c r="D890" s="126">
        <f t="shared" si="1204"/>
        <v>1043.76</v>
      </c>
      <c r="E890" s="175">
        <f>IF(DAY(A889)=$A$7,VLOOKUP(A889,[1]A!$A$15:$C$500,3),E889)</f>
        <v>1044.6790000000001</v>
      </c>
      <c r="F890" s="127">
        <f t="shared" si="1205"/>
        <v>44797</v>
      </c>
      <c r="G890" s="122">
        <f t="shared" si="1206"/>
        <v>8.8047060626972318E-4</v>
      </c>
      <c r="H890" s="128">
        <f t="shared" si="1167"/>
        <v>27</v>
      </c>
      <c r="I890" s="128">
        <f t="shared" si="1158"/>
        <v>30</v>
      </c>
      <c r="J890" s="123">
        <f t="shared" si="1159"/>
        <v>1.0007923886716179</v>
      </c>
      <c r="K890" s="123">
        <v>1</v>
      </c>
      <c r="L890" s="123">
        <f t="shared" si="1207"/>
        <v>1.00079238</v>
      </c>
      <c r="M890" s="123">
        <f t="shared" si="1208"/>
        <v>1085.81271004</v>
      </c>
      <c r="N890" s="27">
        <f t="shared" si="1163"/>
        <v>0</v>
      </c>
      <c r="O890" s="122">
        <f t="shared" si="1185"/>
        <v>0</v>
      </c>
      <c r="P890" s="123">
        <f t="shared" si="1196"/>
        <v>0</v>
      </c>
      <c r="Q890" s="122">
        <f t="shared" si="1160"/>
        <v>0.1268</v>
      </c>
      <c r="R890" s="130">
        <f t="shared" si="1155"/>
        <v>1.0089938350000001</v>
      </c>
      <c r="S890" s="123">
        <f t="shared" si="1209"/>
        <v>9.7656203500000007</v>
      </c>
      <c r="T890" s="123">
        <f t="shared" si="1161"/>
        <v>0</v>
      </c>
      <c r="U890" s="131" t="str">
        <f t="shared" ref="U890" si="1222">U889</f>
        <v>J=</v>
      </c>
      <c r="V890" s="140">
        <f t="shared" si="1200"/>
        <v>44857</v>
      </c>
      <c r="W890" s="4"/>
      <c r="X890" s="4"/>
      <c r="Y890" s="4"/>
      <c r="AD890" s="5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  <c r="AU890" s="13"/>
    </row>
    <row r="891" spans="1:161" x14ac:dyDescent="0.2">
      <c r="A891" s="125">
        <f t="shared" si="1157"/>
        <v>44855</v>
      </c>
      <c r="B891" s="123">
        <f t="shared" si="1203"/>
        <v>1095.9738533299999</v>
      </c>
      <c r="C891" s="3">
        <f t="shared" si="1198"/>
        <v>1084.9530149699999</v>
      </c>
      <c r="D891" s="126">
        <f t="shared" si="1204"/>
        <v>1043.76</v>
      </c>
      <c r="E891" s="175">
        <f>IF(DAY(A890)=$A$7,VLOOKUP(A890,[1]A!$A$15:$C$500,3),E890)</f>
        <v>1044.6790000000001</v>
      </c>
      <c r="F891" s="127">
        <f t="shared" si="1205"/>
        <v>44797</v>
      </c>
      <c r="G891" s="122">
        <f t="shared" si="1206"/>
        <v>8.8047060626972318E-4</v>
      </c>
      <c r="H891" s="128">
        <f t="shared" si="1167"/>
        <v>28</v>
      </c>
      <c r="I891" s="128">
        <f t="shared" si="1158"/>
        <v>30</v>
      </c>
      <c r="J891" s="123">
        <f t="shared" si="1159"/>
        <v>1.0008217484551791</v>
      </c>
      <c r="K891" s="123">
        <v>1</v>
      </c>
      <c r="L891" s="123">
        <f t="shared" si="1207"/>
        <v>1.0008217399999999</v>
      </c>
      <c r="M891" s="123">
        <f t="shared" si="1208"/>
        <v>1085.84456426</v>
      </c>
      <c r="N891" s="27">
        <f t="shared" si="1163"/>
        <v>0</v>
      </c>
      <c r="O891" s="122">
        <f t="shared" si="1185"/>
        <v>0</v>
      </c>
      <c r="P891" s="123">
        <f t="shared" si="1196"/>
        <v>0</v>
      </c>
      <c r="Q891" s="122">
        <f t="shared" si="1160"/>
        <v>0.1268</v>
      </c>
      <c r="R891" s="130">
        <f t="shared" si="1155"/>
        <v>1.0093284890000001</v>
      </c>
      <c r="S891" s="123">
        <f t="shared" si="1209"/>
        <v>10.12928907</v>
      </c>
      <c r="T891" s="123">
        <f t="shared" si="1161"/>
        <v>0</v>
      </c>
      <c r="U891" s="131" t="str">
        <f t="shared" ref="U891" si="1223">U890</f>
        <v>J=</v>
      </c>
      <c r="V891" s="140">
        <f t="shared" si="1200"/>
        <v>44857</v>
      </c>
      <c r="W891" s="4"/>
      <c r="X891" s="4"/>
      <c r="Y891" s="4"/>
      <c r="AD891" s="5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  <c r="AU891" s="13"/>
    </row>
    <row r="892" spans="1:161" x14ac:dyDescent="0.2">
      <c r="A892" s="125">
        <f t="shared" si="1157"/>
        <v>44856</v>
      </c>
      <c r="B892" s="123">
        <f t="shared" si="1203"/>
        <v>1096.3695181200001</v>
      </c>
      <c r="C892" s="3">
        <f t="shared" si="1198"/>
        <v>1084.9530149699999</v>
      </c>
      <c r="D892" s="126">
        <f t="shared" si="1204"/>
        <v>1043.76</v>
      </c>
      <c r="E892" s="175">
        <f>IF(DAY(A891)=$A$7,VLOOKUP(A891,[1]A!$A$15:$C$500,3),E891)</f>
        <v>1044.6790000000001</v>
      </c>
      <c r="F892" s="127">
        <f t="shared" si="1205"/>
        <v>44797</v>
      </c>
      <c r="G892" s="122">
        <f t="shared" si="1206"/>
        <v>8.8047060626972318E-4</v>
      </c>
      <c r="H892" s="128">
        <f t="shared" si="1167"/>
        <v>29</v>
      </c>
      <c r="I892" s="128">
        <f t="shared" si="1158"/>
        <v>30</v>
      </c>
      <c r="J892" s="123">
        <f t="shared" si="1159"/>
        <v>1.0008511091000545</v>
      </c>
      <c r="K892" s="123">
        <v>1</v>
      </c>
      <c r="L892" s="123">
        <f t="shared" si="1207"/>
        <v>1.0008511</v>
      </c>
      <c r="M892" s="123">
        <f t="shared" si="1208"/>
        <v>1085.87641848</v>
      </c>
      <c r="N892" s="27">
        <f t="shared" si="1163"/>
        <v>0</v>
      </c>
      <c r="O892" s="122">
        <f t="shared" si="1185"/>
        <v>0</v>
      </c>
      <c r="P892" s="123">
        <f t="shared" si="1196"/>
        <v>0</v>
      </c>
      <c r="Q892" s="122">
        <f t="shared" si="1160"/>
        <v>0.1268</v>
      </c>
      <c r="R892" s="130">
        <f t="shared" si="1155"/>
        <v>1.0096632539999999</v>
      </c>
      <c r="S892" s="123">
        <f t="shared" si="1209"/>
        <v>10.493099640000001</v>
      </c>
      <c r="T892" s="123">
        <f t="shared" si="1161"/>
        <v>0</v>
      </c>
      <c r="U892" s="131" t="str">
        <f t="shared" ref="U892" si="1224">U891</f>
        <v>J=</v>
      </c>
      <c r="V892" s="140">
        <f t="shared" si="1200"/>
        <v>44857</v>
      </c>
      <c r="W892" s="4"/>
      <c r="X892" s="4"/>
      <c r="Y892" s="4"/>
      <c r="AD892" s="5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  <c r="AU892" s="13"/>
    </row>
    <row r="893" spans="1:161" ht="15" x14ac:dyDescent="0.2">
      <c r="A893" s="125">
        <f t="shared" si="1157"/>
        <v>44857</v>
      </c>
      <c r="B893" s="123">
        <f t="shared" si="1203"/>
        <v>1096.7653357300001</v>
      </c>
      <c r="C893" s="3">
        <f t="shared" si="1198"/>
        <v>1084.9530149699999</v>
      </c>
      <c r="D893" s="126">
        <f t="shared" si="1204"/>
        <v>1043.76</v>
      </c>
      <c r="E893" s="175">
        <f>IF(DAY(A892)=$A$7,VLOOKUP(A892,[1]A!$A$15:$C$500,3),E892)</f>
        <v>1044.6790000000001</v>
      </c>
      <c r="F893" s="127">
        <f t="shared" si="1205"/>
        <v>44797</v>
      </c>
      <c r="G893" s="122">
        <f t="shared" si="1206"/>
        <v>8.8047060626972318E-4</v>
      </c>
      <c r="H893" s="128">
        <f t="shared" si="1167"/>
        <v>30</v>
      </c>
      <c r="I893" s="128">
        <f t="shared" si="1158"/>
        <v>30</v>
      </c>
      <c r="J893" s="123">
        <f t="shared" si="1159"/>
        <v>1.0008804706062697</v>
      </c>
      <c r="K893" s="123">
        <v>1</v>
      </c>
      <c r="L893" s="123">
        <f t="shared" si="1207"/>
        <v>1.00088047</v>
      </c>
      <c r="M893" s="123">
        <f t="shared" si="1208"/>
        <v>1085.9082835500001</v>
      </c>
      <c r="N893" s="27">
        <f t="shared" si="1163"/>
        <v>29</v>
      </c>
      <c r="O893" s="176">
        <f>P893/M893</f>
        <v>3.9338492382016234E-2</v>
      </c>
      <c r="P893" s="177">
        <v>42.717994740000002</v>
      </c>
      <c r="Q893" s="122">
        <f t="shared" si="1160"/>
        <v>0.1268</v>
      </c>
      <c r="R893" s="130">
        <f t="shared" si="1155"/>
        <v>1.00999813</v>
      </c>
      <c r="S893" s="123">
        <f t="shared" si="1209"/>
        <v>10.85705218</v>
      </c>
      <c r="T893" s="123">
        <f t="shared" si="1161"/>
        <v>53.575046920000005</v>
      </c>
      <c r="U893" s="131" t="str">
        <f t="shared" ref="U893" si="1225">U892</f>
        <v>J=</v>
      </c>
      <c r="V893" s="140">
        <f t="shared" si="1200"/>
        <v>44857</v>
      </c>
      <c r="W893" s="28"/>
      <c r="X893" s="4"/>
      <c r="Y893" s="4"/>
      <c r="AA893" s="18"/>
      <c r="AB893" s="18"/>
      <c r="AC893" s="18"/>
      <c r="AD893" s="19"/>
      <c r="AE893" s="18"/>
      <c r="AF893" s="18"/>
      <c r="AG893" s="18"/>
      <c r="AH893" s="18"/>
      <c r="AI893" s="17"/>
      <c r="AJ893" s="17"/>
      <c r="AK893" s="17"/>
      <c r="AL893" s="17"/>
      <c r="AM893" s="17"/>
      <c r="AN893" s="17"/>
      <c r="AO893" s="17"/>
      <c r="AP893" s="17"/>
      <c r="AQ893" s="17"/>
      <c r="AR893" s="17"/>
      <c r="AS893" s="17"/>
      <c r="AT893" s="17"/>
      <c r="AU893" s="17"/>
      <c r="AV893" s="18"/>
      <c r="AW893" s="18"/>
      <c r="AX893" s="18"/>
      <c r="AY893" s="18"/>
      <c r="AZ893" s="18"/>
      <c r="BA893" s="18"/>
      <c r="BB893" s="18"/>
      <c r="BC893" s="18"/>
      <c r="BD893" s="18"/>
      <c r="BE893" s="18"/>
      <c r="BF893" s="18"/>
      <c r="BG893" s="18"/>
      <c r="BH893" s="18"/>
      <c r="BI893" s="18"/>
      <c r="BJ893" s="18"/>
      <c r="BK893" s="18"/>
      <c r="BL893" s="18"/>
      <c r="BM893" s="18"/>
      <c r="BN893" s="18"/>
      <c r="BO893" s="18"/>
      <c r="BP893" s="18"/>
      <c r="BQ893" s="18"/>
      <c r="BR893" s="18"/>
      <c r="BS893" s="18"/>
      <c r="BT893" s="18"/>
      <c r="BU893" s="18"/>
      <c r="BV893" s="18"/>
      <c r="BW893" s="18"/>
      <c r="BX893" s="18"/>
      <c r="BY893" s="18"/>
      <c r="BZ893" s="18"/>
      <c r="CA893" s="18"/>
      <c r="CB893" s="18"/>
      <c r="CC893" s="18"/>
      <c r="CD893" s="18"/>
      <c r="CE893" s="18"/>
      <c r="CF893" s="18"/>
      <c r="CG893" s="18"/>
      <c r="CH893" s="18"/>
      <c r="CI893" s="18"/>
      <c r="CJ893" s="18"/>
      <c r="CK893" s="18"/>
      <c r="CL893" s="18"/>
      <c r="CM893" s="18"/>
      <c r="CN893" s="18"/>
      <c r="CO893" s="18"/>
      <c r="CP893" s="18"/>
      <c r="CQ893" s="18"/>
      <c r="CR893" s="18"/>
      <c r="CS893" s="18"/>
      <c r="CT893" s="18"/>
      <c r="CU893" s="18"/>
      <c r="CV893" s="18"/>
      <c r="CW893" s="18"/>
      <c r="CX893" s="18"/>
      <c r="CY893" s="18"/>
      <c r="CZ893" s="18"/>
      <c r="DA893" s="18"/>
      <c r="DB893" s="18"/>
      <c r="DC893" s="18"/>
      <c r="DD893" s="18"/>
      <c r="DE893" s="18"/>
      <c r="DF893" s="18"/>
      <c r="DG893" s="18"/>
      <c r="DH893" s="18"/>
      <c r="DI893" s="18"/>
      <c r="DJ893" s="18"/>
      <c r="DK893" s="18"/>
      <c r="DL893" s="18"/>
      <c r="DM893" s="18"/>
      <c r="DN893" s="18"/>
      <c r="DO893" s="18"/>
      <c r="DP893" s="18"/>
      <c r="DQ893" s="18"/>
      <c r="DR893" s="18"/>
      <c r="DS893" s="18"/>
      <c r="DT893" s="18"/>
      <c r="DU893" s="18"/>
      <c r="DV893" s="18"/>
      <c r="DW893" s="18"/>
      <c r="DX893" s="18"/>
      <c r="DY893" s="18"/>
      <c r="DZ893" s="18"/>
      <c r="EA893" s="18"/>
      <c r="EB893" s="18"/>
      <c r="EC893" s="18"/>
      <c r="ED893" s="18"/>
      <c r="EE893" s="18"/>
      <c r="EF893" s="18"/>
      <c r="EG893" s="18"/>
      <c r="EH893" s="18"/>
      <c r="EI893" s="18"/>
      <c r="EJ893" s="18"/>
      <c r="EK893" s="18"/>
      <c r="EL893" s="18"/>
      <c r="EM893" s="18"/>
      <c r="EN893" s="18"/>
      <c r="EO893" s="18"/>
      <c r="EP893" s="18"/>
      <c r="EQ893" s="18"/>
      <c r="ER893" s="18"/>
      <c r="ES893" s="18"/>
      <c r="ET893" s="18"/>
      <c r="EU893" s="18"/>
      <c r="EV893" s="18"/>
      <c r="EW893" s="18"/>
      <c r="EX893" s="18"/>
      <c r="EY893" s="18"/>
      <c r="EZ893" s="18"/>
      <c r="FA893" s="18"/>
      <c r="FB893" s="18"/>
      <c r="FC893" s="18"/>
      <c r="FD893" s="18"/>
      <c r="FE893" s="18"/>
    </row>
    <row r="894" spans="1:161" x14ac:dyDescent="0.2">
      <c r="A894" s="125">
        <f t="shared" si="1157"/>
        <v>44858</v>
      </c>
      <c r="B894" s="123">
        <f t="shared" si="1203"/>
        <v>1043.55530034</v>
      </c>
      <c r="C894" s="3">
        <f t="shared" si="1198"/>
        <v>1043.1902888100001</v>
      </c>
      <c r="D894" s="126">
        <f t="shared" si="1204"/>
        <v>1044.6790000000001</v>
      </c>
      <c r="E894" s="175">
        <f>IF(DAY(A893)=$A$7,VLOOKUP(A893,[1]A!$A$15:$C$500,3),E893)</f>
        <v>1045.616</v>
      </c>
      <c r="F894" s="127">
        <f t="shared" si="1205"/>
        <v>44828</v>
      </c>
      <c r="G894" s="122">
        <f t="shared" si="1206"/>
        <v>8.9692623284265416E-4</v>
      </c>
      <c r="H894" s="128">
        <f t="shared" si="1167"/>
        <v>1</v>
      </c>
      <c r="I894" s="128">
        <f t="shared" si="1158"/>
        <v>31</v>
      </c>
      <c r="J894" s="123">
        <f t="shared" si="1159"/>
        <v>1.0000289205547999</v>
      </c>
      <c r="K894" s="123">
        <v>1</v>
      </c>
      <c r="L894" s="123">
        <f t="shared" si="1207"/>
        <v>1.0000289200000001</v>
      </c>
      <c r="M894" s="123">
        <f t="shared" si="1208"/>
        <v>1043.22045787</v>
      </c>
      <c r="N894" s="27">
        <f t="shared" si="1163"/>
        <v>0</v>
      </c>
      <c r="O894" s="122">
        <f t="shared" ref="O894:O923" si="1226">IF(N894&gt;0,VLOOKUP(N894,$X$10:$AD$121,7),0)</f>
        <v>0</v>
      </c>
      <c r="P894" s="123">
        <f t="shared" si="1196"/>
        <v>0</v>
      </c>
      <c r="Q894" s="122">
        <f t="shared" si="1160"/>
        <v>0.1268</v>
      </c>
      <c r="R894" s="130">
        <f t="shared" si="1155"/>
        <v>1.00032097</v>
      </c>
      <c r="S894" s="123">
        <f t="shared" si="1209"/>
        <v>0.33484247</v>
      </c>
      <c r="T894" s="123">
        <f t="shared" si="1161"/>
        <v>0</v>
      </c>
      <c r="U894" s="131" t="str">
        <f t="shared" ref="U894" si="1227">U893</f>
        <v>J=</v>
      </c>
      <c r="V894" s="140">
        <f t="shared" si="1200"/>
        <v>44888</v>
      </c>
      <c r="W894" s="4"/>
      <c r="X894" s="4"/>
      <c r="Y894" s="4"/>
      <c r="AD894" s="5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  <c r="AU894" s="10"/>
    </row>
    <row r="895" spans="1:161" x14ac:dyDescent="0.2">
      <c r="A895" s="125">
        <f t="shared" si="1157"/>
        <v>44859</v>
      </c>
      <c r="B895" s="123">
        <f t="shared" si="1203"/>
        <v>1043.9204386899999</v>
      </c>
      <c r="C895" s="3">
        <f t="shared" si="1198"/>
        <v>1043.1902888100001</v>
      </c>
      <c r="D895" s="126">
        <f t="shared" si="1204"/>
        <v>1044.6790000000001</v>
      </c>
      <c r="E895" s="175">
        <f>IF(DAY(A894)=$A$7,VLOOKUP(A894,[1]A!$A$15:$C$500,3),E894)</f>
        <v>1045.616</v>
      </c>
      <c r="F895" s="127">
        <f t="shared" si="1205"/>
        <v>44828</v>
      </c>
      <c r="G895" s="122">
        <f t="shared" si="1206"/>
        <v>8.9692623284265416E-4</v>
      </c>
      <c r="H895" s="128">
        <f t="shared" si="1167"/>
        <v>2</v>
      </c>
      <c r="I895" s="128">
        <f t="shared" si="1158"/>
        <v>31</v>
      </c>
      <c r="J895" s="123">
        <f t="shared" si="1159"/>
        <v>1.000057841945998</v>
      </c>
      <c r="K895" s="123">
        <v>1</v>
      </c>
      <c r="L895" s="123">
        <f t="shared" si="1207"/>
        <v>1.00005784</v>
      </c>
      <c r="M895" s="123">
        <f t="shared" si="1208"/>
        <v>1043.25062693</v>
      </c>
      <c r="N895" s="27">
        <f t="shared" si="1163"/>
        <v>0</v>
      </c>
      <c r="O895" s="122">
        <f t="shared" si="1226"/>
        <v>0</v>
      </c>
      <c r="P895" s="123">
        <f t="shared" si="1196"/>
        <v>0</v>
      </c>
      <c r="Q895" s="122">
        <f t="shared" si="1160"/>
        <v>0.1268</v>
      </c>
      <c r="R895" s="130">
        <f t="shared" si="1155"/>
        <v>1.000642043</v>
      </c>
      <c r="S895" s="123">
        <f t="shared" si="1209"/>
        <v>0.66981175999999998</v>
      </c>
      <c r="T895" s="123">
        <f t="shared" si="1161"/>
        <v>0</v>
      </c>
      <c r="U895" s="131" t="str">
        <f t="shared" ref="U895" si="1228">U894</f>
        <v>J=</v>
      </c>
      <c r="V895" s="140">
        <f t="shared" si="1200"/>
        <v>44888</v>
      </c>
      <c r="W895" s="4"/>
      <c r="X895" s="4"/>
      <c r="Y895" s="4"/>
      <c r="AD895" s="5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  <c r="AU895" s="10"/>
    </row>
    <row r="896" spans="1:161" x14ac:dyDescent="0.2">
      <c r="A896" s="125">
        <f t="shared" si="1157"/>
        <v>44860</v>
      </c>
      <c r="B896" s="123">
        <f t="shared" si="1203"/>
        <v>1044.2857049099998</v>
      </c>
      <c r="C896" s="3">
        <f t="shared" si="1198"/>
        <v>1043.1902888100001</v>
      </c>
      <c r="D896" s="126">
        <f t="shared" si="1204"/>
        <v>1044.6790000000001</v>
      </c>
      <c r="E896" s="175">
        <f>IF(DAY(A895)=$A$7,VLOOKUP(A895,[1]A!$A$15:$C$500,3),E895)</f>
        <v>1045.616</v>
      </c>
      <c r="F896" s="127">
        <f t="shared" si="1205"/>
        <v>44828</v>
      </c>
      <c r="G896" s="122">
        <f t="shared" si="1206"/>
        <v>8.9692623284265416E-4</v>
      </c>
      <c r="H896" s="128">
        <f t="shared" si="1167"/>
        <v>3</v>
      </c>
      <c r="I896" s="128">
        <f t="shared" si="1158"/>
        <v>31</v>
      </c>
      <c r="J896" s="123">
        <f t="shared" si="1159"/>
        <v>1.0000867641736189</v>
      </c>
      <c r="K896" s="123">
        <v>1</v>
      </c>
      <c r="L896" s="123">
        <f t="shared" si="1207"/>
        <v>1.0000867600000001</v>
      </c>
      <c r="M896" s="123">
        <f t="shared" si="1208"/>
        <v>1043.2807959899999</v>
      </c>
      <c r="N896" s="27">
        <f t="shared" si="1163"/>
        <v>0</v>
      </c>
      <c r="O896" s="122">
        <f t="shared" si="1226"/>
        <v>0</v>
      </c>
      <c r="P896" s="123">
        <f t="shared" si="1196"/>
        <v>0</v>
      </c>
      <c r="Q896" s="122">
        <f t="shared" si="1160"/>
        <v>0.1268</v>
      </c>
      <c r="R896" s="130">
        <f t="shared" si="1155"/>
        <v>1.00096322</v>
      </c>
      <c r="S896" s="123">
        <f t="shared" si="1209"/>
        <v>1.0049089200000001</v>
      </c>
      <c r="T896" s="123">
        <f t="shared" si="1161"/>
        <v>0</v>
      </c>
      <c r="U896" s="131" t="str">
        <f t="shared" ref="U896" si="1229">U895</f>
        <v>J=</v>
      </c>
      <c r="V896" s="140">
        <f t="shared" si="1200"/>
        <v>44888</v>
      </c>
      <c r="W896" s="4"/>
      <c r="X896" s="4"/>
      <c r="Y896" s="4"/>
      <c r="AD896" s="5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  <c r="AU896" s="10"/>
    </row>
    <row r="897" spans="1:47" x14ac:dyDescent="0.2">
      <c r="A897" s="125">
        <f t="shared" si="1157"/>
        <v>44861</v>
      </c>
      <c r="B897" s="123">
        <f t="shared" si="1203"/>
        <v>1044.65109695</v>
      </c>
      <c r="C897" s="3">
        <f t="shared" si="1198"/>
        <v>1043.1902888100001</v>
      </c>
      <c r="D897" s="126">
        <f t="shared" si="1204"/>
        <v>1044.6790000000001</v>
      </c>
      <c r="E897" s="175">
        <f>IF(DAY(A896)=$A$7,VLOOKUP(A896,[1]A!$A$15:$C$500,3),E896)</f>
        <v>1045.616</v>
      </c>
      <c r="F897" s="127">
        <f t="shared" si="1205"/>
        <v>44828</v>
      </c>
      <c r="G897" s="122">
        <f t="shared" si="1206"/>
        <v>8.9692623284265416E-4</v>
      </c>
      <c r="H897" s="128">
        <f t="shared" si="1167"/>
        <v>4</v>
      </c>
      <c r="I897" s="128">
        <f t="shared" si="1158"/>
        <v>31</v>
      </c>
      <c r="J897" s="123">
        <f t="shared" si="1159"/>
        <v>1.0001156872376868</v>
      </c>
      <c r="K897" s="123">
        <v>1</v>
      </c>
      <c r="L897" s="123">
        <f t="shared" si="1207"/>
        <v>1.00011568</v>
      </c>
      <c r="M897" s="123">
        <f t="shared" si="1208"/>
        <v>1043.3109650599999</v>
      </c>
      <c r="N897" s="27">
        <f t="shared" si="1163"/>
        <v>0</v>
      </c>
      <c r="O897" s="122">
        <f t="shared" si="1226"/>
        <v>0</v>
      </c>
      <c r="P897" s="123">
        <f t="shared" si="1196"/>
        <v>0</v>
      </c>
      <c r="Q897" s="122">
        <f t="shared" si="1160"/>
        <v>0.1268</v>
      </c>
      <c r="R897" s="130">
        <f t="shared" si="1155"/>
        <v>1.0012844990000001</v>
      </c>
      <c r="S897" s="123">
        <f t="shared" si="1209"/>
        <v>1.3401318900000001</v>
      </c>
      <c r="T897" s="123">
        <f t="shared" si="1161"/>
        <v>0</v>
      </c>
      <c r="U897" s="131" t="str">
        <f t="shared" ref="U897" si="1230">U896</f>
        <v>J=</v>
      </c>
      <c r="V897" s="140">
        <f t="shared" si="1200"/>
        <v>44888</v>
      </c>
      <c r="W897" s="4"/>
      <c r="X897" s="4"/>
      <c r="Y897" s="4"/>
      <c r="AD897" s="5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  <c r="AU897" s="10"/>
    </row>
    <row r="898" spans="1:47" x14ac:dyDescent="0.2">
      <c r="A898" s="125">
        <f t="shared" si="1157"/>
        <v>44862</v>
      </c>
      <c r="B898" s="123">
        <f t="shared" si="1203"/>
        <v>1045.0166273100001</v>
      </c>
      <c r="C898" s="3">
        <f t="shared" si="1198"/>
        <v>1043.1902888100001</v>
      </c>
      <c r="D898" s="126">
        <f t="shared" si="1204"/>
        <v>1044.6790000000001</v>
      </c>
      <c r="E898" s="175">
        <f>IF(DAY(A897)=$A$7,VLOOKUP(A897,[1]A!$A$15:$C$500,3),E897)</f>
        <v>1045.616</v>
      </c>
      <c r="F898" s="127">
        <f t="shared" si="1205"/>
        <v>44828</v>
      </c>
      <c r="G898" s="122">
        <f t="shared" si="1206"/>
        <v>8.9692623284265416E-4</v>
      </c>
      <c r="H898" s="128">
        <f t="shared" si="1167"/>
        <v>5</v>
      </c>
      <c r="I898" s="128">
        <f t="shared" si="1158"/>
        <v>31</v>
      </c>
      <c r="J898" s="123">
        <f t="shared" si="1159"/>
        <v>1.0001446111382257</v>
      </c>
      <c r="K898" s="123">
        <v>1</v>
      </c>
      <c r="L898" s="123">
        <f t="shared" si="1207"/>
        <v>1.00014461</v>
      </c>
      <c r="M898" s="123">
        <f t="shared" si="1208"/>
        <v>1043.3411445500001</v>
      </c>
      <c r="N898" s="27">
        <f t="shared" si="1163"/>
        <v>0</v>
      </c>
      <c r="O898" s="122">
        <f t="shared" si="1226"/>
        <v>0</v>
      </c>
      <c r="P898" s="123">
        <f t="shared" si="1196"/>
        <v>0</v>
      </c>
      <c r="Q898" s="122">
        <f t="shared" si="1160"/>
        <v>0.1268</v>
      </c>
      <c r="R898" s="130">
        <f t="shared" si="1155"/>
        <v>1.001605882</v>
      </c>
      <c r="S898" s="123">
        <f t="shared" si="1209"/>
        <v>1.67548276</v>
      </c>
      <c r="T898" s="123">
        <f t="shared" si="1161"/>
        <v>0</v>
      </c>
      <c r="U898" s="131" t="str">
        <f t="shared" ref="U898" si="1231">U897</f>
        <v>J=</v>
      </c>
      <c r="V898" s="140">
        <f t="shared" si="1200"/>
        <v>44888</v>
      </c>
      <c r="W898" s="4"/>
      <c r="X898" s="4"/>
      <c r="Y898" s="4"/>
      <c r="AD898" s="5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  <c r="AU898" s="10"/>
    </row>
    <row r="899" spans="1:47" x14ac:dyDescent="0.2">
      <c r="A899" s="125">
        <f t="shared" si="1157"/>
        <v>44863</v>
      </c>
      <c r="B899" s="123">
        <f t="shared" si="1203"/>
        <v>1045.3822730499999</v>
      </c>
      <c r="C899" s="3">
        <f t="shared" si="1198"/>
        <v>1043.1902888100001</v>
      </c>
      <c r="D899" s="126">
        <f t="shared" si="1204"/>
        <v>1044.6790000000001</v>
      </c>
      <c r="E899" s="175">
        <f>IF(DAY(A898)=$A$7,VLOOKUP(A898,[1]A!$A$15:$C$500,3),E898)</f>
        <v>1045.616</v>
      </c>
      <c r="F899" s="127">
        <f t="shared" si="1205"/>
        <v>44828</v>
      </c>
      <c r="G899" s="122">
        <f t="shared" si="1206"/>
        <v>8.9692623284265416E-4</v>
      </c>
      <c r="H899" s="128">
        <f t="shared" si="1167"/>
        <v>6</v>
      </c>
      <c r="I899" s="128">
        <f t="shared" si="1158"/>
        <v>31</v>
      </c>
      <c r="J899" s="123">
        <f t="shared" si="1159"/>
        <v>1.0001735358752597</v>
      </c>
      <c r="K899" s="123">
        <v>1</v>
      </c>
      <c r="L899" s="123">
        <f t="shared" si="1207"/>
        <v>1.0001735300000001</v>
      </c>
      <c r="M899" s="123">
        <f t="shared" si="1208"/>
        <v>1043.3713136199999</v>
      </c>
      <c r="N899" s="27">
        <f t="shared" si="1163"/>
        <v>0</v>
      </c>
      <c r="O899" s="122">
        <f t="shared" si="1226"/>
        <v>0</v>
      </c>
      <c r="P899" s="123">
        <f t="shared" si="1196"/>
        <v>0</v>
      </c>
      <c r="Q899" s="122">
        <f t="shared" si="1160"/>
        <v>0.1268</v>
      </c>
      <c r="R899" s="130">
        <f t="shared" si="1155"/>
        <v>1.001927367</v>
      </c>
      <c r="S899" s="123">
        <f t="shared" si="1209"/>
        <v>2.0109594300000002</v>
      </c>
      <c r="T899" s="123">
        <f t="shared" si="1161"/>
        <v>0</v>
      </c>
      <c r="U899" s="131" t="str">
        <f t="shared" ref="U899" si="1232">U898</f>
        <v>J=</v>
      </c>
      <c r="V899" s="140">
        <f t="shared" si="1200"/>
        <v>44888</v>
      </c>
      <c r="W899" s="4"/>
      <c r="X899" s="4"/>
      <c r="Y899" s="4"/>
      <c r="AD899" s="5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  <c r="AU899" s="10"/>
    </row>
    <row r="900" spans="1:47" x14ac:dyDescent="0.2">
      <c r="A900" s="125">
        <f t="shared" si="1157"/>
        <v>44864</v>
      </c>
      <c r="B900" s="123">
        <f t="shared" si="1203"/>
        <v>1045.74805715</v>
      </c>
      <c r="C900" s="3">
        <f t="shared" si="1198"/>
        <v>1043.1902888100001</v>
      </c>
      <c r="D900" s="126">
        <f t="shared" si="1204"/>
        <v>1044.6790000000001</v>
      </c>
      <c r="E900" s="175">
        <f>IF(DAY(A899)=$A$7,VLOOKUP(A899,[1]A!$A$15:$C$500,3),E899)</f>
        <v>1045.616</v>
      </c>
      <c r="F900" s="127">
        <f t="shared" si="1205"/>
        <v>44828</v>
      </c>
      <c r="G900" s="122">
        <f t="shared" si="1206"/>
        <v>8.9692623284265416E-4</v>
      </c>
      <c r="H900" s="128">
        <f t="shared" si="1167"/>
        <v>7</v>
      </c>
      <c r="I900" s="128">
        <f t="shared" si="1158"/>
        <v>31</v>
      </c>
      <c r="J900" s="123">
        <f t="shared" si="1159"/>
        <v>1.0002024614488132</v>
      </c>
      <c r="K900" s="123">
        <v>1</v>
      </c>
      <c r="L900" s="123">
        <f t="shared" si="1207"/>
        <v>1.0002024599999999</v>
      </c>
      <c r="M900" s="123">
        <f t="shared" si="1208"/>
        <v>1043.40149311</v>
      </c>
      <c r="N900" s="27">
        <f t="shared" si="1163"/>
        <v>0</v>
      </c>
      <c r="O900" s="122">
        <f t="shared" si="1226"/>
        <v>0</v>
      </c>
      <c r="P900" s="123">
        <f t="shared" si="1196"/>
        <v>0</v>
      </c>
      <c r="Q900" s="122">
        <f t="shared" si="1160"/>
        <v>0.1268</v>
      </c>
      <c r="R900" s="130">
        <f t="shared" si="1155"/>
        <v>1.0022489560000001</v>
      </c>
      <c r="S900" s="123">
        <f t="shared" si="1209"/>
        <v>2.3465640400000001</v>
      </c>
      <c r="T900" s="123">
        <f t="shared" si="1161"/>
        <v>0</v>
      </c>
      <c r="U900" s="131" t="str">
        <f t="shared" ref="U900" si="1233">U899</f>
        <v>J=</v>
      </c>
      <c r="V900" s="140">
        <f t="shared" si="1200"/>
        <v>44888</v>
      </c>
      <c r="W900" s="4"/>
      <c r="X900" s="4"/>
      <c r="Y900" s="4"/>
      <c r="AD900" s="5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  <c r="AU900" s="10"/>
    </row>
    <row r="901" spans="1:47" x14ac:dyDescent="0.2">
      <c r="A901" s="125">
        <f t="shared" si="1157"/>
        <v>44865</v>
      </c>
      <c r="B901" s="123">
        <f t="shared" si="1203"/>
        <v>1046.1139576799999</v>
      </c>
      <c r="C901" s="3">
        <f t="shared" si="1198"/>
        <v>1043.1902888100001</v>
      </c>
      <c r="D901" s="126">
        <f t="shared" si="1204"/>
        <v>1044.6790000000001</v>
      </c>
      <c r="E901" s="175">
        <f>IF(DAY(A900)=$A$7,VLOOKUP(A900,[1]A!$A$15:$C$500,3),E900)</f>
        <v>1045.616</v>
      </c>
      <c r="F901" s="127">
        <f t="shared" si="1205"/>
        <v>44828</v>
      </c>
      <c r="G901" s="122">
        <f t="shared" si="1206"/>
        <v>8.9692623284265416E-4</v>
      </c>
      <c r="H901" s="128">
        <f t="shared" si="1167"/>
        <v>8</v>
      </c>
      <c r="I901" s="128">
        <f t="shared" si="1158"/>
        <v>31</v>
      </c>
      <c r="J901" s="123">
        <f t="shared" si="1159"/>
        <v>1.0002313878589104</v>
      </c>
      <c r="K901" s="123">
        <v>1</v>
      </c>
      <c r="L901" s="123">
        <f t="shared" si="1207"/>
        <v>1.00023138</v>
      </c>
      <c r="M901" s="123">
        <f t="shared" si="1208"/>
        <v>1043.43166217</v>
      </c>
      <c r="N901" s="27">
        <f t="shared" si="1163"/>
        <v>0</v>
      </c>
      <c r="O901" s="122">
        <f t="shared" si="1226"/>
        <v>0</v>
      </c>
      <c r="P901" s="123">
        <f t="shared" si="1196"/>
        <v>0</v>
      </c>
      <c r="Q901" s="122">
        <f t="shared" si="1160"/>
        <v>0.1268</v>
      </c>
      <c r="R901" s="130">
        <f t="shared" si="1155"/>
        <v>1.0025706480000001</v>
      </c>
      <c r="S901" s="123">
        <f t="shared" si="1209"/>
        <v>2.6822955099999999</v>
      </c>
      <c r="T901" s="123">
        <f t="shared" si="1161"/>
        <v>0</v>
      </c>
      <c r="U901" s="131" t="str">
        <f t="shared" ref="U901" si="1234">U900</f>
        <v>J=</v>
      </c>
      <c r="V901" s="140">
        <f t="shared" si="1200"/>
        <v>44888</v>
      </c>
      <c r="W901" s="4"/>
      <c r="X901" s="4"/>
      <c r="Y901" s="4"/>
      <c r="AD901" s="5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  <c r="AU901" s="10"/>
    </row>
    <row r="902" spans="1:47" x14ac:dyDescent="0.2">
      <c r="A902" s="125">
        <f t="shared" si="1157"/>
        <v>44866</v>
      </c>
      <c r="B902" s="123">
        <f t="shared" si="1203"/>
        <v>1046.4799955599999</v>
      </c>
      <c r="C902" s="3">
        <f t="shared" si="1198"/>
        <v>1043.1902888100001</v>
      </c>
      <c r="D902" s="126">
        <f t="shared" si="1204"/>
        <v>1044.6790000000001</v>
      </c>
      <c r="E902" s="175">
        <f>IF(DAY(A901)=$A$7,VLOOKUP(A901,[1]A!$A$15:$C$500,3),E901)</f>
        <v>1045.616</v>
      </c>
      <c r="F902" s="127">
        <f t="shared" si="1205"/>
        <v>44828</v>
      </c>
      <c r="G902" s="122">
        <f t="shared" si="1206"/>
        <v>8.9692623284265416E-4</v>
      </c>
      <c r="H902" s="128">
        <f t="shared" si="1167"/>
        <v>9</v>
      </c>
      <c r="I902" s="128">
        <f t="shared" si="1158"/>
        <v>31</v>
      </c>
      <c r="J902" s="123">
        <f t="shared" si="1159"/>
        <v>1.0002603151055756</v>
      </c>
      <c r="K902" s="123">
        <v>1</v>
      </c>
      <c r="L902" s="123">
        <f t="shared" si="1207"/>
        <v>1.00026031</v>
      </c>
      <c r="M902" s="123">
        <f t="shared" si="1208"/>
        <v>1043.46184167</v>
      </c>
      <c r="N902" s="27">
        <f t="shared" si="1163"/>
        <v>0</v>
      </c>
      <c r="O902" s="122">
        <f t="shared" si="1226"/>
        <v>0</v>
      </c>
      <c r="P902" s="123">
        <f t="shared" si="1196"/>
        <v>0</v>
      </c>
      <c r="Q902" s="122">
        <f t="shared" si="1160"/>
        <v>0.1268</v>
      </c>
      <c r="R902" s="130">
        <f t="shared" si="1155"/>
        <v>1.0028924429999999</v>
      </c>
      <c r="S902" s="123">
        <f t="shared" si="1209"/>
        <v>3.0181538899999998</v>
      </c>
      <c r="T902" s="123">
        <f t="shared" si="1161"/>
        <v>0</v>
      </c>
      <c r="U902" s="131" t="str">
        <f t="shared" ref="U902" si="1235">U901</f>
        <v>J=</v>
      </c>
      <c r="V902" s="140">
        <f t="shared" si="1200"/>
        <v>44888</v>
      </c>
      <c r="W902" s="4"/>
      <c r="X902" s="4"/>
      <c r="Y902" s="4"/>
      <c r="AD902" s="5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  <c r="AU902" s="10"/>
    </row>
    <row r="903" spans="1:47" x14ac:dyDescent="0.2">
      <c r="A903" s="125">
        <f t="shared" si="1157"/>
        <v>44867</v>
      </c>
      <c r="B903" s="123">
        <f t="shared" si="1203"/>
        <v>1046.8461613899999</v>
      </c>
      <c r="C903" s="3">
        <f t="shared" si="1198"/>
        <v>1043.1902888100001</v>
      </c>
      <c r="D903" s="126">
        <f t="shared" si="1204"/>
        <v>1044.6790000000001</v>
      </c>
      <c r="E903" s="175">
        <f>IF(DAY(A902)=$A$7,VLOOKUP(A902,[1]A!$A$15:$C$500,3),E902)</f>
        <v>1045.616</v>
      </c>
      <c r="F903" s="127">
        <f t="shared" si="1205"/>
        <v>44828</v>
      </c>
      <c r="G903" s="122">
        <f t="shared" si="1206"/>
        <v>8.9692623284265416E-4</v>
      </c>
      <c r="H903" s="128">
        <f t="shared" si="1167"/>
        <v>10</v>
      </c>
      <c r="I903" s="128">
        <f t="shared" si="1158"/>
        <v>31</v>
      </c>
      <c r="J903" s="123">
        <f t="shared" si="1159"/>
        <v>1.0002892431888326</v>
      </c>
      <c r="K903" s="123">
        <v>1</v>
      </c>
      <c r="L903" s="123">
        <f t="shared" si="1207"/>
        <v>1.0002892400000001</v>
      </c>
      <c r="M903" s="123">
        <f t="shared" si="1208"/>
        <v>1043.4920211599999</v>
      </c>
      <c r="N903" s="27">
        <f t="shared" si="1163"/>
        <v>0</v>
      </c>
      <c r="O903" s="122">
        <f t="shared" si="1226"/>
        <v>0</v>
      </c>
      <c r="P903" s="123">
        <f t="shared" si="1196"/>
        <v>0</v>
      </c>
      <c r="Q903" s="122">
        <f t="shared" si="1160"/>
        <v>0.1268</v>
      </c>
      <c r="R903" s="130">
        <f t="shared" si="1155"/>
        <v>1.0032143419999999</v>
      </c>
      <c r="S903" s="123">
        <f t="shared" si="1209"/>
        <v>3.3541402300000001</v>
      </c>
      <c r="T903" s="123">
        <f t="shared" si="1161"/>
        <v>0</v>
      </c>
      <c r="U903" s="131" t="str">
        <f t="shared" ref="U903" si="1236">U902</f>
        <v>J=</v>
      </c>
      <c r="V903" s="140">
        <f t="shared" si="1200"/>
        <v>44888</v>
      </c>
      <c r="W903" s="4"/>
      <c r="X903" s="4"/>
      <c r="Y903" s="4"/>
      <c r="AD903" s="5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  <c r="AU903" s="10"/>
    </row>
    <row r="904" spans="1:47" x14ac:dyDescent="0.2">
      <c r="A904" s="125">
        <f t="shared" si="1157"/>
        <v>44868</v>
      </c>
      <c r="B904" s="123">
        <f t="shared" si="1203"/>
        <v>1047.21245413</v>
      </c>
      <c r="C904" s="3">
        <f t="shared" si="1198"/>
        <v>1043.1902888100001</v>
      </c>
      <c r="D904" s="126">
        <f t="shared" si="1204"/>
        <v>1044.6790000000001</v>
      </c>
      <c r="E904" s="175">
        <f>IF(DAY(A903)=$A$7,VLOOKUP(A903,[1]A!$A$15:$C$500,3),E903)</f>
        <v>1045.616</v>
      </c>
      <c r="F904" s="127">
        <f t="shared" si="1205"/>
        <v>44828</v>
      </c>
      <c r="G904" s="122">
        <f t="shared" si="1206"/>
        <v>8.9692623284265416E-4</v>
      </c>
      <c r="H904" s="128">
        <f t="shared" si="1167"/>
        <v>11</v>
      </c>
      <c r="I904" s="128">
        <f t="shared" si="1158"/>
        <v>31</v>
      </c>
      <c r="J904" s="123">
        <f t="shared" si="1159"/>
        <v>1.0003181721087058</v>
      </c>
      <c r="K904" s="123">
        <v>1</v>
      </c>
      <c r="L904" s="123">
        <f t="shared" si="1207"/>
        <v>1.0003181699999999</v>
      </c>
      <c r="M904" s="123">
        <f t="shared" si="1208"/>
        <v>1043.52220066</v>
      </c>
      <c r="N904" s="27">
        <f t="shared" si="1163"/>
        <v>0</v>
      </c>
      <c r="O904" s="122">
        <f t="shared" si="1226"/>
        <v>0</v>
      </c>
      <c r="P904" s="123">
        <f t="shared" si="1196"/>
        <v>0</v>
      </c>
      <c r="Q904" s="122">
        <f t="shared" si="1160"/>
        <v>0.1268</v>
      </c>
      <c r="R904" s="130">
        <f t="shared" si="1155"/>
        <v>1.003536344</v>
      </c>
      <c r="S904" s="123">
        <f t="shared" si="1209"/>
        <v>3.69025347</v>
      </c>
      <c r="T904" s="123">
        <f t="shared" si="1161"/>
        <v>0</v>
      </c>
      <c r="U904" s="131" t="str">
        <f t="shared" ref="U904" si="1237">U903</f>
        <v>J=</v>
      </c>
      <c r="V904" s="140">
        <f t="shared" si="1200"/>
        <v>44888</v>
      </c>
      <c r="W904" s="4"/>
      <c r="X904" s="4"/>
      <c r="Y904" s="4"/>
      <c r="AD904" s="5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  <c r="AU904" s="10"/>
    </row>
    <row r="905" spans="1:47" x14ac:dyDescent="0.2">
      <c r="A905" s="125">
        <f t="shared" si="1157"/>
        <v>44869</v>
      </c>
      <c r="B905" s="123">
        <f t="shared" si="1203"/>
        <v>1047.5788737800001</v>
      </c>
      <c r="C905" s="3">
        <f t="shared" si="1198"/>
        <v>1043.1902888100001</v>
      </c>
      <c r="D905" s="126">
        <f t="shared" si="1204"/>
        <v>1044.6790000000001</v>
      </c>
      <c r="E905" s="175">
        <f>IF(DAY(A904)=$A$7,VLOOKUP(A904,[1]A!$A$15:$C$500,3),E904)</f>
        <v>1045.616</v>
      </c>
      <c r="F905" s="127">
        <f t="shared" si="1205"/>
        <v>44828</v>
      </c>
      <c r="G905" s="122">
        <f t="shared" si="1206"/>
        <v>8.9692623284265416E-4</v>
      </c>
      <c r="H905" s="128">
        <f t="shared" si="1167"/>
        <v>12</v>
      </c>
      <c r="I905" s="128">
        <f t="shared" si="1158"/>
        <v>31</v>
      </c>
      <c r="J905" s="123">
        <f t="shared" si="1159"/>
        <v>1.0003471018652195</v>
      </c>
      <c r="K905" s="123">
        <v>1</v>
      </c>
      <c r="L905" s="123">
        <f t="shared" si="1207"/>
        <v>1.0003470999999999</v>
      </c>
      <c r="M905" s="123">
        <f t="shared" si="1208"/>
        <v>1043.5523801500001</v>
      </c>
      <c r="N905" s="27">
        <f t="shared" si="1163"/>
        <v>0</v>
      </c>
      <c r="O905" s="122">
        <f t="shared" si="1226"/>
        <v>0</v>
      </c>
      <c r="P905" s="123">
        <f t="shared" si="1196"/>
        <v>0</v>
      </c>
      <c r="Q905" s="122">
        <f t="shared" si="1160"/>
        <v>0.1268</v>
      </c>
      <c r="R905" s="130">
        <f t="shared" si="1155"/>
        <v>1.003858449</v>
      </c>
      <c r="S905" s="123">
        <f t="shared" si="1209"/>
        <v>4.02649363</v>
      </c>
      <c r="T905" s="123">
        <f t="shared" si="1161"/>
        <v>0</v>
      </c>
      <c r="U905" s="131" t="str">
        <f t="shared" ref="U905" si="1238">U904</f>
        <v>J=</v>
      </c>
      <c r="V905" s="140">
        <f t="shared" si="1200"/>
        <v>44888</v>
      </c>
      <c r="W905" s="4"/>
      <c r="X905" s="4"/>
      <c r="Y905" s="4"/>
      <c r="AD905" s="5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  <c r="AU905" s="10"/>
    </row>
    <row r="906" spans="1:47" x14ac:dyDescent="0.2">
      <c r="A906" s="125">
        <f t="shared" si="1157"/>
        <v>44870</v>
      </c>
      <c r="B906" s="123">
        <f t="shared" si="1203"/>
        <v>1047.94542142</v>
      </c>
      <c r="C906" s="3">
        <f t="shared" si="1198"/>
        <v>1043.1902888100001</v>
      </c>
      <c r="D906" s="126">
        <f t="shared" si="1204"/>
        <v>1044.6790000000001</v>
      </c>
      <c r="E906" s="175">
        <f>IF(DAY(A905)=$A$7,VLOOKUP(A905,[1]A!$A$15:$C$500,3),E905)</f>
        <v>1045.616</v>
      </c>
      <c r="F906" s="127">
        <f t="shared" si="1205"/>
        <v>44828</v>
      </c>
      <c r="G906" s="122">
        <f t="shared" si="1206"/>
        <v>8.9692623284265416E-4</v>
      </c>
      <c r="H906" s="128">
        <f t="shared" si="1167"/>
        <v>13</v>
      </c>
      <c r="I906" s="128">
        <f t="shared" si="1158"/>
        <v>31</v>
      </c>
      <c r="J906" s="123">
        <f t="shared" si="1159"/>
        <v>1.0003760324583977</v>
      </c>
      <c r="K906" s="123">
        <v>1</v>
      </c>
      <c r="L906" s="123">
        <f t="shared" si="1207"/>
        <v>1.00037603</v>
      </c>
      <c r="M906" s="123">
        <f t="shared" si="1208"/>
        <v>1043.5825596499999</v>
      </c>
      <c r="N906" s="27">
        <f t="shared" si="1163"/>
        <v>0</v>
      </c>
      <c r="O906" s="122">
        <f t="shared" si="1226"/>
        <v>0</v>
      </c>
      <c r="P906" s="123">
        <f t="shared" si="1196"/>
        <v>0</v>
      </c>
      <c r="Q906" s="122">
        <f t="shared" si="1160"/>
        <v>0.1268</v>
      </c>
      <c r="R906" s="130">
        <f t="shared" ref="R906:R969" si="1239">ROUND((1+Q906)^(1/12)^(H906/I906),9)</f>
        <v>1.0041806579999999</v>
      </c>
      <c r="S906" s="123">
        <f t="shared" si="1209"/>
        <v>4.3628617700000003</v>
      </c>
      <c r="T906" s="123">
        <f t="shared" si="1161"/>
        <v>0</v>
      </c>
      <c r="U906" s="131" t="str">
        <f t="shared" ref="U906" si="1240">U905</f>
        <v>J=</v>
      </c>
      <c r="V906" s="140">
        <f t="shared" si="1200"/>
        <v>44888</v>
      </c>
      <c r="W906" s="4"/>
      <c r="X906" s="4"/>
      <c r="Y906" s="4"/>
      <c r="AD906" s="5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  <c r="AU906" s="10"/>
    </row>
    <row r="907" spans="1:47" x14ac:dyDescent="0.2">
      <c r="A907" s="125">
        <f t="shared" ref="A907:A970" si="1241">(A906+1)</f>
        <v>44871</v>
      </c>
      <c r="B907" s="123">
        <f t="shared" si="1203"/>
        <v>1048.31209599</v>
      </c>
      <c r="C907" s="3">
        <f t="shared" si="1198"/>
        <v>1043.1902888100001</v>
      </c>
      <c r="D907" s="126">
        <f t="shared" si="1204"/>
        <v>1044.6790000000001</v>
      </c>
      <c r="E907" s="175">
        <f>IF(DAY(A906)=$A$7,VLOOKUP(A906,[1]A!$A$15:$C$500,3),E906)</f>
        <v>1045.616</v>
      </c>
      <c r="F907" s="127">
        <f t="shared" si="1205"/>
        <v>44828</v>
      </c>
      <c r="G907" s="122">
        <f t="shared" si="1206"/>
        <v>8.9692623284265416E-4</v>
      </c>
      <c r="H907" s="128">
        <f t="shared" si="1167"/>
        <v>14</v>
      </c>
      <c r="I907" s="128">
        <f t="shared" ref="I907:I970" si="1242">IF(DAY(A907)=A$7+1,DAY(EOMONTH(A907,0)),I906)</f>
        <v>31</v>
      </c>
      <c r="J907" s="123">
        <f t="shared" ref="J907:J970" si="1243">IF(E907&gt;D907,((E907/D907)^(H907/I907)),1)</f>
        <v>1.0004049638882648</v>
      </c>
      <c r="K907" s="123">
        <v>1</v>
      </c>
      <c r="L907" s="123">
        <f t="shared" si="1207"/>
        <v>1.00040496</v>
      </c>
      <c r="M907" s="123">
        <f t="shared" si="1208"/>
        <v>1043.61273914</v>
      </c>
      <c r="N907" s="27">
        <f t="shared" si="1163"/>
        <v>0</v>
      </c>
      <c r="O907" s="122">
        <f t="shared" si="1226"/>
        <v>0</v>
      </c>
      <c r="P907" s="123">
        <f t="shared" si="1196"/>
        <v>0</v>
      </c>
      <c r="Q907" s="122">
        <f t="shared" ref="Q907:Q970" si="1244">(Q906)</f>
        <v>0.1268</v>
      </c>
      <c r="R907" s="130">
        <f t="shared" si="1239"/>
        <v>1.0045029700000001</v>
      </c>
      <c r="S907" s="123">
        <f t="shared" si="1209"/>
        <v>4.69935685</v>
      </c>
      <c r="T907" s="123">
        <f t="shared" ref="T907:T970" si="1245">IF(N907&gt;0,P907+S907,0)</f>
        <v>0</v>
      </c>
      <c r="U907" s="131" t="str">
        <f t="shared" ref="U907" si="1246">U906</f>
        <v>J=</v>
      </c>
      <c r="V907" s="140">
        <f t="shared" si="1200"/>
        <v>44888</v>
      </c>
      <c r="W907" s="4"/>
      <c r="X907" s="4"/>
      <c r="Y907" s="4"/>
      <c r="AD907" s="5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  <c r="AU907" s="10"/>
    </row>
    <row r="908" spans="1:47" x14ac:dyDescent="0.2">
      <c r="A908" s="125">
        <f t="shared" si="1241"/>
        <v>44872</v>
      </c>
      <c r="B908" s="123">
        <f t="shared" si="1203"/>
        <v>1048.67889752</v>
      </c>
      <c r="C908" s="3">
        <f t="shared" si="1198"/>
        <v>1043.1902888100001</v>
      </c>
      <c r="D908" s="126">
        <f t="shared" si="1204"/>
        <v>1044.6790000000001</v>
      </c>
      <c r="E908" s="175">
        <f>IF(DAY(A907)=$A$7,VLOOKUP(A907,[1]A!$A$15:$C$500,3),E907)</f>
        <v>1045.616</v>
      </c>
      <c r="F908" s="127">
        <f t="shared" si="1205"/>
        <v>44828</v>
      </c>
      <c r="G908" s="122">
        <f t="shared" si="1206"/>
        <v>8.9692623284265416E-4</v>
      </c>
      <c r="H908" s="128">
        <f t="shared" si="1167"/>
        <v>15</v>
      </c>
      <c r="I908" s="128">
        <f t="shared" si="1242"/>
        <v>31</v>
      </c>
      <c r="J908" s="123">
        <f t="shared" si="1243"/>
        <v>1.0004338961548449</v>
      </c>
      <c r="K908" s="123">
        <v>1</v>
      </c>
      <c r="L908" s="123">
        <f t="shared" si="1207"/>
        <v>1.00043389</v>
      </c>
      <c r="M908" s="123">
        <f t="shared" si="1208"/>
        <v>1043.6429186400001</v>
      </c>
      <c r="N908" s="27">
        <f t="shared" ref="N908:N971" si="1247">IF(DAY(A908)=A$7,VLOOKUP(A908,$Y$10:$AG$75,8),0)</f>
        <v>0</v>
      </c>
      <c r="O908" s="122">
        <f t="shared" si="1226"/>
        <v>0</v>
      </c>
      <c r="P908" s="123">
        <f t="shared" si="1196"/>
        <v>0</v>
      </c>
      <c r="Q908" s="122">
        <f t="shared" si="1244"/>
        <v>0.1268</v>
      </c>
      <c r="R908" s="130">
        <f t="shared" si="1239"/>
        <v>1.004825385</v>
      </c>
      <c r="S908" s="123">
        <f t="shared" si="1209"/>
        <v>5.03597888</v>
      </c>
      <c r="T908" s="123">
        <f t="shared" si="1245"/>
        <v>0</v>
      </c>
      <c r="U908" s="131" t="str">
        <f t="shared" ref="U908" si="1248">U907</f>
        <v>J=</v>
      </c>
      <c r="V908" s="140">
        <f t="shared" si="1200"/>
        <v>44888</v>
      </c>
      <c r="W908" s="4"/>
      <c r="X908" s="4"/>
      <c r="Y908" s="4"/>
      <c r="AD908" s="5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  <c r="AU908" s="10"/>
    </row>
    <row r="909" spans="1:47" x14ac:dyDescent="0.2">
      <c r="A909" s="125">
        <f t="shared" si="1241"/>
        <v>44873</v>
      </c>
      <c r="B909" s="123">
        <f t="shared" si="1203"/>
        <v>1049.0458270399999</v>
      </c>
      <c r="C909" s="3">
        <f t="shared" si="1198"/>
        <v>1043.1902888100001</v>
      </c>
      <c r="D909" s="126">
        <f t="shared" si="1204"/>
        <v>1044.6790000000001</v>
      </c>
      <c r="E909" s="175">
        <f>IF(DAY(A908)=$A$7,VLOOKUP(A908,[1]A!$A$15:$C$500,3),E908)</f>
        <v>1045.616</v>
      </c>
      <c r="F909" s="127">
        <f t="shared" si="1205"/>
        <v>44828</v>
      </c>
      <c r="G909" s="122">
        <f t="shared" si="1206"/>
        <v>8.9692623284265416E-4</v>
      </c>
      <c r="H909" s="128">
        <f t="shared" si="1167"/>
        <v>16</v>
      </c>
      <c r="I909" s="128">
        <f t="shared" si="1242"/>
        <v>31</v>
      </c>
      <c r="J909" s="123">
        <f t="shared" si="1243"/>
        <v>1.0004628292581623</v>
      </c>
      <c r="K909" s="123">
        <v>1</v>
      </c>
      <c r="L909" s="123">
        <f t="shared" si="1207"/>
        <v>1.0004628200000001</v>
      </c>
      <c r="M909" s="123">
        <f t="shared" si="1208"/>
        <v>1043.67309813</v>
      </c>
      <c r="N909" s="27">
        <f t="shared" si="1247"/>
        <v>0</v>
      </c>
      <c r="O909" s="122">
        <f t="shared" si="1226"/>
        <v>0</v>
      </c>
      <c r="P909" s="123">
        <f t="shared" si="1196"/>
        <v>0</v>
      </c>
      <c r="Q909" s="122">
        <f t="shared" si="1244"/>
        <v>0.1268</v>
      </c>
      <c r="R909" s="130">
        <f t="shared" si="1239"/>
        <v>1.005147904</v>
      </c>
      <c r="S909" s="123">
        <f t="shared" si="1209"/>
        <v>5.3727289100000002</v>
      </c>
      <c r="T909" s="123">
        <f t="shared" si="1245"/>
        <v>0</v>
      </c>
      <c r="U909" s="131" t="str">
        <f t="shared" ref="U909" si="1249">U908</f>
        <v>J=</v>
      </c>
      <c r="V909" s="140">
        <f t="shared" si="1200"/>
        <v>44888</v>
      </c>
      <c r="W909" s="4"/>
      <c r="X909" s="4"/>
      <c r="Y909" s="4"/>
      <c r="AD909" s="5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  <c r="AU909" s="10"/>
    </row>
    <row r="910" spans="1:47" x14ac:dyDescent="0.2">
      <c r="A910" s="125">
        <f t="shared" si="1241"/>
        <v>44874</v>
      </c>
      <c r="B910" s="123">
        <f t="shared" si="1203"/>
        <v>1049.4128950699999</v>
      </c>
      <c r="C910" s="3">
        <f t="shared" si="1198"/>
        <v>1043.1902888100001</v>
      </c>
      <c r="D910" s="126">
        <f t="shared" si="1204"/>
        <v>1044.6790000000001</v>
      </c>
      <c r="E910" s="175">
        <f>IF(DAY(A909)=$A$7,VLOOKUP(A909,[1]A!$A$15:$C$500,3),E909)</f>
        <v>1045.616</v>
      </c>
      <c r="F910" s="127">
        <f t="shared" si="1205"/>
        <v>44828</v>
      </c>
      <c r="G910" s="122">
        <f t="shared" si="1206"/>
        <v>8.9692623284265416E-4</v>
      </c>
      <c r="H910" s="128">
        <f t="shared" si="1167"/>
        <v>17</v>
      </c>
      <c r="I910" s="128">
        <f t="shared" si="1242"/>
        <v>31</v>
      </c>
      <c r="J910" s="123">
        <f t="shared" si="1243"/>
        <v>1.0004917631982408</v>
      </c>
      <c r="K910" s="123">
        <v>1</v>
      </c>
      <c r="L910" s="123">
        <f t="shared" si="1207"/>
        <v>1.0004917600000001</v>
      </c>
      <c r="M910" s="123">
        <f t="shared" si="1208"/>
        <v>1043.70328806</v>
      </c>
      <c r="N910" s="27">
        <f t="shared" si="1247"/>
        <v>0</v>
      </c>
      <c r="O910" s="122">
        <f t="shared" si="1226"/>
        <v>0</v>
      </c>
      <c r="P910" s="123">
        <f t="shared" si="1196"/>
        <v>0</v>
      </c>
      <c r="Q910" s="122">
        <f t="shared" si="1244"/>
        <v>0.1268</v>
      </c>
      <c r="R910" s="130">
        <f t="shared" si="1239"/>
        <v>1.0054705269999999</v>
      </c>
      <c r="S910" s="123">
        <f t="shared" si="1209"/>
        <v>5.70960701</v>
      </c>
      <c r="T910" s="123">
        <f t="shared" si="1245"/>
        <v>0</v>
      </c>
      <c r="U910" s="131" t="str">
        <f t="shared" ref="U910" si="1250">U909</f>
        <v>J=</v>
      </c>
      <c r="V910" s="140">
        <f t="shared" si="1200"/>
        <v>44888</v>
      </c>
      <c r="W910" s="4"/>
      <c r="X910" s="4"/>
      <c r="Y910" s="4"/>
      <c r="AD910" s="5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</row>
    <row r="911" spans="1:47" x14ac:dyDescent="0.2">
      <c r="A911" s="125">
        <f t="shared" si="1241"/>
        <v>44875</v>
      </c>
      <c r="B911" s="123">
        <f t="shared" si="1203"/>
        <v>1049.7800795999999</v>
      </c>
      <c r="C911" s="3">
        <f t="shared" si="1198"/>
        <v>1043.1902888100001</v>
      </c>
      <c r="D911" s="126">
        <f t="shared" si="1204"/>
        <v>1044.6790000000001</v>
      </c>
      <c r="E911" s="175">
        <f>IF(DAY(A910)=$A$7,VLOOKUP(A910,[1]A!$A$15:$C$500,3),E910)</f>
        <v>1045.616</v>
      </c>
      <c r="F911" s="127">
        <f t="shared" si="1205"/>
        <v>44828</v>
      </c>
      <c r="G911" s="122">
        <f t="shared" si="1206"/>
        <v>8.9692623284265416E-4</v>
      </c>
      <c r="H911" s="128">
        <f t="shared" ref="H911:H974" si="1251">IF(DAY(A911)=A$7+1,1,H910+1)</f>
        <v>18</v>
      </c>
      <c r="I911" s="128">
        <f t="shared" si="1242"/>
        <v>31</v>
      </c>
      <c r="J911" s="123">
        <f t="shared" si="1243"/>
        <v>1.0005206979751051</v>
      </c>
      <c r="K911" s="123">
        <v>1</v>
      </c>
      <c r="L911" s="123">
        <f t="shared" si="1207"/>
        <v>1.0005206900000001</v>
      </c>
      <c r="M911" s="123">
        <f t="shared" si="1208"/>
        <v>1043.73346756</v>
      </c>
      <c r="N911" s="27">
        <f t="shared" si="1247"/>
        <v>0</v>
      </c>
      <c r="O911" s="122">
        <f t="shared" si="1226"/>
        <v>0</v>
      </c>
      <c r="P911" s="123">
        <f t="shared" si="1196"/>
        <v>0</v>
      </c>
      <c r="Q911" s="122">
        <f t="shared" si="1244"/>
        <v>0.1268</v>
      </c>
      <c r="R911" s="130">
        <f t="shared" si="1239"/>
        <v>1.005793253</v>
      </c>
      <c r="S911" s="123">
        <f t="shared" si="1209"/>
        <v>6.0466120400000003</v>
      </c>
      <c r="T911" s="123">
        <f t="shared" si="1245"/>
        <v>0</v>
      </c>
      <c r="U911" s="131" t="str">
        <f t="shared" ref="U911" si="1252">U910</f>
        <v>J=</v>
      </c>
      <c r="V911" s="140">
        <f t="shared" si="1200"/>
        <v>44888</v>
      </c>
      <c r="W911" s="4"/>
      <c r="X911" s="4"/>
      <c r="Y911" s="4"/>
      <c r="AD911" s="5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  <c r="AU911" s="13"/>
    </row>
    <row r="912" spans="1:47" x14ac:dyDescent="0.2">
      <c r="A912" s="125">
        <f t="shared" si="1241"/>
        <v>44876</v>
      </c>
      <c r="B912" s="123">
        <f t="shared" si="1203"/>
        <v>1050.1474026399999</v>
      </c>
      <c r="C912" s="3">
        <f t="shared" si="1198"/>
        <v>1043.1902888100001</v>
      </c>
      <c r="D912" s="126">
        <f t="shared" si="1204"/>
        <v>1044.6790000000001</v>
      </c>
      <c r="E912" s="175">
        <f>IF(DAY(A911)=$A$7,VLOOKUP(A911,[1]A!$A$15:$C$500,3),E911)</f>
        <v>1045.616</v>
      </c>
      <c r="F912" s="127">
        <f t="shared" si="1205"/>
        <v>44828</v>
      </c>
      <c r="G912" s="122">
        <f t="shared" si="1206"/>
        <v>8.9692623284265416E-4</v>
      </c>
      <c r="H912" s="128">
        <f t="shared" si="1251"/>
        <v>19</v>
      </c>
      <c r="I912" s="128">
        <f t="shared" si="1242"/>
        <v>31</v>
      </c>
      <c r="J912" s="123">
        <f t="shared" si="1243"/>
        <v>1.0005496335887794</v>
      </c>
      <c r="K912" s="123">
        <v>1</v>
      </c>
      <c r="L912" s="123">
        <f t="shared" si="1207"/>
        <v>1.0005496300000001</v>
      </c>
      <c r="M912" s="123">
        <f t="shared" si="1208"/>
        <v>1043.7636574799999</v>
      </c>
      <c r="N912" s="27">
        <f t="shared" si="1247"/>
        <v>0</v>
      </c>
      <c r="O912" s="122">
        <f t="shared" si="1226"/>
        <v>0</v>
      </c>
      <c r="P912" s="123">
        <f t="shared" si="1196"/>
        <v>0</v>
      </c>
      <c r="Q912" s="122">
        <f t="shared" si="1244"/>
        <v>0.1268</v>
      </c>
      <c r="R912" s="130">
        <f t="shared" si="1239"/>
        <v>1.006116083</v>
      </c>
      <c r="S912" s="123">
        <f t="shared" si="1209"/>
        <v>6.3837451600000001</v>
      </c>
      <c r="T912" s="123">
        <f t="shared" si="1245"/>
        <v>0</v>
      </c>
      <c r="U912" s="131" t="str">
        <f t="shared" ref="U912" si="1253">U911</f>
        <v>J=</v>
      </c>
      <c r="V912" s="140">
        <f t="shared" si="1200"/>
        <v>44888</v>
      </c>
      <c r="W912" s="4"/>
      <c r="X912" s="4"/>
      <c r="Y912" s="4"/>
      <c r="AD912" s="5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  <c r="AU912" s="13"/>
    </row>
    <row r="913" spans="1:161" x14ac:dyDescent="0.2">
      <c r="A913" s="125">
        <f t="shared" si="1241"/>
        <v>44877</v>
      </c>
      <c r="B913" s="123">
        <f t="shared" si="1203"/>
        <v>1050.51485269</v>
      </c>
      <c r="C913" s="3">
        <f t="shared" si="1198"/>
        <v>1043.1902888100001</v>
      </c>
      <c r="D913" s="126">
        <f t="shared" si="1204"/>
        <v>1044.6790000000001</v>
      </c>
      <c r="E913" s="175">
        <f>IF(DAY(A912)=$A$7,VLOOKUP(A912,[1]A!$A$15:$C$500,3),E912)</f>
        <v>1045.616</v>
      </c>
      <c r="F913" s="127">
        <f t="shared" si="1205"/>
        <v>44828</v>
      </c>
      <c r="G913" s="122">
        <f t="shared" si="1206"/>
        <v>8.9692623284265416E-4</v>
      </c>
      <c r="H913" s="128">
        <f t="shared" si="1251"/>
        <v>20</v>
      </c>
      <c r="I913" s="128">
        <f t="shared" si="1242"/>
        <v>31</v>
      </c>
      <c r="J913" s="123">
        <f t="shared" si="1243"/>
        <v>1.0005785700392873</v>
      </c>
      <c r="K913" s="123">
        <v>1</v>
      </c>
      <c r="L913" s="123">
        <f t="shared" si="1207"/>
        <v>1.0005785700000001</v>
      </c>
      <c r="M913" s="123">
        <f t="shared" si="1208"/>
        <v>1043.7938474099999</v>
      </c>
      <c r="N913" s="27">
        <f t="shared" si="1247"/>
        <v>0</v>
      </c>
      <c r="O913" s="122">
        <f t="shared" si="1226"/>
        <v>0</v>
      </c>
      <c r="P913" s="123">
        <f t="shared" si="1196"/>
        <v>0</v>
      </c>
      <c r="Q913" s="122">
        <f t="shared" si="1244"/>
        <v>0.1268</v>
      </c>
      <c r="R913" s="130">
        <f t="shared" si="1239"/>
        <v>1.0064390160000001</v>
      </c>
      <c r="S913" s="123">
        <f t="shared" si="1209"/>
        <v>6.72100528</v>
      </c>
      <c r="T913" s="123">
        <f t="shared" si="1245"/>
        <v>0</v>
      </c>
      <c r="U913" s="131" t="str">
        <f t="shared" ref="U913" si="1254">U912</f>
        <v>J=</v>
      </c>
      <c r="V913" s="140">
        <f t="shared" si="1200"/>
        <v>44888</v>
      </c>
      <c r="W913" s="4"/>
      <c r="X913" s="4"/>
      <c r="Y913" s="4"/>
      <c r="AD913" s="5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  <c r="AU913" s="13"/>
    </row>
    <row r="914" spans="1:161" x14ac:dyDescent="0.2">
      <c r="A914" s="125">
        <f t="shared" si="1241"/>
        <v>44878</v>
      </c>
      <c r="B914" s="123">
        <f t="shared" si="1203"/>
        <v>1050.8824202999999</v>
      </c>
      <c r="C914" s="3">
        <f t="shared" si="1198"/>
        <v>1043.1902888100001</v>
      </c>
      <c r="D914" s="126">
        <f t="shared" si="1204"/>
        <v>1044.6790000000001</v>
      </c>
      <c r="E914" s="175">
        <f>IF(DAY(A913)=$A$7,VLOOKUP(A913,[1]A!$A$15:$C$500,3),E913)</f>
        <v>1045.616</v>
      </c>
      <c r="F914" s="127">
        <f t="shared" si="1205"/>
        <v>44828</v>
      </c>
      <c r="G914" s="122">
        <f t="shared" si="1206"/>
        <v>8.9692623284265416E-4</v>
      </c>
      <c r="H914" s="128">
        <f t="shared" si="1251"/>
        <v>21</v>
      </c>
      <c r="I914" s="128">
        <f t="shared" si="1242"/>
        <v>31</v>
      </c>
      <c r="J914" s="123">
        <f t="shared" si="1243"/>
        <v>1.0006075073266536</v>
      </c>
      <c r="K914" s="123">
        <v>1</v>
      </c>
      <c r="L914" s="123">
        <f t="shared" si="1207"/>
        <v>1.0006075000000001</v>
      </c>
      <c r="M914" s="123">
        <f t="shared" si="1208"/>
        <v>1043.8240269099999</v>
      </c>
      <c r="N914" s="27">
        <f t="shared" si="1247"/>
        <v>0</v>
      </c>
      <c r="O914" s="122">
        <f t="shared" si="1226"/>
        <v>0</v>
      </c>
      <c r="P914" s="123">
        <f t="shared" si="1196"/>
        <v>0</v>
      </c>
      <c r="Q914" s="122">
        <f t="shared" si="1244"/>
        <v>0.1268</v>
      </c>
      <c r="R914" s="130">
        <f t="shared" si="1239"/>
        <v>1.0067620530000001</v>
      </c>
      <c r="S914" s="123">
        <f t="shared" si="1209"/>
        <v>7.05839339</v>
      </c>
      <c r="T914" s="123">
        <f t="shared" si="1245"/>
        <v>0</v>
      </c>
      <c r="U914" s="131" t="str">
        <f t="shared" ref="U914" si="1255">U913</f>
        <v>J=</v>
      </c>
      <c r="V914" s="140">
        <f t="shared" si="1200"/>
        <v>44888</v>
      </c>
      <c r="W914" s="4"/>
      <c r="X914" s="4"/>
      <c r="Y914" s="4"/>
      <c r="AD914" s="5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  <c r="AU914" s="13"/>
    </row>
    <row r="915" spans="1:161" x14ac:dyDescent="0.2">
      <c r="A915" s="125">
        <f t="shared" si="1241"/>
        <v>44879</v>
      </c>
      <c r="B915" s="123">
        <f t="shared" si="1203"/>
        <v>1051.2501254200001</v>
      </c>
      <c r="C915" s="3">
        <f t="shared" si="1198"/>
        <v>1043.1902888100001</v>
      </c>
      <c r="D915" s="126">
        <f t="shared" si="1204"/>
        <v>1044.6790000000001</v>
      </c>
      <c r="E915" s="175">
        <f>IF(DAY(A914)=$A$7,VLOOKUP(A914,[1]A!$A$15:$C$500,3),E914)</f>
        <v>1045.616</v>
      </c>
      <c r="F915" s="127">
        <f t="shared" si="1205"/>
        <v>44828</v>
      </c>
      <c r="G915" s="122">
        <f t="shared" si="1206"/>
        <v>8.9692623284265416E-4</v>
      </c>
      <c r="H915" s="128">
        <f t="shared" si="1251"/>
        <v>22</v>
      </c>
      <c r="I915" s="128">
        <f t="shared" si="1242"/>
        <v>31</v>
      </c>
      <c r="J915" s="123">
        <f t="shared" si="1243"/>
        <v>1.0006364454509025</v>
      </c>
      <c r="K915" s="123">
        <v>1</v>
      </c>
      <c r="L915" s="123">
        <f t="shared" si="1207"/>
        <v>1.0006364400000001</v>
      </c>
      <c r="M915" s="123">
        <f t="shared" si="1208"/>
        <v>1043.85421683</v>
      </c>
      <c r="N915" s="27">
        <f t="shared" si="1247"/>
        <v>0</v>
      </c>
      <c r="O915" s="122">
        <f t="shared" si="1226"/>
        <v>0</v>
      </c>
      <c r="P915" s="123">
        <f t="shared" si="1196"/>
        <v>0</v>
      </c>
      <c r="Q915" s="122">
        <f t="shared" si="1244"/>
        <v>0.1268</v>
      </c>
      <c r="R915" s="130">
        <f t="shared" si="1239"/>
        <v>1.007085193</v>
      </c>
      <c r="S915" s="123">
        <f t="shared" si="1209"/>
        <v>7.3959085900000003</v>
      </c>
      <c r="T915" s="123">
        <f t="shared" si="1245"/>
        <v>0</v>
      </c>
      <c r="U915" s="131" t="str">
        <f t="shared" ref="U915" si="1256">U914</f>
        <v>J=</v>
      </c>
      <c r="V915" s="140">
        <f t="shared" si="1200"/>
        <v>44888</v>
      </c>
      <c r="W915" s="4"/>
      <c r="X915" s="4"/>
      <c r="Y915" s="4"/>
      <c r="AD915" s="5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  <c r="AU915" s="13"/>
    </row>
    <row r="916" spans="1:161" x14ac:dyDescent="0.2">
      <c r="A916" s="125">
        <f t="shared" si="1241"/>
        <v>44880</v>
      </c>
      <c r="B916" s="123">
        <f t="shared" si="1203"/>
        <v>1051.61795966</v>
      </c>
      <c r="C916" s="3">
        <f t="shared" si="1198"/>
        <v>1043.1902888100001</v>
      </c>
      <c r="D916" s="126">
        <f t="shared" si="1204"/>
        <v>1044.6790000000001</v>
      </c>
      <c r="E916" s="175">
        <f>IF(DAY(A915)=$A$7,VLOOKUP(A915,[1]A!$A$15:$C$500,3),E915)</f>
        <v>1045.616</v>
      </c>
      <c r="F916" s="127">
        <f t="shared" si="1205"/>
        <v>44828</v>
      </c>
      <c r="G916" s="122">
        <f t="shared" si="1206"/>
        <v>8.9692623284265416E-4</v>
      </c>
      <c r="H916" s="128">
        <f t="shared" si="1251"/>
        <v>23</v>
      </c>
      <c r="I916" s="128">
        <f t="shared" si="1242"/>
        <v>31</v>
      </c>
      <c r="J916" s="123">
        <f t="shared" si="1243"/>
        <v>1.0006653844120577</v>
      </c>
      <c r="K916" s="123">
        <v>1</v>
      </c>
      <c r="L916" s="123">
        <f t="shared" si="1207"/>
        <v>1.00066538</v>
      </c>
      <c r="M916" s="123">
        <f t="shared" si="1208"/>
        <v>1043.88440676</v>
      </c>
      <c r="N916" s="27">
        <f t="shared" si="1247"/>
        <v>0</v>
      </c>
      <c r="O916" s="122">
        <f t="shared" si="1226"/>
        <v>0</v>
      </c>
      <c r="P916" s="123">
        <f t="shared" si="1196"/>
        <v>0</v>
      </c>
      <c r="Q916" s="122">
        <f t="shared" si="1244"/>
        <v>0.1268</v>
      </c>
      <c r="R916" s="130">
        <f t="shared" si="1239"/>
        <v>1.0074084379999999</v>
      </c>
      <c r="S916" s="123">
        <f t="shared" si="1209"/>
        <v>7.7335529000000003</v>
      </c>
      <c r="T916" s="123">
        <f t="shared" si="1245"/>
        <v>0</v>
      </c>
      <c r="U916" s="131" t="str">
        <f t="shared" ref="U916" si="1257">U915</f>
        <v>J=</v>
      </c>
      <c r="V916" s="140">
        <f t="shared" si="1200"/>
        <v>44888</v>
      </c>
      <c r="W916" s="4"/>
      <c r="X916" s="4"/>
      <c r="Y916" s="4"/>
      <c r="AD916" s="5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  <c r="AU916" s="10"/>
    </row>
    <row r="917" spans="1:161" x14ac:dyDescent="0.2">
      <c r="A917" s="125">
        <f t="shared" si="1241"/>
        <v>44881</v>
      </c>
      <c r="B917" s="123">
        <f t="shared" si="1203"/>
        <v>1051.98592095</v>
      </c>
      <c r="C917" s="3">
        <f t="shared" si="1198"/>
        <v>1043.1902888100001</v>
      </c>
      <c r="D917" s="126">
        <f t="shared" si="1204"/>
        <v>1044.6790000000001</v>
      </c>
      <c r="E917" s="175">
        <f>IF(DAY(A916)=$A$7,VLOOKUP(A916,[1]A!$A$15:$C$500,3),E916)</f>
        <v>1045.616</v>
      </c>
      <c r="F917" s="127">
        <f t="shared" si="1205"/>
        <v>44828</v>
      </c>
      <c r="G917" s="122">
        <f t="shared" si="1206"/>
        <v>8.9692623284265416E-4</v>
      </c>
      <c r="H917" s="128">
        <f t="shared" si="1251"/>
        <v>24</v>
      </c>
      <c r="I917" s="128">
        <f t="shared" si="1242"/>
        <v>31</v>
      </c>
      <c r="J917" s="123">
        <f t="shared" si="1243"/>
        <v>1.0006943242101438</v>
      </c>
      <c r="K917" s="123">
        <v>1</v>
      </c>
      <c r="L917" s="123">
        <f t="shared" si="1207"/>
        <v>1.00069432</v>
      </c>
      <c r="M917" s="123">
        <f t="shared" si="1208"/>
        <v>1043.9145966900001</v>
      </c>
      <c r="N917" s="27">
        <f t="shared" si="1247"/>
        <v>0</v>
      </c>
      <c r="O917" s="122">
        <f t="shared" si="1226"/>
        <v>0</v>
      </c>
      <c r="P917" s="123">
        <f t="shared" si="1196"/>
        <v>0</v>
      </c>
      <c r="Q917" s="122">
        <f t="shared" si="1244"/>
        <v>0.1268</v>
      </c>
      <c r="R917" s="130">
        <f t="shared" si="1239"/>
        <v>1.0077317859999999</v>
      </c>
      <c r="S917" s="123">
        <f t="shared" si="1209"/>
        <v>8.0713242600000008</v>
      </c>
      <c r="T917" s="123">
        <f t="shared" si="1245"/>
        <v>0</v>
      </c>
      <c r="U917" s="131" t="str">
        <f t="shared" ref="U917" si="1258">U916</f>
        <v>J=</v>
      </c>
      <c r="V917" s="140">
        <f t="shared" si="1200"/>
        <v>44888</v>
      </c>
      <c r="W917" s="4"/>
      <c r="X917" s="4"/>
      <c r="Y917" s="4"/>
      <c r="AD917" s="5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  <c r="AU917" s="10"/>
    </row>
    <row r="918" spans="1:161" x14ac:dyDescent="0.2">
      <c r="A918" s="125">
        <f t="shared" si="1241"/>
        <v>44882</v>
      </c>
      <c r="B918" s="123">
        <f t="shared" si="1203"/>
        <v>1052.35401032</v>
      </c>
      <c r="C918" s="3">
        <f t="shared" si="1198"/>
        <v>1043.1902888100001</v>
      </c>
      <c r="D918" s="126">
        <f t="shared" si="1204"/>
        <v>1044.6790000000001</v>
      </c>
      <c r="E918" s="175">
        <f>IF(DAY(A917)=$A$7,VLOOKUP(A917,[1]A!$A$15:$C$500,3),E917)</f>
        <v>1045.616</v>
      </c>
      <c r="F918" s="127">
        <f t="shared" si="1205"/>
        <v>44828</v>
      </c>
      <c r="G918" s="122">
        <f t="shared" si="1206"/>
        <v>8.9692623284265416E-4</v>
      </c>
      <c r="H918" s="128">
        <f t="shared" si="1251"/>
        <v>25</v>
      </c>
      <c r="I918" s="128">
        <f t="shared" si="1242"/>
        <v>31</v>
      </c>
      <c r="J918" s="123">
        <f t="shared" si="1243"/>
        <v>1.0007232648451849</v>
      </c>
      <c r="K918" s="123">
        <v>1</v>
      </c>
      <c r="L918" s="123">
        <f t="shared" si="1207"/>
        <v>1.00072326</v>
      </c>
      <c r="M918" s="123">
        <f t="shared" si="1208"/>
        <v>1043.9447866099999</v>
      </c>
      <c r="N918" s="27">
        <f t="shared" si="1247"/>
        <v>0</v>
      </c>
      <c r="O918" s="122">
        <f t="shared" si="1226"/>
        <v>0</v>
      </c>
      <c r="P918" s="123">
        <f t="shared" si="1196"/>
        <v>0</v>
      </c>
      <c r="Q918" s="122">
        <f t="shared" si="1244"/>
        <v>0.1268</v>
      </c>
      <c r="R918" s="130">
        <f t="shared" si="1239"/>
        <v>1.0080552380000001</v>
      </c>
      <c r="S918" s="123">
        <f t="shared" si="1209"/>
        <v>8.4092237099999991</v>
      </c>
      <c r="T918" s="123">
        <f t="shared" si="1245"/>
        <v>0</v>
      </c>
      <c r="U918" s="131" t="str">
        <f t="shared" ref="U918" si="1259">U917</f>
        <v>J=</v>
      </c>
      <c r="V918" s="140">
        <f t="shared" si="1200"/>
        <v>44888</v>
      </c>
      <c r="W918" s="4"/>
      <c r="X918" s="4"/>
      <c r="Y918" s="4"/>
      <c r="AD918" s="5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  <c r="AU918" s="10"/>
    </row>
    <row r="919" spans="1:161" x14ac:dyDescent="0.2">
      <c r="A919" s="125">
        <f t="shared" si="1241"/>
        <v>44883</v>
      </c>
      <c r="B919" s="123">
        <f t="shared" si="1203"/>
        <v>1052.72222676</v>
      </c>
      <c r="C919" s="3">
        <f t="shared" si="1198"/>
        <v>1043.1902888100001</v>
      </c>
      <c r="D919" s="126">
        <f t="shared" si="1204"/>
        <v>1044.6790000000001</v>
      </c>
      <c r="E919" s="175">
        <f>IF(DAY(A918)=$A$7,VLOOKUP(A918,[1]A!$A$15:$C$500,3),E918)</f>
        <v>1045.616</v>
      </c>
      <c r="F919" s="127">
        <f t="shared" si="1205"/>
        <v>44828</v>
      </c>
      <c r="G919" s="122">
        <f t="shared" si="1206"/>
        <v>8.9692623284265416E-4</v>
      </c>
      <c r="H919" s="128">
        <f t="shared" si="1251"/>
        <v>26</v>
      </c>
      <c r="I919" s="128">
        <f t="shared" si="1242"/>
        <v>31</v>
      </c>
      <c r="J919" s="123">
        <f t="shared" si="1243"/>
        <v>1.0007522063172054</v>
      </c>
      <c r="K919" s="123">
        <v>1</v>
      </c>
      <c r="L919" s="123">
        <f t="shared" si="1207"/>
        <v>1.0007522</v>
      </c>
      <c r="M919" s="123">
        <f t="shared" si="1208"/>
        <v>1043.9749765399999</v>
      </c>
      <c r="N919" s="27">
        <f t="shared" si="1247"/>
        <v>0</v>
      </c>
      <c r="O919" s="122">
        <f t="shared" si="1226"/>
        <v>0</v>
      </c>
      <c r="P919" s="123">
        <f t="shared" si="1196"/>
        <v>0</v>
      </c>
      <c r="Q919" s="122">
        <f t="shared" si="1244"/>
        <v>0.1268</v>
      </c>
      <c r="R919" s="130">
        <f t="shared" si="1239"/>
        <v>1.0083787930000001</v>
      </c>
      <c r="S919" s="123">
        <f t="shared" si="1209"/>
        <v>8.7472502199999997</v>
      </c>
      <c r="T919" s="123">
        <f t="shared" si="1245"/>
        <v>0</v>
      </c>
      <c r="U919" s="131" t="str">
        <f t="shared" ref="U919" si="1260">U918</f>
        <v>J=</v>
      </c>
      <c r="V919" s="140">
        <f t="shared" si="1200"/>
        <v>44888</v>
      </c>
      <c r="W919" s="4"/>
      <c r="X919" s="4"/>
      <c r="Y919" s="4"/>
      <c r="AD919" s="5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  <c r="AU919" s="10"/>
    </row>
    <row r="920" spans="1:161" x14ac:dyDescent="0.2">
      <c r="A920" s="125">
        <f t="shared" si="1241"/>
        <v>44884</v>
      </c>
      <c r="B920" s="123">
        <f t="shared" si="1203"/>
        <v>1053.0905723599999</v>
      </c>
      <c r="C920" s="3">
        <f t="shared" si="1198"/>
        <v>1043.1902888100001</v>
      </c>
      <c r="D920" s="126">
        <f t="shared" si="1204"/>
        <v>1044.6790000000001</v>
      </c>
      <c r="E920" s="175">
        <f>IF(DAY(A919)=$A$7,VLOOKUP(A919,[1]A!$A$15:$C$500,3),E919)</f>
        <v>1045.616</v>
      </c>
      <c r="F920" s="127">
        <f t="shared" si="1205"/>
        <v>44828</v>
      </c>
      <c r="G920" s="122">
        <f t="shared" si="1206"/>
        <v>8.9692623284265416E-4</v>
      </c>
      <c r="H920" s="128">
        <f t="shared" si="1251"/>
        <v>27</v>
      </c>
      <c r="I920" s="128">
        <f t="shared" si="1242"/>
        <v>31</v>
      </c>
      <c r="J920" s="123">
        <f t="shared" si="1243"/>
        <v>1.000781148626229</v>
      </c>
      <c r="K920" s="123">
        <v>1</v>
      </c>
      <c r="L920" s="123">
        <f t="shared" si="1207"/>
        <v>1.00078114</v>
      </c>
      <c r="M920" s="123">
        <f t="shared" si="1208"/>
        <v>1044.0051664699999</v>
      </c>
      <c r="N920" s="27">
        <f t="shared" si="1247"/>
        <v>0</v>
      </c>
      <c r="O920" s="122">
        <f t="shared" si="1226"/>
        <v>0</v>
      </c>
      <c r="P920" s="123">
        <f t="shared" si="1196"/>
        <v>0</v>
      </c>
      <c r="Q920" s="122">
        <f t="shared" si="1244"/>
        <v>0.1268</v>
      </c>
      <c r="R920" s="130">
        <f t="shared" si="1239"/>
        <v>1.0087024529999999</v>
      </c>
      <c r="S920" s="123">
        <f t="shared" si="1209"/>
        <v>9.0854058900000005</v>
      </c>
      <c r="T920" s="123">
        <f t="shared" si="1245"/>
        <v>0</v>
      </c>
      <c r="U920" s="131" t="str">
        <f t="shared" ref="U920" si="1261">U919</f>
        <v>J=</v>
      </c>
      <c r="V920" s="140">
        <f t="shared" si="1200"/>
        <v>44888</v>
      </c>
      <c r="W920" s="4"/>
      <c r="X920" s="4"/>
      <c r="Y920" s="4"/>
      <c r="AD920" s="5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  <c r="AU920" s="10"/>
    </row>
    <row r="921" spans="1:161" x14ac:dyDescent="0.2">
      <c r="A921" s="125">
        <f t="shared" si="1241"/>
        <v>44885</v>
      </c>
      <c r="B921" s="123">
        <f t="shared" si="1203"/>
        <v>1053.45905556</v>
      </c>
      <c r="C921" s="3">
        <f t="shared" si="1198"/>
        <v>1043.1902888100001</v>
      </c>
      <c r="D921" s="126">
        <f t="shared" si="1204"/>
        <v>1044.6790000000001</v>
      </c>
      <c r="E921" s="175">
        <f>IF(DAY(A920)=$A$7,VLOOKUP(A920,[1]A!$A$15:$C$500,3),E920)</f>
        <v>1045.616</v>
      </c>
      <c r="F921" s="127">
        <f t="shared" si="1205"/>
        <v>44828</v>
      </c>
      <c r="G921" s="122">
        <f t="shared" si="1206"/>
        <v>8.9692623284265416E-4</v>
      </c>
      <c r="H921" s="128">
        <f t="shared" si="1251"/>
        <v>28</v>
      </c>
      <c r="I921" s="128">
        <f t="shared" si="1242"/>
        <v>31</v>
      </c>
      <c r="J921" s="123">
        <f t="shared" si="1243"/>
        <v>1.0008100917722804</v>
      </c>
      <c r="K921" s="123">
        <v>1</v>
      </c>
      <c r="L921" s="123">
        <f t="shared" si="1207"/>
        <v>1.0008100900000001</v>
      </c>
      <c r="M921" s="123">
        <f t="shared" si="1208"/>
        <v>1044.0353668299999</v>
      </c>
      <c r="N921" s="27">
        <f t="shared" si="1247"/>
        <v>0</v>
      </c>
      <c r="O921" s="122">
        <f t="shared" si="1226"/>
        <v>0</v>
      </c>
      <c r="P921" s="123">
        <f t="shared" si="1196"/>
        <v>0</v>
      </c>
      <c r="Q921" s="122">
        <f t="shared" si="1244"/>
        <v>0.1268</v>
      </c>
      <c r="R921" s="130">
        <f t="shared" si="1239"/>
        <v>1.0090262160000001</v>
      </c>
      <c r="S921" s="123">
        <f t="shared" si="1209"/>
        <v>9.4236887300000003</v>
      </c>
      <c r="T921" s="123">
        <f t="shared" si="1245"/>
        <v>0</v>
      </c>
      <c r="U921" s="131" t="str">
        <f t="shared" ref="U921" si="1262">U920</f>
        <v>J=</v>
      </c>
      <c r="V921" s="140">
        <f t="shared" si="1200"/>
        <v>44888</v>
      </c>
      <c r="W921" s="4"/>
      <c r="X921" s="4"/>
      <c r="Y921" s="4"/>
      <c r="AD921" s="5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  <c r="AU921" s="10"/>
    </row>
    <row r="922" spans="1:161" x14ac:dyDescent="0.2">
      <c r="A922" s="125">
        <f t="shared" si="1241"/>
        <v>44886</v>
      </c>
      <c r="B922" s="123">
        <f t="shared" si="1203"/>
        <v>1053.8276574000001</v>
      </c>
      <c r="C922" s="3">
        <f t="shared" si="1198"/>
        <v>1043.1902888100001</v>
      </c>
      <c r="D922" s="126">
        <f t="shared" si="1204"/>
        <v>1044.6790000000001</v>
      </c>
      <c r="E922" s="175">
        <f>IF(DAY(A921)=$A$7,VLOOKUP(A921,[1]A!$A$15:$C$500,3),E921)</f>
        <v>1045.616</v>
      </c>
      <c r="F922" s="127">
        <f t="shared" si="1205"/>
        <v>44828</v>
      </c>
      <c r="G922" s="122">
        <f t="shared" si="1206"/>
        <v>8.9692623284265416E-4</v>
      </c>
      <c r="H922" s="128">
        <f t="shared" si="1251"/>
        <v>29</v>
      </c>
      <c r="I922" s="128">
        <f t="shared" si="1242"/>
        <v>31</v>
      </c>
      <c r="J922" s="123">
        <f t="shared" si="1243"/>
        <v>1.0008390357553838</v>
      </c>
      <c r="K922" s="123">
        <v>1</v>
      </c>
      <c r="L922" s="123">
        <f t="shared" si="1207"/>
        <v>1.0008390300000001</v>
      </c>
      <c r="M922" s="123">
        <f t="shared" si="1208"/>
        <v>1044.06555675</v>
      </c>
      <c r="N922" s="27">
        <f t="shared" si="1247"/>
        <v>0</v>
      </c>
      <c r="O922" s="122">
        <f t="shared" si="1226"/>
        <v>0</v>
      </c>
      <c r="P922" s="123">
        <f t="shared" si="1196"/>
        <v>0</v>
      </c>
      <c r="Q922" s="122">
        <f t="shared" si="1244"/>
        <v>0.1268</v>
      </c>
      <c r="R922" s="130">
        <f t="shared" si="1239"/>
        <v>1.009350084</v>
      </c>
      <c r="S922" s="123">
        <f t="shared" si="1209"/>
        <v>9.7621006500000007</v>
      </c>
      <c r="T922" s="123">
        <f t="shared" si="1245"/>
        <v>0</v>
      </c>
      <c r="U922" s="131" t="str">
        <f t="shared" ref="U922" si="1263">U921</f>
        <v>J=</v>
      </c>
      <c r="V922" s="140">
        <f t="shared" si="1200"/>
        <v>44888</v>
      </c>
      <c r="W922" s="28"/>
      <c r="X922" s="4"/>
      <c r="Y922" s="4"/>
      <c r="AA922" s="18"/>
      <c r="AB922" s="18"/>
      <c r="AC922" s="18"/>
      <c r="AD922" s="19"/>
      <c r="AE922" s="18"/>
      <c r="AF922" s="18"/>
      <c r="AG922" s="18"/>
      <c r="AH922" s="18"/>
      <c r="AI922" s="17"/>
      <c r="AJ922" s="17"/>
      <c r="AK922" s="17"/>
      <c r="AL922" s="17"/>
      <c r="AM922" s="17"/>
      <c r="AN922" s="17"/>
      <c r="AO922" s="17"/>
      <c r="AP922" s="17"/>
      <c r="AQ922" s="17"/>
      <c r="AR922" s="17"/>
      <c r="AS922" s="17"/>
      <c r="AT922" s="17"/>
      <c r="AU922" s="17"/>
      <c r="AV922" s="18"/>
      <c r="AW922" s="18"/>
      <c r="AX922" s="18"/>
      <c r="AY922" s="18"/>
      <c r="AZ922" s="18"/>
      <c r="BA922" s="18"/>
      <c r="BB922" s="18"/>
      <c r="BC922" s="18"/>
      <c r="BD922" s="18"/>
      <c r="BE922" s="18"/>
      <c r="BF922" s="18"/>
      <c r="BG922" s="18"/>
      <c r="BH922" s="18"/>
      <c r="BI922" s="18"/>
      <c r="BJ922" s="18"/>
      <c r="BK922" s="18"/>
      <c r="BL922" s="18"/>
      <c r="BM922" s="18"/>
      <c r="BN922" s="18"/>
      <c r="BO922" s="18"/>
      <c r="BP922" s="18"/>
      <c r="BQ922" s="18"/>
      <c r="BR922" s="18"/>
      <c r="BS922" s="18"/>
      <c r="BT922" s="18"/>
      <c r="BU922" s="18"/>
      <c r="BV922" s="18"/>
      <c r="BW922" s="18"/>
      <c r="BX922" s="18"/>
      <c r="BY922" s="18"/>
      <c r="BZ922" s="18"/>
      <c r="CA922" s="18"/>
      <c r="CB922" s="18"/>
      <c r="CC922" s="18"/>
      <c r="CD922" s="18"/>
      <c r="CE922" s="18"/>
      <c r="CF922" s="18"/>
      <c r="CG922" s="18"/>
      <c r="CH922" s="18"/>
      <c r="CI922" s="18"/>
      <c r="CJ922" s="18"/>
      <c r="CK922" s="18"/>
      <c r="CL922" s="18"/>
      <c r="CM922" s="18"/>
      <c r="CN922" s="18"/>
      <c r="CO922" s="18"/>
      <c r="CP922" s="18"/>
      <c r="CQ922" s="18"/>
      <c r="CR922" s="18"/>
      <c r="CS922" s="18"/>
      <c r="CT922" s="18"/>
      <c r="CU922" s="18"/>
      <c r="CV922" s="18"/>
      <c r="CW922" s="18"/>
      <c r="CX922" s="18"/>
      <c r="CY922" s="18"/>
      <c r="CZ922" s="18"/>
      <c r="DA922" s="18"/>
      <c r="DB922" s="18"/>
      <c r="DC922" s="18"/>
      <c r="DD922" s="18"/>
      <c r="DE922" s="18"/>
      <c r="DF922" s="18"/>
      <c r="DG922" s="18"/>
      <c r="DH922" s="18"/>
      <c r="DI922" s="18"/>
      <c r="DJ922" s="18"/>
      <c r="DK922" s="18"/>
      <c r="DL922" s="18"/>
      <c r="DM922" s="18"/>
      <c r="DN922" s="18"/>
      <c r="DO922" s="18"/>
      <c r="DP922" s="18"/>
      <c r="DQ922" s="18"/>
      <c r="DR922" s="18"/>
      <c r="DS922" s="18"/>
      <c r="DT922" s="18"/>
      <c r="DU922" s="18"/>
      <c r="DV922" s="18"/>
      <c r="DW922" s="18"/>
      <c r="DX922" s="18"/>
      <c r="DY922" s="18"/>
      <c r="DZ922" s="18"/>
      <c r="EA922" s="18"/>
      <c r="EB922" s="18"/>
      <c r="EC922" s="18"/>
      <c r="ED922" s="18"/>
      <c r="EE922" s="18"/>
      <c r="EF922" s="18"/>
      <c r="EG922" s="18"/>
      <c r="EH922" s="18"/>
      <c r="EI922" s="18"/>
      <c r="EJ922" s="18"/>
      <c r="EK922" s="18"/>
      <c r="EL922" s="18"/>
      <c r="EM922" s="18"/>
      <c r="EN922" s="18"/>
      <c r="EO922" s="18"/>
      <c r="EP922" s="18"/>
      <c r="EQ922" s="18"/>
      <c r="ER922" s="18"/>
      <c r="ES922" s="18"/>
      <c r="ET922" s="18"/>
      <c r="EU922" s="18"/>
      <c r="EV922" s="18"/>
      <c r="EW922" s="18"/>
      <c r="EX922" s="18"/>
      <c r="EY922" s="18"/>
      <c r="EZ922" s="18"/>
      <c r="FA922" s="18"/>
      <c r="FB922" s="18"/>
      <c r="FC922" s="18"/>
      <c r="FD922" s="18"/>
      <c r="FE922" s="18"/>
    </row>
    <row r="923" spans="1:161" x14ac:dyDescent="0.2">
      <c r="A923" s="125">
        <f t="shared" si="1241"/>
        <v>44887</v>
      </c>
      <c r="B923" s="123">
        <f t="shared" si="1203"/>
        <v>1054.1963968800001</v>
      </c>
      <c r="C923" s="3">
        <f t="shared" si="1198"/>
        <v>1043.1902888100001</v>
      </c>
      <c r="D923" s="126">
        <f t="shared" si="1204"/>
        <v>1044.6790000000001</v>
      </c>
      <c r="E923" s="175">
        <f>IF(DAY(A922)=$A$7,VLOOKUP(A922,[1]A!$A$15:$C$500,3),E922)</f>
        <v>1045.616</v>
      </c>
      <c r="F923" s="127">
        <f t="shared" si="1205"/>
        <v>44828</v>
      </c>
      <c r="G923" s="122">
        <f t="shared" si="1206"/>
        <v>8.9692623284265416E-4</v>
      </c>
      <c r="H923" s="128">
        <f t="shared" si="1251"/>
        <v>30</v>
      </c>
      <c r="I923" s="128">
        <f t="shared" si="1242"/>
        <v>31</v>
      </c>
      <c r="J923" s="123">
        <f t="shared" si="1243"/>
        <v>1.0008679805755631</v>
      </c>
      <c r="K923" s="123">
        <v>1</v>
      </c>
      <c r="L923" s="123">
        <f t="shared" si="1207"/>
        <v>1.00086798</v>
      </c>
      <c r="M923" s="123">
        <f t="shared" si="1208"/>
        <v>1044.09575711</v>
      </c>
      <c r="N923" s="27">
        <f t="shared" si="1247"/>
        <v>0</v>
      </c>
      <c r="O923" s="122">
        <f t="shared" si="1226"/>
        <v>0</v>
      </c>
      <c r="P923" s="123">
        <f t="shared" si="1196"/>
        <v>0</v>
      </c>
      <c r="Q923" s="122">
        <f t="shared" si="1244"/>
        <v>0.1268</v>
      </c>
      <c r="R923" s="130">
        <f t="shared" si="1239"/>
        <v>1.0096740550000001</v>
      </c>
      <c r="S923" s="123">
        <f t="shared" si="1209"/>
        <v>10.100639770000001</v>
      </c>
      <c r="T923" s="123">
        <f t="shared" si="1245"/>
        <v>0</v>
      </c>
      <c r="U923" s="131" t="str">
        <f t="shared" ref="U923" si="1264">U922</f>
        <v>J=</v>
      </c>
      <c r="V923" s="140">
        <f t="shared" si="1200"/>
        <v>44888</v>
      </c>
      <c r="W923" s="4"/>
      <c r="X923" s="4"/>
      <c r="Y923" s="4"/>
      <c r="AD923" s="5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  <c r="AU923" s="10"/>
    </row>
    <row r="924" spans="1:161" ht="15" x14ac:dyDescent="0.2">
      <c r="A924" s="125">
        <f t="shared" si="1241"/>
        <v>44888</v>
      </c>
      <c r="B924" s="123">
        <f t="shared" si="1203"/>
        <v>1054.56525399</v>
      </c>
      <c r="C924" s="3">
        <f t="shared" si="1198"/>
        <v>1043.1902888100001</v>
      </c>
      <c r="D924" s="126">
        <f t="shared" si="1204"/>
        <v>1044.6790000000001</v>
      </c>
      <c r="E924" s="175">
        <f>IF(DAY(A923)=$A$7,VLOOKUP(A923,[1]A!$A$15:$C$500,3),E923)</f>
        <v>1045.616</v>
      </c>
      <c r="F924" s="127">
        <f t="shared" si="1205"/>
        <v>44828</v>
      </c>
      <c r="G924" s="122">
        <f t="shared" si="1206"/>
        <v>8.9692623284265416E-4</v>
      </c>
      <c r="H924" s="128">
        <f t="shared" si="1251"/>
        <v>31</v>
      </c>
      <c r="I924" s="128">
        <f t="shared" si="1242"/>
        <v>31</v>
      </c>
      <c r="J924" s="123">
        <f t="shared" si="1243"/>
        <v>1.0008969262328427</v>
      </c>
      <c r="K924" s="123">
        <v>1</v>
      </c>
      <c r="L924" s="123">
        <f t="shared" si="1207"/>
        <v>1.00089692</v>
      </c>
      <c r="M924" s="123">
        <f t="shared" si="1208"/>
        <v>1044.12594704</v>
      </c>
      <c r="N924" s="27">
        <f t="shared" si="1247"/>
        <v>30</v>
      </c>
      <c r="O924" s="176">
        <f>P924/M924</f>
        <v>6.3549974251772903E-2</v>
      </c>
      <c r="P924" s="177">
        <v>66.354177050000004</v>
      </c>
      <c r="Q924" s="122">
        <f t="shared" si="1244"/>
        <v>0.1268</v>
      </c>
      <c r="R924" s="130">
        <f t="shared" si="1239"/>
        <v>1.00999813</v>
      </c>
      <c r="S924" s="123">
        <f t="shared" si="1209"/>
        <v>10.439306950000001</v>
      </c>
      <c r="T924" s="123">
        <f t="shared" si="1245"/>
        <v>76.793484000000007</v>
      </c>
      <c r="U924" s="131" t="str">
        <f t="shared" ref="U924" si="1265">U923</f>
        <v>J=</v>
      </c>
      <c r="V924" s="140">
        <f t="shared" si="1200"/>
        <v>44888</v>
      </c>
      <c r="W924" s="4"/>
      <c r="X924" s="4"/>
      <c r="Y924" s="4"/>
      <c r="AD924" s="5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  <c r="AU924" s="10"/>
    </row>
    <row r="925" spans="1:161" x14ac:dyDescent="0.2">
      <c r="A925" s="125">
        <f t="shared" si="1241"/>
        <v>44889</v>
      </c>
      <c r="B925" s="123">
        <f t="shared" si="1203"/>
        <v>978.13595527999996</v>
      </c>
      <c r="C925" s="3">
        <f t="shared" si="1198"/>
        <v>977.77176999000005</v>
      </c>
      <c r="D925" s="126">
        <f t="shared" si="1204"/>
        <v>1045.616</v>
      </c>
      <c r="E925" s="175">
        <f>IF(DAY(A924)=$A$7,VLOOKUP(A924,[1]A!$A$15:$C$500,3),E924)</f>
        <v>1046.896</v>
      </c>
      <c r="F925" s="127">
        <f t="shared" si="1205"/>
        <v>44858</v>
      </c>
      <c r="G925" s="122">
        <f t="shared" si="1206"/>
        <v>1.2241587733929915E-3</v>
      </c>
      <c r="H925" s="128">
        <f t="shared" si="1251"/>
        <v>1</v>
      </c>
      <c r="I925" s="128">
        <f t="shared" si="1242"/>
        <v>30</v>
      </c>
      <c r="J925" s="123">
        <f t="shared" si="1243"/>
        <v>1.0000407811682617</v>
      </c>
      <c r="K925" s="123">
        <v>1</v>
      </c>
      <c r="L925" s="123">
        <f t="shared" si="1207"/>
        <v>1.00004078</v>
      </c>
      <c r="M925" s="123">
        <f t="shared" si="1208"/>
        <v>977.81164351999996</v>
      </c>
      <c r="N925" s="27">
        <f t="shared" si="1247"/>
        <v>0</v>
      </c>
      <c r="O925" s="122">
        <f t="shared" ref="O925:O953" si="1266">IF(N925&gt;0,VLOOKUP(N925,$X$10:$AD$121,7),0)</f>
        <v>0</v>
      </c>
      <c r="P925" s="123">
        <f t="shared" si="1196"/>
        <v>0</v>
      </c>
      <c r="Q925" s="122">
        <f t="shared" si="1244"/>
        <v>0.1268</v>
      </c>
      <c r="R925" s="130">
        <f t="shared" si="1239"/>
        <v>1.0003316710000001</v>
      </c>
      <c r="S925" s="123">
        <f t="shared" si="1209"/>
        <v>0.32431176</v>
      </c>
      <c r="T925" s="123">
        <f t="shared" si="1245"/>
        <v>0</v>
      </c>
      <c r="U925" s="131" t="str">
        <f t="shared" ref="U925" si="1267">U924</f>
        <v>J=</v>
      </c>
      <c r="V925" s="140">
        <f t="shared" si="1200"/>
        <v>44918</v>
      </c>
      <c r="W925" s="4"/>
      <c r="X925" s="4"/>
      <c r="Y925" s="4"/>
      <c r="AD925" s="5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  <c r="AU925" s="10"/>
    </row>
    <row r="926" spans="1:161" x14ac:dyDescent="0.2">
      <c r="A926" s="125">
        <f t="shared" si="1241"/>
        <v>44890</v>
      </c>
      <c r="B926" s="123">
        <f t="shared" si="1203"/>
        <v>978.50027459</v>
      </c>
      <c r="C926" s="3">
        <f t="shared" si="1198"/>
        <v>977.77176999000005</v>
      </c>
      <c r="D926" s="126">
        <f t="shared" si="1204"/>
        <v>1045.616</v>
      </c>
      <c r="E926" s="175">
        <f>IF(DAY(A925)=$A$7,VLOOKUP(A925,[1]A!$A$15:$C$500,3),E925)</f>
        <v>1046.896</v>
      </c>
      <c r="F926" s="127">
        <f t="shared" si="1205"/>
        <v>44858</v>
      </c>
      <c r="G926" s="122">
        <f t="shared" si="1206"/>
        <v>1.2241587733929915E-3</v>
      </c>
      <c r="H926" s="128">
        <f t="shared" si="1251"/>
        <v>2</v>
      </c>
      <c r="I926" s="128">
        <f t="shared" si="1242"/>
        <v>30</v>
      </c>
      <c r="J926" s="123">
        <f t="shared" si="1243"/>
        <v>1.0000815639996272</v>
      </c>
      <c r="K926" s="123">
        <v>1</v>
      </c>
      <c r="L926" s="123">
        <f t="shared" si="1207"/>
        <v>1.0000815599999999</v>
      </c>
      <c r="M926" s="123">
        <f t="shared" si="1208"/>
        <v>977.85151704999998</v>
      </c>
      <c r="N926" s="27">
        <f t="shared" si="1247"/>
        <v>0</v>
      </c>
      <c r="O926" s="122">
        <f t="shared" si="1266"/>
        <v>0</v>
      </c>
      <c r="P926" s="123">
        <f t="shared" si="1196"/>
        <v>0</v>
      </c>
      <c r="Q926" s="122">
        <f t="shared" si="1244"/>
        <v>0.1268</v>
      </c>
      <c r="R926" s="130">
        <f t="shared" si="1239"/>
        <v>1.000663452</v>
      </c>
      <c r="S926" s="123">
        <f t="shared" si="1209"/>
        <v>0.64875753999999997</v>
      </c>
      <c r="T926" s="123">
        <f t="shared" si="1245"/>
        <v>0</v>
      </c>
      <c r="U926" s="131" t="str">
        <f t="shared" ref="U926" si="1268">U925</f>
        <v>J=</v>
      </c>
      <c r="V926" s="140">
        <f t="shared" si="1200"/>
        <v>44918</v>
      </c>
      <c r="W926" s="4"/>
      <c r="X926" s="4"/>
      <c r="Y926" s="4"/>
      <c r="AD926" s="5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  <c r="AU926" s="10"/>
    </row>
    <row r="927" spans="1:161" x14ac:dyDescent="0.2">
      <c r="A927" s="125">
        <f t="shared" si="1241"/>
        <v>44891</v>
      </c>
      <c r="B927" s="123">
        <f t="shared" si="1203"/>
        <v>978.86472792999996</v>
      </c>
      <c r="C927" s="3">
        <f t="shared" si="1198"/>
        <v>977.77176999000005</v>
      </c>
      <c r="D927" s="126">
        <f t="shared" si="1204"/>
        <v>1045.616</v>
      </c>
      <c r="E927" s="175">
        <f>IF(DAY(A926)=$A$7,VLOOKUP(A926,[1]A!$A$15:$C$500,3),E926)</f>
        <v>1046.896</v>
      </c>
      <c r="F927" s="127">
        <f t="shared" si="1205"/>
        <v>44858</v>
      </c>
      <c r="G927" s="122">
        <f t="shared" si="1206"/>
        <v>1.2241587733929915E-3</v>
      </c>
      <c r="H927" s="128">
        <f t="shared" si="1251"/>
        <v>3</v>
      </c>
      <c r="I927" s="128">
        <f t="shared" si="1242"/>
        <v>30</v>
      </c>
      <c r="J927" s="123">
        <f t="shared" si="1243"/>
        <v>1.0001223484941641</v>
      </c>
      <c r="K927" s="123">
        <v>1</v>
      </c>
      <c r="L927" s="123">
        <f t="shared" si="1207"/>
        <v>1.0001223400000001</v>
      </c>
      <c r="M927" s="123">
        <f t="shared" si="1208"/>
        <v>977.89139058000001</v>
      </c>
      <c r="N927" s="27">
        <f t="shared" si="1247"/>
        <v>0</v>
      </c>
      <c r="O927" s="122">
        <f t="shared" si="1266"/>
        <v>0</v>
      </c>
      <c r="P927" s="123">
        <f t="shared" si="1196"/>
        <v>0</v>
      </c>
      <c r="Q927" s="122">
        <f t="shared" si="1244"/>
        <v>0.1268</v>
      </c>
      <c r="R927" s="130">
        <f t="shared" si="1239"/>
        <v>1.000995343</v>
      </c>
      <c r="S927" s="123">
        <f t="shared" si="1209"/>
        <v>0.97333734999999999</v>
      </c>
      <c r="T927" s="123">
        <f t="shared" si="1245"/>
        <v>0</v>
      </c>
      <c r="U927" s="131" t="str">
        <f t="shared" ref="U927" si="1269">U926</f>
        <v>J=</v>
      </c>
      <c r="V927" s="140">
        <f t="shared" si="1200"/>
        <v>44918</v>
      </c>
      <c r="W927" s="4"/>
      <c r="X927" s="4"/>
      <c r="Y927" s="4"/>
      <c r="AD927" s="5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  <c r="AU927" s="10"/>
    </row>
    <row r="928" spans="1:161" x14ac:dyDescent="0.2">
      <c r="A928" s="125">
        <f t="shared" si="1241"/>
        <v>44892</v>
      </c>
      <c r="B928" s="123">
        <f t="shared" si="1203"/>
        <v>979.22932509000009</v>
      </c>
      <c r="C928" s="3">
        <f t="shared" si="1198"/>
        <v>977.77176999000005</v>
      </c>
      <c r="D928" s="126">
        <f t="shared" si="1204"/>
        <v>1045.616</v>
      </c>
      <c r="E928" s="175">
        <f>IF(DAY(A927)=$A$7,VLOOKUP(A927,[1]A!$A$15:$C$500,3),E927)</f>
        <v>1046.896</v>
      </c>
      <c r="F928" s="127">
        <f t="shared" si="1205"/>
        <v>44858</v>
      </c>
      <c r="G928" s="122">
        <f t="shared" si="1206"/>
        <v>1.2241587733929915E-3</v>
      </c>
      <c r="H928" s="128">
        <f t="shared" si="1251"/>
        <v>4</v>
      </c>
      <c r="I928" s="128">
        <f t="shared" si="1242"/>
        <v>30</v>
      </c>
      <c r="J928" s="123">
        <f t="shared" si="1243"/>
        <v>1.0001631346519404</v>
      </c>
      <c r="K928" s="123">
        <v>1</v>
      </c>
      <c r="L928" s="123">
        <f t="shared" si="1207"/>
        <v>1.00016313</v>
      </c>
      <c r="M928" s="123">
        <f t="shared" si="1208"/>
        <v>977.93127389000006</v>
      </c>
      <c r="N928" s="27">
        <f t="shared" si="1247"/>
        <v>0</v>
      </c>
      <c r="O928" s="122">
        <f t="shared" si="1266"/>
        <v>0</v>
      </c>
      <c r="P928" s="123">
        <f t="shared" si="1196"/>
        <v>0</v>
      </c>
      <c r="Q928" s="122">
        <f t="shared" si="1244"/>
        <v>0.1268</v>
      </c>
      <c r="R928" s="130">
        <f t="shared" si="1239"/>
        <v>1.0013273439999999</v>
      </c>
      <c r="S928" s="123">
        <f t="shared" si="1209"/>
        <v>1.2980512</v>
      </c>
      <c r="T928" s="123">
        <f t="shared" si="1245"/>
        <v>0</v>
      </c>
      <c r="U928" s="131" t="str">
        <f t="shared" ref="U928" si="1270">U927</f>
        <v>J=</v>
      </c>
      <c r="V928" s="140">
        <f t="shared" si="1200"/>
        <v>44918</v>
      </c>
      <c r="W928" s="4"/>
      <c r="X928" s="4"/>
      <c r="Y928" s="4"/>
      <c r="AD928" s="5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  <c r="AU928" s="10"/>
    </row>
    <row r="929" spans="1:47" x14ac:dyDescent="0.2">
      <c r="A929" s="125">
        <f t="shared" si="1241"/>
        <v>44893</v>
      </c>
      <c r="B929" s="123">
        <f t="shared" si="1203"/>
        <v>979.59405632000005</v>
      </c>
      <c r="C929" s="3">
        <f t="shared" si="1198"/>
        <v>977.77176999000005</v>
      </c>
      <c r="D929" s="126">
        <f t="shared" si="1204"/>
        <v>1045.616</v>
      </c>
      <c r="E929" s="175">
        <f>IF(DAY(A928)=$A$7,VLOOKUP(A928,[1]A!$A$15:$C$500,3),E928)</f>
        <v>1046.896</v>
      </c>
      <c r="F929" s="127">
        <f t="shared" si="1205"/>
        <v>44858</v>
      </c>
      <c r="G929" s="122">
        <f t="shared" si="1206"/>
        <v>1.2241587733929915E-3</v>
      </c>
      <c r="H929" s="128">
        <f t="shared" si="1251"/>
        <v>5</v>
      </c>
      <c r="I929" s="128">
        <f t="shared" si="1242"/>
        <v>30</v>
      </c>
      <c r="J929" s="123">
        <f t="shared" si="1243"/>
        <v>1.0002039224730237</v>
      </c>
      <c r="K929" s="123">
        <v>1</v>
      </c>
      <c r="L929" s="123">
        <f t="shared" si="1207"/>
        <v>1.0002039199999999</v>
      </c>
      <c r="M929" s="123">
        <f t="shared" si="1208"/>
        <v>977.97115719999999</v>
      </c>
      <c r="N929" s="27">
        <f t="shared" si="1247"/>
        <v>0</v>
      </c>
      <c r="O929" s="122">
        <f t="shared" si="1266"/>
        <v>0</v>
      </c>
      <c r="P929" s="123">
        <f t="shared" si="1196"/>
        <v>0</v>
      </c>
      <c r="Q929" s="122">
        <f t="shared" si="1244"/>
        <v>0.1268</v>
      </c>
      <c r="R929" s="130">
        <f t="shared" si="1239"/>
        <v>1.001659455</v>
      </c>
      <c r="S929" s="123">
        <f t="shared" si="1209"/>
        <v>1.62289912</v>
      </c>
      <c r="T929" s="123">
        <f t="shared" si="1245"/>
        <v>0</v>
      </c>
      <c r="U929" s="131" t="str">
        <f t="shared" ref="U929" si="1271">U928</f>
        <v>J=</v>
      </c>
      <c r="V929" s="140">
        <f t="shared" si="1200"/>
        <v>44918</v>
      </c>
      <c r="W929" s="4"/>
      <c r="X929" s="4"/>
      <c r="Y929" s="4"/>
      <c r="AD929" s="5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  <c r="AU929" s="10"/>
    </row>
    <row r="930" spans="1:47" x14ac:dyDescent="0.2">
      <c r="A930" s="125">
        <f t="shared" si="1241"/>
        <v>44894</v>
      </c>
      <c r="B930" s="123">
        <f t="shared" si="1203"/>
        <v>979.95892260000005</v>
      </c>
      <c r="C930" s="3">
        <f t="shared" si="1198"/>
        <v>977.77176999000005</v>
      </c>
      <c r="D930" s="126">
        <f t="shared" si="1204"/>
        <v>1045.616</v>
      </c>
      <c r="E930" s="175">
        <f>IF(DAY(A929)=$A$7,VLOOKUP(A929,[1]A!$A$15:$C$500,3),E929)</f>
        <v>1046.896</v>
      </c>
      <c r="F930" s="127">
        <f t="shared" si="1205"/>
        <v>44858</v>
      </c>
      <c r="G930" s="122">
        <f t="shared" si="1206"/>
        <v>1.2241587733929915E-3</v>
      </c>
      <c r="H930" s="128">
        <f t="shared" si="1251"/>
        <v>6</v>
      </c>
      <c r="I930" s="128">
        <f t="shared" si="1242"/>
        <v>30</v>
      </c>
      <c r="J930" s="123">
        <f t="shared" si="1243"/>
        <v>1.0002447119574822</v>
      </c>
      <c r="K930" s="123">
        <v>1</v>
      </c>
      <c r="L930" s="123">
        <f t="shared" si="1207"/>
        <v>1.00024471</v>
      </c>
      <c r="M930" s="123">
        <f t="shared" si="1208"/>
        <v>978.01104051000004</v>
      </c>
      <c r="N930" s="27">
        <f t="shared" si="1247"/>
        <v>0</v>
      </c>
      <c r="O930" s="122">
        <f t="shared" si="1266"/>
        <v>0</v>
      </c>
      <c r="P930" s="123">
        <f t="shared" si="1196"/>
        <v>0</v>
      </c>
      <c r="Q930" s="122">
        <f t="shared" si="1244"/>
        <v>0.1268</v>
      </c>
      <c r="R930" s="130">
        <f t="shared" si="1239"/>
        <v>1.0019916769999999</v>
      </c>
      <c r="S930" s="123">
        <f t="shared" si="1209"/>
        <v>1.94788209</v>
      </c>
      <c r="T930" s="123">
        <f t="shared" si="1245"/>
        <v>0</v>
      </c>
      <c r="U930" s="131" t="str">
        <f t="shared" ref="U930" si="1272">U929</f>
        <v>J=</v>
      </c>
      <c r="V930" s="140">
        <f t="shared" si="1200"/>
        <v>44918</v>
      </c>
      <c r="W930" s="4"/>
      <c r="X930" s="4"/>
      <c r="Y930" s="4"/>
      <c r="AD930" s="5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  <c r="AU930" s="10"/>
    </row>
    <row r="931" spans="1:47" x14ac:dyDescent="0.2">
      <c r="A931" s="125">
        <f t="shared" si="1241"/>
        <v>44895</v>
      </c>
      <c r="B931" s="123">
        <f t="shared" si="1203"/>
        <v>980.32392200000004</v>
      </c>
      <c r="C931" s="3">
        <f t="shared" si="1198"/>
        <v>977.77176999000005</v>
      </c>
      <c r="D931" s="126">
        <f t="shared" si="1204"/>
        <v>1045.616</v>
      </c>
      <c r="E931" s="175">
        <f>IF(DAY(A930)=$A$7,VLOOKUP(A930,[1]A!$A$15:$C$500,3),E930)</f>
        <v>1046.896</v>
      </c>
      <c r="F931" s="127">
        <f t="shared" si="1205"/>
        <v>44858</v>
      </c>
      <c r="G931" s="122">
        <f t="shared" si="1206"/>
        <v>1.2241587733929915E-3</v>
      </c>
      <c r="H931" s="128">
        <f t="shared" si="1251"/>
        <v>7</v>
      </c>
      <c r="I931" s="128">
        <f t="shared" si="1242"/>
        <v>30</v>
      </c>
      <c r="J931" s="123">
        <f t="shared" si="1243"/>
        <v>1.0002855031053834</v>
      </c>
      <c r="K931" s="123">
        <v>1</v>
      </c>
      <c r="L931" s="123">
        <f t="shared" si="1207"/>
        <v>1.0002854999999999</v>
      </c>
      <c r="M931" s="123">
        <f t="shared" si="1208"/>
        <v>978.05092382999999</v>
      </c>
      <c r="N931" s="27">
        <f t="shared" si="1247"/>
        <v>0</v>
      </c>
      <c r="O931" s="122">
        <f t="shared" si="1266"/>
        <v>0</v>
      </c>
      <c r="P931" s="123">
        <f t="shared" si="1196"/>
        <v>0</v>
      </c>
      <c r="Q931" s="122">
        <f t="shared" si="1244"/>
        <v>0.1268</v>
      </c>
      <c r="R931" s="130">
        <f t="shared" si="1239"/>
        <v>1.002324008</v>
      </c>
      <c r="S931" s="123">
        <f t="shared" si="1209"/>
        <v>2.2729981700000002</v>
      </c>
      <c r="T931" s="123">
        <f t="shared" si="1245"/>
        <v>0</v>
      </c>
      <c r="U931" s="131" t="str">
        <f t="shared" ref="U931" si="1273">U930</f>
        <v>J=</v>
      </c>
      <c r="V931" s="140">
        <f t="shared" si="1200"/>
        <v>44918</v>
      </c>
      <c r="W931" s="4"/>
      <c r="X931" s="4"/>
      <c r="Y931" s="4"/>
      <c r="AD931" s="5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  <c r="AU931" s="10"/>
    </row>
    <row r="932" spans="1:47" x14ac:dyDescent="0.2">
      <c r="A932" s="125">
        <f t="shared" si="1241"/>
        <v>44896</v>
      </c>
      <c r="B932" s="123">
        <f t="shared" si="1203"/>
        <v>980.68905646000007</v>
      </c>
      <c r="C932" s="3">
        <f t="shared" si="1198"/>
        <v>977.77176999000005</v>
      </c>
      <c r="D932" s="126">
        <f t="shared" si="1204"/>
        <v>1045.616</v>
      </c>
      <c r="E932" s="175">
        <f>IF(DAY(A931)=$A$7,VLOOKUP(A931,[1]A!$A$15:$C$500,3),E931)</f>
        <v>1046.896</v>
      </c>
      <c r="F932" s="127">
        <f t="shared" si="1205"/>
        <v>44858</v>
      </c>
      <c r="G932" s="122">
        <f t="shared" si="1206"/>
        <v>1.2241587733929915E-3</v>
      </c>
      <c r="H932" s="128">
        <f t="shared" si="1251"/>
        <v>8</v>
      </c>
      <c r="I932" s="128">
        <f t="shared" si="1242"/>
        <v>30</v>
      </c>
      <c r="J932" s="123">
        <f t="shared" si="1243"/>
        <v>1.0003262959167953</v>
      </c>
      <c r="K932" s="123">
        <v>1</v>
      </c>
      <c r="L932" s="123">
        <f t="shared" si="1207"/>
        <v>1.0003262900000001</v>
      </c>
      <c r="M932" s="123">
        <f t="shared" si="1208"/>
        <v>978.09080714000004</v>
      </c>
      <c r="N932" s="27">
        <f t="shared" si="1247"/>
        <v>0</v>
      </c>
      <c r="O932" s="122">
        <f t="shared" si="1266"/>
        <v>0</v>
      </c>
      <c r="P932" s="123">
        <f t="shared" si="1196"/>
        <v>0</v>
      </c>
      <c r="Q932" s="122">
        <f t="shared" si="1244"/>
        <v>0.1268</v>
      </c>
      <c r="R932" s="130">
        <f t="shared" si="1239"/>
        <v>1.0026564499999999</v>
      </c>
      <c r="S932" s="123">
        <f t="shared" si="1209"/>
        <v>2.5982493199999999</v>
      </c>
      <c r="T932" s="123">
        <f t="shared" si="1245"/>
        <v>0</v>
      </c>
      <c r="U932" s="131" t="str">
        <f t="shared" ref="U932" si="1274">U931</f>
        <v>J=</v>
      </c>
      <c r="V932" s="140">
        <f t="shared" si="1200"/>
        <v>44918</v>
      </c>
      <c r="W932" s="4"/>
      <c r="X932" s="4"/>
      <c r="Y932" s="4"/>
      <c r="AD932" s="5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  <c r="AU932" s="10"/>
    </row>
    <row r="933" spans="1:47" x14ac:dyDescent="0.2">
      <c r="A933" s="125">
        <f t="shared" si="1241"/>
        <v>44897</v>
      </c>
      <c r="B933" s="123">
        <f t="shared" si="1203"/>
        <v>981.05433483000002</v>
      </c>
      <c r="C933" s="3">
        <f t="shared" si="1198"/>
        <v>977.77176999000005</v>
      </c>
      <c r="D933" s="126">
        <f t="shared" si="1204"/>
        <v>1045.616</v>
      </c>
      <c r="E933" s="175">
        <f>IF(DAY(A932)=$A$7,VLOOKUP(A932,[1]A!$A$15:$C$500,3),E932)</f>
        <v>1046.896</v>
      </c>
      <c r="F933" s="127">
        <f t="shared" si="1205"/>
        <v>44858</v>
      </c>
      <c r="G933" s="122">
        <f t="shared" si="1206"/>
        <v>1.2241587733929915E-3</v>
      </c>
      <c r="H933" s="128">
        <f t="shared" si="1251"/>
        <v>9</v>
      </c>
      <c r="I933" s="128">
        <f t="shared" si="1242"/>
        <v>30</v>
      </c>
      <c r="J933" s="123">
        <f t="shared" si="1243"/>
        <v>1.0003670903917856</v>
      </c>
      <c r="K933" s="123">
        <v>1</v>
      </c>
      <c r="L933" s="123">
        <f t="shared" si="1207"/>
        <v>1.0003670899999999</v>
      </c>
      <c r="M933" s="123">
        <f t="shared" si="1208"/>
        <v>978.13070021999999</v>
      </c>
      <c r="N933" s="27">
        <f t="shared" si="1247"/>
        <v>0</v>
      </c>
      <c r="O933" s="122">
        <f t="shared" si="1266"/>
        <v>0</v>
      </c>
      <c r="P933" s="123">
        <f t="shared" si="1196"/>
        <v>0</v>
      </c>
      <c r="Q933" s="122">
        <f t="shared" si="1244"/>
        <v>0.1268</v>
      </c>
      <c r="R933" s="130">
        <f t="shared" si="1239"/>
        <v>1.0029890020000001</v>
      </c>
      <c r="S933" s="123">
        <f t="shared" si="1209"/>
        <v>2.9236346100000001</v>
      </c>
      <c r="T933" s="123">
        <f t="shared" si="1245"/>
        <v>0</v>
      </c>
      <c r="U933" s="131" t="str">
        <f t="shared" ref="U933" si="1275">U932</f>
        <v>J=</v>
      </c>
      <c r="V933" s="140">
        <f t="shared" si="1200"/>
        <v>44918</v>
      </c>
      <c r="W933" s="4"/>
      <c r="X933" s="4"/>
      <c r="Y933" s="4"/>
      <c r="AD933" s="5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</row>
    <row r="934" spans="1:47" x14ac:dyDescent="0.2">
      <c r="A934" s="125">
        <f t="shared" si="1241"/>
        <v>44898</v>
      </c>
      <c r="B934" s="123">
        <f t="shared" si="1203"/>
        <v>981.41973754000003</v>
      </c>
      <c r="C934" s="3">
        <f t="shared" si="1198"/>
        <v>977.77176999000005</v>
      </c>
      <c r="D934" s="126">
        <f t="shared" si="1204"/>
        <v>1045.616</v>
      </c>
      <c r="E934" s="175">
        <f>IF(DAY(A933)=$A$7,VLOOKUP(A933,[1]A!$A$15:$C$500,3),E933)</f>
        <v>1046.896</v>
      </c>
      <c r="F934" s="127">
        <f t="shared" si="1205"/>
        <v>44858</v>
      </c>
      <c r="G934" s="122">
        <f t="shared" si="1206"/>
        <v>1.2241587733929915E-3</v>
      </c>
      <c r="H934" s="128">
        <f t="shared" si="1251"/>
        <v>10</v>
      </c>
      <c r="I934" s="128">
        <f t="shared" si="1242"/>
        <v>30</v>
      </c>
      <c r="J934" s="123">
        <f t="shared" si="1243"/>
        <v>1.0004078865304225</v>
      </c>
      <c r="K934" s="123">
        <v>1</v>
      </c>
      <c r="L934" s="123">
        <f t="shared" si="1207"/>
        <v>1.00040788</v>
      </c>
      <c r="M934" s="123">
        <f t="shared" si="1208"/>
        <v>978.17058353000004</v>
      </c>
      <c r="N934" s="27">
        <f t="shared" si="1247"/>
        <v>0</v>
      </c>
      <c r="O934" s="122">
        <f t="shared" si="1266"/>
        <v>0</v>
      </c>
      <c r="P934" s="123">
        <f t="shared" si="1196"/>
        <v>0</v>
      </c>
      <c r="Q934" s="122">
        <f t="shared" si="1244"/>
        <v>0.1268</v>
      </c>
      <c r="R934" s="130">
        <f t="shared" si="1239"/>
        <v>1.003321664</v>
      </c>
      <c r="S934" s="123">
        <f t="shared" si="1209"/>
        <v>3.2491540099999998</v>
      </c>
      <c r="T934" s="123">
        <f t="shared" si="1245"/>
        <v>0</v>
      </c>
      <c r="U934" s="131" t="str">
        <f t="shared" ref="U934" si="1276">U933</f>
        <v>J=</v>
      </c>
      <c r="V934" s="140">
        <f t="shared" si="1200"/>
        <v>44918</v>
      </c>
      <c r="W934" s="4"/>
      <c r="X934" s="4"/>
      <c r="Y934" s="4"/>
      <c r="AD934" s="5"/>
      <c r="AI934" s="13"/>
      <c r="AJ934" s="13"/>
      <c r="AK934" s="13"/>
      <c r="AL934" s="13"/>
      <c r="AM934" s="13"/>
      <c r="AN934" s="13"/>
      <c r="AO934" s="13"/>
      <c r="AP934" s="13"/>
      <c r="AQ934" s="13"/>
      <c r="AR934" s="13"/>
      <c r="AS934" s="13"/>
      <c r="AT934" s="13"/>
      <c r="AU934" s="13"/>
    </row>
    <row r="935" spans="1:47" x14ac:dyDescent="0.2">
      <c r="A935" s="125">
        <f t="shared" si="1241"/>
        <v>44899</v>
      </c>
      <c r="B935" s="123">
        <f t="shared" si="1203"/>
        <v>981.78528516999995</v>
      </c>
      <c r="C935" s="3">
        <f t="shared" si="1198"/>
        <v>977.77176999000005</v>
      </c>
      <c r="D935" s="126">
        <f t="shared" si="1204"/>
        <v>1045.616</v>
      </c>
      <c r="E935" s="175">
        <f>IF(DAY(A934)=$A$7,VLOOKUP(A934,[1]A!$A$15:$C$500,3),E934)</f>
        <v>1046.896</v>
      </c>
      <c r="F935" s="127">
        <f t="shared" si="1205"/>
        <v>44858</v>
      </c>
      <c r="G935" s="122">
        <f t="shared" si="1206"/>
        <v>1.2241587733929915E-3</v>
      </c>
      <c r="H935" s="128">
        <f t="shared" si="1251"/>
        <v>11</v>
      </c>
      <c r="I935" s="128">
        <f t="shared" si="1242"/>
        <v>30</v>
      </c>
      <c r="J935" s="123">
        <f t="shared" si="1243"/>
        <v>1.0004486843327733</v>
      </c>
      <c r="K935" s="123">
        <v>1</v>
      </c>
      <c r="L935" s="123">
        <f t="shared" si="1207"/>
        <v>1.0004486800000001</v>
      </c>
      <c r="M935" s="123">
        <f t="shared" si="1208"/>
        <v>978.21047662000001</v>
      </c>
      <c r="N935" s="27">
        <f t="shared" si="1247"/>
        <v>0</v>
      </c>
      <c r="O935" s="122">
        <f t="shared" si="1266"/>
        <v>0</v>
      </c>
      <c r="P935" s="123">
        <f t="shared" si="1196"/>
        <v>0</v>
      </c>
      <c r="Q935" s="122">
        <f t="shared" si="1244"/>
        <v>0.1268</v>
      </c>
      <c r="R935" s="130">
        <f t="shared" si="1239"/>
        <v>1.003654437</v>
      </c>
      <c r="S935" s="123">
        <f t="shared" si="1209"/>
        <v>3.5748085500000002</v>
      </c>
      <c r="T935" s="123">
        <f t="shared" si="1245"/>
        <v>0</v>
      </c>
      <c r="U935" s="131" t="str">
        <f t="shared" ref="U935" si="1277">U934</f>
        <v>J=</v>
      </c>
      <c r="V935" s="140">
        <f t="shared" si="1200"/>
        <v>44918</v>
      </c>
      <c r="W935" s="4"/>
      <c r="X935" s="4"/>
      <c r="Y935" s="4"/>
      <c r="AD935" s="5"/>
      <c r="AI935" s="13"/>
      <c r="AJ935" s="13"/>
      <c r="AK935" s="13"/>
      <c r="AL935" s="13"/>
      <c r="AM935" s="13"/>
      <c r="AN935" s="13"/>
      <c r="AO935" s="13"/>
      <c r="AP935" s="13"/>
      <c r="AQ935" s="13"/>
      <c r="AR935" s="13"/>
      <c r="AS935" s="13"/>
      <c r="AT935" s="13"/>
      <c r="AU935" s="13"/>
    </row>
    <row r="936" spans="1:47" x14ac:dyDescent="0.2">
      <c r="A936" s="125">
        <f t="shared" si="1241"/>
        <v>44900</v>
      </c>
      <c r="B936" s="123">
        <f t="shared" si="1203"/>
        <v>982.15096697000001</v>
      </c>
      <c r="C936" s="3">
        <f t="shared" si="1198"/>
        <v>977.77176999000005</v>
      </c>
      <c r="D936" s="126">
        <f t="shared" si="1204"/>
        <v>1045.616</v>
      </c>
      <c r="E936" s="175">
        <f>IF(DAY(A935)=$A$7,VLOOKUP(A935,[1]A!$A$15:$C$500,3),E935)</f>
        <v>1046.896</v>
      </c>
      <c r="F936" s="127">
        <f t="shared" si="1205"/>
        <v>44858</v>
      </c>
      <c r="G936" s="122">
        <f t="shared" si="1206"/>
        <v>1.2241587733929915E-3</v>
      </c>
      <c r="H936" s="128">
        <f t="shared" si="1251"/>
        <v>12</v>
      </c>
      <c r="I936" s="128">
        <f t="shared" si="1242"/>
        <v>30</v>
      </c>
      <c r="J936" s="123">
        <f t="shared" si="1243"/>
        <v>1.0004894837989065</v>
      </c>
      <c r="K936" s="123">
        <v>1</v>
      </c>
      <c r="L936" s="123">
        <f t="shared" si="1207"/>
        <v>1.0004894799999999</v>
      </c>
      <c r="M936" s="123">
        <f t="shared" si="1208"/>
        <v>978.25036970999997</v>
      </c>
      <c r="N936" s="27">
        <f t="shared" si="1247"/>
        <v>0</v>
      </c>
      <c r="O936" s="122">
        <f t="shared" si="1266"/>
        <v>0</v>
      </c>
      <c r="P936" s="123">
        <f t="shared" si="1196"/>
        <v>0</v>
      </c>
      <c r="Q936" s="122">
        <f t="shared" si="1244"/>
        <v>0.1268</v>
      </c>
      <c r="R936" s="130">
        <f t="shared" si="1239"/>
        <v>1.00398732</v>
      </c>
      <c r="S936" s="123">
        <f t="shared" si="1209"/>
        <v>3.9005972600000001</v>
      </c>
      <c r="T936" s="123">
        <f t="shared" si="1245"/>
        <v>0</v>
      </c>
      <c r="U936" s="131" t="str">
        <f t="shared" ref="U936" si="1278">U935</f>
        <v>J=</v>
      </c>
      <c r="V936" s="140">
        <f t="shared" si="1200"/>
        <v>44918</v>
      </c>
      <c r="W936" s="4"/>
      <c r="X936" s="4"/>
      <c r="Y936" s="4"/>
      <c r="AD936" s="5"/>
      <c r="AI936" s="13"/>
      <c r="AJ936" s="13"/>
      <c r="AK936" s="13"/>
      <c r="AL936" s="13"/>
      <c r="AM936" s="13"/>
      <c r="AN936" s="13"/>
      <c r="AO936" s="13"/>
      <c r="AP936" s="13"/>
      <c r="AQ936" s="13"/>
      <c r="AR936" s="13"/>
      <c r="AS936" s="13"/>
      <c r="AT936" s="13"/>
      <c r="AU936" s="13"/>
    </row>
    <row r="937" spans="1:47" x14ac:dyDescent="0.2">
      <c r="A937" s="125">
        <f t="shared" si="1241"/>
        <v>44901</v>
      </c>
      <c r="B937" s="123">
        <f t="shared" si="1203"/>
        <v>982.51678391000007</v>
      </c>
      <c r="C937" s="3">
        <f t="shared" si="1198"/>
        <v>977.77176999000005</v>
      </c>
      <c r="D937" s="126">
        <f t="shared" si="1204"/>
        <v>1045.616</v>
      </c>
      <c r="E937" s="175">
        <f>IF(DAY(A936)=$A$7,VLOOKUP(A936,[1]A!$A$15:$C$500,3),E936)</f>
        <v>1046.896</v>
      </c>
      <c r="F937" s="127">
        <f t="shared" si="1205"/>
        <v>44858</v>
      </c>
      <c r="G937" s="122">
        <f t="shared" si="1206"/>
        <v>1.2241587733929915E-3</v>
      </c>
      <c r="H937" s="128">
        <f t="shared" si="1251"/>
        <v>13</v>
      </c>
      <c r="I937" s="128">
        <f t="shared" si="1242"/>
        <v>30</v>
      </c>
      <c r="J937" s="123">
        <f t="shared" si="1243"/>
        <v>1.0005302849288893</v>
      </c>
      <c r="K937" s="123">
        <v>1</v>
      </c>
      <c r="L937" s="123">
        <f t="shared" si="1207"/>
        <v>1.00053028</v>
      </c>
      <c r="M937" s="123">
        <f t="shared" si="1208"/>
        <v>978.29026280000005</v>
      </c>
      <c r="N937" s="27">
        <f t="shared" si="1247"/>
        <v>0</v>
      </c>
      <c r="O937" s="122">
        <f t="shared" si="1266"/>
        <v>0</v>
      </c>
      <c r="P937" s="123">
        <f t="shared" si="1196"/>
        <v>0</v>
      </c>
      <c r="Q937" s="122">
        <f t="shared" si="1244"/>
        <v>0.1268</v>
      </c>
      <c r="R937" s="130">
        <f t="shared" si="1239"/>
        <v>1.0043203140000001</v>
      </c>
      <c r="S937" s="123">
        <f t="shared" si="1209"/>
        <v>4.2265211100000002</v>
      </c>
      <c r="T937" s="123">
        <f t="shared" si="1245"/>
        <v>0</v>
      </c>
      <c r="U937" s="131" t="str">
        <f t="shared" ref="U937" si="1279">U936</f>
        <v>J=</v>
      </c>
      <c r="V937" s="140">
        <f t="shared" si="1200"/>
        <v>44918</v>
      </c>
      <c r="W937" s="4"/>
      <c r="X937" s="4"/>
      <c r="Y937" s="4"/>
      <c r="AD937" s="5"/>
      <c r="AI937" s="13"/>
      <c r="AJ937" s="13"/>
      <c r="AK937" s="13"/>
      <c r="AL937" s="13"/>
      <c r="AM937" s="13"/>
      <c r="AN937" s="13"/>
      <c r="AO937" s="13"/>
      <c r="AP937" s="13"/>
      <c r="AQ937" s="13"/>
      <c r="AR937" s="13"/>
      <c r="AS937" s="13"/>
      <c r="AT937" s="13"/>
      <c r="AU937" s="13"/>
    </row>
    <row r="938" spans="1:47" x14ac:dyDescent="0.2">
      <c r="A938" s="125">
        <f t="shared" si="1241"/>
        <v>44902</v>
      </c>
      <c r="B938" s="123">
        <f t="shared" si="1203"/>
        <v>982.88273504000006</v>
      </c>
      <c r="C938" s="3">
        <f t="shared" si="1198"/>
        <v>977.77176999000005</v>
      </c>
      <c r="D938" s="126">
        <f t="shared" si="1204"/>
        <v>1045.616</v>
      </c>
      <c r="E938" s="175">
        <f>IF(DAY(A937)=$A$7,VLOOKUP(A937,[1]A!$A$15:$C$500,3),E937)</f>
        <v>1046.896</v>
      </c>
      <c r="F938" s="127">
        <f t="shared" si="1205"/>
        <v>44858</v>
      </c>
      <c r="G938" s="122">
        <f t="shared" si="1206"/>
        <v>1.2241587733929915E-3</v>
      </c>
      <c r="H938" s="128">
        <f t="shared" si="1251"/>
        <v>14</v>
      </c>
      <c r="I938" s="128">
        <f t="shared" si="1242"/>
        <v>30</v>
      </c>
      <c r="J938" s="123">
        <f t="shared" si="1243"/>
        <v>1.0005710877227898</v>
      </c>
      <c r="K938" s="123">
        <v>1</v>
      </c>
      <c r="L938" s="123">
        <f t="shared" si="1207"/>
        <v>1.0005710800000001</v>
      </c>
      <c r="M938" s="123">
        <f t="shared" si="1208"/>
        <v>978.33015589000001</v>
      </c>
      <c r="N938" s="27">
        <f t="shared" si="1247"/>
        <v>0</v>
      </c>
      <c r="O938" s="122">
        <f t="shared" si="1266"/>
        <v>0</v>
      </c>
      <c r="P938" s="123">
        <f t="shared" ref="P938:P1001" si="1280">IF(O938&gt;0,TRUNC(O938*M938,8),0)</f>
        <v>0</v>
      </c>
      <c r="Q938" s="122">
        <f t="shared" si="1244"/>
        <v>0.1268</v>
      </c>
      <c r="R938" s="130">
        <f t="shared" si="1239"/>
        <v>1.004653418</v>
      </c>
      <c r="S938" s="123">
        <f t="shared" si="1209"/>
        <v>4.5525791499999997</v>
      </c>
      <c r="T938" s="123">
        <f t="shared" si="1245"/>
        <v>0</v>
      </c>
      <c r="U938" s="131" t="str">
        <f t="shared" ref="U938" si="1281">U937</f>
        <v>J=</v>
      </c>
      <c r="V938" s="140">
        <f t="shared" si="1200"/>
        <v>44918</v>
      </c>
      <c r="W938" s="4"/>
      <c r="X938" s="4"/>
      <c r="Y938" s="4"/>
      <c r="AD938" s="5"/>
      <c r="AI938" s="13"/>
      <c r="AJ938" s="13"/>
      <c r="AK938" s="13"/>
      <c r="AL938" s="13"/>
      <c r="AM938" s="13"/>
      <c r="AN938" s="13"/>
      <c r="AO938" s="13"/>
      <c r="AP938" s="13"/>
      <c r="AQ938" s="13"/>
      <c r="AR938" s="13"/>
      <c r="AS938" s="13"/>
      <c r="AT938" s="13"/>
      <c r="AU938" s="13"/>
    </row>
    <row r="939" spans="1:47" x14ac:dyDescent="0.2">
      <c r="A939" s="125">
        <f t="shared" si="1241"/>
        <v>44903</v>
      </c>
      <c r="B939" s="123">
        <f t="shared" si="1203"/>
        <v>983.24883019000004</v>
      </c>
      <c r="C939" s="3">
        <f t="shared" ref="C939:C1002" si="1282">IF(N938&gt;0,M938-P938,C938)</f>
        <v>977.77176999000005</v>
      </c>
      <c r="D939" s="126">
        <f t="shared" si="1204"/>
        <v>1045.616</v>
      </c>
      <c r="E939" s="175">
        <f>IF(DAY(A938)=$A$7,VLOOKUP(A938,[1]A!$A$15:$C$500,3),E938)</f>
        <v>1046.896</v>
      </c>
      <c r="F939" s="127">
        <f t="shared" si="1205"/>
        <v>44858</v>
      </c>
      <c r="G939" s="122">
        <f t="shared" si="1206"/>
        <v>1.2241587733929915E-3</v>
      </c>
      <c r="H939" s="128">
        <f t="shared" si="1251"/>
        <v>15</v>
      </c>
      <c r="I939" s="128">
        <f t="shared" si="1242"/>
        <v>30</v>
      </c>
      <c r="J939" s="123">
        <f t="shared" si="1243"/>
        <v>1.0006118921806761</v>
      </c>
      <c r="K939" s="123">
        <v>1</v>
      </c>
      <c r="L939" s="123">
        <f t="shared" si="1207"/>
        <v>1.0006118900000001</v>
      </c>
      <c r="M939" s="123">
        <f t="shared" si="1208"/>
        <v>978.37005875</v>
      </c>
      <c r="N939" s="27">
        <f t="shared" si="1247"/>
        <v>0</v>
      </c>
      <c r="O939" s="122">
        <f t="shared" si="1266"/>
        <v>0</v>
      </c>
      <c r="P939" s="123">
        <f t="shared" si="1280"/>
        <v>0</v>
      </c>
      <c r="Q939" s="122">
        <f t="shared" si="1244"/>
        <v>0.1268</v>
      </c>
      <c r="R939" s="130">
        <f t="shared" si="1239"/>
        <v>1.004986632</v>
      </c>
      <c r="S939" s="123">
        <f t="shared" si="1209"/>
        <v>4.8787714400000004</v>
      </c>
      <c r="T939" s="123">
        <f t="shared" si="1245"/>
        <v>0</v>
      </c>
      <c r="U939" s="131" t="str">
        <f t="shared" ref="U939" si="1283">U938</f>
        <v>J=</v>
      </c>
      <c r="V939" s="140">
        <f t="shared" ref="V939:V1002" si="1284">VLOOKUP(A938,$Y$10:$AG$60,9)</f>
        <v>44918</v>
      </c>
      <c r="W939" s="4"/>
      <c r="X939" s="4"/>
      <c r="Y939" s="4"/>
      <c r="AD939" s="5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  <c r="AU939" s="10"/>
    </row>
    <row r="940" spans="1:47" x14ac:dyDescent="0.2">
      <c r="A940" s="125">
        <f t="shared" si="1241"/>
        <v>44904</v>
      </c>
      <c r="B940" s="123">
        <f t="shared" si="1203"/>
        <v>983.61505070999999</v>
      </c>
      <c r="C940" s="3">
        <f t="shared" si="1282"/>
        <v>977.77176999000005</v>
      </c>
      <c r="D940" s="126">
        <f t="shared" si="1204"/>
        <v>1045.616</v>
      </c>
      <c r="E940" s="175">
        <f>IF(DAY(A939)=$A$7,VLOOKUP(A939,[1]A!$A$15:$C$500,3),E939)</f>
        <v>1046.896</v>
      </c>
      <c r="F940" s="127">
        <f t="shared" si="1205"/>
        <v>44858</v>
      </c>
      <c r="G940" s="122">
        <f t="shared" si="1206"/>
        <v>1.2241587733929915E-3</v>
      </c>
      <c r="H940" s="128">
        <f t="shared" si="1251"/>
        <v>16</v>
      </c>
      <c r="I940" s="128">
        <f t="shared" si="1242"/>
        <v>30</v>
      </c>
      <c r="J940" s="123">
        <f t="shared" si="1243"/>
        <v>1.0006526983026158</v>
      </c>
      <c r="K940" s="123">
        <v>1</v>
      </c>
      <c r="L940" s="123">
        <f t="shared" si="1207"/>
        <v>1.0006526899999999</v>
      </c>
      <c r="M940" s="123">
        <f t="shared" si="1208"/>
        <v>978.40995183999996</v>
      </c>
      <c r="N940" s="27">
        <f t="shared" si="1247"/>
        <v>0</v>
      </c>
      <c r="O940" s="122">
        <f t="shared" si="1266"/>
        <v>0</v>
      </c>
      <c r="P940" s="123">
        <f t="shared" si="1280"/>
        <v>0</v>
      </c>
      <c r="Q940" s="122">
        <f t="shared" si="1244"/>
        <v>0.1268</v>
      </c>
      <c r="R940" s="130">
        <f t="shared" si="1239"/>
        <v>1.005319957</v>
      </c>
      <c r="S940" s="123">
        <f t="shared" si="1209"/>
        <v>5.2050988699999996</v>
      </c>
      <c r="T940" s="123">
        <f t="shared" si="1245"/>
        <v>0</v>
      </c>
      <c r="U940" s="131" t="str">
        <f t="shared" ref="U940" si="1285">U939</f>
        <v>J=</v>
      </c>
      <c r="V940" s="140">
        <f t="shared" si="1284"/>
        <v>44918</v>
      </c>
      <c r="W940" s="4"/>
      <c r="X940" s="4"/>
      <c r="Y940" s="4"/>
      <c r="AD940" s="5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  <c r="AU940" s="10"/>
    </row>
    <row r="941" spans="1:47" x14ac:dyDescent="0.2">
      <c r="A941" s="125">
        <f t="shared" si="1241"/>
        <v>44905</v>
      </c>
      <c r="B941" s="123">
        <f t="shared" si="1203"/>
        <v>983.98141528999997</v>
      </c>
      <c r="C941" s="3">
        <f t="shared" si="1282"/>
        <v>977.77176999000005</v>
      </c>
      <c r="D941" s="126">
        <f t="shared" si="1204"/>
        <v>1045.616</v>
      </c>
      <c r="E941" s="175">
        <f>IF(DAY(A940)=$A$7,VLOOKUP(A940,[1]A!$A$15:$C$500,3),E940)</f>
        <v>1046.896</v>
      </c>
      <c r="F941" s="127">
        <f t="shared" si="1205"/>
        <v>44858</v>
      </c>
      <c r="G941" s="122">
        <f t="shared" si="1206"/>
        <v>1.2241587733929915E-3</v>
      </c>
      <c r="H941" s="128">
        <f t="shared" si="1251"/>
        <v>17</v>
      </c>
      <c r="I941" s="128">
        <f t="shared" si="1242"/>
        <v>30</v>
      </c>
      <c r="J941" s="123">
        <f t="shared" si="1243"/>
        <v>1.0006935060886768</v>
      </c>
      <c r="K941" s="123">
        <v>1</v>
      </c>
      <c r="L941" s="123">
        <f t="shared" si="1207"/>
        <v>1.0006934999999999</v>
      </c>
      <c r="M941" s="123">
        <f t="shared" si="1208"/>
        <v>978.44985470999995</v>
      </c>
      <c r="N941" s="27">
        <f t="shared" si="1247"/>
        <v>0</v>
      </c>
      <c r="O941" s="122">
        <f t="shared" si="1266"/>
        <v>0</v>
      </c>
      <c r="P941" s="123">
        <f t="shared" si="1280"/>
        <v>0</v>
      </c>
      <c r="Q941" s="122">
        <f t="shared" si="1244"/>
        <v>0.1268</v>
      </c>
      <c r="R941" s="130">
        <f t="shared" si="1239"/>
        <v>1.0056533919999999</v>
      </c>
      <c r="S941" s="123">
        <f t="shared" si="1209"/>
        <v>5.5315605799999998</v>
      </c>
      <c r="T941" s="123">
        <f t="shared" si="1245"/>
        <v>0</v>
      </c>
      <c r="U941" s="131" t="str">
        <f t="shared" ref="U941" si="1286">U940</f>
        <v>J=</v>
      </c>
      <c r="V941" s="140">
        <f t="shared" si="1284"/>
        <v>44918</v>
      </c>
      <c r="W941" s="4"/>
      <c r="X941" s="4"/>
      <c r="Y941" s="4"/>
      <c r="AD941" s="5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  <c r="AU941" s="10"/>
    </row>
    <row r="942" spans="1:47" x14ac:dyDescent="0.2">
      <c r="A942" s="125">
        <f t="shared" si="1241"/>
        <v>44906</v>
      </c>
      <c r="B942" s="123">
        <f t="shared" ref="B942:B1005" si="1287">(M942+S942)</f>
        <v>984.34791508000001</v>
      </c>
      <c r="C942" s="3">
        <f t="shared" si="1282"/>
        <v>977.77176999000005</v>
      </c>
      <c r="D942" s="126">
        <f t="shared" ref="D942:D1005" si="1288">IF(E942=E941,D941,E941)</f>
        <v>1045.616</v>
      </c>
      <c r="E942" s="175">
        <f>IF(DAY(A941)=$A$7,VLOOKUP(A941,[1]A!$A$15:$C$500,3),E941)</f>
        <v>1046.896</v>
      </c>
      <c r="F942" s="127">
        <f t="shared" ref="F942:F1005" si="1289">IF(D942=D941,F941,EDATE(A942,-1))</f>
        <v>44858</v>
      </c>
      <c r="G942" s="122">
        <f t="shared" ref="G942:G1005" si="1290">(E942/D942)-1</f>
        <v>1.2241587733929915E-3</v>
      </c>
      <c r="H942" s="128">
        <f t="shared" si="1251"/>
        <v>18</v>
      </c>
      <c r="I942" s="128">
        <f t="shared" si="1242"/>
        <v>30</v>
      </c>
      <c r="J942" s="123">
        <f t="shared" si="1243"/>
        <v>1.000734315538927</v>
      </c>
      <c r="K942" s="123">
        <v>1</v>
      </c>
      <c r="L942" s="123">
        <f t="shared" ref="L942:L1005" si="1291">TRUNC(J942*K942,8)</f>
        <v>1.0007343099999999</v>
      </c>
      <c r="M942" s="123">
        <f t="shared" ref="M942:M1005" si="1292">TRUNC(C942*L942,8)</f>
        <v>978.48975757000005</v>
      </c>
      <c r="N942" s="27">
        <f t="shared" si="1247"/>
        <v>0</v>
      </c>
      <c r="O942" s="122">
        <f t="shared" si="1266"/>
        <v>0</v>
      </c>
      <c r="P942" s="123">
        <f t="shared" si="1280"/>
        <v>0</v>
      </c>
      <c r="Q942" s="122">
        <f t="shared" si="1244"/>
        <v>0.1268</v>
      </c>
      <c r="R942" s="130">
        <f t="shared" si="1239"/>
        <v>1.0059869379999999</v>
      </c>
      <c r="S942" s="123">
        <f t="shared" ref="S942:S1005" si="1293">TRUNC(M942*(R942-1),8)</f>
        <v>5.8581575099999998</v>
      </c>
      <c r="T942" s="123">
        <f t="shared" si="1245"/>
        <v>0</v>
      </c>
      <c r="U942" s="131" t="str">
        <f t="shared" ref="U942" si="1294">U941</f>
        <v>J=</v>
      </c>
      <c r="V942" s="140">
        <f t="shared" si="1284"/>
        <v>44918</v>
      </c>
      <c r="W942" s="4"/>
      <c r="X942" s="4"/>
      <c r="Y942" s="4"/>
      <c r="AD942" s="5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  <c r="AU942" s="10"/>
    </row>
    <row r="943" spans="1:47" x14ac:dyDescent="0.2">
      <c r="A943" s="125">
        <f t="shared" si="1241"/>
        <v>44907</v>
      </c>
      <c r="B943" s="123">
        <f t="shared" si="1287"/>
        <v>984.71455011</v>
      </c>
      <c r="C943" s="3">
        <f t="shared" si="1282"/>
        <v>977.77176999000005</v>
      </c>
      <c r="D943" s="126">
        <f t="shared" si="1288"/>
        <v>1045.616</v>
      </c>
      <c r="E943" s="175">
        <f>IF(DAY(A942)=$A$7,VLOOKUP(A942,[1]A!$A$15:$C$500,3),E942)</f>
        <v>1046.896</v>
      </c>
      <c r="F943" s="127">
        <f t="shared" si="1289"/>
        <v>44858</v>
      </c>
      <c r="G943" s="122">
        <f t="shared" si="1290"/>
        <v>1.2241587733929915E-3</v>
      </c>
      <c r="H943" s="128">
        <f t="shared" si="1251"/>
        <v>19</v>
      </c>
      <c r="I943" s="128">
        <f t="shared" si="1242"/>
        <v>30</v>
      </c>
      <c r="J943" s="123">
        <f t="shared" si="1243"/>
        <v>1.0007751266534344</v>
      </c>
      <c r="K943" s="123">
        <v>1</v>
      </c>
      <c r="L943" s="123">
        <f t="shared" si="1291"/>
        <v>1.0007751199999999</v>
      </c>
      <c r="M943" s="123">
        <f t="shared" si="1292"/>
        <v>978.52966044000004</v>
      </c>
      <c r="N943" s="27">
        <f t="shared" si="1247"/>
        <v>0</v>
      </c>
      <c r="O943" s="122">
        <f t="shared" si="1266"/>
        <v>0</v>
      </c>
      <c r="P943" s="123">
        <f t="shared" si="1280"/>
        <v>0</v>
      </c>
      <c r="Q943" s="122">
        <f t="shared" si="1244"/>
        <v>0.1268</v>
      </c>
      <c r="R943" s="130">
        <f t="shared" si="1239"/>
        <v>1.006320595</v>
      </c>
      <c r="S943" s="123">
        <f t="shared" si="1293"/>
        <v>6.1848896699999996</v>
      </c>
      <c r="T943" s="123">
        <f t="shared" si="1245"/>
        <v>0</v>
      </c>
      <c r="U943" s="131" t="str">
        <f t="shared" ref="U943" si="1295">U942</f>
        <v>J=</v>
      </c>
      <c r="V943" s="140">
        <f t="shared" si="1284"/>
        <v>44918</v>
      </c>
      <c r="W943" s="4"/>
      <c r="X943" s="4"/>
      <c r="Y943" s="4"/>
      <c r="AD943" s="5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  <c r="AU943" s="10"/>
    </row>
    <row r="944" spans="1:47" x14ac:dyDescent="0.2">
      <c r="A944" s="125">
        <f t="shared" si="1241"/>
        <v>44908</v>
      </c>
      <c r="B944" s="123">
        <f t="shared" si="1287"/>
        <v>985.08131942</v>
      </c>
      <c r="C944" s="3">
        <f t="shared" si="1282"/>
        <v>977.77176999000005</v>
      </c>
      <c r="D944" s="126">
        <f t="shared" si="1288"/>
        <v>1045.616</v>
      </c>
      <c r="E944" s="175">
        <f>IF(DAY(A943)=$A$7,VLOOKUP(A943,[1]A!$A$15:$C$500,3),E943)</f>
        <v>1046.896</v>
      </c>
      <c r="F944" s="127">
        <f t="shared" si="1289"/>
        <v>44858</v>
      </c>
      <c r="G944" s="122">
        <f t="shared" si="1290"/>
        <v>1.2241587733929915E-3</v>
      </c>
      <c r="H944" s="128">
        <f t="shared" si="1251"/>
        <v>20</v>
      </c>
      <c r="I944" s="128">
        <f t="shared" si="1242"/>
        <v>30</v>
      </c>
      <c r="J944" s="123">
        <f t="shared" si="1243"/>
        <v>1.0008159394322664</v>
      </c>
      <c r="K944" s="123">
        <v>1</v>
      </c>
      <c r="L944" s="123">
        <f t="shared" si="1291"/>
        <v>1.0008159299999999</v>
      </c>
      <c r="M944" s="123">
        <f t="shared" si="1292"/>
        <v>978.56956331000004</v>
      </c>
      <c r="N944" s="27">
        <f t="shared" si="1247"/>
        <v>0</v>
      </c>
      <c r="O944" s="122">
        <f t="shared" si="1266"/>
        <v>0</v>
      </c>
      <c r="P944" s="123">
        <f t="shared" si="1280"/>
        <v>0</v>
      </c>
      <c r="Q944" s="122">
        <f t="shared" si="1244"/>
        <v>0.1268</v>
      </c>
      <c r="R944" s="130">
        <f t="shared" si="1239"/>
        <v>1.0066543619999999</v>
      </c>
      <c r="S944" s="123">
        <f t="shared" si="1293"/>
        <v>6.5117561100000003</v>
      </c>
      <c r="T944" s="123">
        <f t="shared" si="1245"/>
        <v>0</v>
      </c>
      <c r="U944" s="131" t="str">
        <f t="shared" ref="U944" si="1296">U943</f>
        <v>J=</v>
      </c>
      <c r="V944" s="140">
        <f t="shared" si="1284"/>
        <v>44918</v>
      </c>
      <c r="W944" s="4"/>
      <c r="X944" s="4"/>
      <c r="Y944" s="4"/>
      <c r="AD944" s="5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  <c r="AU944" s="10"/>
    </row>
    <row r="945" spans="1:161" x14ac:dyDescent="0.2">
      <c r="A945" s="125">
        <f t="shared" si="1241"/>
        <v>44909</v>
      </c>
      <c r="B945" s="123">
        <f t="shared" si="1287"/>
        <v>985.44823383000005</v>
      </c>
      <c r="C945" s="3">
        <f t="shared" si="1282"/>
        <v>977.77176999000005</v>
      </c>
      <c r="D945" s="126">
        <f t="shared" si="1288"/>
        <v>1045.616</v>
      </c>
      <c r="E945" s="175">
        <f>IF(DAY(A944)=$A$7,VLOOKUP(A944,[1]A!$A$15:$C$500,3),E944)</f>
        <v>1046.896</v>
      </c>
      <c r="F945" s="127">
        <f t="shared" si="1289"/>
        <v>44858</v>
      </c>
      <c r="G945" s="122">
        <f t="shared" si="1290"/>
        <v>1.2241587733929915E-3</v>
      </c>
      <c r="H945" s="128">
        <f t="shared" si="1251"/>
        <v>21</v>
      </c>
      <c r="I945" s="128">
        <f t="shared" si="1242"/>
        <v>30</v>
      </c>
      <c r="J945" s="123">
        <f t="shared" si="1243"/>
        <v>1.0008567538754916</v>
      </c>
      <c r="K945" s="123">
        <v>1</v>
      </c>
      <c r="L945" s="123">
        <f t="shared" si="1291"/>
        <v>1.0008567500000001</v>
      </c>
      <c r="M945" s="123">
        <f t="shared" si="1292"/>
        <v>978.60947595000005</v>
      </c>
      <c r="N945" s="27">
        <f t="shared" si="1247"/>
        <v>0</v>
      </c>
      <c r="O945" s="122">
        <f t="shared" si="1266"/>
        <v>0</v>
      </c>
      <c r="P945" s="123">
        <f t="shared" si="1280"/>
        <v>0</v>
      </c>
      <c r="Q945" s="122">
        <f t="shared" si="1244"/>
        <v>0.1268</v>
      </c>
      <c r="R945" s="130">
        <f t="shared" si="1239"/>
        <v>1.0069882400000001</v>
      </c>
      <c r="S945" s="123">
        <f t="shared" si="1293"/>
        <v>6.8387578800000002</v>
      </c>
      <c r="T945" s="123">
        <f t="shared" si="1245"/>
        <v>0</v>
      </c>
      <c r="U945" s="131" t="str">
        <f t="shared" ref="U945" si="1297">U944</f>
        <v>J=</v>
      </c>
      <c r="V945" s="140">
        <f t="shared" si="1284"/>
        <v>44918</v>
      </c>
      <c r="W945" s="4"/>
      <c r="X945" s="4"/>
      <c r="Y945" s="4"/>
      <c r="AD945" s="5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  <c r="AU945" s="10"/>
    </row>
    <row r="946" spans="1:161" x14ac:dyDescent="0.2">
      <c r="A946" s="125">
        <f t="shared" si="1241"/>
        <v>44910</v>
      </c>
      <c r="B946" s="123">
        <f t="shared" si="1287"/>
        <v>985.81527367000001</v>
      </c>
      <c r="C946" s="3">
        <f t="shared" si="1282"/>
        <v>977.77176999000005</v>
      </c>
      <c r="D946" s="126">
        <f t="shared" si="1288"/>
        <v>1045.616</v>
      </c>
      <c r="E946" s="175">
        <f>IF(DAY(A945)=$A$7,VLOOKUP(A945,[1]A!$A$15:$C$500,3),E945)</f>
        <v>1046.896</v>
      </c>
      <c r="F946" s="127">
        <f t="shared" si="1289"/>
        <v>44858</v>
      </c>
      <c r="G946" s="122">
        <f t="shared" si="1290"/>
        <v>1.2241587733929915E-3</v>
      </c>
      <c r="H946" s="128">
        <f t="shared" si="1251"/>
        <v>22</v>
      </c>
      <c r="I946" s="128">
        <f t="shared" si="1242"/>
        <v>30</v>
      </c>
      <c r="J946" s="123">
        <f t="shared" si="1243"/>
        <v>1.0008975699831772</v>
      </c>
      <c r="K946" s="123">
        <v>1</v>
      </c>
      <c r="L946" s="123">
        <f t="shared" si="1291"/>
        <v>1.0008975600000001</v>
      </c>
      <c r="M946" s="123">
        <f t="shared" si="1292"/>
        <v>978.64937881000003</v>
      </c>
      <c r="N946" s="27">
        <f t="shared" si="1247"/>
        <v>0</v>
      </c>
      <c r="O946" s="122">
        <f t="shared" si="1266"/>
        <v>0</v>
      </c>
      <c r="P946" s="123">
        <f t="shared" si="1280"/>
        <v>0</v>
      </c>
      <c r="Q946" s="122">
        <f t="shared" si="1244"/>
        <v>0.1268</v>
      </c>
      <c r="R946" s="130">
        <f t="shared" si="1239"/>
        <v>1.0073222289999999</v>
      </c>
      <c r="S946" s="123">
        <f t="shared" si="1293"/>
        <v>7.1658948599999999</v>
      </c>
      <c r="T946" s="123">
        <f t="shared" si="1245"/>
        <v>0</v>
      </c>
      <c r="U946" s="131" t="str">
        <f t="shared" ref="U946" si="1298">U945</f>
        <v>J=</v>
      </c>
      <c r="V946" s="140">
        <f t="shared" si="1284"/>
        <v>44918</v>
      </c>
      <c r="W946" s="4"/>
      <c r="X946" s="4"/>
      <c r="Y946" s="4"/>
      <c r="AD946" s="5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  <c r="AU946" s="10"/>
    </row>
    <row r="947" spans="1:161" x14ac:dyDescent="0.2">
      <c r="A947" s="125">
        <f t="shared" si="1241"/>
        <v>44911</v>
      </c>
      <c r="B947" s="123">
        <f t="shared" si="1287"/>
        <v>986.18245866000007</v>
      </c>
      <c r="C947" s="3">
        <f t="shared" si="1282"/>
        <v>977.77176999000005</v>
      </c>
      <c r="D947" s="126">
        <f t="shared" si="1288"/>
        <v>1045.616</v>
      </c>
      <c r="E947" s="175">
        <f>IF(DAY(A946)=$A$7,VLOOKUP(A946,[1]A!$A$15:$C$500,3),E946)</f>
        <v>1046.896</v>
      </c>
      <c r="F947" s="127">
        <f t="shared" si="1289"/>
        <v>44858</v>
      </c>
      <c r="G947" s="122">
        <f t="shared" si="1290"/>
        <v>1.2241587733929915E-3</v>
      </c>
      <c r="H947" s="128">
        <f t="shared" si="1251"/>
        <v>23</v>
      </c>
      <c r="I947" s="128">
        <f t="shared" si="1242"/>
        <v>30</v>
      </c>
      <c r="J947" s="123">
        <f t="shared" si="1243"/>
        <v>1.0009383877553915</v>
      </c>
      <c r="K947" s="123">
        <v>1</v>
      </c>
      <c r="L947" s="123">
        <f t="shared" si="1291"/>
        <v>1.00093838</v>
      </c>
      <c r="M947" s="123">
        <f t="shared" si="1292"/>
        <v>978.68929146000005</v>
      </c>
      <c r="N947" s="27">
        <f t="shared" si="1247"/>
        <v>0</v>
      </c>
      <c r="O947" s="122">
        <f t="shared" si="1266"/>
        <v>0</v>
      </c>
      <c r="P947" s="123">
        <f t="shared" si="1280"/>
        <v>0</v>
      </c>
      <c r="Q947" s="122">
        <f t="shared" si="1244"/>
        <v>0.1268</v>
      </c>
      <c r="R947" s="130">
        <f t="shared" si="1239"/>
        <v>1.007656329</v>
      </c>
      <c r="S947" s="123">
        <f t="shared" si="1293"/>
        <v>7.4931672000000002</v>
      </c>
      <c r="T947" s="123">
        <f t="shared" si="1245"/>
        <v>0</v>
      </c>
      <c r="U947" s="131" t="str">
        <f t="shared" ref="U947" si="1299">U946</f>
        <v>J=</v>
      </c>
      <c r="V947" s="140">
        <f t="shared" si="1284"/>
        <v>44918</v>
      </c>
      <c r="W947" s="4"/>
      <c r="X947" s="4"/>
      <c r="Y947" s="4"/>
      <c r="AD947" s="5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  <c r="AU947" s="10"/>
    </row>
    <row r="948" spans="1:161" x14ac:dyDescent="0.2">
      <c r="A948" s="125">
        <f t="shared" si="1241"/>
        <v>44912</v>
      </c>
      <c r="B948" s="123">
        <f t="shared" si="1287"/>
        <v>986.54977796999992</v>
      </c>
      <c r="C948" s="3">
        <f t="shared" si="1282"/>
        <v>977.77176999000005</v>
      </c>
      <c r="D948" s="126">
        <f t="shared" si="1288"/>
        <v>1045.616</v>
      </c>
      <c r="E948" s="175">
        <f>IF(DAY(A947)=$A$7,VLOOKUP(A947,[1]A!$A$15:$C$500,3),E947)</f>
        <v>1046.896</v>
      </c>
      <c r="F948" s="127">
        <f t="shared" si="1289"/>
        <v>44858</v>
      </c>
      <c r="G948" s="122">
        <f t="shared" si="1290"/>
        <v>1.2241587733929915E-3</v>
      </c>
      <c r="H948" s="128">
        <f t="shared" si="1251"/>
        <v>24</v>
      </c>
      <c r="I948" s="128">
        <f t="shared" si="1242"/>
        <v>30</v>
      </c>
      <c r="J948" s="123">
        <f t="shared" si="1243"/>
        <v>1.0009792071922021</v>
      </c>
      <c r="K948" s="123">
        <v>1</v>
      </c>
      <c r="L948" s="123">
        <f t="shared" si="1291"/>
        <v>1.0009792</v>
      </c>
      <c r="M948" s="123">
        <f t="shared" si="1292"/>
        <v>978.72920409999995</v>
      </c>
      <c r="N948" s="27">
        <f t="shared" si="1247"/>
        <v>0</v>
      </c>
      <c r="O948" s="122">
        <f t="shared" si="1266"/>
        <v>0</v>
      </c>
      <c r="P948" s="123">
        <f t="shared" si="1280"/>
        <v>0</v>
      </c>
      <c r="Q948" s="122">
        <f t="shared" si="1244"/>
        <v>0.1268</v>
      </c>
      <c r="R948" s="130">
        <f t="shared" si="1239"/>
        <v>1.0079905389999999</v>
      </c>
      <c r="S948" s="123">
        <f t="shared" si="1293"/>
        <v>7.8205738699999996</v>
      </c>
      <c r="T948" s="123">
        <f t="shared" si="1245"/>
        <v>0</v>
      </c>
      <c r="U948" s="131" t="str">
        <f t="shared" ref="U948" si="1300">U947</f>
        <v>J=</v>
      </c>
      <c r="V948" s="140">
        <f t="shared" si="1284"/>
        <v>44918</v>
      </c>
      <c r="W948" s="4"/>
      <c r="X948" s="4"/>
      <c r="Y948" s="4"/>
      <c r="AD948" s="5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  <c r="AU948" s="10"/>
    </row>
    <row r="949" spans="1:161" x14ac:dyDescent="0.2">
      <c r="A949" s="125">
        <f t="shared" si="1241"/>
        <v>44913</v>
      </c>
      <c r="B949" s="123">
        <f t="shared" si="1287"/>
        <v>986.91723260999993</v>
      </c>
      <c r="C949" s="3">
        <f t="shared" si="1282"/>
        <v>977.77176999000005</v>
      </c>
      <c r="D949" s="126">
        <f t="shared" si="1288"/>
        <v>1045.616</v>
      </c>
      <c r="E949" s="175">
        <f>IF(DAY(A948)=$A$7,VLOOKUP(A948,[1]A!$A$15:$C$500,3),E948)</f>
        <v>1046.896</v>
      </c>
      <c r="F949" s="127">
        <f t="shared" si="1289"/>
        <v>44858</v>
      </c>
      <c r="G949" s="122">
        <f t="shared" si="1290"/>
        <v>1.2241587733929915E-3</v>
      </c>
      <c r="H949" s="128">
        <f t="shared" si="1251"/>
        <v>25</v>
      </c>
      <c r="I949" s="128">
        <f t="shared" si="1242"/>
        <v>30</v>
      </c>
      <c r="J949" s="123">
        <f t="shared" si="1243"/>
        <v>1.001020028293677</v>
      </c>
      <c r="K949" s="123">
        <v>1</v>
      </c>
      <c r="L949" s="123">
        <f t="shared" si="1291"/>
        <v>1.0010200199999999</v>
      </c>
      <c r="M949" s="123">
        <f t="shared" si="1292"/>
        <v>978.76911674999997</v>
      </c>
      <c r="N949" s="27">
        <f t="shared" si="1247"/>
        <v>0</v>
      </c>
      <c r="O949" s="122">
        <f t="shared" si="1266"/>
        <v>0</v>
      </c>
      <c r="P949" s="123">
        <f t="shared" si="1280"/>
        <v>0</v>
      </c>
      <c r="Q949" s="122">
        <f t="shared" si="1244"/>
        <v>0.1268</v>
      </c>
      <c r="R949" s="130">
        <f t="shared" si="1239"/>
        <v>1.0083248600000001</v>
      </c>
      <c r="S949" s="123">
        <f t="shared" si="1293"/>
        <v>8.1481158600000008</v>
      </c>
      <c r="T949" s="123">
        <f t="shared" si="1245"/>
        <v>0</v>
      </c>
      <c r="U949" s="131" t="str">
        <f t="shared" ref="U949" si="1301">U948</f>
        <v>J=</v>
      </c>
      <c r="V949" s="140">
        <f t="shared" si="1284"/>
        <v>44918</v>
      </c>
      <c r="W949" s="4"/>
      <c r="X949" s="4"/>
      <c r="Y949" s="4"/>
      <c r="AD949" s="5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  <c r="AU949" s="10"/>
    </row>
    <row r="950" spans="1:161" x14ac:dyDescent="0.2">
      <c r="A950" s="125">
        <f t="shared" si="1241"/>
        <v>44914</v>
      </c>
      <c r="B950" s="123">
        <f t="shared" si="1287"/>
        <v>987.28483244999995</v>
      </c>
      <c r="C950" s="3">
        <f t="shared" si="1282"/>
        <v>977.77176999000005</v>
      </c>
      <c r="D950" s="126">
        <f t="shared" si="1288"/>
        <v>1045.616</v>
      </c>
      <c r="E950" s="175">
        <f>IF(DAY(A949)=$A$7,VLOOKUP(A949,[1]A!$A$15:$C$500,3),E949)</f>
        <v>1046.896</v>
      </c>
      <c r="F950" s="127">
        <f t="shared" si="1289"/>
        <v>44858</v>
      </c>
      <c r="G950" s="122">
        <f t="shared" si="1290"/>
        <v>1.2241587733929915E-3</v>
      </c>
      <c r="H950" s="128">
        <f t="shared" si="1251"/>
        <v>26</v>
      </c>
      <c r="I950" s="128">
        <f t="shared" si="1242"/>
        <v>30</v>
      </c>
      <c r="J950" s="123">
        <f t="shared" si="1243"/>
        <v>1.0010608510598842</v>
      </c>
      <c r="K950" s="123">
        <v>1</v>
      </c>
      <c r="L950" s="123">
        <f t="shared" si="1291"/>
        <v>1.00106085</v>
      </c>
      <c r="M950" s="123">
        <f t="shared" si="1292"/>
        <v>978.80903917000001</v>
      </c>
      <c r="N950" s="27">
        <f t="shared" si="1247"/>
        <v>0</v>
      </c>
      <c r="O950" s="122">
        <f t="shared" si="1266"/>
        <v>0</v>
      </c>
      <c r="P950" s="123">
        <f t="shared" si="1280"/>
        <v>0</v>
      </c>
      <c r="Q950" s="122">
        <f t="shared" si="1244"/>
        <v>0.1268</v>
      </c>
      <c r="R950" s="130">
        <f t="shared" si="1239"/>
        <v>1.0086592919999999</v>
      </c>
      <c r="S950" s="123">
        <f t="shared" si="1293"/>
        <v>8.4757932799999995</v>
      </c>
      <c r="T950" s="123">
        <f t="shared" si="1245"/>
        <v>0</v>
      </c>
      <c r="U950" s="131" t="str">
        <f t="shared" ref="U950" si="1302">U949</f>
        <v>J=</v>
      </c>
      <c r="V950" s="140">
        <f t="shared" si="1284"/>
        <v>44918</v>
      </c>
      <c r="W950" s="4"/>
      <c r="X950" s="4"/>
      <c r="Y950" s="4"/>
      <c r="AD950" s="5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  <c r="AU950" s="10"/>
    </row>
    <row r="951" spans="1:161" x14ac:dyDescent="0.2">
      <c r="A951" s="125">
        <f t="shared" si="1241"/>
        <v>44915</v>
      </c>
      <c r="B951" s="123">
        <f t="shared" si="1287"/>
        <v>987.65255777000004</v>
      </c>
      <c r="C951" s="3">
        <f t="shared" si="1282"/>
        <v>977.77176999000005</v>
      </c>
      <c r="D951" s="126">
        <f t="shared" si="1288"/>
        <v>1045.616</v>
      </c>
      <c r="E951" s="175">
        <f>IF(DAY(A950)=$A$7,VLOOKUP(A950,[1]A!$A$15:$C$500,3),E950)</f>
        <v>1046.896</v>
      </c>
      <c r="F951" s="127">
        <f t="shared" si="1289"/>
        <v>44858</v>
      </c>
      <c r="G951" s="122">
        <f t="shared" si="1290"/>
        <v>1.2241587733929915E-3</v>
      </c>
      <c r="H951" s="128">
        <f t="shared" si="1251"/>
        <v>27</v>
      </c>
      <c r="I951" s="128">
        <f t="shared" si="1242"/>
        <v>30</v>
      </c>
      <c r="J951" s="123">
        <f t="shared" si="1243"/>
        <v>1.0011016754908917</v>
      </c>
      <c r="K951" s="123">
        <v>1</v>
      </c>
      <c r="L951" s="123">
        <f t="shared" si="1291"/>
        <v>1.0011016699999999</v>
      </c>
      <c r="M951" s="123">
        <f t="shared" si="1292"/>
        <v>978.84895181000002</v>
      </c>
      <c r="N951" s="27">
        <f t="shared" si="1247"/>
        <v>0</v>
      </c>
      <c r="O951" s="122">
        <f t="shared" si="1266"/>
        <v>0</v>
      </c>
      <c r="P951" s="123">
        <f t="shared" si="1280"/>
        <v>0</v>
      </c>
      <c r="Q951" s="122">
        <f t="shared" si="1244"/>
        <v>0.1268</v>
      </c>
      <c r="R951" s="130">
        <f t="shared" si="1239"/>
        <v>1.0089938350000001</v>
      </c>
      <c r="S951" s="123">
        <f t="shared" si="1293"/>
        <v>8.8036059600000005</v>
      </c>
      <c r="T951" s="123">
        <f t="shared" si="1245"/>
        <v>0</v>
      </c>
      <c r="U951" s="131" t="str">
        <f t="shared" ref="U951" si="1303">U950</f>
        <v>J=</v>
      </c>
      <c r="V951" s="140">
        <f t="shared" si="1284"/>
        <v>44918</v>
      </c>
      <c r="W951" s="4"/>
      <c r="X951" s="4"/>
      <c r="Y951" s="4"/>
      <c r="AD951" s="5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  <c r="AU951" s="10"/>
    </row>
    <row r="952" spans="1:161" x14ac:dyDescent="0.2">
      <c r="A952" s="125">
        <f t="shared" si="1241"/>
        <v>44916</v>
      </c>
      <c r="B952" s="123">
        <f t="shared" si="1287"/>
        <v>988.02042832000006</v>
      </c>
      <c r="C952" s="3">
        <f t="shared" si="1282"/>
        <v>977.77176999000005</v>
      </c>
      <c r="D952" s="126">
        <f t="shared" si="1288"/>
        <v>1045.616</v>
      </c>
      <c r="E952" s="175">
        <f>IF(DAY(A951)=$A$7,VLOOKUP(A951,[1]A!$A$15:$C$500,3),E951)</f>
        <v>1046.896</v>
      </c>
      <c r="F952" s="127">
        <f t="shared" si="1289"/>
        <v>44858</v>
      </c>
      <c r="G952" s="122">
        <f t="shared" si="1290"/>
        <v>1.2241587733929915E-3</v>
      </c>
      <c r="H952" s="128">
        <f t="shared" si="1251"/>
        <v>28</v>
      </c>
      <c r="I952" s="128">
        <f t="shared" si="1242"/>
        <v>30</v>
      </c>
      <c r="J952" s="123">
        <f t="shared" si="1243"/>
        <v>1.0011425015867668</v>
      </c>
      <c r="K952" s="123">
        <v>1</v>
      </c>
      <c r="L952" s="123">
        <f t="shared" si="1291"/>
        <v>1.0011425</v>
      </c>
      <c r="M952" s="123">
        <f t="shared" si="1292"/>
        <v>978.88887423000006</v>
      </c>
      <c r="N952" s="27">
        <f t="shared" si="1247"/>
        <v>0</v>
      </c>
      <c r="O952" s="122">
        <f t="shared" si="1266"/>
        <v>0</v>
      </c>
      <c r="P952" s="123">
        <f t="shared" si="1280"/>
        <v>0</v>
      </c>
      <c r="Q952" s="122">
        <f t="shared" si="1244"/>
        <v>0.1268</v>
      </c>
      <c r="R952" s="130">
        <f t="shared" si="1239"/>
        <v>1.0093284890000001</v>
      </c>
      <c r="S952" s="123">
        <f t="shared" si="1293"/>
        <v>9.1315540899999998</v>
      </c>
      <c r="T952" s="123">
        <f t="shared" si="1245"/>
        <v>0</v>
      </c>
      <c r="U952" s="131" t="str">
        <f t="shared" ref="U952" si="1304">U951</f>
        <v>J=</v>
      </c>
      <c r="V952" s="140">
        <f t="shared" si="1284"/>
        <v>44918</v>
      </c>
      <c r="W952" s="4"/>
      <c r="X952" s="4"/>
      <c r="Y952" s="4"/>
      <c r="AD952" s="5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  <c r="AU952" s="10"/>
    </row>
    <row r="953" spans="1:161" x14ac:dyDescent="0.2">
      <c r="A953" s="125">
        <f t="shared" si="1241"/>
        <v>44917</v>
      </c>
      <c r="B953" s="123">
        <f t="shared" si="1287"/>
        <v>988.38842438999995</v>
      </c>
      <c r="C953" s="3">
        <f t="shared" si="1282"/>
        <v>977.77176999000005</v>
      </c>
      <c r="D953" s="126">
        <f t="shared" si="1288"/>
        <v>1045.616</v>
      </c>
      <c r="E953" s="175">
        <f>IF(DAY(A952)=$A$7,VLOOKUP(A952,[1]A!$A$15:$C$500,3),E952)</f>
        <v>1046.896</v>
      </c>
      <c r="F953" s="127">
        <f t="shared" si="1289"/>
        <v>44858</v>
      </c>
      <c r="G953" s="122">
        <f t="shared" si="1290"/>
        <v>1.2241587733929915E-3</v>
      </c>
      <c r="H953" s="128">
        <f t="shared" si="1251"/>
        <v>29</v>
      </c>
      <c r="I953" s="128">
        <f t="shared" si="1242"/>
        <v>30</v>
      </c>
      <c r="J953" s="123">
        <f t="shared" si="1243"/>
        <v>1.001183329347578</v>
      </c>
      <c r="K953" s="123">
        <v>1</v>
      </c>
      <c r="L953" s="123">
        <f t="shared" si="1291"/>
        <v>1.00118332</v>
      </c>
      <c r="M953" s="123">
        <f t="shared" si="1292"/>
        <v>978.92878687999996</v>
      </c>
      <c r="N953" s="27">
        <f t="shared" si="1247"/>
        <v>0</v>
      </c>
      <c r="O953" s="122">
        <f t="shared" si="1266"/>
        <v>0</v>
      </c>
      <c r="P953" s="123">
        <f t="shared" si="1280"/>
        <v>0</v>
      </c>
      <c r="Q953" s="122">
        <f t="shared" si="1244"/>
        <v>0.1268</v>
      </c>
      <c r="R953" s="130">
        <f t="shared" si="1239"/>
        <v>1.0096632539999999</v>
      </c>
      <c r="S953" s="123">
        <f t="shared" si="1293"/>
        <v>9.4596375100000003</v>
      </c>
      <c r="T953" s="123">
        <f t="shared" si="1245"/>
        <v>0</v>
      </c>
      <c r="U953" s="131" t="str">
        <f t="shared" ref="U953" si="1305">U952</f>
        <v>J=</v>
      </c>
      <c r="V953" s="140">
        <f t="shared" si="1284"/>
        <v>44918</v>
      </c>
      <c r="W953" s="28"/>
      <c r="X953" s="4"/>
      <c r="Y953" s="4"/>
      <c r="AA953" s="18"/>
      <c r="AB953" s="18"/>
      <c r="AC953" s="18"/>
      <c r="AD953" s="19"/>
      <c r="AE953" s="18"/>
      <c r="AF953" s="18"/>
      <c r="AG953" s="18"/>
      <c r="AH953" s="18"/>
      <c r="AI953" s="17"/>
      <c r="AJ953" s="17"/>
      <c r="AK953" s="17"/>
      <c r="AL953" s="17"/>
      <c r="AM953" s="17"/>
      <c r="AN953" s="17"/>
      <c r="AO953" s="17"/>
      <c r="AP953" s="17"/>
      <c r="AQ953" s="17"/>
      <c r="AR953" s="17"/>
      <c r="AS953" s="17"/>
      <c r="AT953" s="17"/>
      <c r="AU953" s="17"/>
      <c r="AV953" s="18"/>
      <c r="AW953" s="18"/>
      <c r="AX953" s="18"/>
      <c r="AY953" s="18"/>
      <c r="AZ953" s="18"/>
      <c r="BA953" s="18"/>
      <c r="BB953" s="18"/>
      <c r="BC953" s="18"/>
      <c r="BD953" s="18"/>
      <c r="BE953" s="18"/>
      <c r="BF953" s="18"/>
      <c r="BG953" s="18"/>
      <c r="BH953" s="18"/>
      <c r="BI953" s="18"/>
      <c r="BJ953" s="18"/>
      <c r="BK953" s="18"/>
      <c r="BL953" s="18"/>
      <c r="BM953" s="18"/>
      <c r="BN953" s="18"/>
      <c r="BO953" s="18"/>
      <c r="BP953" s="18"/>
      <c r="BQ953" s="18"/>
      <c r="BR953" s="18"/>
      <c r="BS953" s="18"/>
      <c r="BT953" s="18"/>
      <c r="BU953" s="18"/>
      <c r="BV953" s="18"/>
      <c r="BW953" s="18"/>
      <c r="BX953" s="18"/>
      <c r="BY953" s="18"/>
      <c r="BZ953" s="18"/>
      <c r="CA953" s="18"/>
      <c r="CB953" s="18"/>
      <c r="CC953" s="18"/>
      <c r="CD953" s="18"/>
      <c r="CE953" s="18"/>
      <c r="CF953" s="18"/>
      <c r="CG953" s="18"/>
      <c r="CH953" s="18"/>
      <c r="CI953" s="18"/>
      <c r="CJ953" s="18"/>
      <c r="CK953" s="18"/>
      <c r="CL953" s="18"/>
      <c r="CM953" s="18"/>
      <c r="CN953" s="18"/>
      <c r="CO953" s="18"/>
      <c r="CP953" s="18"/>
      <c r="CQ953" s="18"/>
      <c r="CR953" s="18"/>
      <c r="CS953" s="18"/>
      <c r="CT953" s="18"/>
      <c r="CU953" s="18"/>
      <c r="CV953" s="18"/>
      <c r="CW953" s="18"/>
      <c r="CX953" s="18"/>
      <c r="CY953" s="18"/>
      <c r="CZ953" s="18"/>
      <c r="DA953" s="18"/>
      <c r="DB953" s="18"/>
      <c r="DC953" s="18"/>
      <c r="DD953" s="18"/>
      <c r="DE953" s="18"/>
      <c r="DF953" s="18"/>
      <c r="DG953" s="18"/>
      <c r="DH953" s="18"/>
      <c r="DI953" s="18"/>
      <c r="DJ953" s="18"/>
      <c r="DK953" s="18"/>
      <c r="DL953" s="18"/>
      <c r="DM953" s="18"/>
      <c r="DN953" s="18"/>
      <c r="DO953" s="18"/>
      <c r="DP953" s="18"/>
      <c r="DQ953" s="18"/>
      <c r="DR953" s="18"/>
      <c r="DS953" s="18"/>
      <c r="DT953" s="18"/>
      <c r="DU953" s="18"/>
      <c r="DV953" s="18"/>
      <c r="DW953" s="18"/>
      <c r="DX953" s="18"/>
      <c r="DY953" s="18"/>
      <c r="DZ953" s="18"/>
      <c r="EA953" s="18"/>
      <c r="EB953" s="18"/>
      <c r="EC953" s="18"/>
      <c r="ED953" s="18"/>
      <c r="EE953" s="18"/>
      <c r="EF953" s="18"/>
      <c r="EG953" s="18"/>
      <c r="EH953" s="18"/>
      <c r="EI953" s="18"/>
      <c r="EJ953" s="18"/>
      <c r="EK953" s="18"/>
      <c r="EL953" s="18"/>
      <c r="EM953" s="18"/>
      <c r="EN953" s="18"/>
      <c r="EO953" s="18"/>
      <c r="EP953" s="18"/>
      <c r="EQ953" s="18"/>
      <c r="ER953" s="18"/>
      <c r="ES953" s="18"/>
      <c r="ET953" s="18"/>
      <c r="EU953" s="18"/>
      <c r="EV953" s="18"/>
      <c r="EW953" s="18"/>
      <c r="EX953" s="18"/>
      <c r="EY953" s="18"/>
      <c r="EZ953" s="18"/>
      <c r="FA953" s="18"/>
      <c r="FB953" s="18"/>
      <c r="FC953" s="18"/>
      <c r="FD953" s="18"/>
      <c r="FE953" s="18"/>
    </row>
    <row r="954" spans="1:161" ht="15" x14ac:dyDescent="0.2">
      <c r="A954" s="125">
        <f t="shared" si="1241"/>
        <v>44918</v>
      </c>
      <c r="B954" s="123">
        <f t="shared" si="1287"/>
        <v>988.75656572000003</v>
      </c>
      <c r="C954" s="3">
        <f t="shared" si="1282"/>
        <v>977.77176999000005</v>
      </c>
      <c r="D954" s="126">
        <f t="shared" si="1288"/>
        <v>1045.616</v>
      </c>
      <c r="E954" s="175">
        <f>IF(DAY(A953)=$A$7,VLOOKUP(A953,[1]A!$A$15:$C$500,3),E953)</f>
        <v>1046.896</v>
      </c>
      <c r="F954" s="127">
        <f t="shared" si="1289"/>
        <v>44858</v>
      </c>
      <c r="G954" s="122">
        <f t="shared" si="1290"/>
        <v>1.2241587733929915E-3</v>
      </c>
      <c r="H954" s="128">
        <f t="shared" si="1251"/>
        <v>30</v>
      </c>
      <c r="I954" s="128">
        <f t="shared" si="1242"/>
        <v>30</v>
      </c>
      <c r="J954" s="123">
        <f t="shared" si="1243"/>
        <v>1.001224158773393</v>
      </c>
      <c r="K954" s="123">
        <v>1</v>
      </c>
      <c r="L954" s="123">
        <f t="shared" si="1291"/>
        <v>1.0012241500000001</v>
      </c>
      <c r="M954" s="123">
        <f t="shared" si="1292"/>
        <v>978.9687093</v>
      </c>
      <c r="N954" s="27">
        <f t="shared" si="1247"/>
        <v>31</v>
      </c>
      <c r="O954" s="176">
        <f>P954/M954</f>
        <v>0.14883682268474727</v>
      </c>
      <c r="P954" s="177">
        <v>145.70659219999999</v>
      </c>
      <c r="Q954" s="122">
        <f t="shared" si="1244"/>
        <v>0.1268</v>
      </c>
      <c r="R954" s="130">
        <f t="shared" si="1239"/>
        <v>1.00999813</v>
      </c>
      <c r="S954" s="123">
        <f t="shared" si="1293"/>
        <v>9.7878564200000007</v>
      </c>
      <c r="T954" s="123">
        <f t="shared" si="1245"/>
        <v>155.49444861999999</v>
      </c>
      <c r="U954" s="131" t="str">
        <f t="shared" ref="U954" si="1306">U953</f>
        <v>J=</v>
      </c>
      <c r="V954" s="140">
        <f t="shared" si="1284"/>
        <v>44918</v>
      </c>
      <c r="W954" s="4"/>
      <c r="X954" s="4"/>
      <c r="Y954" s="4"/>
      <c r="AD954" s="5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  <c r="AU954" s="10"/>
    </row>
    <row r="955" spans="1:161" x14ac:dyDescent="0.2">
      <c r="A955" s="125">
        <f t="shared" si="1241"/>
        <v>44919</v>
      </c>
      <c r="B955" s="123">
        <f t="shared" si="1287"/>
        <v>833.62711719999993</v>
      </c>
      <c r="C955" s="3">
        <f t="shared" si="1282"/>
        <v>833.26211710000007</v>
      </c>
      <c r="D955" s="126">
        <f t="shared" si="1288"/>
        <v>1046.896</v>
      </c>
      <c r="E955" s="175">
        <f>IF(DAY(A954)=$A$7,VLOOKUP(A954,[1]A!$A$15:$C$500,3),E954)</f>
        <v>1050.701</v>
      </c>
      <c r="F955" s="127">
        <f t="shared" si="1289"/>
        <v>44889</v>
      </c>
      <c r="G955" s="122">
        <f t="shared" si="1290"/>
        <v>3.6345539576041475E-3</v>
      </c>
      <c r="H955" s="128">
        <f t="shared" si="1251"/>
        <v>1</v>
      </c>
      <c r="I955" s="128">
        <f t="shared" si="1242"/>
        <v>31</v>
      </c>
      <c r="J955" s="123">
        <f t="shared" si="1243"/>
        <v>1.000117037975087</v>
      </c>
      <c r="K955" s="123">
        <v>1</v>
      </c>
      <c r="L955" s="123">
        <f t="shared" si="1291"/>
        <v>1.00011703</v>
      </c>
      <c r="M955" s="123">
        <f t="shared" si="1292"/>
        <v>833.35963375999995</v>
      </c>
      <c r="N955" s="27">
        <f t="shared" si="1247"/>
        <v>0</v>
      </c>
      <c r="O955" s="122">
        <f t="shared" ref="O955:O984" si="1307">IF(N955&gt;0,VLOOKUP(N955,$X$10:$AD$121,7),0)</f>
        <v>0</v>
      </c>
      <c r="P955" s="123">
        <f t="shared" si="1280"/>
        <v>0</v>
      </c>
      <c r="Q955" s="122">
        <f t="shared" si="1244"/>
        <v>0.1268</v>
      </c>
      <c r="R955" s="130">
        <f t="shared" si="1239"/>
        <v>1.00032097</v>
      </c>
      <c r="S955" s="123">
        <f t="shared" si="1293"/>
        <v>0.26748344000000002</v>
      </c>
      <c r="T955" s="123">
        <f t="shared" si="1245"/>
        <v>0</v>
      </c>
      <c r="U955" s="131" t="str">
        <f t="shared" ref="U955" si="1308">U954</f>
        <v>J=</v>
      </c>
      <c r="V955" s="140">
        <f t="shared" si="1284"/>
        <v>44949</v>
      </c>
      <c r="W955" s="4"/>
      <c r="X955" s="4"/>
      <c r="Y955" s="4"/>
      <c r="AD955" s="5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  <c r="AU955" s="10"/>
    </row>
    <row r="956" spans="1:161" x14ac:dyDescent="0.2">
      <c r="A956" s="125">
        <f t="shared" si="1241"/>
        <v>44920</v>
      </c>
      <c r="B956" s="123">
        <f t="shared" si="1287"/>
        <v>833.99228242000004</v>
      </c>
      <c r="C956" s="3">
        <f t="shared" si="1282"/>
        <v>833.26211710000007</v>
      </c>
      <c r="D956" s="126">
        <f t="shared" si="1288"/>
        <v>1046.896</v>
      </c>
      <c r="E956" s="175">
        <f>IF(DAY(A955)=$A$7,VLOOKUP(A955,[1]A!$A$15:$C$500,3),E955)</f>
        <v>1050.701</v>
      </c>
      <c r="F956" s="127">
        <f t="shared" si="1289"/>
        <v>44889</v>
      </c>
      <c r="G956" s="122">
        <f t="shared" si="1290"/>
        <v>3.6345539576041475E-3</v>
      </c>
      <c r="H956" s="128">
        <f t="shared" si="1251"/>
        <v>2</v>
      </c>
      <c r="I956" s="128">
        <f t="shared" si="1242"/>
        <v>31</v>
      </c>
      <c r="J956" s="123">
        <f t="shared" si="1243"/>
        <v>1.0002340896480615</v>
      </c>
      <c r="K956" s="123">
        <v>1</v>
      </c>
      <c r="L956" s="123">
        <f t="shared" si="1291"/>
        <v>1.00023408</v>
      </c>
      <c r="M956" s="123">
        <f t="shared" si="1292"/>
        <v>833.45716708999998</v>
      </c>
      <c r="N956" s="27">
        <f t="shared" si="1247"/>
        <v>0</v>
      </c>
      <c r="O956" s="122">
        <f t="shared" si="1307"/>
        <v>0</v>
      </c>
      <c r="P956" s="123">
        <f t="shared" si="1280"/>
        <v>0</v>
      </c>
      <c r="Q956" s="122">
        <f t="shared" si="1244"/>
        <v>0.1268</v>
      </c>
      <c r="R956" s="130">
        <f t="shared" si="1239"/>
        <v>1.000642043</v>
      </c>
      <c r="S956" s="123">
        <f t="shared" si="1293"/>
        <v>0.53511533</v>
      </c>
      <c r="T956" s="123">
        <f t="shared" si="1245"/>
        <v>0</v>
      </c>
      <c r="U956" s="131" t="str">
        <f t="shared" ref="U956" si="1309">U955</f>
        <v>J=</v>
      </c>
      <c r="V956" s="140">
        <f t="shared" si="1284"/>
        <v>44949</v>
      </c>
      <c r="W956" s="4"/>
      <c r="X956" s="4"/>
      <c r="Y956" s="4"/>
      <c r="AD956" s="5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</row>
    <row r="957" spans="1:161" x14ac:dyDescent="0.2">
      <c r="A957" s="125">
        <f t="shared" si="1241"/>
        <v>44921</v>
      </c>
      <c r="B957" s="123">
        <f t="shared" si="1287"/>
        <v>834.35761366000008</v>
      </c>
      <c r="C957" s="3">
        <f t="shared" si="1282"/>
        <v>833.26211710000007</v>
      </c>
      <c r="D957" s="126">
        <f t="shared" si="1288"/>
        <v>1046.896</v>
      </c>
      <c r="E957" s="175">
        <f>IF(DAY(A956)=$A$7,VLOOKUP(A956,[1]A!$A$15:$C$500,3),E956)</f>
        <v>1050.701</v>
      </c>
      <c r="F957" s="127">
        <f t="shared" si="1289"/>
        <v>44889</v>
      </c>
      <c r="G957" s="122">
        <f t="shared" si="1290"/>
        <v>3.6345539576041475E-3</v>
      </c>
      <c r="H957" s="128">
        <f t="shared" si="1251"/>
        <v>3</v>
      </c>
      <c r="I957" s="128">
        <f t="shared" si="1242"/>
        <v>31</v>
      </c>
      <c r="J957" s="123">
        <f t="shared" si="1243"/>
        <v>1.0003511550205266</v>
      </c>
      <c r="K957" s="123">
        <v>1</v>
      </c>
      <c r="L957" s="123">
        <f t="shared" si="1291"/>
        <v>1.00035115</v>
      </c>
      <c r="M957" s="123">
        <f t="shared" si="1292"/>
        <v>833.55471709000005</v>
      </c>
      <c r="N957" s="27">
        <f t="shared" si="1247"/>
        <v>0</v>
      </c>
      <c r="O957" s="122">
        <f t="shared" si="1307"/>
        <v>0</v>
      </c>
      <c r="P957" s="123">
        <f t="shared" si="1280"/>
        <v>0</v>
      </c>
      <c r="Q957" s="122">
        <f t="shared" si="1244"/>
        <v>0.1268</v>
      </c>
      <c r="R957" s="130">
        <f t="shared" si="1239"/>
        <v>1.00096322</v>
      </c>
      <c r="S957" s="123">
        <f t="shared" si="1293"/>
        <v>0.80289657000000003</v>
      </c>
      <c r="T957" s="123">
        <f t="shared" si="1245"/>
        <v>0</v>
      </c>
      <c r="U957" s="131" t="str">
        <f t="shared" ref="U957" si="1310">U956</f>
        <v>J=</v>
      </c>
      <c r="V957" s="140">
        <f t="shared" si="1284"/>
        <v>44949</v>
      </c>
      <c r="W957" s="4"/>
      <c r="X957" s="4"/>
      <c r="Y957" s="4"/>
      <c r="AD957" s="5"/>
      <c r="AI957" s="13"/>
      <c r="AJ957" s="13"/>
      <c r="AK957" s="13"/>
      <c r="AL957" s="13"/>
      <c r="AM957" s="13"/>
      <c r="AN957" s="13"/>
      <c r="AO957" s="13"/>
      <c r="AP957" s="13"/>
      <c r="AQ957" s="13"/>
      <c r="AR957" s="13"/>
      <c r="AS957" s="13"/>
      <c r="AT957" s="13"/>
      <c r="AU957" s="13"/>
    </row>
    <row r="958" spans="1:161" x14ac:dyDescent="0.2">
      <c r="A958" s="125">
        <f t="shared" si="1241"/>
        <v>44922</v>
      </c>
      <c r="B958" s="123">
        <f t="shared" si="1287"/>
        <v>834.72310092999999</v>
      </c>
      <c r="C958" s="3">
        <f t="shared" si="1282"/>
        <v>833.26211710000007</v>
      </c>
      <c r="D958" s="126">
        <f t="shared" si="1288"/>
        <v>1046.896</v>
      </c>
      <c r="E958" s="175">
        <f>IF(DAY(A957)=$A$7,VLOOKUP(A957,[1]A!$A$15:$C$500,3),E957)</f>
        <v>1050.701</v>
      </c>
      <c r="F958" s="127">
        <f t="shared" si="1289"/>
        <v>44889</v>
      </c>
      <c r="G958" s="122">
        <f t="shared" si="1290"/>
        <v>3.6345539576041475E-3</v>
      </c>
      <c r="H958" s="128">
        <f t="shared" si="1251"/>
        <v>4</v>
      </c>
      <c r="I958" s="128">
        <f t="shared" si="1242"/>
        <v>31</v>
      </c>
      <c r="J958" s="123">
        <f t="shared" si="1243"/>
        <v>1.0004682340940863</v>
      </c>
      <c r="K958" s="123">
        <v>1</v>
      </c>
      <c r="L958" s="123">
        <f t="shared" si="1291"/>
        <v>1.0004682300000001</v>
      </c>
      <c r="M958" s="123">
        <f t="shared" si="1292"/>
        <v>833.65227542000002</v>
      </c>
      <c r="N958" s="27">
        <f t="shared" si="1247"/>
        <v>0</v>
      </c>
      <c r="O958" s="122">
        <f t="shared" si="1307"/>
        <v>0</v>
      </c>
      <c r="P958" s="123">
        <f t="shared" si="1280"/>
        <v>0</v>
      </c>
      <c r="Q958" s="122">
        <f t="shared" si="1244"/>
        <v>0.1268</v>
      </c>
      <c r="R958" s="130">
        <f t="shared" si="1239"/>
        <v>1.0012844990000001</v>
      </c>
      <c r="S958" s="123">
        <f t="shared" si="1293"/>
        <v>1.0708255099999999</v>
      </c>
      <c r="T958" s="123">
        <f t="shared" si="1245"/>
        <v>0</v>
      </c>
      <c r="U958" s="131" t="str">
        <f t="shared" ref="U958" si="1311">U957</f>
        <v>J=</v>
      </c>
      <c r="V958" s="140">
        <f t="shared" si="1284"/>
        <v>44949</v>
      </c>
      <c r="W958" s="4"/>
      <c r="X958" s="4"/>
      <c r="Y958" s="4"/>
      <c r="AD958" s="5"/>
      <c r="AI958" s="13"/>
      <c r="AJ958" s="13"/>
      <c r="AK958" s="13"/>
      <c r="AL958" s="13"/>
      <c r="AM958" s="13"/>
      <c r="AN958" s="13"/>
      <c r="AO958" s="13"/>
      <c r="AP958" s="13"/>
      <c r="AQ958" s="13"/>
      <c r="AR958" s="13"/>
      <c r="AS958" s="13"/>
      <c r="AT958" s="13"/>
      <c r="AU958" s="13"/>
    </row>
    <row r="959" spans="1:161" x14ac:dyDescent="0.2">
      <c r="A959" s="125">
        <f t="shared" si="1241"/>
        <v>44923</v>
      </c>
      <c r="B959" s="123">
        <f t="shared" si="1287"/>
        <v>835.08874593999997</v>
      </c>
      <c r="C959" s="3">
        <f t="shared" si="1282"/>
        <v>833.26211710000007</v>
      </c>
      <c r="D959" s="126">
        <f t="shared" si="1288"/>
        <v>1046.896</v>
      </c>
      <c r="E959" s="175">
        <f>IF(DAY(A958)=$A$7,VLOOKUP(A958,[1]A!$A$15:$C$500,3),E958)</f>
        <v>1050.701</v>
      </c>
      <c r="F959" s="127">
        <f t="shared" si="1289"/>
        <v>44889</v>
      </c>
      <c r="G959" s="122">
        <f t="shared" si="1290"/>
        <v>3.6345539576041475E-3</v>
      </c>
      <c r="H959" s="128">
        <f t="shared" si="1251"/>
        <v>5</v>
      </c>
      <c r="I959" s="128">
        <f t="shared" si="1242"/>
        <v>31</v>
      </c>
      <c r="J959" s="123">
        <f t="shared" si="1243"/>
        <v>1.0005853268703433</v>
      </c>
      <c r="K959" s="123">
        <v>1</v>
      </c>
      <c r="L959" s="123">
        <f t="shared" si="1291"/>
        <v>1.0005853199999999</v>
      </c>
      <c r="M959" s="123">
        <f t="shared" si="1292"/>
        <v>833.74984208000001</v>
      </c>
      <c r="N959" s="27">
        <f t="shared" si="1247"/>
        <v>0</v>
      </c>
      <c r="O959" s="122">
        <f t="shared" si="1307"/>
        <v>0</v>
      </c>
      <c r="P959" s="123">
        <f t="shared" si="1280"/>
        <v>0</v>
      </c>
      <c r="Q959" s="122">
        <f t="shared" si="1244"/>
        <v>0.1268</v>
      </c>
      <c r="R959" s="130">
        <f t="shared" si="1239"/>
        <v>1.001605882</v>
      </c>
      <c r="S959" s="123">
        <f t="shared" si="1293"/>
        <v>1.3389038600000001</v>
      </c>
      <c r="T959" s="123">
        <f t="shared" si="1245"/>
        <v>0</v>
      </c>
      <c r="U959" s="131" t="str">
        <f t="shared" ref="U959" si="1312">U958</f>
        <v>J=</v>
      </c>
      <c r="V959" s="140">
        <f t="shared" si="1284"/>
        <v>44949</v>
      </c>
      <c r="W959" s="4"/>
      <c r="X959" s="4"/>
      <c r="Y959" s="4"/>
      <c r="AD959" s="5"/>
      <c r="AI959" s="13"/>
      <c r="AJ959" s="13"/>
      <c r="AK959" s="13"/>
      <c r="AL959" s="13"/>
      <c r="AM959" s="13"/>
      <c r="AN959" s="13"/>
      <c r="AO959" s="13"/>
      <c r="AP959" s="13"/>
      <c r="AQ959" s="13"/>
      <c r="AR959" s="13"/>
      <c r="AS959" s="13"/>
      <c r="AT959" s="13"/>
      <c r="AU959" s="13"/>
    </row>
    <row r="960" spans="1:161" x14ac:dyDescent="0.2">
      <c r="A960" s="125">
        <f t="shared" si="1241"/>
        <v>44924</v>
      </c>
      <c r="B960" s="123">
        <f t="shared" si="1287"/>
        <v>835.45455541000001</v>
      </c>
      <c r="C960" s="3">
        <f t="shared" si="1282"/>
        <v>833.26211710000007</v>
      </c>
      <c r="D960" s="126">
        <f t="shared" si="1288"/>
        <v>1046.896</v>
      </c>
      <c r="E960" s="175">
        <f>IF(DAY(A959)=$A$7,VLOOKUP(A959,[1]A!$A$15:$C$500,3),E959)</f>
        <v>1050.701</v>
      </c>
      <c r="F960" s="127">
        <f t="shared" si="1289"/>
        <v>44889</v>
      </c>
      <c r="G960" s="122">
        <f t="shared" si="1290"/>
        <v>3.6345539576041475E-3</v>
      </c>
      <c r="H960" s="128">
        <f t="shared" si="1251"/>
        <v>6</v>
      </c>
      <c r="I960" s="128">
        <f t="shared" si="1242"/>
        <v>31</v>
      </c>
      <c r="J960" s="123">
        <f t="shared" si="1243"/>
        <v>1.0007024333509018</v>
      </c>
      <c r="K960" s="123">
        <v>1</v>
      </c>
      <c r="L960" s="123">
        <f t="shared" si="1291"/>
        <v>1.00070243</v>
      </c>
      <c r="M960" s="123">
        <f t="shared" si="1292"/>
        <v>833.84742540000002</v>
      </c>
      <c r="N960" s="27">
        <f t="shared" si="1247"/>
        <v>0</v>
      </c>
      <c r="O960" s="122">
        <f t="shared" si="1307"/>
        <v>0</v>
      </c>
      <c r="P960" s="123">
        <f t="shared" si="1280"/>
        <v>0</v>
      </c>
      <c r="Q960" s="122">
        <f t="shared" si="1244"/>
        <v>0.1268</v>
      </c>
      <c r="R960" s="130">
        <f t="shared" si="1239"/>
        <v>1.001927367</v>
      </c>
      <c r="S960" s="123">
        <f t="shared" si="1293"/>
        <v>1.6071300100000001</v>
      </c>
      <c r="T960" s="123">
        <f t="shared" si="1245"/>
        <v>0</v>
      </c>
      <c r="U960" s="131" t="str">
        <f t="shared" ref="U960" si="1313">U959</f>
        <v>J=</v>
      </c>
      <c r="V960" s="140">
        <f t="shared" si="1284"/>
        <v>44949</v>
      </c>
      <c r="W960" s="4"/>
      <c r="X960" s="4"/>
      <c r="Y960" s="4"/>
      <c r="AD960" s="5"/>
      <c r="AI960" s="13"/>
      <c r="AJ960" s="13"/>
      <c r="AK960" s="13"/>
      <c r="AL960" s="13"/>
      <c r="AM960" s="13"/>
      <c r="AN960" s="13"/>
      <c r="AO960" s="13"/>
      <c r="AP960" s="13"/>
      <c r="AQ960" s="13"/>
      <c r="AR960" s="13"/>
      <c r="AS960" s="13"/>
      <c r="AT960" s="13"/>
      <c r="AU960" s="13"/>
    </row>
    <row r="961" spans="1:47" x14ac:dyDescent="0.2">
      <c r="A961" s="125">
        <f t="shared" si="1241"/>
        <v>44925</v>
      </c>
      <c r="B961" s="123">
        <f t="shared" si="1287"/>
        <v>835.82052270000008</v>
      </c>
      <c r="C961" s="3">
        <f t="shared" si="1282"/>
        <v>833.26211710000007</v>
      </c>
      <c r="D961" s="126">
        <f t="shared" si="1288"/>
        <v>1046.896</v>
      </c>
      <c r="E961" s="175">
        <f>IF(DAY(A960)=$A$7,VLOOKUP(A960,[1]A!$A$15:$C$500,3),E960)</f>
        <v>1050.701</v>
      </c>
      <c r="F961" s="127">
        <f t="shared" si="1289"/>
        <v>44889</v>
      </c>
      <c r="G961" s="122">
        <f t="shared" si="1290"/>
        <v>3.6345539576041475E-3</v>
      </c>
      <c r="H961" s="128">
        <f t="shared" si="1251"/>
        <v>7</v>
      </c>
      <c r="I961" s="128">
        <f t="shared" si="1242"/>
        <v>31</v>
      </c>
      <c r="J961" s="123">
        <f t="shared" si="1243"/>
        <v>1.0008195535373658</v>
      </c>
      <c r="K961" s="123">
        <v>1</v>
      </c>
      <c r="L961" s="123">
        <f t="shared" si="1291"/>
        <v>1.0008195499999999</v>
      </c>
      <c r="M961" s="123">
        <f t="shared" si="1292"/>
        <v>833.94501706000005</v>
      </c>
      <c r="N961" s="27">
        <f t="shared" si="1247"/>
        <v>0</v>
      </c>
      <c r="O961" s="122">
        <f t="shared" si="1307"/>
        <v>0</v>
      </c>
      <c r="P961" s="123">
        <f t="shared" si="1280"/>
        <v>0</v>
      </c>
      <c r="Q961" s="122">
        <f t="shared" si="1244"/>
        <v>0.1268</v>
      </c>
      <c r="R961" s="130">
        <f t="shared" si="1239"/>
        <v>1.0022489560000001</v>
      </c>
      <c r="S961" s="123">
        <f t="shared" si="1293"/>
        <v>1.8755056400000001</v>
      </c>
      <c r="T961" s="123">
        <f t="shared" si="1245"/>
        <v>0</v>
      </c>
      <c r="U961" s="131" t="str">
        <f t="shared" ref="U961" si="1314">U960</f>
        <v>J=</v>
      </c>
      <c r="V961" s="140">
        <f t="shared" si="1284"/>
        <v>44949</v>
      </c>
      <c r="W961" s="4"/>
      <c r="X961" s="4"/>
      <c r="Y961" s="4"/>
      <c r="AD961" s="5"/>
      <c r="AI961" s="13"/>
      <c r="AJ961" s="13"/>
      <c r="AK961" s="13"/>
      <c r="AL961" s="13"/>
      <c r="AM961" s="13"/>
      <c r="AN961" s="13"/>
      <c r="AO961" s="13"/>
      <c r="AP961" s="13"/>
      <c r="AQ961" s="13"/>
      <c r="AR961" s="13"/>
      <c r="AS961" s="13"/>
      <c r="AT961" s="13"/>
      <c r="AU961" s="13"/>
    </row>
    <row r="962" spans="1:47" x14ac:dyDescent="0.2">
      <c r="A962" s="125">
        <f t="shared" si="1241"/>
        <v>44926</v>
      </c>
      <c r="B962" s="123">
        <f t="shared" si="1287"/>
        <v>836.18664703000002</v>
      </c>
      <c r="C962" s="3">
        <f t="shared" si="1282"/>
        <v>833.26211710000007</v>
      </c>
      <c r="D962" s="126">
        <f t="shared" si="1288"/>
        <v>1046.896</v>
      </c>
      <c r="E962" s="175">
        <f>IF(DAY(A961)=$A$7,VLOOKUP(A961,[1]A!$A$15:$C$500,3),E961)</f>
        <v>1050.701</v>
      </c>
      <c r="F962" s="127">
        <f t="shared" si="1289"/>
        <v>44889</v>
      </c>
      <c r="G962" s="122">
        <f t="shared" si="1290"/>
        <v>3.6345539576041475E-3</v>
      </c>
      <c r="H962" s="128">
        <f t="shared" si="1251"/>
        <v>8</v>
      </c>
      <c r="I962" s="128">
        <f t="shared" si="1242"/>
        <v>31</v>
      </c>
      <c r="J962" s="123">
        <f t="shared" si="1243"/>
        <v>1.0009366874313392</v>
      </c>
      <c r="K962" s="123">
        <v>1</v>
      </c>
      <c r="L962" s="123">
        <f t="shared" si="1291"/>
        <v>1.0009366799999999</v>
      </c>
      <c r="M962" s="123">
        <f t="shared" si="1292"/>
        <v>834.04261704999999</v>
      </c>
      <c r="N962" s="27">
        <f t="shared" si="1247"/>
        <v>0</v>
      </c>
      <c r="O962" s="122">
        <f t="shared" si="1307"/>
        <v>0</v>
      </c>
      <c r="P962" s="123">
        <f t="shared" si="1280"/>
        <v>0</v>
      </c>
      <c r="Q962" s="122">
        <f t="shared" si="1244"/>
        <v>0.1268</v>
      </c>
      <c r="R962" s="130">
        <f t="shared" si="1239"/>
        <v>1.0025706480000001</v>
      </c>
      <c r="S962" s="123">
        <f t="shared" si="1293"/>
        <v>2.14402998</v>
      </c>
      <c r="T962" s="123">
        <f t="shared" si="1245"/>
        <v>0</v>
      </c>
      <c r="U962" s="131" t="str">
        <f t="shared" ref="U962" si="1315">U961</f>
        <v>J=</v>
      </c>
      <c r="V962" s="140">
        <f t="shared" si="1284"/>
        <v>44949</v>
      </c>
      <c r="W962" s="4"/>
      <c r="X962" s="4"/>
      <c r="Y962" s="4"/>
      <c r="AD962" s="5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  <c r="AU962" s="10"/>
    </row>
    <row r="963" spans="1:47" x14ac:dyDescent="0.2">
      <c r="A963" s="125">
        <f t="shared" si="1241"/>
        <v>44927</v>
      </c>
      <c r="B963" s="123">
        <f t="shared" si="1287"/>
        <v>836.55293678999999</v>
      </c>
      <c r="C963" s="3">
        <f t="shared" si="1282"/>
        <v>833.26211710000007</v>
      </c>
      <c r="D963" s="126">
        <f t="shared" si="1288"/>
        <v>1046.896</v>
      </c>
      <c r="E963" s="175">
        <f>IF(DAY(A962)=$A$7,VLOOKUP(A962,[1]A!$A$15:$C$500,3),E962)</f>
        <v>1050.701</v>
      </c>
      <c r="F963" s="127">
        <f t="shared" si="1289"/>
        <v>44889</v>
      </c>
      <c r="G963" s="122">
        <f t="shared" si="1290"/>
        <v>3.6345539576041475E-3</v>
      </c>
      <c r="H963" s="128">
        <f t="shared" si="1251"/>
        <v>9</v>
      </c>
      <c r="I963" s="128">
        <f t="shared" si="1242"/>
        <v>31</v>
      </c>
      <c r="J963" s="123">
        <f t="shared" si="1243"/>
        <v>1.0010538350344265</v>
      </c>
      <c r="K963" s="123">
        <v>1</v>
      </c>
      <c r="L963" s="123">
        <f t="shared" si="1291"/>
        <v>1.00105383</v>
      </c>
      <c r="M963" s="123">
        <f t="shared" si="1292"/>
        <v>834.14023370999996</v>
      </c>
      <c r="N963" s="27">
        <f t="shared" si="1247"/>
        <v>0</v>
      </c>
      <c r="O963" s="122">
        <f t="shared" si="1307"/>
        <v>0</v>
      </c>
      <c r="P963" s="123">
        <f t="shared" si="1280"/>
        <v>0</v>
      </c>
      <c r="Q963" s="122">
        <f t="shared" si="1244"/>
        <v>0.1268</v>
      </c>
      <c r="R963" s="130">
        <f t="shared" si="1239"/>
        <v>1.0028924429999999</v>
      </c>
      <c r="S963" s="123">
        <f t="shared" si="1293"/>
        <v>2.41270308</v>
      </c>
      <c r="T963" s="123">
        <f t="shared" si="1245"/>
        <v>0</v>
      </c>
      <c r="U963" s="131" t="str">
        <f t="shared" ref="U963" si="1316">U962</f>
        <v>J=</v>
      </c>
      <c r="V963" s="140">
        <f t="shared" si="1284"/>
        <v>44949</v>
      </c>
      <c r="W963" s="4"/>
      <c r="X963" s="4"/>
      <c r="Y963" s="4"/>
      <c r="AD963" s="5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  <c r="AU963" s="10"/>
    </row>
    <row r="964" spans="1:47" x14ac:dyDescent="0.2">
      <c r="A964" s="125">
        <f t="shared" si="1241"/>
        <v>44928</v>
      </c>
      <c r="B964" s="123">
        <f t="shared" si="1287"/>
        <v>836.91938447999996</v>
      </c>
      <c r="C964" s="3">
        <f t="shared" si="1282"/>
        <v>833.26211710000007</v>
      </c>
      <c r="D964" s="126">
        <f t="shared" si="1288"/>
        <v>1046.896</v>
      </c>
      <c r="E964" s="175">
        <f>IF(DAY(A963)=$A$7,VLOOKUP(A963,[1]A!$A$15:$C$500,3),E963)</f>
        <v>1050.701</v>
      </c>
      <c r="F964" s="127">
        <f t="shared" si="1289"/>
        <v>44889</v>
      </c>
      <c r="G964" s="122">
        <f t="shared" si="1290"/>
        <v>3.6345539576041475E-3</v>
      </c>
      <c r="H964" s="128">
        <f t="shared" si="1251"/>
        <v>10</v>
      </c>
      <c r="I964" s="128">
        <f t="shared" si="1242"/>
        <v>31</v>
      </c>
      <c r="J964" s="123">
        <f t="shared" si="1243"/>
        <v>1.0011709963482318</v>
      </c>
      <c r="K964" s="123">
        <v>1</v>
      </c>
      <c r="L964" s="123">
        <f t="shared" si="1291"/>
        <v>1.0011709900000001</v>
      </c>
      <c r="M964" s="123">
        <f t="shared" si="1292"/>
        <v>834.23785869999995</v>
      </c>
      <c r="N964" s="27">
        <f t="shared" si="1247"/>
        <v>0</v>
      </c>
      <c r="O964" s="122">
        <f t="shared" si="1307"/>
        <v>0</v>
      </c>
      <c r="P964" s="123">
        <f t="shared" si="1280"/>
        <v>0</v>
      </c>
      <c r="Q964" s="122">
        <f t="shared" si="1244"/>
        <v>0.1268</v>
      </c>
      <c r="R964" s="130">
        <f t="shared" si="1239"/>
        <v>1.0032143419999999</v>
      </c>
      <c r="S964" s="123">
        <f t="shared" si="1293"/>
        <v>2.6815257799999999</v>
      </c>
      <c r="T964" s="123">
        <f t="shared" si="1245"/>
        <v>0</v>
      </c>
      <c r="U964" s="131" t="str">
        <f t="shared" ref="U964" si="1317">U963</f>
        <v>J=</v>
      </c>
      <c r="V964" s="140">
        <f t="shared" si="1284"/>
        <v>44949</v>
      </c>
      <c r="W964" s="4"/>
      <c r="X964" s="4"/>
      <c r="Y964" s="4"/>
      <c r="AD964" s="5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  <c r="AU964" s="10"/>
    </row>
    <row r="965" spans="1:47" x14ac:dyDescent="0.2">
      <c r="A965" s="125">
        <f t="shared" si="1241"/>
        <v>44929</v>
      </c>
      <c r="B965" s="123">
        <f t="shared" si="1287"/>
        <v>837.28599769999994</v>
      </c>
      <c r="C965" s="3">
        <f t="shared" si="1282"/>
        <v>833.26211710000007</v>
      </c>
      <c r="D965" s="126">
        <f t="shared" si="1288"/>
        <v>1046.896</v>
      </c>
      <c r="E965" s="175">
        <f>IF(DAY(A964)=$A$7,VLOOKUP(A964,[1]A!$A$15:$C$500,3),E964)</f>
        <v>1050.701</v>
      </c>
      <c r="F965" s="127">
        <f t="shared" si="1289"/>
        <v>44889</v>
      </c>
      <c r="G965" s="122">
        <f t="shared" si="1290"/>
        <v>3.6345539576041475E-3</v>
      </c>
      <c r="H965" s="128">
        <f t="shared" si="1251"/>
        <v>11</v>
      </c>
      <c r="I965" s="128">
        <f t="shared" si="1242"/>
        <v>31</v>
      </c>
      <c r="J965" s="123">
        <f t="shared" si="1243"/>
        <v>1.0012881713743602</v>
      </c>
      <c r="K965" s="123">
        <v>1</v>
      </c>
      <c r="L965" s="123">
        <f t="shared" si="1291"/>
        <v>1.00128817</v>
      </c>
      <c r="M965" s="123">
        <f t="shared" si="1292"/>
        <v>834.33550035999997</v>
      </c>
      <c r="N965" s="27">
        <f t="shared" si="1247"/>
        <v>0</v>
      </c>
      <c r="O965" s="122">
        <f t="shared" si="1307"/>
        <v>0</v>
      </c>
      <c r="P965" s="123">
        <f t="shared" si="1280"/>
        <v>0</v>
      </c>
      <c r="Q965" s="122">
        <f t="shared" si="1244"/>
        <v>0.1268</v>
      </c>
      <c r="R965" s="130">
        <f t="shared" si="1239"/>
        <v>1.003536344</v>
      </c>
      <c r="S965" s="123">
        <f t="shared" si="1293"/>
        <v>2.9504973400000001</v>
      </c>
      <c r="T965" s="123">
        <f t="shared" si="1245"/>
        <v>0</v>
      </c>
      <c r="U965" s="131" t="str">
        <f t="shared" ref="U965" si="1318">U964</f>
        <v>J=</v>
      </c>
      <c r="V965" s="140">
        <f t="shared" si="1284"/>
        <v>44949</v>
      </c>
      <c r="W965" s="4"/>
      <c r="X965" s="4"/>
      <c r="Y965" s="4"/>
      <c r="AD965" s="5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  <c r="AU965" s="10"/>
    </row>
    <row r="966" spans="1:47" x14ac:dyDescent="0.2">
      <c r="A966" s="125">
        <f t="shared" si="1241"/>
        <v>44930</v>
      </c>
      <c r="B966" s="123">
        <f t="shared" si="1287"/>
        <v>837.65276809</v>
      </c>
      <c r="C966" s="3">
        <f t="shared" si="1282"/>
        <v>833.26211710000007</v>
      </c>
      <c r="D966" s="126">
        <f t="shared" si="1288"/>
        <v>1046.896</v>
      </c>
      <c r="E966" s="175">
        <f>IF(DAY(A965)=$A$7,VLOOKUP(A965,[1]A!$A$15:$C$500,3),E965)</f>
        <v>1050.701</v>
      </c>
      <c r="F966" s="127">
        <f t="shared" si="1289"/>
        <v>44889</v>
      </c>
      <c r="G966" s="122">
        <f t="shared" si="1290"/>
        <v>3.6345539576041475E-3</v>
      </c>
      <c r="H966" s="128">
        <f t="shared" si="1251"/>
        <v>12</v>
      </c>
      <c r="I966" s="128">
        <f t="shared" si="1242"/>
        <v>31</v>
      </c>
      <c r="J966" s="123">
        <f t="shared" si="1243"/>
        <v>1.0014053601144162</v>
      </c>
      <c r="K966" s="123">
        <v>1</v>
      </c>
      <c r="L966" s="123">
        <f t="shared" si="1291"/>
        <v>1.0014053599999999</v>
      </c>
      <c r="M966" s="123">
        <f t="shared" si="1292"/>
        <v>834.43315034</v>
      </c>
      <c r="N966" s="27">
        <f t="shared" si="1247"/>
        <v>0</v>
      </c>
      <c r="O966" s="122">
        <f t="shared" si="1307"/>
        <v>0</v>
      </c>
      <c r="P966" s="123">
        <f t="shared" si="1280"/>
        <v>0</v>
      </c>
      <c r="Q966" s="122">
        <f t="shared" si="1244"/>
        <v>0.1268</v>
      </c>
      <c r="R966" s="130">
        <f t="shared" si="1239"/>
        <v>1.003858449</v>
      </c>
      <c r="S966" s="123">
        <f t="shared" si="1293"/>
        <v>3.2196177499999998</v>
      </c>
      <c r="T966" s="123">
        <f t="shared" si="1245"/>
        <v>0</v>
      </c>
      <c r="U966" s="131" t="str">
        <f t="shared" ref="U966" si="1319">U965</f>
        <v>J=</v>
      </c>
      <c r="V966" s="140">
        <f t="shared" si="1284"/>
        <v>44949</v>
      </c>
      <c r="W966" s="4"/>
      <c r="X966" s="4"/>
      <c r="Y966" s="4"/>
      <c r="AD966" s="5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  <c r="AU966" s="10"/>
    </row>
    <row r="967" spans="1:47" x14ac:dyDescent="0.2">
      <c r="A967" s="125">
        <f t="shared" si="1241"/>
        <v>44931</v>
      </c>
      <c r="B967" s="123">
        <f t="shared" si="1287"/>
        <v>838.01969656000006</v>
      </c>
      <c r="C967" s="3">
        <f t="shared" si="1282"/>
        <v>833.26211710000007</v>
      </c>
      <c r="D967" s="126">
        <f t="shared" si="1288"/>
        <v>1046.896</v>
      </c>
      <c r="E967" s="175">
        <f>IF(DAY(A966)=$A$7,VLOOKUP(A966,[1]A!$A$15:$C$500,3),E966)</f>
        <v>1050.701</v>
      </c>
      <c r="F967" s="127">
        <f t="shared" si="1289"/>
        <v>44889</v>
      </c>
      <c r="G967" s="122">
        <f t="shared" si="1290"/>
        <v>3.6345539576041475E-3</v>
      </c>
      <c r="H967" s="128">
        <f t="shared" si="1251"/>
        <v>13</v>
      </c>
      <c r="I967" s="128">
        <f t="shared" si="1242"/>
        <v>31</v>
      </c>
      <c r="J967" s="123">
        <f t="shared" si="1243"/>
        <v>1.0015225625700053</v>
      </c>
      <c r="K967" s="123">
        <v>1</v>
      </c>
      <c r="L967" s="123">
        <f t="shared" si="1291"/>
        <v>1.00152256</v>
      </c>
      <c r="M967" s="123">
        <f t="shared" si="1292"/>
        <v>834.53080866000005</v>
      </c>
      <c r="N967" s="27">
        <f t="shared" si="1247"/>
        <v>0</v>
      </c>
      <c r="O967" s="122">
        <f t="shared" si="1307"/>
        <v>0</v>
      </c>
      <c r="P967" s="123">
        <f t="shared" si="1280"/>
        <v>0</v>
      </c>
      <c r="Q967" s="122">
        <f t="shared" si="1244"/>
        <v>0.1268</v>
      </c>
      <c r="R967" s="130">
        <f t="shared" si="1239"/>
        <v>1.0041806579999999</v>
      </c>
      <c r="S967" s="123">
        <f t="shared" si="1293"/>
        <v>3.4888878999999999</v>
      </c>
      <c r="T967" s="123">
        <f t="shared" si="1245"/>
        <v>0</v>
      </c>
      <c r="U967" s="131" t="str">
        <f t="shared" ref="U967" si="1320">U966</f>
        <v>J=</v>
      </c>
      <c r="V967" s="140">
        <f t="shared" si="1284"/>
        <v>44949</v>
      </c>
      <c r="W967" s="4"/>
      <c r="X967" s="4"/>
      <c r="Y967" s="4"/>
      <c r="AD967" s="5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  <c r="AU967" s="10"/>
    </row>
    <row r="968" spans="1:47" x14ac:dyDescent="0.2">
      <c r="A968" s="125">
        <f t="shared" si="1241"/>
        <v>44932</v>
      </c>
      <c r="B968" s="123">
        <f t="shared" si="1287"/>
        <v>838.38678230000005</v>
      </c>
      <c r="C968" s="3">
        <f t="shared" si="1282"/>
        <v>833.26211710000007</v>
      </c>
      <c r="D968" s="126">
        <f t="shared" si="1288"/>
        <v>1046.896</v>
      </c>
      <c r="E968" s="175">
        <f>IF(DAY(A967)=$A$7,VLOOKUP(A967,[1]A!$A$15:$C$500,3),E967)</f>
        <v>1050.701</v>
      </c>
      <c r="F968" s="127">
        <f t="shared" si="1289"/>
        <v>44889</v>
      </c>
      <c r="G968" s="122">
        <f t="shared" si="1290"/>
        <v>3.6345539576041475E-3</v>
      </c>
      <c r="H968" s="128">
        <f t="shared" si="1251"/>
        <v>14</v>
      </c>
      <c r="I968" s="128">
        <f t="shared" si="1242"/>
        <v>31</v>
      </c>
      <c r="J968" s="123">
        <f t="shared" si="1243"/>
        <v>1.0016397787427322</v>
      </c>
      <c r="K968" s="123">
        <v>1</v>
      </c>
      <c r="L968" s="123">
        <f t="shared" si="1291"/>
        <v>1.0016397699999999</v>
      </c>
      <c r="M968" s="123">
        <f t="shared" si="1292"/>
        <v>834.62847532000001</v>
      </c>
      <c r="N968" s="27">
        <f t="shared" si="1247"/>
        <v>0</v>
      </c>
      <c r="O968" s="122">
        <f t="shared" si="1307"/>
        <v>0</v>
      </c>
      <c r="P968" s="123">
        <f t="shared" si="1280"/>
        <v>0</v>
      </c>
      <c r="Q968" s="122">
        <f t="shared" si="1244"/>
        <v>0.1268</v>
      </c>
      <c r="R968" s="130">
        <f t="shared" si="1239"/>
        <v>1.0045029700000001</v>
      </c>
      <c r="S968" s="123">
        <f t="shared" si="1293"/>
        <v>3.75830698</v>
      </c>
      <c r="T968" s="123">
        <f t="shared" si="1245"/>
        <v>0</v>
      </c>
      <c r="U968" s="131" t="str">
        <f t="shared" ref="U968" si="1321">U967</f>
        <v>J=</v>
      </c>
      <c r="V968" s="140">
        <f t="shared" si="1284"/>
        <v>44949</v>
      </c>
      <c r="W968" s="4"/>
      <c r="X968" s="4"/>
      <c r="Y968" s="4"/>
      <c r="AD968" s="5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  <c r="AU968" s="10"/>
    </row>
    <row r="969" spans="1:47" x14ac:dyDescent="0.2">
      <c r="A969" s="125">
        <f t="shared" si="1241"/>
        <v>44933</v>
      </c>
      <c r="B969" s="123">
        <f t="shared" si="1287"/>
        <v>838.75403370999993</v>
      </c>
      <c r="C969" s="3">
        <f t="shared" si="1282"/>
        <v>833.26211710000007</v>
      </c>
      <c r="D969" s="126">
        <f t="shared" si="1288"/>
        <v>1046.896</v>
      </c>
      <c r="E969" s="175">
        <f>IF(DAY(A968)=$A$7,VLOOKUP(A968,[1]A!$A$15:$C$500,3),E968)</f>
        <v>1050.701</v>
      </c>
      <c r="F969" s="127">
        <f t="shared" si="1289"/>
        <v>44889</v>
      </c>
      <c r="G969" s="122">
        <f t="shared" si="1290"/>
        <v>3.6345539576041475E-3</v>
      </c>
      <c r="H969" s="128">
        <f t="shared" si="1251"/>
        <v>15</v>
      </c>
      <c r="I969" s="128">
        <f t="shared" si="1242"/>
        <v>31</v>
      </c>
      <c r="J969" s="123">
        <f t="shared" si="1243"/>
        <v>1.0017570086342027</v>
      </c>
      <c r="K969" s="123">
        <v>1</v>
      </c>
      <c r="L969" s="123">
        <f t="shared" si="1291"/>
        <v>1.001757</v>
      </c>
      <c r="M969" s="123">
        <f t="shared" si="1292"/>
        <v>834.72615862999999</v>
      </c>
      <c r="N969" s="27">
        <f t="shared" si="1247"/>
        <v>0</v>
      </c>
      <c r="O969" s="122">
        <f t="shared" si="1307"/>
        <v>0</v>
      </c>
      <c r="P969" s="123">
        <f t="shared" si="1280"/>
        <v>0</v>
      </c>
      <c r="Q969" s="122">
        <f t="shared" si="1244"/>
        <v>0.1268</v>
      </c>
      <c r="R969" s="130">
        <f t="shared" si="1239"/>
        <v>1.004825385</v>
      </c>
      <c r="S969" s="123">
        <f t="shared" si="1293"/>
        <v>4.0278750800000003</v>
      </c>
      <c r="T969" s="123">
        <f t="shared" si="1245"/>
        <v>0</v>
      </c>
      <c r="U969" s="131" t="str">
        <f t="shared" ref="U969" si="1322">U968</f>
        <v>J=</v>
      </c>
      <c r="V969" s="140">
        <f t="shared" si="1284"/>
        <v>44949</v>
      </c>
      <c r="W969" s="4"/>
      <c r="X969" s="4"/>
      <c r="Y969" s="4"/>
      <c r="AD969" s="5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  <c r="AU969" s="10"/>
    </row>
    <row r="970" spans="1:47" x14ac:dyDescent="0.2">
      <c r="A970" s="125">
        <f t="shared" si="1241"/>
        <v>44934</v>
      </c>
      <c r="B970" s="123">
        <f t="shared" si="1287"/>
        <v>839.12145169999997</v>
      </c>
      <c r="C970" s="3">
        <f t="shared" si="1282"/>
        <v>833.26211710000007</v>
      </c>
      <c r="D970" s="126">
        <f t="shared" si="1288"/>
        <v>1046.896</v>
      </c>
      <c r="E970" s="175">
        <f>IF(DAY(A969)=$A$7,VLOOKUP(A969,[1]A!$A$15:$C$500,3),E969)</f>
        <v>1050.701</v>
      </c>
      <c r="F970" s="127">
        <f t="shared" si="1289"/>
        <v>44889</v>
      </c>
      <c r="G970" s="122">
        <f t="shared" si="1290"/>
        <v>3.6345539576041475E-3</v>
      </c>
      <c r="H970" s="128">
        <f t="shared" si="1251"/>
        <v>16</v>
      </c>
      <c r="I970" s="128">
        <f t="shared" si="1242"/>
        <v>31</v>
      </c>
      <c r="J970" s="123">
        <f t="shared" si="1243"/>
        <v>1.0018742522460224</v>
      </c>
      <c r="K970" s="123">
        <v>1</v>
      </c>
      <c r="L970" s="123">
        <f t="shared" si="1291"/>
        <v>1.00187425</v>
      </c>
      <c r="M970" s="123">
        <f t="shared" si="1292"/>
        <v>834.82385862000001</v>
      </c>
      <c r="N970" s="27">
        <f t="shared" si="1247"/>
        <v>0</v>
      </c>
      <c r="O970" s="122">
        <f t="shared" si="1307"/>
        <v>0</v>
      </c>
      <c r="P970" s="123">
        <f t="shared" si="1280"/>
        <v>0</v>
      </c>
      <c r="Q970" s="122">
        <f t="shared" si="1244"/>
        <v>0.1268</v>
      </c>
      <c r="R970" s="130">
        <f t="shared" ref="R970:R1033" si="1323">ROUND((1+Q970)^(1/12)^(H970/I970),9)</f>
        <v>1.005147904</v>
      </c>
      <c r="S970" s="123">
        <f t="shared" si="1293"/>
        <v>4.2975930800000004</v>
      </c>
      <c r="T970" s="123">
        <f t="shared" si="1245"/>
        <v>0</v>
      </c>
      <c r="U970" s="131" t="str">
        <f t="shared" ref="U970" si="1324">U969</f>
        <v>J=</v>
      </c>
      <c r="V970" s="140">
        <f t="shared" si="1284"/>
        <v>44949</v>
      </c>
      <c r="W970" s="4"/>
      <c r="X970" s="4"/>
      <c r="Y970" s="4"/>
      <c r="AD970" s="5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  <c r="AU970" s="10"/>
    </row>
    <row r="971" spans="1:47" x14ac:dyDescent="0.2">
      <c r="A971" s="125">
        <f t="shared" ref="A971:A1034" si="1325">(A970+1)</f>
        <v>44935</v>
      </c>
      <c r="B971" s="123">
        <f t="shared" si="1287"/>
        <v>839.48901952000006</v>
      </c>
      <c r="C971" s="3">
        <f t="shared" si="1282"/>
        <v>833.26211710000007</v>
      </c>
      <c r="D971" s="126">
        <f t="shared" si="1288"/>
        <v>1046.896</v>
      </c>
      <c r="E971" s="175">
        <f>IF(DAY(A970)=$A$7,VLOOKUP(A970,[1]A!$A$15:$C$500,3),E970)</f>
        <v>1050.701</v>
      </c>
      <c r="F971" s="127">
        <f t="shared" si="1289"/>
        <v>44889</v>
      </c>
      <c r="G971" s="122">
        <f t="shared" si="1290"/>
        <v>3.6345539576041475E-3</v>
      </c>
      <c r="H971" s="128">
        <f t="shared" si="1251"/>
        <v>17</v>
      </c>
      <c r="I971" s="128">
        <f t="shared" ref="I971:I1034" si="1326">IF(DAY(A971)=A$7+1,DAY(EOMONTH(A971,0)),I970)</f>
        <v>31</v>
      </c>
      <c r="J971" s="123">
        <f t="shared" ref="J971:J1034" si="1327">IF(E971&gt;D971,((E971/D971)^(H971/I971)),1)</f>
        <v>1.0019915095797971</v>
      </c>
      <c r="K971" s="123">
        <v>1</v>
      </c>
      <c r="L971" s="123">
        <f t="shared" si="1291"/>
        <v>1.0019914999999999</v>
      </c>
      <c r="M971" s="123">
        <f t="shared" si="1292"/>
        <v>834.92155860000003</v>
      </c>
      <c r="N971" s="27">
        <f t="shared" si="1247"/>
        <v>0</v>
      </c>
      <c r="O971" s="122">
        <f t="shared" si="1307"/>
        <v>0</v>
      </c>
      <c r="P971" s="123">
        <f t="shared" si="1280"/>
        <v>0</v>
      </c>
      <c r="Q971" s="122">
        <f t="shared" ref="Q971:Q1034" si="1328">(Q970)</f>
        <v>0.1268</v>
      </c>
      <c r="R971" s="130">
        <f t="shared" si="1323"/>
        <v>1.0054705269999999</v>
      </c>
      <c r="S971" s="123">
        <f t="shared" si="1293"/>
        <v>4.5674609200000003</v>
      </c>
      <c r="T971" s="123">
        <f t="shared" ref="T971:T1034" si="1329">IF(N971&gt;0,P971+S971,0)</f>
        <v>0</v>
      </c>
      <c r="U971" s="131" t="str">
        <f t="shared" ref="U971" si="1330">U970</f>
        <v>J=</v>
      </c>
      <c r="V971" s="140">
        <f t="shared" si="1284"/>
        <v>44949</v>
      </c>
      <c r="W971" s="4"/>
      <c r="X971" s="4"/>
      <c r="Y971" s="4"/>
      <c r="AD971" s="5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  <c r="AU971" s="10"/>
    </row>
    <row r="972" spans="1:47" x14ac:dyDescent="0.2">
      <c r="A972" s="125">
        <f t="shared" si="1325"/>
        <v>44936</v>
      </c>
      <c r="B972" s="123">
        <f t="shared" si="1287"/>
        <v>839.85676153999998</v>
      </c>
      <c r="C972" s="3">
        <f t="shared" si="1282"/>
        <v>833.26211710000007</v>
      </c>
      <c r="D972" s="126">
        <f t="shared" si="1288"/>
        <v>1046.896</v>
      </c>
      <c r="E972" s="175">
        <f>IF(DAY(A971)=$A$7,VLOOKUP(A971,[1]A!$A$15:$C$500,3),E971)</f>
        <v>1050.701</v>
      </c>
      <c r="F972" s="127">
        <f t="shared" si="1289"/>
        <v>44889</v>
      </c>
      <c r="G972" s="122">
        <f t="shared" si="1290"/>
        <v>3.6345539576041475E-3</v>
      </c>
      <c r="H972" s="128">
        <f t="shared" si="1251"/>
        <v>18</v>
      </c>
      <c r="I972" s="128">
        <f t="shared" si="1326"/>
        <v>31</v>
      </c>
      <c r="J972" s="123">
        <f t="shared" si="1327"/>
        <v>1.0021087806371325</v>
      </c>
      <c r="K972" s="123">
        <v>1</v>
      </c>
      <c r="L972" s="123">
        <f t="shared" si="1291"/>
        <v>1.0021087799999999</v>
      </c>
      <c r="M972" s="123">
        <f t="shared" si="1292"/>
        <v>835.01928357999998</v>
      </c>
      <c r="N972" s="27">
        <f t="shared" ref="N972:N1035" si="1331">IF(DAY(A972)=A$7,VLOOKUP(A972,$Y$10:$AG$75,8),0)</f>
        <v>0</v>
      </c>
      <c r="O972" s="122">
        <f t="shared" si="1307"/>
        <v>0</v>
      </c>
      <c r="P972" s="123">
        <f t="shared" si="1280"/>
        <v>0</v>
      </c>
      <c r="Q972" s="122">
        <f t="shared" si="1328"/>
        <v>0.1268</v>
      </c>
      <c r="R972" s="130">
        <f t="shared" si="1323"/>
        <v>1.005793253</v>
      </c>
      <c r="S972" s="123">
        <f t="shared" si="1293"/>
        <v>4.8374779600000002</v>
      </c>
      <c r="T972" s="123">
        <f t="shared" si="1329"/>
        <v>0</v>
      </c>
      <c r="U972" s="131" t="str">
        <f t="shared" ref="U972" si="1332">U971</f>
        <v>J=</v>
      </c>
      <c r="V972" s="140">
        <f t="shared" si="1284"/>
        <v>44949</v>
      </c>
      <c r="W972" s="4"/>
      <c r="X972" s="4"/>
      <c r="Y972" s="4"/>
      <c r="AD972" s="5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  <c r="AU972" s="10"/>
    </row>
    <row r="973" spans="1:47" x14ac:dyDescent="0.2">
      <c r="A973" s="125">
        <f t="shared" si="1325"/>
        <v>44937</v>
      </c>
      <c r="B973" s="123">
        <f t="shared" si="1287"/>
        <v>840.22465349000004</v>
      </c>
      <c r="C973" s="3">
        <f t="shared" si="1282"/>
        <v>833.26211710000007</v>
      </c>
      <c r="D973" s="126">
        <f t="shared" si="1288"/>
        <v>1046.896</v>
      </c>
      <c r="E973" s="175">
        <f>IF(DAY(A972)=$A$7,VLOOKUP(A972,[1]A!$A$15:$C$500,3),E972)</f>
        <v>1050.701</v>
      </c>
      <c r="F973" s="127">
        <f t="shared" si="1289"/>
        <v>44889</v>
      </c>
      <c r="G973" s="122">
        <f t="shared" si="1290"/>
        <v>3.6345539576041475E-3</v>
      </c>
      <c r="H973" s="128">
        <f t="shared" si="1251"/>
        <v>19</v>
      </c>
      <c r="I973" s="128">
        <f t="shared" si="1326"/>
        <v>31</v>
      </c>
      <c r="J973" s="123">
        <f t="shared" si="1327"/>
        <v>1.0022260654196351</v>
      </c>
      <c r="K973" s="123">
        <v>1</v>
      </c>
      <c r="L973" s="123">
        <f t="shared" si="1291"/>
        <v>1.0022260599999999</v>
      </c>
      <c r="M973" s="123">
        <f t="shared" si="1292"/>
        <v>835.11700856000004</v>
      </c>
      <c r="N973" s="27">
        <f t="shared" si="1331"/>
        <v>0</v>
      </c>
      <c r="O973" s="122">
        <f t="shared" si="1307"/>
        <v>0</v>
      </c>
      <c r="P973" s="123">
        <f t="shared" si="1280"/>
        <v>0</v>
      </c>
      <c r="Q973" s="122">
        <f t="shared" si="1328"/>
        <v>0.1268</v>
      </c>
      <c r="R973" s="130">
        <f t="shared" si="1323"/>
        <v>1.006116083</v>
      </c>
      <c r="S973" s="123">
        <f t="shared" si="1293"/>
        <v>5.1076449300000002</v>
      </c>
      <c r="T973" s="123">
        <f t="shared" si="1329"/>
        <v>0</v>
      </c>
      <c r="U973" s="131" t="str">
        <f t="shared" ref="U973" si="1333">U972</f>
        <v>J=</v>
      </c>
      <c r="V973" s="140">
        <f t="shared" si="1284"/>
        <v>44949</v>
      </c>
      <c r="W973" s="4"/>
      <c r="X973" s="4"/>
      <c r="Y973" s="4"/>
      <c r="AD973" s="5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  <c r="AU973" s="10"/>
    </row>
    <row r="974" spans="1:47" x14ac:dyDescent="0.2">
      <c r="A974" s="125">
        <f t="shared" si="1325"/>
        <v>44938</v>
      </c>
      <c r="B974" s="123">
        <f t="shared" si="1287"/>
        <v>840.59271135000006</v>
      </c>
      <c r="C974" s="3">
        <f t="shared" si="1282"/>
        <v>833.26211710000007</v>
      </c>
      <c r="D974" s="126">
        <f t="shared" si="1288"/>
        <v>1046.896</v>
      </c>
      <c r="E974" s="175">
        <f>IF(DAY(A973)=$A$7,VLOOKUP(A973,[1]A!$A$15:$C$500,3),E973)</f>
        <v>1050.701</v>
      </c>
      <c r="F974" s="127">
        <f t="shared" si="1289"/>
        <v>44889</v>
      </c>
      <c r="G974" s="122">
        <f t="shared" si="1290"/>
        <v>3.6345539576041475E-3</v>
      </c>
      <c r="H974" s="128">
        <f t="shared" si="1251"/>
        <v>20</v>
      </c>
      <c r="I974" s="128">
        <f t="shared" si="1326"/>
        <v>31</v>
      </c>
      <c r="J974" s="123">
        <f t="shared" si="1327"/>
        <v>1.0023433639289112</v>
      </c>
      <c r="K974" s="123">
        <v>1</v>
      </c>
      <c r="L974" s="123">
        <f t="shared" si="1291"/>
        <v>1.00234336</v>
      </c>
      <c r="M974" s="123">
        <f t="shared" si="1292"/>
        <v>835.21475021000003</v>
      </c>
      <c r="N974" s="27">
        <f t="shared" si="1331"/>
        <v>0</v>
      </c>
      <c r="O974" s="122">
        <f t="shared" si="1307"/>
        <v>0</v>
      </c>
      <c r="P974" s="123">
        <f t="shared" si="1280"/>
        <v>0</v>
      </c>
      <c r="Q974" s="122">
        <f t="shared" si="1328"/>
        <v>0.1268</v>
      </c>
      <c r="R974" s="130">
        <f t="shared" si="1323"/>
        <v>1.0064390160000001</v>
      </c>
      <c r="S974" s="123">
        <f t="shared" si="1293"/>
        <v>5.37796114</v>
      </c>
      <c r="T974" s="123">
        <f t="shared" si="1329"/>
        <v>0</v>
      </c>
      <c r="U974" s="131" t="str">
        <f t="shared" ref="U974" si="1334">U973</f>
        <v>J=</v>
      </c>
      <c r="V974" s="140">
        <f t="shared" si="1284"/>
        <v>44949</v>
      </c>
      <c r="W974" s="4"/>
      <c r="X974" s="4"/>
      <c r="Y974" s="4"/>
      <c r="AD974" s="5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  <c r="AU974" s="10"/>
    </row>
    <row r="975" spans="1:47" x14ac:dyDescent="0.2">
      <c r="A975" s="125">
        <f t="shared" si="1325"/>
        <v>44939</v>
      </c>
      <c r="B975" s="123">
        <f t="shared" si="1287"/>
        <v>840.96092758000009</v>
      </c>
      <c r="C975" s="3">
        <f t="shared" si="1282"/>
        <v>833.26211710000007</v>
      </c>
      <c r="D975" s="126">
        <f t="shared" si="1288"/>
        <v>1046.896</v>
      </c>
      <c r="E975" s="175">
        <f>IF(DAY(A974)=$A$7,VLOOKUP(A974,[1]A!$A$15:$C$500,3),E974)</f>
        <v>1050.701</v>
      </c>
      <c r="F975" s="127">
        <f t="shared" si="1289"/>
        <v>44889</v>
      </c>
      <c r="G975" s="122">
        <f t="shared" si="1290"/>
        <v>3.6345539576041475E-3</v>
      </c>
      <c r="H975" s="128">
        <f t="shared" ref="H975:H1038" si="1335">IF(DAY(A975)=A$7+1,1,H974+1)</f>
        <v>21</v>
      </c>
      <c r="I975" s="128">
        <f t="shared" si="1326"/>
        <v>31</v>
      </c>
      <c r="J975" s="123">
        <f t="shared" si="1327"/>
        <v>1.0024606761665671</v>
      </c>
      <c r="K975" s="123">
        <v>1</v>
      </c>
      <c r="L975" s="123">
        <f t="shared" si="1291"/>
        <v>1.0024606700000001</v>
      </c>
      <c r="M975" s="123">
        <f t="shared" si="1292"/>
        <v>835.31250019000004</v>
      </c>
      <c r="N975" s="27">
        <f t="shared" si="1331"/>
        <v>0</v>
      </c>
      <c r="O975" s="122">
        <f t="shared" si="1307"/>
        <v>0</v>
      </c>
      <c r="P975" s="123">
        <f t="shared" si="1280"/>
        <v>0</v>
      </c>
      <c r="Q975" s="122">
        <f t="shared" si="1328"/>
        <v>0.1268</v>
      </c>
      <c r="R975" s="130">
        <f t="shared" si="1323"/>
        <v>1.0067620530000001</v>
      </c>
      <c r="S975" s="123">
        <f t="shared" si="1293"/>
        <v>5.6484273900000002</v>
      </c>
      <c r="T975" s="123">
        <f t="shared" si="1329"/>
        <v>0</v>
      </c>
      <c r="U975" s="131" t="str">
        <f t="shared" ref="U975" si="1336">U974</f>
        <v>J=</v>
      </c>
      <c r="V975" s="140">
        <f t="shared" si="1284"/>
        <v>44949</v>
      </c>
      <c r="W975" s="4"/>
      <c r="X975" s="4"/>
      <c r="Y975" s="4"/>
      <c r="AD975" s="5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  <c r="AU975" s="10"/>
    </row>
    <row r="976" spans="1:47" x14ac:dyDescent="0.2">
      <c r="A976" s="125">
        <f t="shared" si="1325"/>
        <v>44940</v>
      </c>
      <c r="B976" s="123">
        <f t="shared" si="1287"/>
        <v>841.32930979999992</v>
      </c>
      <c r="C976" s="3">
        <f t="shared" si="1282"/>
        <v>833.26211710000007</v>
      </c>
      <c r="D976" s="126">
        <f t="shared" si="1288"/>
        <v>1046.896</v>
      </c>
      <c r="E976" s="175">
        <f>IF(DAY(A975)=$A$7,VLOOKUP(A975,[1]A!$A$15:$C$500,3),E975)</f>
        <v>1050.701</v>
      </c>
      <c r="F976" s="127">
        <f t="shared" si="1289"/>
        <v>44889</v>
      </c>
      <c r="G976" s="122">
        <f t="shared" si="1290"/>
        <v>3.6345539576041475E-3</v>
      </c>
      <c r="H976" s="128">
        <f t="shared" si="1335"/>
        <v>22</v>
      </c>
      <c r="I976" s="128">
        <f t="shared" si="1326"/>
        <v>31</v>
      </c>
      <c r="J976" s="123">
        <f t="shared" si="1327"/>
        <v>1.0025780021342099</v>
      </c>
      <c r="K976" s="123">
        <v>1</v>
      </c>
      <c r="L976" s="123">
        <f t="shared" si="1291"/>
        <v>1.002578</v>
      </c>
      <c r="M976" s="123">
        <f t="shared" si="1292"/>
        <v>835.41026682999996</v>
      </c>
      <c r="N976" s="27">
        <f t="shared" si="1331"/>
        <v>0</v>
      </c>
      <c r="O976" s="122">
        <f t="shared" si="1307"/>
        <v>0</v>
      </c>
      <c r="P976" s="123">
        <f t="shared" si="1280"/>
        <v>0</v>
      </c>
      <c r="Q976" s="122">
        <f t="shared" si="1328"/>
        <v>0.1268</v>
      </c>
      <c r="R976" s="130">
        <f t="shared" si="1323"/>
        <v>1.007085193</v>
      </c>
      <c r="S976" s="123">
        <f t="shared" si="1293"/>
        <v>5.9190429699999996</v>
      </c>
      <c r="T976" s="123">
        <f t="shared" si="1329"/>
        <v>0</v>
      </c>
      <c r="U976" s="131" t="str">
        <f t="shared" ref="U976" si="1337">U975</f>
        <v>J=</v>
      </c>
      <c r="V976" s="140">
        <f t="shared" si="1284"/>
        <v>44949</v>
      </c>
      <c r="W976" s="4"/>
      <c r="X976" s="4"/>
      <c r="Y976" s="4"/>
      <c r="AD976" s="5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  <c r="AU976" s="10"/>
    </row>
    <row r="977" spans="1:161" x14ac:dyDescent="0.2">
      <c r="A977" s="125">
        <f t="shared" si="1325"/>
        <v>44941</v>
      </c>
      <c r="B977" s="123">
        <f t="shared" si="1287"/>
        <v>841.69785133000005</v>
      </c>
      <c r="C977" s="3">
        <f t="shared" si="1282"/>
        <v>833.26211710000007</v>
      </c>
      <c r="D977" s="126">
        <f t="shared" si="1288"/>
        <v>1046.896</v>
      </c>
      <c r="E977" s="175">
        <f>IF(DAY(A976)=$A$7,VLOOKUP(A976,[1]A!$A$15:$C$500,3),E976)</f>
        <v>1050.701</v>
      </c>
      <c r="F977" s="127">
        <f t="shared" si="1289"/>
        <v>44889</v>
      </c>
      <c r="G977" s="122">
        <f t="shared" si="1290"/>
        <v>3.6345539576041475E-3</v>
      </c>
      <c r="H977" s="128">
        <f t="shared" si="1335"/>
        <v>23</v>
      </c>
      <c r="I977" s="128">
        <f t="shared" si="1326"/>
        <v>31</v>
      </c>
      <c r="J977" s="123">
        <f t="shared" si="1327"/>
        <v>1.0026953418334463</v>
      </c>
      <c r="K977" s="123">
        <v>1</v>
      </c>
      <c r="L977" s="123">
        <f t="shared" si="1291"/>
        <v>1.00269534</v>
      </c>
      <c r="M977" s="123">
        <f t="shared" si="1292"/>
        <v>835.50804181000001</v>
      </c>
      <c r="N977" s="27">
        <f t="shared" si="1331"/>
        <v>0</v>
      </c>
      <c r="O977" s="122">
        <f t="shared" si="1307"/>
        <v>0</v>
      </c>
      <c r="P977" s="123">
        <f t="shared" si="1280"/>
        <v>0</v>
      </c>
      <c r="Q977" s="122">
        <f t="shared" si="1328"/>
        <v>0.1268</v>
      </c>
      <c r="R977" s="130">
        <f t="shared" si="1323"/>
        <v>1.0074084379999999</v>
      </c>
      <c r="S977" s="123">
        <f t="shared" si="1293"/>
        <v>6.1898095199999998</v>
      </c>
      <c r="T977" s="123">
        <f t="shared" si="1329"/>
        <v>0</v>
      </c>
      <c r="U977" s="131" t="str">
        <f t="shared" ref="U977" si="1338">U976</f>
        <v>J=</v>
      </c>
      <c r="V977" s="140">
        <f t="shared" si="1284"/>
        <v>44949</v>
      </c>
      <c r="W977" s="4"/>
      <c r="X977" s="4"/>
      <c r="Y977" s="4"/>
      <c r="AD977" s="5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  <c r="AU977" s="10"/>
    </row>
    <row r="978" spans="1:161" x14ac:dyDescent="0.2">
      <c r="A978" s="125">
        <f t="shared" si="1325"/>
        <v>44942</v>
      </c>
      <c r="B978" s="123">
        <f t="shared" si="1287"/>
        <v>842.06655053999998</v>
      </c>
      <c r="C978" s="3">
        <f t="shared" si="1282"/>
        <v>833.26211710000007</v>
      </c>
      <c r="D978" s="126">
        <f t="shared" si="1288"/>
        <v>1046.896</v>
      </c>
      <c r="E978" s="175">
        <f>IF(DAY(A977)=$A$7,VLOOKUP(A977,[1]A!$A$15:$C$500,3),E977)</f>
        <v>1050.701</v>
      </c>
      <c r="F978" s="127">
        <f t="shared" si="1289"/>
        <v>44889</v>
      </c>
      <c r="G978" s="122">
        <f t="shared" si="1290"/>
        <v>3.6345539576041475E-3</v>
      </c>
      <c r="H978" s="128">
        <f t="shared" si="1335"/>
        <v>24</v>
      </c>
      <c r="I978" s="128">
        <f t="shared" si="1326"/>
        <v>31</v>
      </c>
      <c r="J978" s="123">
        <f t="shared" si="1327"/>
        <v>1.0028126952658836</v>
      </c>
      <c r="K978" s="123">
        <v>1</v>
      </c>
      <c r="L978" s="123">
        <f t="shared" si="1291"/>
        <v>1.0028126900000001</v>
      </c>
      <c r="M978" s="123">
        <f t="shared" si="1292"/>
        <v>835.60582511999996</v>
      </c>
      <c r="N978" s="27">
        <f t="shared" si="1331"/>
        <v>0</v>
      </c>
      <c r="O978" s="122">
        <f t="shared" si="1307"/>
        <v>0</v>
      </c>
      <c r="P978" s="123">
        <f t="shared" si="1280"/>
        <v>0</v>
      </c>
      <c r="Q978" s="122">
        <f t="shared" si="1328"/>
        <v>0.1268</v>
      </c>
      <c r="R978" s="130">
        <f t="shared" si="1323"/>
        <v>1.0077317859999999</v>
      </c>
      <c r="S978" s="123">
        <f t="shared" si="1293"/>
        <v>6.4607254200000002</v>
      </c>
      <c r="T978" s="123">
        <f t="shared" si="1329"/>
        <v>0</v>
      </c>
      <c r="U978" s="131" t="str">
        <f t="shared" ref="U978" si="1339">U977</f>
        <v>J=</v>
      </c>
      <c r="V978" s="140">
        <f t="shared" si="1284"/>
        <v>44949</v>
      </c>
      <c r="W978" s="4"/>
      <c r="X978" s="4"/>
      <c r="Y978" s="4"/>
      <c r="AD978" s="5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  <c r="AU978" s="10"/>
    </row>
    <row r="979" spans="1:161" x14ac:dyDescent="0.2">
      <c r="A979" s="125">
        <f t="shared" si="1325"/>
        <v>44943</v>
      </c>
      <c r="B979" s="123">
        <f t="shared" si="1287"/>
        <v>842.43541667999989</v>
      </c>
      <c r="C979" s="3">
        <f t="shared" si="1282"/>
        <v>833.26211710000007</v>
      </c>
      <c r="D979" s="126">
        <f t="shared" si="1288"/>
        <v>1046.896</v>
      </c>
      <c r="E979" s="175">
        <f>IF(DAY(A978)=$A$7,VLOOKUP(A978,[1]A!$A$15:$C$500,3),E978)</f>
        <v>1050.701</v>
      </c>
      <c r="F979" s="127">
        <f t="shared" si="1289"/>
        <v>44889</v>
      </c>
      <c r="G979" s="122">
        <f t="shared" si="1290"/>
        <v>3.6345539576041475E-3</v>
      </c>
      <c r="H979" s="128">
        <f t="shared" si="1335"/>
        <v>25</v>
      </c>
      <c r="I979" s="128">
        <f t="shared" si="1326"/>
        <v>31</v>
      </c>
      <c r="J979" s="123">
        <f t="shared" si="1327"/>
        <v>1.002930062433129</v>
      </c>
      <c r="K979" s="123">
        <v>1</v>
      </c>
      <c r="L979" s="123">
        <f t="shared" si="1291"/>
        <v>1.00293006</v>
      </c>
      <c r="M979" s="123">
        <f t="shared" si="1292"/>
        <v>835.70362508999995</v>
      </c>
      <c r="N979" s="27">
        <f t="shared" si="1331"/>
        <v>0</v>
      </c>
      <c r="O979" s="122">
        <f t="shared" si="1307"/>
        <v>0</v>
      </c>
      <c r="P979" s="123">
        <f t="shared" si="1280"/>
        <v>0</v>
      </c>
      <c r="Q979" s="122">
        <f t="shared" si="1328"/>
        <v>0.1268</v>
      </c>
      <c r="R979" s="130">
        <f t="shared" si="1323"/>
        <v>1.0080552380000001</v>
      </c>
      <c r="S979" s="123">
        <f t="shared" si="1293"/>
        <v>6.7317915900000003</v>
      </c>
      <c r="T979" s="123">
        <f t="shared" si="1329"/>
        <v>0</v>
      </c>
      <c r="U979" s="131" t="str">
        <f t="shared" ref="U979" si="1340">U978</f>
        <v>J=</v>
      </c>
      <c r="V979" s="140">
        <f t="shared" si="1284"/>
        <v>44949</v>
      </c>
      <c r="W979" s="4"/>
      <c r="X979" s="4"/>
      <c r="Y979" s="4"/>
      <c r="AD979" s="5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</row>
    <row r="980" spans="1:161" x14ac:dyDescent="0.2">
      <c r="A980" s="125">
        <f t="shared" si="1325"/>
        <v>44944</v>
      </c>
      <c r="B980" s="123">
        <f t="shared" si="1287"/>
        <v>842.8044405899999</v>
      </c>
      <c r="C980" s="3">
        <f t="shared" si="1282"/>
        <v>833.26211710000007</v>
      </c>
      <c r="D980" s="126">
        <f t="shared" si="1288"/>
        <v>1046.896</v>
      </c>
      <c r="E980" s="175">
        <f>IF(DAY(A979)=$A$7,VLOOKUP(A979,[1]A!$A$15:$C$500,3),E979)</f>
        <v>1050.701</v>
      </c>
      <c r="F980" s="127">
        <f t="shared" si="1289"/>
        <v>44889</v>
      </c>
      <c r="G980" s="122">
        <f t="shared" si="1290"/>
        <v>3.6345539576041475E-3</v>
      </c>
      <c r="H980" s="128">
        <f t="shared" si="1335"/>
        <v>26</v>
      </c>
      <c r="I980" s="128">
        <f t="shared" si="1326"/>
        <v>31</v>
      </c>
      <c r="J980" s="123">
        <f t="shared" si="1327"/>
        <v>1.00304744333679</v>
      </c>
      <c r="K980" s="123">
        <v>1</v>
      </c>
      <c r="L980" s="123">
        <f t="shared" si="1291"/>
        <v>1.00304744</v>
      </c>
      <c r="M980" s="123">
        <f t="shared" si="1292"/>
        <v>835.80143339999995</v>
      </c>
      <c r="N980" s="27">
        <f t="shared" si="1331"/>
        <v>0</v>
      </c>
      <c r="O980" s="122">
        <f t="shared" si="1307"/>
        <v>0</v>
      </c>
      <c r="P980" s="123">
        <f t="shared" si="1280"/>
        <v>0</v>
      </c>
      <c r="Q980" s="122">
        <f t="shared" si="1328"/>
        <v>0.1268</v>
      </c>
      <c r="R980" s="130">
        <f t="shared" si="1323"/>
        <v>1.0083787930000001</v>
      </c>
      <c r="S980" s="123">
        <f t="shared" si="1293"/>
        <v>7.0030071899999999</v>
      </c>
      <c r="T980" s="123">
        <f t="shared" si="1329"/>
        <v>0</v>
      </c>
      <c r="U980" s="131" t="str">
        <f t="shared" ref="U980" si="1341">U979</f>
        <v>J=</v>
      </c>
      <c r="V980" s="140">
        <f t="shared" si="1284"/>
        <v>44949</v>
      </c>
      <c r="W980" s="4"/>
      <c r="X980" s="4"/>
      <c r="Y980" s="4"/>
      <c r="AD980" s="5"/>
      <c r="AI980" s="13"/>
      <c r="AJ980" s="13"/>
      <c r="AK980" s="13"/>
      <c r="AL980" s="13"/>
      <c r="AM980" s="13"/>
      <c r="AN980" s="13"/>
      <c r="AO980" s="13"/>
      <c r="AP980" s="13"/>
      <c r="AQ980" s="13"/>
      <c r="AR980" s="13"/>
      <c r="AS980" s="13"/>
      <c r="AT980" s="13"/>
      <c r="AU980" s="13"/>
    </row>
    <row r="981" spans="1:161" x14ac:dyDescent="0.2">
      <c r="A981" s="125">
        <f t="shared" si="1325"/>
        <v>44945</v>
      </c>
      <c r="B981" s="123">
        <f t="shared" si="1287"/>
        <v>843.17362396999999</v>
      </c>
      <c r="C981" s="3">
        <f t="shared" si="1282"/>
        <v>833.26211710000007</v>
      </c>
      <c r="D981" s="126">
        <f t="shared" si="1288"/>
        <v>1046.896</v>
      </c>
      <c r="E981" s="175">
        <f>IF(DAY(A980)=$A$7,VLOOKUP(A980,[1]A!$A$15:$C$500,3),E980)</f>
        <v>1050.701</v>
      </c>
      <c r="F981" s="127">
        <f t="shared" si="1289"/>
        <v>44889</v>
      </c>
      <c r="G981" s="122">
        <f t="shared" si="1290"/>
        <v>3.6345539576041475E-3</v>
      </c>
      <c r="H981" s="128">
        <f t="shared" si="1335"/>
        <v>27</v>
      </c>
      <c r="I981" s="128">
        <f t="shared" si="1326"/>
        <v>31</v>
      </c>
      <c r="J981" s="123">
        <f t="shared" si="1327"/>
        <v>1.0031648379784741</v>
      </c>
      <c r="K981" s="123">
        <v>1</v>
      </c>
      <c r="L981" s="123">
        <f t="shared" si="1291"/>
        <v>1.00316483</v>
      </c>
      <c r="M981" s="123">
        <f t="shared" si="1292"/>
        <v>835.89925003999997</v>
      </c>
      <c r="N981" s="27">
        <f t="shared" si="1331"/>
        <v>0</v>
      </c>
      <c r="O981" s="122">
        <f t="shared" si="1307"/>
        <v>0</v>
      </c>
      <c r="P981" s="123">
        <f t="shared" si="1280"/>
        <v>0</v>
      </c>
      <c r="Q981" s="122">
        <f t="shared" si="1328"/>
        <v>0.1268</v>
      </c>
      <c r="R981" s="130">
        <f t="shared" si="1323"/>
        <v>1.0087024529999999</v>
      </c>
      <c r="S981" s="123">
        <f t="shared" si="1293"/>
        <v>7.2743739300000003</v>
      </c>
      <c r="T981" s="123">
        <f t="shared" si="1329"/>
        <v>0</v>
      </c>
      <c r="U981" s="131" t="str">
        <f t="shared" ref="U981" si="1342">U980</f>
        <v>J=</v>
      </c>
      <c r="V981" s="140">
        <f t="shared" si="1284"/>
        <v>44949</v>
      </c>
      <c r="W981" s="4"/>
      <c r="X981" s="4"/>
      <c r="Y981" s="4"/>
      <c r="AD981" s="5"/>
      <c r="AI981" s="13"/>
      <c r="AJ981" s="13"/>
      <c r="AK981" s="13"/>
      <c r="AL981" s="13"/>
      <c r="AM981" s="13"/>
      <c r="AN981" s="13"/>
      <c r="AO981" s="13"/>
      <c r="AP981" s="13"/>
      <c r="AQ981" s="13"/>
      <c r="AR981" s="13"/>
      <c r="AS981" s="13"/>
      <c r="AT981" s="13"/>
      <c r="AU981" s="13"/>
    </row>
    <row r="982" spans="1:161" x14ac:dyDescent="0.2">
      <c r="A982" s="125">
        <f t="shared" si="1325"/>
        <v>44946</v>
      </c>
      <c r="B982" s="123">
        <f t="shared" si="1287"/>
        <v>843.54297358999997</v>
      </c>
      <c r="C982" s="3">
        <f t="shared" si="1282"/>
        <v>833.26211710000007</v>
      </c>
      <c r="D982" s="126">
        <f t="shared" si="1288"/>
        <v>1046.896</v>
      </c>
      <c r="E982" s="175">
        <f>IF(DAY(A981)=$A$7,VLOOKUP(A981,[1]A!$A$15:$C$500,3),E981)</f>
        <v>1050.701</v>
      </c>
      <c r="F982" s="127">
        <f t="shared" si="1289"/>
        <v>44889</v>
      </c>
      <c r="G982" s="122">
        <f t="shared" si="1290"/>
        <v>3.6345539576041475E-3</v>
      </c>
      <c r="H982" s="128">
        <f t="shared" si="1335"/>
        <v>28</v>
      </c>
      <c r="I982" s="128">
        <f t="shared" si="1326"/>
        <v>31</v>
      </c>
      <c r="J982" s="123">
        <f t="shared" si="1327"/>
        <v>1.0032822463597897</v>
      </c>
      <c r="K982" s="123">
        <v>1</v>
      </c>
      <c r="L982" s="123">
        <f t="shared" si="1291"/>
        <v>1.0032822400000001</v>
      </c>
      <c r="M982" s="123">
        <f t="shared" si="1292"/>
        <v>835.99708335000003</v>
      </c>
      <c r="N982" s="27">
        <f t="shared" si="1331"/>
        <v>0</v>
      </c>
      <c r="O982" s="122">
        <f t="shared" si="1307"/>
        <v>0</v>
      </c>
      <c r="P982" s="123">
        <f t="shared" si="1280"/>
        <v>0</v>
      </c>
      <c r="Q982" s="122">
        <f t="shared" si="1328"/>
        <v>0.1268</v>
      </c>
      <c r="R982" s="130">
        <f t="shared" si="1323"/>
        <v>1.0090262160000001</v>
      </c>
      <c r="S982" s="123">
        <f t="shared" si="1293"/>
        <v>7.5458902400000003</v>
      </c>
      <c r="T982" s="123">
        <f t="shared" si="1329"/>
        <v>0</v>
      </c>
      <c r="U982" s="131" t="str">
        <f t="shared" ref="U982" si="1343">U981</f>
        <v>J=</v>
      </c>
      <c r="V982" s="140">
        <f t="shared" si="1284"/>
        <v>44949</v>
      </c>
      <c r="W982" s="4"/>
      <c r="X982" s="4"/>
      <c r="Y982" s="4"/>
      <c r="AD982" s="5"/>
      <c r="AI982" s="13"/>
      <c r="AJ982" s="13"/>
      <c r="AK982" s="13"/>
      <c r="AL982" s="13"/>
      <c r="AM982" s="13"/>
      <c r="AN982" s="13"/>
      <c r="AO982" s="13"/>
      <c r="AP982" s="13"/>
      <c r="AQ982" s="13"/>
      <c r="AR982" s="13"/>
      <c r="AS982" s="13"/>
      <c r="AT982" s="13"/>
      <c r="AU982" s="13"/>
    </row>
    <row r="983" spans="1:161" x14ac:dyDescent="0.2">
      <c r="A983" s="125">
        <f t="shared" si="1325"/>
        <v>44947</v>
      </c>
      <c r="B983" s="123">
        <f t="shared" si="1287"/>
        <v>843.91248275999999</v>
      </c>
      <c r="C983" s="3">
        <f t="shared" si="1282"/>
        <v>833.26211710000007</v>
      </c>
      <c r="D983" s="126">
        <f t="shared" si="1288"/>
        <v>1046.896</v>
      </c>
      <c r="E983" s="175">
        <f>IF(DAY(A982)=$A$7,VLOOKUP(A982,[1]A!$A$15:$C$500,3),E982)</f>
        <v>1050.701</v>
      </c>
      <c r="F983" s="127">
        <f t="shared" si="1289"/>
        <v>44889</v>
      </c>
      <c r="G983" s="122">
        <f t="shared" si="1290"/>
        <v>3.6345539576041475E-3</v>
      </c>
      <c r="H983" s="128">
        <f t="shared" si="1335"/>
        <v>29</v>
      </c>
      <c r="I983" s="128">
        <f t="shared" si="1326"/>
        <v>31</v>
      </c>
      <c r="J983" s="123">
        <f t="shared" si="1327"/>
        <v>1.0033996684823441</v>
      </c>
      <c r="K983" s="123">
        <v>1</v>
      </c>
      <c r="L983" s="123">
        <f t="shared" si="1291"/>
        <v>1.0033996599999999</v>
      </c>
      <c r="M983" s="123">
        <f t="shared" si="1292"/>
        <v>836.09492497999997</v>
      </c>
      <c r="N983" s="27">
        <f t="shared" si="1331"/>
        <v>0</v>
      </c>
      <c r="O983" s="122">
        <f t="shared" si="1307"/>
        <v>0</v>
      </c>
      <c r="P983" s="123">
        <f t="shared" si="1280"/>
        <v>0</v>
      </c>
      <c r="Q983" s="122">
        <f t="shared" si="1328"/>
        <v>0.1268</v>
      </c>
      <c r="R983" s="130">
        <f t="shared" si="1323"/>
        <v>1.009350084</v>
      </c>
      <c r="S983" s="123">
        <f t="shared" si="1293"/>
        <v>7.8175577799999996</v>
      </c>
      <c r="T983" s="123">
        <f t="shared" si="1329"/>
        <v>0</v>
      </c>
      <c r="U983" s="131" t="str">
        <f t="shared" ref="U983" si="1344">U982</f>
        <v>J=</v>
      </c>
      <c r="V983" s="140">
        <f t="shared" si="1284"/>
        <v>44949</v>
      </c>
      <c r="W983" s="28"/>
      <c r="X983" s="4"/>
      <c r="Y983" s="4"/>
      <c r="AA983" s="18"/>
      <c r="AB983" s="18"/>
      <c r="AC983" s="18"/>
      <c r="AD983" s="19"/>
      <c r="AE983" s="18"/>
      <c r="AF983" s="18"/>
      <c r="AG983" s="18"/>
      <c r="AH983" s="18"/>
      <c r="AI983" s="17"/>
      <c r="AJ983" s="17"/>
      <c r="AK983" s="17"/>
      <c r="AL983" s="17"/>
      <c r="AM983" s="17"/>
      <c r="AN983" s="17"/>
      <c r="AO983" s="17"/>
      <c r="AP983" s="17"/>
      <c r="AQ983" s="17"/>
      <c r="AR983" s="17"/>
      <c r="AS983" s="17"/>
      <c r="AT983" s="17"/>
      <c r="AU983" s="17"/>
      <c r="AV983" s="18"/>
      <c r="AW983" s="18"/>
      <c r="AX983" s="18"/>
      <c r="AY983" s="18"/>
      <c r="AZ983" s="18"/>
      <c r="BA983" s="18"/>
      <c r="BB983" s="18"/>
      <c r="BC983" s="18"/>
      <c r="BD983" s="18"/>
      <c r="BE983" s="18"/>
      <c r="BF983" s="18"/>
      <c r="BG983" s="18"/>
      <c r="BH983" s="18"/>
      <c r="BI983" s="18"/>
      <c r="BJ983" s="18"/>
      <c r="BK983" s="18"/>
      <c r="BL983" s="18"/>
      <c r="BM983" s="18"/>
      <c r="BN983" s="18"/>
      <c r="BO983" s="18"/>
      <c r="BP983" s="18"/>
      <c r="BQ983" s="18"/>
      <c r="BR983" s="18"/>
      <c r="BS983" s="18"/>
      <c r="BT983" s="18"/>
      <c r="BU983" s="18"/>
      <c r="BV983" s="18"/>
      <c r="BW983" s="18"/>
      <c r="BX983" s="18"/>
      <c r="BY983" s="18"/>
      <c r="BZ983" s="18"/>
      <c r="CA983" s="18"/>
      <c r="CB983" s="18"/>
      <c r="CC983" s="18"/>
      <c r="CD983" s="18"/>
      <c r="CE983" s="18"/>
      <c r="CF983" s="18"/>
      <c r="CG983" s="18"/>
      <c r="CH983" s="18"/>
      <c r="CI983" s="18"/>
      <c r="CJ983" s="18"/>
      <c r="CK983" s="18"/>
      <c r="CL983" s="18"/>
      <c r="CM983" s="18"/>
      <c r="CN983" s="18"/>
      <c r="CO983" s="18"/>
      <c r="CP983" s="18"/>
      <c r="CQ983" s="18"/>
      <c r="CR983" s="18"/>
      <c r="CS983" s="18"/>
      <c r="CT983" s="18"/>
      <c r="CU983" s="18"/>
      <c r="CV983" s="18"/>
      <c r="CW983" s="18"/>
      <c r="CX983" s="18"/>
      <c r="CY983" s="18"/>
      <c r="CZ983" s="18"/>
      <c r="DA983" s="18"/>
      <c r="DB983" s="18"/>
      <c r="DC983" s="18"/>
      <c r="DD983" s="18"/>
      <c r="DE983" s="18"/>
      <c r="DF983" s="18"/>
      <c r="DG983" s="18"/>
      <c r="DH983" s="18"/>
      <c r="DI983" s="18"/>
      <c r="DJ983" s="18"/>
      <c r="DK983" s="18"/>
      <c r="DL983" s="18"/>
      <c r="DM983" s="18"/>
      <c r="DN983" s="18"/>
      <c r="DO983" s="18"/>
      <c r="DP983" s="18"/>
      <c r="DQ983" s="18"/>
      <c r="DR983" s="18"/>
      <c r="DS983" s="18"/>
      <c r="DT983" s="18"/>
      <c r="DU983" s="18"/>
      <c r="DV983" s="18"/>
      <c r="DW983" s="18"/>
      <c r="DX983" s="18"/>
      <c r="DY983" s="18"/>
      <c r="DZ983" s="18"/>
      <c r="EA983" s="18"/>
      <c r="EB983" s="18"/>
      <c r="EC983" s="18"/>
      <c r="ED983" s="18"/>
      <c r="EE983" s="18"/>
      <c r="EF983" s="18"/>
      <c r="EG983" s="18"/>
      <c r="EH983" s="18"/>
      <c r="EI983" s="18"/>
      <c r="EJ983" s="18"/>
      <c r="EK983" s="18"/>
      <c r="EL983" s="18"/>
      <c r="EM983" s="18"/>
      <c r="EN983" s="18"/>
      <c r="EO983" s="18"/>
      <c r="EP983" s="18"/>
      <c r="EQ983" s="18"/>
      <c r="ER983" s="18"/>
      <c r="ES983" s="18"/>
      <c r="ET983" s="18"/>
      <c r="EU983" s="18"/>
      <c r="EV983" s="18"/>
      <c r="EW983" s="18"/>
      <c r="EX983" s="18"/>
      <c r="EY983" s="18"/>
      <c r="EZ983" s="18"/>
      <c r="FA983" s="18"/>
      <c r="FB983" s="18"/>
      <c r="FC983" s="18"/>
      <c r="FD983" s="18"/>
      <c r="FE983" s="18"/>
    </row>
    <row r="984" spans="1:161" x14ac:dyDescent="0.2">
      <c r="A984" s="125">
        <f t="shared" si="1325"/>
        <v>44948</v>
      </c>
      <c r="B984" s="123">
        <f t="shared" si="1287"/>
        <v>844.28215825999996</v>
      </c>
      <c r="C984" s="3">
        <f t="shared" si="1282"/>
        <v>833.26211710000007</v>
      </c>
      <c r="D984" s="126">
        <f t="shared" si="1288"/>
        <v>1046.896</v>
      </c>
      <c r="E984" s="175">
        <f>IF(DAY(A983)=$A$7,VLOOKUP(A983,[1]A!$A$15:$C$500,3),E983)</f>
        <v>1050.701</v>
      </c>
      <c r="F984" s="127">
        <f t="shared" si="1289"/>
        <v>44889</v>
      </c>
      <c r="G984" s="122">
        <f t="shared" si="1290"/>
        <v>3.6345539576041475E-3</v>
      </c>
      <c r="H984" s="128">
        <f t="shared" si="1335"/>
        <v>30</v>
      </c>
      <c r="I984" s="128">
        <f t="shared" si="1326"/>
        <v>31</v>
      </c>
      <c r="J984" s="123">
        <f t="shared" si="1327"/>
        <v>1.0035171043477462</v>
      </c>
      <c r="K984" s="123">
        <v>1</v>
      </c>
      <c r="L984" s="123">
        <f t="shared" si="1291"/>
        <v>1.0035171000000001</v>
      </c>
      <c r="M984" s="123">
        <f t="shared" si="1292"/>
        <v>836.19278328999997</v>
      </c>
      <c r="N984" s="27">
        <f t="shared" si="1331"/>
        <v>0</v>
      </c>
      <c r="O984" s="122">
        <f t="shared" si="1307"/>
        <v>0</v>
      </c>
      <c r="P984" s="123">
        <f t="shared" si="1280"/>
        <v>0</v>
      </c>
      <c r="Q984" s="122">
        <f t="shared" si="1328"/>
        <v>0.1268</v>
      </c>
      <c r="R984" s="130">
        <f t="shared" si="1323"/>
        <v>1.0096740550000001</v>
      </c>
      <c r="S984" s="123">
        <f t="shared" si="1293"/>
        <v>8.0893749699999997</v>
      </c>
      <c r="T984" s="123">
        <f t="shared" si="1329"/>
        <v>0</v>
      </c>
      <c r="U984" s="131" t="str">
        <f t="shared" ref="U984" si="1345">U983</f>
        <v>J=</v>
      </c>
      <c r="V984" s="140">
        <f t="shared" si="1284"/>
        <v>44949</v>
      </c>
      <c r="W984" s="4"/>
      <c r="X984" s="4"/>
      <c r="Y984" s="4"/>
      <c r="AD984" s="5"/>
      <c r="AI984" s="13"/>
      <c r="AJ984" s="13"/>
      <c r="AK984" s="13"/>
      <c r="AL984" s="13"/>
      <c r="AM984" s="13"/>
      <c r="AN984" s="13"/>
      <c r="AO984" s="13"/>
      <c r="AP984" s="13"/>
      <c r="AQ984" s="13"/>
      <c r="AR984" s="13"/>
      <c r="AS984" s="13"/>
      <c r="AT984" s="13"/>
      <c r="AU984" s="13"/>
    </row>
    <row r="985" spans="1:161" ht="15" x14ac:dyDescent="0.2">
      <c r="A985" s="125">
        <f t="shared" si="1325"/>
        <v>44949</v>
      </c>
      <c r="B985" s="123">
        <f t="shared" si="1287"/>
        <v>844.65199254999993</v>
      </c>
      <c r="C985" s="3">
        <f t="shared" si="1282"/>
        <v>833.26211710000007</v>
      </c>
      <c r="D985" s="126">
        <f t="shared" si="1288"/>
        <v>1046.896</v>
      </c>
      <c r="E985" s="175">
        <f>IF(DAY(A984)=$A$7,VLOOKUP(A984,[1]A!$A$15:$C$500,3),E984)</f>
        <v>1050.701</v>
      </c>
      <c r="F985" s="127">
        <f t="shared" si="1289"/>
        <v>44889</v>
      </c>
      <c r="G985" s="122">
        <f t="shared" si="1290"/>
        <v>3.6345539576041475E-3</v>
      </c>
      <c r="H985" s="128">
        <f t="shared" si="1335"/>
        <v>31</v>
      </c>
      <c r="I985" s="128">
        <f t="shared" si="1326"/>
        <v>31</v>
      </c>
      <c r="J985" s="123">
        <f t="shared" si="1327"/>
        <v>1.0036345539576041</v>
      </c>
      <c r="K985" s="123">
        <v>1</v>
      </c>
      <c r="L985" s="123">
        <f t="shared" si="1291"/>
        <v>1.0036345499999999</v>
      </c>
      <c r="M985" s="123">
        <f t="shared" si="1292"/>
        <v>836.29064991999996</v>
      </c>
      <c r="N985" s="27">
        <f t="shared" si="1331"/>
        <v>32</v>
      </c>
      <c r="O985" s="176">
        <f>P985/M985</f>
        <v>0.14600624014112856</v>
      </c>
      <c r="P985" s="177">
        <v>122.10365346</v>
      </c>
      <c r="Q985" s="122">
        <f t="shared" si="1328"/>
        <v>0.1268</v>
      </c>
      <c r="R985" s="130">
        <f t="shared" si="1323"/>
        <v>1.00999813</v>
      </c>
      <c r="S985" s="123">
        <f t="shared" si="1293"/>
        <v>8.3613426299999993</v>
      </c>
      <c r="T985" s="123">
        <f t="shared" si="1329"/>
        <v>130.46499609</v>
      </c>
      <c r="U985" s="131" t="str">
        <f t="shared" ref="U985" si="1346">U984</f>
        <v>J=</v>
      </c>
      <c r="V985" s="140">
        <f t="shared" si="1284"/>
        <v>44949</v>
      </c>
      <c r="W985" s="4"/>
      <c r="X985" s="4"/>
      <c r="Y985" s="4"/>
      <c r="AD985" s="5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  <c r="AU985" s="10"/>
    </row>
    <row r="986" spans="1:161" x14ac:dyDescent="0.2">
      <c r="A986" s="125">
        <f t="shared" si="1325"/>
        <v>44950</v>
      </c>
      <c r="B986" s="123">
        <f t="shared" si="1287"/>
        <v>714.43663991999995</v>
      </c>
      <c r="C986" s="3">
        <f t="shared" si="1282"/>
        <v>714.18699645999993</v>
      </c>
      <c r="D986" s="126">
        <f t="shared" si="1288"/>
        <v>1050.701</v>
      </c>
      <c r="E986" s="175">
        <f>IF(DAY(A985)=$A$7,VLOOKUP(A985,[1]A!$A$15:$C$500,3),E985)</f>
        <v>1051.6320000000001</v>
      </c>
      <c r="F986" s="127">
        <f t="shared" si="1289"/>
        <v>44919</v>
      </c>
      <c r="G986" s="122">
        <f t="shared" si="1290"/>
        <v>8.8607510604821194E-4</v>
      </c>
      <c r="H986" s="128">
        <f t="shared" si="1335"/>
        <v>1</v>
      </c>
      <c r="I986" s="128">
        <f t="shared" si="1326"/>
        <v>31</v>
      </c>
      <c r="J986" s="123">
        <f t="shared" si="1327"/>
        <v>1.0000285708201782</v>
      </c>
      <c r="K986" s="123">
        <v>1</v>
      </c>
      <c r="L986" s="123">
        <f t="shared" si="1291"/>
        <v>1.00002857</v>
      </c>
      <c r="M986" s="123">
        <f t="shared" si="1292"/>
        <v>714.20740077999994</v>
      </c>
      <c r="N986" s="27">
        <f t="shared" si="1331"/>
        <v>0</v>
      </c>
      <c r="O986" s="122">
        <f t="shared" ref="O986:O1015" si="1347">IF(N986&gt;0,VLOOKUP(N986,$X$10:$AD$121,7),0)</f>
        <v>0</v>
      </c>
      <c r="P986" s="123">
        <f t="shared" si="1280"/>
        <v>0</v>
      </c>
      <c r="Q986" s="122">
        <f t="shared" si="1328"/>
        <v>0.1268</v>
      </c>
      <c r="R986" s="130">
        <f t="shared" si="1323"/>
        <v>1.00032097</v>
      </c>
      <c r="S986" s="123">
        <f t="shared" si="1293"/>
        <v>0.22923914000000001</v>
      </c>
      <c r="T986" s="123">
        <f t="shared" si="1329"/>
        <v>0</v>
      </c>
      <c r="U986" s="131" t="str">
        <f t="shared" ref="U986" si="1348">U985</f>
        <v>J=</v>
      </c>
      <c r="V986" s="140">
        <f t="shared" si="1284"/>
        <v>44980</v>
      </c>
      <c r="W986" s="4"/>
      <c r="X986" s="4"/>
      <c r="Y986" s="4"/>
      <c r="AD986" s="5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  <c r="AU986" s="10"/>
    </row>
    <row r="987" spans="1:161" x14ac:dyDescent="0.2">
      <c r="A987" s="125">
        <f t="shared" si="1325"/>
        <v>44951</v>
      </c>
      <c r="B987" s="123">
        <f t="shared" si="1287"/>
        <v>714.68637005999994</v>
      </c>
      <c r="C987" s="3">
        <f t="shared" si="1282"/>
        <v>714.18699645999993</v>
      </c>
      <c r="D987" s="126">
        <f t="shared" si="1288"/>
        <v>1050.701</v>
      </c>
      <c r="E987" s="175">
        <f>IF(DAY(A986)=$A$7,VLOOKUP(A986,[1]A!$A$15:$C$500,3),E986)</f>
        <v>1051.6320000000001</v>
      </c>
      <c r="F987" s="127">
        <f t="shared" si="1289"/>
        <v>44919</v>
      </c>
      <c r="G987" s="122">
        <f t="shared" si="1290"/>
        <v>8.8607510604821194E-4</v>
      </c>
      <c r="H987" s="128">
        <f t="shared" si="1335"/>
        <v>2</v>
      </c>
      <c r="I987" s="128">
        <f t="shared" si="1326"/>
        <v>31</v>
      </c>
      <c r="J987" s="123">
        <f t="shared" si="1327"/>
        <v>1.000057142456648</v>
      </c>
      <c r="K987" s="123">
        <v>1</v>
      </c>
      <c r="L987" s="123">
        <f t="shared" si="1291"/>
        <v>1.00005714</v>
      </c>
      <c r="M987" s="123">
        <f t="shared" si="1292"/>
        <v>714.22780509999996</v>
      </c>
      <c r="N987" s="27">
        <f t="shared" si="1331"/>
        <v>0</v>
      </c>
      <c r="O987" s="122">
        <f t="shared" si="1347"/>
        <v>0</v>
      </c>
      <c r="P987" s="123">
        <f t="shared" si="1280"/>
        <v>0</v>
      </c>
      <c r="Q987" s="122">
        <f t="shared" si="1328"/>
        <v>0.1268</v>
      </c>
      <c r="R987" s="130">
        <f t="shared" si="1323"/>
        <v>1.000642043</v>
      </c>
      <c r="S987" s="123">
        <f t="shared" si="1293"/>
        <v>0.45856496000000002</v>
      </c>
      <c r="T987" s="123">
        <f t="shared" si="1329"/>
        <v>0</v>
      </c>
      <c r="U987" s="131" t="str">
        <f t="shared" ref="U987" si="1349">U986</f>
        <v>J=</v>
      </c>
      <c r="V987" s="140">
        <f t="shared" si="1284"/>
        <v>44980</v>
      </c>
      <c r="W987" s="4"/>
      <c r="X987" s="4"/>
      <c r="Y987" s="4"/>
      <c r="AD987" s="5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  <c r="AU987" s="10"/>
    </row>
    <row r="988" spans="1:161" x14ac:dyDescent="0.2">
      <c r="A988" s="125">
        <f t="shared" si="1325"/>
        <v>44952</v>
      </c>
      <c r="B988" s="123">
        <f t="shared" si="1287"/>
        <v>714.93618757999991</v>
      </c>
      <c r="C988" s="3">
        <f t="shared" si="1282"/>
        <v>714.18699645999993</v>
      </c>
      <c r="D988" s="126">
        <f t="shared" si="1288"/>
        <v>1050.701</v>
      </c>
      <c r="E988" s="175">
        <f>IF(DAY(A987)=$A$7,VLOOKUP(A987,[1]A!$A$15:$C$500,3),E987)</f>
        <v>1051.6320000000001</v>
      </c>
      <c r="F988" s="127">
        <f t="shared" si="1289"/>
        <v>44919</v>
      </c>
      <c r="G988" s="122">
        <f t="shared" si="1290"/>
        <v>8.8607510604821194E-4</v>
      </c>
      <c r="H988" s="128">
        <f t="shared" si="1335"/>
        <v>3</v>
      </c>
      <c r="I988" s="128">
        <f t="shared" si="1326"/>
        <v>31</v>
      </c>
      <c r="J988" s="123">
        <f t="shared" si="1327"/>
        <v>1.0000857149094331</v>
      </c>
      <c r="K988" s="123">
        <v>1</v>
      </c>
      <c r="L988" s="123">
        <f t="shared" si="1291"/>
        <v>1.00008571</v>
      </c>
      <c r="M988" s="123">
        <f t="shared" si="1292"/>
        <v>714.24820941999997</v>
      </c>
      <c r="N988" s="27">
        <f t="shared" si="1331"/>
        <v>0</v>
      </c>
      <c r="O988" s="122">
        <f t="shared" si="1347"/>
        <v>0</v>
      </c>
      <c r="P988" s="123">
        <f t="shared" si="1280"/>
        <v>0</v>
      </c>
      <c r="Q988" s="122">
        <f t="shared" si="1328"/>
        <v>0.1268</v>
      </c>
      <c r="R988" s="130">
        <f t="shared" si="1323"/>
        <v>1.00096322</v>
      </c>
      <c r="S988" s="123">
        <f t="shared" si="1293"/>
        <v>0.68797816000000001</v>
      </c>
      <c r="T988" s="123">
        <f t="shared" si="1329"/>
        <v>0</v>
      </c>
      <c r="U988" s="131" t="str">
        <f t="shared" ref="U988" si="1350">U987</f>
        <v>J=</v>
      </c>
      <c r="V988" s="140">
        <f t="shared" si="1284"/>
        <v>44980</v>
      </c>
      <c r="W988" s="4"/>
      <c r="X988" s="4"/>
      <c r="Y988" s="4"/>
      <c r="AD988" s="5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  <c r="AU988" s="10"/>
    </row>
    <row r="989" spans="1:161" x14ac:dyDescent="0.2">
      <c r="A989" s="125">
        <f t="shared" si="1325"/>
        <v>44953</v>
      </c>
      <c r="B989" s="123">
        <f t="shared" si="1287"/>
        <v>715.18609105999997</v>
      </c>
      <c r="C989" s="3">
        <f t="shared" si="1282"/>
        <v>714.18699645999993</v>
      </c>
      <c r="D989" s="126">
        <f t="shared" si="1288"/>
        <v>1050.701</v>
      </c>
      <c r="E989" s="175">
        <f>IF(DAY(A988)=$A$7,VLOOKUP(A988,[1]A!$A$15:$C$500,3),E988)</f>
        <v>1051.6320000000001</v>
      </c>
      <c r="F989" s="127">
        <f t="shared" si="1289"/>
        <v>44919</v>
      </c>
      <c r="G989" s="122">
        <f t="shared" si="1290"/>
        <v>8.8607510604821194E-4</v>
      </c>
      <c r="H989" s="128">
        <f t="shared" si="1335"/>
        <v>4</v>
      </c>
      <c r="I989" s="128">
        <f t="shared" si="1326"/>
        <v>31</v>
      </c>
      <c r="J989" s="123">
        <f t="shared" si="1327"/>
        <v>1.0001142881785565</v>
      </c>
      <c r="K989" s="123">
        <v>1</v>
      </c>
      <c r="L989" s="123">
        <f t="shared" si="1291"/>
        <v>1.00011428</v>
      </c>
      <c r="M989" s="123">
        <f t="shared" si="1292"/>
        <v>714.26861373999998</v>
      </c>
      <c r="N989" s="27">
        <f t="shared" si="1331"/>
        <v>0</v>
      </c>
      <c r="O989" s="122">
        <f t="shared" si="1347"/>
        <v>0</v>
      </c>
      <c r="P989" s="123">
        <f t="shared" si="1280"/>
        <v>0</v>
      </c>
      <c r="Q989" s="122">
        <f t="shared" si="1328"/>
        <v>0.1268</v>
      </c>
      <c r="R989" s="130">
        <f t="shared" si="1323"/>
        <v>1.0012844990000001</v>
      </c>
      <c r="S989" s="123">
        <f t="shared" si="1293"/>
        <v>0.91747732000000004</v>
      </c>
      <c r="T989" s="123">
        <f t="shared" si="1329"/>
        <v>0</v>
      </c>
      <c r="U989" s="131" t="str">
        <f t="shared" ref="U989" si="1351">U988</f>
        <v>J=</v>
      </c>
      <c r="V989" s="140">
        <f t="shared" si="1284"/>
        <v>44980</v>
      </c>
      <c r="W989" s="4"/>
      <c r="X989" s="4"/>
      <c r="Y989" s="4"/>
      <c r="AD989" s="5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  <c r="AU989" s="10"/>
    </row>
    <row r="990" spans="1:161" x14ac:dyDescent="0.2">
      <c r="A990" s="125">
        <f t="shared" si="1325"/>
        <v>44954</v>
      </c>
      <c r="B990" s="123">
        <f t="shared" si="1287"/>
        <v>715.43608909</v>
      </c>
      <c r="C990" s="3">
        <f t="shared" si="1282"/>
        <v>714.18699645999993</v>
      </c>
      <c r="D990" s="126">
        <f t="shared" si="1288"/>
        <v>1050.701</v>
      </c>
      <c r="E990" s="175">
        <f>IF(DAY(A989)=$A$7,VLOOKUP(A989,[1]A!$A$15:$C$500,3),E989)</f>
        <v>1051.6320000000001</v>
      </c>
      <c r="F990" s="127">
        <f t="shared" si="1289"/>
        <v>44919</v>
      </c>
      <c r="G990" s="122">
        <f t="shared" si="1290"/>
        <v>8.8607510604821194E-4</v>
      </c>
      <c r="H990" s="128">
        <f t="shared" si="1335"/>
        <v>5</v>
      </c>
      <c r="I990" s="128">
        <f t="shared" si="1326"/>
        <v>31</v>
      </c>
      <c r="J990" s="123">
        <f t="shared" si="1327"/>
        <v>1.0001428622640418</v>
      </c>
      <c r="K990" s="123">
        <v>1</v>
      </c>
      <c r="L990" s="123">
        <f t="shared" si="1291"/>
        <v>1.00014286</v>
      </c>
      <c r="M990" s="123">
        <f t="shared" si="1292"/>
        <v>714.28902520999998</v>
      </c>
      <c r="N990" s="27">
        <f t="shared" si="1331"/>
        <v>0</v>
      </c>
      <c r="O990" s="122">
        <f t="shared" si="1347"/>
        <v>0</v>
      </c>
      <c r="P990" s="123">
        <f t="shared" si="1280"/>
        <v>0</v>
      </c>
      <c r="Q990" s="122">
        <f t="shared" si="1328"/>
        <v>0.1268</v>
      </c>
      <c r="R990" s="130">
        <f t="shared" si="1323"/>
        <v>1.001605882</v>
      </c>
      <c r="S990" s="123">
        <f t="shared" si="1293"/>
        <v>1.1470638799999999</v>
      </c>
      <c r="T990" s="123">
        <f t="shared" si="1329"/>
        <v>0</v>
      </c>
      <c r="U990" s="131" t="str">
        <f t="shared" ref="U990" si="1352">U989</f>
        <v>J=</v>
      </c>
      <c r="V990" s="140">
        <f t="shared" si="1284"/>
        <v>44980</v>
      </c>
      <c r="W990" s="4"/>
      <c r="X990" s="4"/>
      <c r="Y990" s="4"/>
      <c r="AD990" s="5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  <c r="AU990" s="10"/>
    </row>
    <row r="991" spans="1:161" x14ac:dyDescent="0.2">
      <c r="A991" s="125">
        <f t="shared" si="1325"/>
        <v>44955</v>
      </c>
      <c r="B991" s="123">
        <f t="shared" si="1287"/>
        <v>715.68616595000003</v>
      </c>
      <c r="C991" s="3">
        <f t="shared" si="1282"/>
        <v>714.18699645999993</v>
      </c>
      <c r="D991" s="126">
        <f t="shared" si="1288"/>
        <v>1050.701</v>
      </c>
      <c r="E991" s="175">
        <f>IF(DAY(A990)=$A$7,VLOOKUP(A990,[1]A!$A$15:$C$500,3),E990)</f>
        <v>1051.6320000000001</v>
      </c>
      <c r="F991" s="127">
        <f t="shared" si="1289"/>
        <v>44919</v>
      </c>
      <c r="G991" s="122">
        <f t="shared" si="1290"/>
        <v>8.8607510604821194E-4</v>
      </c>
      <c r="H991" s="128">
        <f t="shared" si="1335"/>
        <v>6</v>
      </c>
      <c r="I991" s="128">
        <f t="shared" si="1326"/>
        <v>31</v>
      </c>
      <c r="J991" s="123">
        <f t="shared" si="1327"/>
        <v>1.0001714371659121</v>
      </c>
      <c r="K991" s="123">
        <v>1</v>
      </c>
      <c r="L991" s="123">
        <f t="shared" si="1291"/>
        <v>1.00017143</v>
      </c>
      <c r="M991" s="123">
        <f t="shared" si="1292"/>
        <v>714.30942952999999</v>
      </c>
      <c r="N991" s="27">
        <f t="shared" si="1331"/>
        <v>0</v>
      </c>
      <c r="O991" s="122">
        <f t="shared" si="1347"/>
        <v>0</v>
      </c>
      <c r="P991" s="123">
        <f t="shared" si="1280"/>
        <v>0</v>
      </c>
      <c r="Q991" s="122">
        <f t="shared" si="1328"/>
        <v>0.1268</v>
      </c>
      <c r="R991" s="130">
        <f t="shared" si="1323"/>
        <v>1.001927367</v>
      </c>
      <c r="S991" s="123">
        <f t="shared" si="1293"/>
        <v>1.3767364200000001</v>
      </c>
      <c r="T991" s="123">
        <f t="shared" si="1329"/>
        <v>0</v>
      </c>
      <c r="U991" s="131" t="str">
        <f t="shared" ref="U991" si="1353">U990</f>
        <v>J=</v>
      </c>
      <c r="V991" s="140">
        <f t="shared" si="1284"/>
        <v>44980</v>
      </c>
      <c r="W991" s="4"/>
      <c r="X991" s="4"/>
      <c r="Y991" s="4"/>
      <c r="AD991" s="5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  <c r="AU991" s="10"/>
    </row>
    <row r="992" spans="1:161" x14ac:dyDescent="0.2">
      <c r="A992" s="125">
        <f t="shared" si="1325"/>
        <v>44956</v>
      </c>
      <c r="B992" s="123">
        <f t="shared" si="1287"/>
        <v>715.93633737999994</v>
      </c>
      <c r="C992" s="3">
        <f t="shared" si="1282"/>
        <v>714.18699645999993</v>
      </c>
      <c r="D992" s="126">
        <f t="shared" si="1288"/>
        <v>1050.701</v>
      </c>
      <c r="E992" s="175">
        <f>IF(DAY(A991)=$A$7,VLOOKUP(A991,[1]A!$A$15:$C$500,3),E991)</f>
        <v>1051.6320000000001</v>
      </c>
      <c r="F992" s="127">
        <f t="shared" si="1289"/>
        <v>44919</v>
      </c>
      <c r="G992" s="122">
        <f t="shared" si="1290"/>
        <v>8.8607510604821194E-4</v>
      </c>
      <c r="H992" s="128">
        <f t="shared" si="1335"/>
        <v>7</v>
      </c>
      <c r="I992" s="128">
        <f t="shared" si="1326"/>
        <v>31</v>
      </c>
      <c r="J992" s="123">
        <f t="shared" si="1327"/>
        <v>1.0002000128841906</v>
      </c>
      <c r="K992" s="123">
        <v>1</v>
      </c>
      <c r="L992" s="123">
        <f t="shared" si="1291"/>
        <v>1.0002000099999999</v>
      </c>
      <c r="M992" s="123">
        <f t="shared" si="1292"/>
        <v>714.32984099999999</v>
      </c>
      <c r="N992" s="27">
        <f t="shared" si="1331"/>
        <v>0</v>
      </c>
      <c r="O992" s="122">
        <f t="shared" si="1347"/>
        <v>0</v>
      </c>
      <c r="P992" s="123">
        <f t="shared" si="1280"/>
        <v>0</v>
      </c>
      <c r="Q992" s="122">
        <f t="shared" si="1328"/>
        <v>0.1268</v>
      </c>
      <c r="R992" s="130">
        <f t="shared" si="1323"/>
        <v>1.0022489560000001</v>
      </c>
      <c r="S992" s="123">
        <f t="shared" si="1293"/>
        <v>1.6064963800000001</v>
      </c>
      <c r="T992" s="123">
        <f t="shared" si="1329"/>
        <v>0</v>
      </c>
      <c r="U992" s="131" t="str">
        <f t="shared" ref="U992" si="1354">U991</f>
        <v>J=</v>
      </c>
      <c r="V992" s="140">
        <f t="shared" si="1284"/>
        <v>44980</v>
      </c>
      <c r="W992" s="4"/>
      <c r="X992" s="4"/>
      <c r="Y992" s="4"/>
      <c r="AD992" s="5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  <c r="AU992" s="10"/>
    </row>
    <row r="993" spans="1:47" x14ac:dyDescent="0.2">
      <c r="A993" s="125">
        <f t="shared" si="1325"/>
        <v>44957</v>
      </c>
      <c r="B993" s="123">
        <f t="shared" si="1287"/>
        <v>716.18658833999996</v>
      </c>
      <c r="C993" s="3">
        <f t="shared" si="1282"/>
        <v>714.18699645999993</v>
      </c>
      <c r="D993" s="126">
        <f t="shared" si="1288"/>
        <v>1050.701</v>
      </c>
      <c r="E993" s="175">
        <f>IF(DAY(A992)=$A$7,VLOOKUP(A992,[1]A!$A$15:$C$500,3),E992)</f>
        <v>1051.6320000000001</v>
      </c>
      <c r="F993" s="127">
        <f t="shared" si="1289"/>
        <v>44919</v>
      </c>
      <c r="G993" s="122">
        <f t="shared" si="1290"/>
        <v>8.8607510604821194E-4</v>
      </c>
      <c r="H993" s="128">
        <f t="shared" si="1335"/>
        <v>8</v>
      </c>
      <c r="I993" s="128">
        <f t="shared" si="1326"/>
        <v>31</v>
      </c>
      <c r="J993" s="123">
        <f t="shared" si="1327"/>
        <v>1.0002285894189009</v>
      </c>
      <c r="K993" s="123">
        <v>1</v>
      </c>
      <c r="L993" s="123">
        <f t="shared" si="1291"/>
        <v>1.0002285799999999</v>
      </c>
      <c r="M993" s="123">
        <f t="shared" si="1292"/>
        <v>714.35024532</v>
      </c>
      <c r="N993" s="27">
        <f t="shared" si="1331"/>
        <v>0</v>
      </c>
      <c r="O993" s="122">
        <f t="shared" si="1347"/>
        <v>0</v>
      </c>
      <c r="P993" s="123">
        <f t="shared" si="1280"/>
        <v>0</v>
      </c>
      <c r="Q993" s="122">
        <f t="shared" si="1328"/>
        <v>0.1268</v>
      </c>
      <c r="R993" s="130">
        <f t="shared" si="1323"/>
        <v>1.0025706480000001</v>
      </c>
      <c r="S993" s="123">
        <f t="shared" si="1293"/>
        <v>1.8363430199999999</v>
      </c>
      <c r="T993" s="123">
        <f t="shared" si="1329"/>
        <v>0</v>
      </c>
      <c r="U993" s="131" t="str">
        <f t="shared" ref="U993" si="1355">U992</f>
        <v>J=</v>
      </c>
      <c r="V993" s="140">
        <f t="shared" si="1284"/>
        <v>44980</v>
      </c>
      <c r="W993" s="4"/>
      <c r="X993" s="4"/>
      <c r="Y993" s="4"/>
      <c r="AD993" s="5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  <c r="AU993" s="10"/>
    </row>
    <row r="994" spans="1:47" x14ac:dyDescent="0.2">
      <c r="A994" s="125">
        <f t="shared" si="1325"/>
        <v>44958</v>
      </c>
      <c r="B994" s="123">
        <f t="shared" si="1287"/>
        <v>716.43693317999998</v>
      </c>
      <c r="C994" s="3">
        <f t="shared" si="1282"/>
        <v>714.18699645999993</v>
      </c>
      <c r="D994" s="126">
        <f t="shared" si="1288"/>
        <v>1050.701</v>
      </c>
      <c r="E994" s="175">
        <f>IF(DAY(A993)=$A$7,VLOOKUP(A993,[1]A!$A$15:$C$500,3),E993)</f>
        <v>1051.6320000000001</v>
      </c>
      <c r="F994" s="127">
        <f t="shared" si="1289"/>
        <v>44919</v>
      </c>
      <c r="G994" s="122">
        <f t="shared" si="1290"/>
        <v>8.8607510604821194E-4</v>
      </c>
      <c r="H994" s="128">
        <f t="shared" si="1335"/>
        <v>9</v>
      </c>
      <c r="I994" s="128">
        <f t="shared" si="1326"/>
        <v>31</v>
      </c>
      <c r="J994" s="123">
        <f t="shared" si="1327"/>
        <v>1.0002571667700662</v>
      </c>
      <c r="K994" s="123">
        <v>1</v>
      </c>
      <c r="L994" s="123">
        <f t="shared" si="1291"/>
        <v>1.0002571600000001</v>
      </c>
      <c r="M994" s="123">
        <f t="shared" si="1292"/>
        <v>714.37065677999999</v>
      </c>
      <c r="N994" s="27">
        <f t="shared" si="1331"/>
        <v>0</v>
      </c>
      <c r="O994" s="122">
        <f t="shared" si="1347"/>
        <v>0</v>
      </c>
      <c r="P994" s="123">
        <f t="shared" si="1280"/>
        <v>0</v>
      </c>
      <c r="Q994" s="122">
        <f t="shared" si="1328"/>
        <v>0.1268</v>
      </c>
      <c r="R994" s="130">
        <f t="shared" si="1323"/>
        <v>1.0028924429999999</v>
      </c>
      <c r="S994" s="123">
        <f t="shared" si="1293"/>
        <v>2.0662764</v>
      </c>
      <c r="T994" s="123">
        <f t="shared" si="1329"/>
        <v>0</v>
      </c>
      <c r="U994" s="131" t="str">
        <f t="shared" ref="U994" si="1356">U993</f>
        <v>J=</v>
      </c>
      <c r="V994" s="140">
        <f t="shared" si="1284"/>
        <v>44980</v>
      </c>
      <c r="W994" s="4"/>
      <c r="X994" s="4"/>
      <c r="Y994" s="4"/>
      <c r="AD994" s="5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  <c r="AU994" s="10"/>
    </row>
    <row r="995" spans="1:47" x14ac:dyDescent="0.2">
      <c r="A995" s="125">
        <f t="shared" si="1325"/>
        <v>44959</v>
      </c>
      <c r="B995" s="123">
        <f t="shared" si="1287"/>
        <v>716.68736546000002</v>
      </c>
      <c r="C995" s="3">
        <f t="shared" si="1282"/>
        <v>714.18699645999993</v>
      </c>
      <c r="D995" s="126">
        <f t="shared" si="1288"/>
        <v>1050.701</v>
      </c>
      <c r="E995" s="175">
        <f>IF(DAY(A994)=$A$7,VLOOKUP(A994,[1]A!$A$15:$C$500,3),E994)</f>
        <v>1051.6320000000001</v>
      </c>
      <c r="F995" s="127">
        <f t="shared" si="1289"/>
        <v>44919</v>
      </c>
      <c r="G995" s="122">
        <f t="shared" si="1290"/>
        <v>8.8607510604821194E-4</v>
      </c>
      <c r="H995" s="128">
        <f t="shared" si="1335"/>
        <v>10</v>
      </c>
      <c r="I995" s="128">
        <f t="shared" si="1326"/>
        <v>31</v>
      </c>
      <c r="J995" s="123">
        <f t="shared" si="1327"/>
        <v>1.0002857449377101</v>
      </c>
      <c r="K995" s="123">
        <v>1</v>
      </c>
      <c r="L995" s="123">
        <f t="shared" si="1291"/>
        <v>1.00028574</v>
      </c>
      <c r="M995" s="123">
        <f t="shared" si="1292"/>
        <v>714.39106824999999</v>
      </c>
      <c r="N995" s="27">
        <f t="shared" si="1331"/>
        <v>0</v>
      </c>
      <c r="O995" s="122">
        <f t="shared" si="1347"/>
        <v>0</v>
      </c>
      <c r="P995" s="123">
        <f t="shared" si="1280"/>
        <v>0</v>
      </c>
      <c r="Q995" s="122">
        <f t="shared" si="1328"/>
        <v>0.1268</v>
      </c>
      <c r="R995" s="130">
        <f t="shared" si="1323"/>
        <v>1.0032143419999999</v>
      </c>
      <c r="S995" s="123">
        <f t="shared" si="1293"/>
        <v>2.2962972100000001</v>
      </c>
      <c r="T995" s="123">
        <f t="shared" si="1329"/>
        <v>0</v>
      </c>
      <c r="U995" s="131" t="str">
        <f t="shared" ref="U995" si="1357">U994</f>
        <v>J=</v>
      </c>
      <c r="V995" s="140">
        <f t="shared" si="1284"/>
        <v>44980</v>
      </c>
      <c r="W995" s="4"/>
      <c r="X995" s="4"/>
      <c r="Y995" s="4"/>
      <c r="AD995" s="5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  <c r="AU995" s="10"/>
    </row>
    <row r="996" spans="1:47" x14ac:dyDescent="0.2">
      <c r="A996" s="125">
        <f t="shared" si="1325"/>
        <v>44960</v>
      </c>
      <c r="B996" s="123">
        <f t="shared" si="1287"/>
        <v>716.93788444999996</v>
      </c>
      <c r="C996" s="3">
        <f t="shared" si="1282"/>
        <v>714.18699645999993</v>
      </c>
      <c r="D996" s="126">
        <f t="shared" si="1288"/>
        <v>1050.701</v>
      </c>
      <c r="E996" s="175">
        <f>IF(DAY(A995)=$A$7,VLOOKUP(A995,[1]A!$A$15:$C$500,3),E995)</f>
        <v>1051.6320000000001</v>
      </c>
      <c r="F996" s="127">
        <f t="shared" si="1289"/>
        <v>44919</v>
      </c>
      <c r="G996" s="122">
        <f t="shared" si="1290"/>
        <v>8.8607510604821194E-4</v>
      </c>
      <c r="H996" s="128">
        <f t="shared" si="1335"/>
        <v>11</v>
      </c>
      <c r="I996" s="128">
        <f t="shared" si="1326"/>
        <v>31</v>
      </c>
      <c r="J996" s="123">
        <f t="shared" si="1327"/>
        <v>1.0003143239218553</v>
      </c>
      <c r="K996" s="123">
        <v>1</v>
      </c>
      <c r="L996" s="123">
        <f t="shared" si="1291"/>
        <v>1.00031432</v>
      </c>
      <c r="M996" s="123">
        <f t="shared" si="1292"/>
        <v>714.41147970999998</v>
      </c>
      <c r="N996" s="27">
        <f t="shared" si="1331"/>
        <v>0</v>
      </c>
      <c r="O996" s="122">
        <f t="shared" si="1347"/>
        <v>0</v>
      </c>
      <c r="P996" s="123">
        <f t="shared" si="1280"/>
        <v>0</v>
      </c>
      <c r="Q996" s="122">
        <f t="shared" si="1328"/>
        <v>0.1268</v>
      </c>
      <c r="R996" s="130">
        <f t="shared" si="1323"/>
        <v>1.003536344</v>
      </c>
      <c r="S996" s="123">
        <f t="shared" si="1293"/>
        <v>2.5264047399999998</v>
      </c>
      <c r="T996" s="123">
        <f t="shared" si="1329"/>
        <v>0</v>
      </c>
      <c r="U996" s="131" t="str">
        <f t="shared" ref="U996" si="1358">U995</f>
        <v>J=</v>
      </c>
      <c r="V996" s="140">
        <f t="shared" si="1284"/>
        <v>44980</v>
      </c>
      <c r="W996" s="4"/>
      <c r="X996" s="4"/>
      <c r="Y996" s="4"/>
      <c r="AD996" s="5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  <c r="AU996" s="10"/>
    </row>
    <row r="997" spans="1:47" x14ac:dyDescent="0.2">
      <c r="A997" s="125">
        <f t="shared" si="1325"/>
        <v>44961</v>
      </c>
      <c r="B997" s="123">
        <f t="shared" si="1287"/>
        <v>717.18849018999992</v>
      </c>
      <c r="C997" s="3">
        <f t="shared" si="1282"/>
        <v>714.18699645999993</v>
      </c>
      <c r="D997" s="126">
        <f t="shared" si="1288"/>
        <v>1050.701</v>
      </c>
      <c r="E997" s="175">
        <f>IF(DAY(A996)=$A$7,VLOOKUP(A996,[1]A!$A$15:$C$500,3),E996)</f>
        <v>1051.6320000000001</v>
      </c>
      <c r="F997" s="127">
        <f t="shared" si="1289"/>
        <v>44919</v>
      </c>
      <c r="G997" s="122">
        <f t="shared" si="1290"/>
        <v>8.8607510604821194E-4</v>
      </c>
      <c r="H997" s="128">
        <f t="shared" si="1335"/>
        <v>12</v>
      </c>
      <c r="I997" s="128">
        <f t="shared" si="1326"/>
        <v>31</v>
      </c>
      <c r="J997" s="123">
        <f t="shared" si="1327"/>
        <v>1.0003429037225258</v>
      </c>
      <c r="K997" s="123">
        <v>1</v>
      </c>
      <c r="L997" s="123">
        <f t="shared" si="1291"/>
        <v>1.0003428999999999</v>
      </c>
      <c r="M997" s="123">
        <f t="shared" si="1292"/>
        <v>714.43189117999998</v>
      </c>
      <c r="N997" s="27">
        <f t="shared" si="1331"/>
        <v>0</v>
      </c>
      <c r="O997" s="122">
        <f t="shared" si="1347"/>
        <v>0</v>
      </c>
      <c r="P997" s="123">
        <f t="shared" si="1280"/>
        <v>0</v>
      </c>
      <c r="Q997" s="122">
        <f t="shared" si="1328"/>
        <v>0.1268</v>
      </c>
      <c r="R997" s="130">
        <f t="shared" si="1323"/>
        <v>1.003858449</v>
      </c>
      <c r="S997" s="123">
        <f t="shared" si="1293"/>
        <v>2.75659901</v>
      </c>
      <c r="T997" s="123">
        <f t="shared" si="1329"/>
        <v>0</v>
      </c>
      <c r="U997" s="131" t="str">
        <f t="shared" ref="U997" si="1359">U996</f>
        <v>J=</v>
      </c>
      <c r="V997" s="140">
        <f t="shared" si="1284"/>
        <v>44980</v>
      </c>
      <c r="W997" s="4"/>
      <c r="X997" s="4"/>
      <c r="Y997" s="4"/>
      <c r="AD997" s="5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  <c r="AU997" s="10"/>
    </row>
    <row r="998" spans="1:47" x14ac:dyDescent="0.2">
      <c r="A998" s="125">
        <f t="shared" si="1325"/>
        <v>44962</v>
      </c>
      <c r="B998" s="123">
        <f t="shared" si="1287"/>
        <v>717.43918337000002</v>
      </c>
      <c r="C998" s="3">
        <f t="shared" si="1282"/>
        <v>714.18699645999993</v>
      </c>
      <c r="D998" s="126">
        <f t="shared" si="1288"/>
        <v>1050.701</v>
      </c>
      <c r="E998" s="175">
        <f>IF(DAY(A997)=$A$7,VLOOKUP(A997,[1]A!$A$15:$C$500,3),E997)</f>
        <v>1051.6320000000001</v>
      </c>
      <c r="F998" s="127">
        <f t="shared" si="1289"/>
        <v>44919</v>
      </c>
      <c r="G998" s="122">
        <f t="shared" si="1290"/>
        <v>8.8607510604821194E-4</v>
      </c>
      <c r="H998" s="128">
        <f t="shared" si="1335"/>
        <v>13</v>
      </c>
      <c r="I998" s="128">
        <f t="shared" si="1326"/>
        <v>31</v>
      </c>
      <c r="J998" s="123">
        <f t="shared" si="1327"/>
        <v>1.0003714843397444</v>
      </c>
      <c r="K998" s="123">
        <v>1</v>
      </c>
      <c r="L998" s="123">
        <f t="shared" si="1291"/>
        <v>1.0003714800000001</v>
      </c>
      <c r="M998" s="123">
        <f t="shared" si="1292"/>
        <v>714.45230263999997</v>
      </c>
      <c r="N998" s="27">
        <f t="shared" si="1331"/>
        <v>0</v>
      </c>
      <c r="O998" s="122">
        <f t="shared" si="1347"/>
        <v>0</v>
      </c>
      <c r="P998" s="123">
        <f t="shared" si="1280"/>
        <v>0</v>
      </c>
      <c r="Q998" s="122">
        <f t="shared" si="1328"/>
        <v>0.1268</v>
      </c>
      <c r="R998" s="130">
        <f t="shared" si="1323"/>
        <v>1.0041806579999999</v>
      </c>
      <c r="S998" s="123">
        <f t="shared" si="1293"/>
        <v>2.9868807300000002</v>
      </c>
      <c r="T998" s="123">
        <f t="shared" si="1329"/>
        <v>0</v>
      </c>
      <c r="U998" s="131" t="str">
        <f t="shared" ref="U998" si="1360">U997</f>
        <v>J=</v>
      </c>
      <c r="V998" s="140">
        <f t="shared" si="1284"/>
        <v>44980</v>
      </c>
      <c r="W998" s="4"/>
      <c r="X998" s="4"/>
      <c r="Y998" s="4"/>
      <c r="AD998" s="5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  <c r="AU998" s="10"/>
    </row>
    <row r="999" spans="1:47" x14ac:dyDescent="0.2">
      <c r="A999" s="125">
        <f t="shared" si="1325"/>
        <v>44963</v>
      </c>
      <c r="B999" s="123">
        <f t="shared" si="1287"/>
        <v>717.68996328999992</v>
      </c>
      <c r="C999" s="3">
        <f t="shared" si="1282"/>
        <v>714.18699645999993</v>
      </c>
      <c r="D999" s="126">
        <f t="shared" si="1288"/>
        <v>1050.701</v>
      </c>
      <c r="E999" s="175">
        <f>IF(DAY(A998)=$A$7,VLOOKUP(A998,[1]A!$A$15:$C$500,3),E998)</f>
        <v>1051.6320000000001</v>
      </c>
      <c r="F999" s="127">
        <f t="shared" si="1289"/>
        <v>44919</v>
      </c>
      <c r="G999" s="122">
        <f t="shared" si="1290"/>
        <v>8.8607510604821194E-4</v>
      </c>
      <c r="H999" s="128">
        <f t="shared" si="1335"/>
        <v>14</v>
      </c>
      <c r="I999" s="128">
        <f t="shared" si="1326"/>
        <v>31</v>
      </c>
      <c r="J999" s="123">
        <f t="shared" si="1327"/>
        <v>1.000400065773535</v>
      </c>
      <c r="K999" s="123">
        <v>1</v>
      </c>
      <c r="L999" s="123">
        <f t="shared" si="1291"/>
        <v>1.00040006</v>
      </c>
      <c r="M999" s="123">
        <f t="shared" si="1292"/>
        <v>714.47271409999996</v>
      </c>
      <c r="N999" s="27">
        <f t="shared" si="1331"/>
        <v>0</v>
      </c>
      <c r="O999" s="122">
        <f t="shared" si="1347"/>
        <v>0</v>
      </c>
      <c r="P999" s="123">
        <f t="shared" si="1280"/>
        <v>0</v>
      </c>
      <c r="Q999" s="122">
        <f t="shared" si="1328"/>
        <v>0.1268</v>
      </c>
      <c r="R999" s="130">
        <f t="shared" si="1323"/>
        <v>1.0045029700000001</v>
      </c>
      <c r="S999" s="123">
        <f t="shared" si="1293"/>
        <v>3.21724919</v>
      </c>
      <c r="T999" s="123">
        <f t="shared" si="1329"/>
        <v>0</v>
      </c>
      <c r="U999" s="131" t="str">
        <f t="shared" ref="U999" si="1361">U998</f>
        <v>J=</v>
      </c>
      <c r="V999" s="140">
        <f t="shared" si="1284"/>
        <v>44980</v>
      </c>
      <c r="W999" s="4"/>
      <c r="X999" s="4"/>
      <c r="Y999" s="4"/>
      <c r="AD999" s="5"/>
      <c r="AI999" s="10"/>
      <c r="AJ999" s="10"/>
      <c r="AK999" s="10"/>
      <c r="AL999" s="10"/>
      <c r="AM999" s="10"/>
      <c r="AN999" s="10"/>
      <c r="AO999" s="10"/>
      <c r="AP999" s="10"/>
      <c r="AQ999" s="10"/>
      <c r="AR999" s="10"/>
      <c r="AS999" s="10"/>
      <c r="AT999" s="10"/>
      <c r="AU999" s="10"/>
    </row>
    <row r="1000" spans="1:47" x14ac:dyDescent="0.2">
      <c r="A1000" s="125">
        <f t="shared" si="1325"/>
        <v>44964</v>
      </c>
      <c r="B1000" s="123">
        <f t="shared" si="1287"/>
        <v>717.94082997999999</v>
      </c>
      <c r="C1000" s="3">
        <f t="shared" si="1282"/>
        <v>714.18699645999993</v>
      </c>
      <c r="D1000" s="126">
        <f t="shared" si="1288"/>
        <v>1050.701</v>
      </c>
      <c r="E1000" s="175">
        <f>IF(DAY(A999)=$A$7,VLOOKUP(A999,[1]A!$A$15:$C$500,3),E999)</f>
        <v>1051.6320000000001</v>
      </c>
      <c r="F1000" s="127">
        <f t="shared" si="1289"/>
        <v>44919</v>
      </c>
      <c r="G1000" s="122">
        <f t="shared" si="1290"/>
        <v>8.8607510604821194E-4</v>
      </c>
      <c r="H1000" s="128">
        <f t="shared" si="1335"/>
        <v>15</v>
      </c>
      <c r="I1000" s="128">
        <f t="shared" si="1326"/>
        <v>31</v>
      </c>
      <c r="J1000" s="123">
        <f t="shared" si="1327"/>
        <v>1.0004286480239204</v>
      </c>
      <c r="K1000" s="123">
        <v>1</v>
      </c>
      <c r="L1000" s="123">
        <f t="shared" si="1291"/>
        <v>1.00042864</v>
      </c>
      <c r="M1000" s="123">
        <f t="shared" si="1292"/>
        <v>714.49312556999996</v>
      </c>
      <c r="N1000" s="27">
        <f t="shared" si="1331"/>
        <v>0</v>
      </c>
      <c r="O1000" s="122">
        <f t="shared" si="1347"/>
        <v>0</v>
      </c>
      <c r="P1000" s="123">
        <f t="shared" si="1280"/>
        <v>0</v>
      </c>
      <c r="Q1000" s="122">
        <f t="shared" si="1328"/>
        <v>0.1268</v>
      </c>
      <c r="R1000" s="130">
        <f t="shared" si="1323"/>
        <v>1.004825385</v>
      </c>
      <c r="S1000" s="123">
        <f t="shared" si="1293"/>
        <v>3.4477044100000001</v>
      </c>
      <c r="T1000" s="123">
        <f t="shared" si="1329"/>
        <v>0</v>
      </c>
      <c r="U1000" s="131" t="str">
        <f t="shared" ref="U1000" si="1362">U999</f>
        <v>J=</v>
      </c>
      <c r="V1000" s="140">
        <f t="shared" si="1284"/>
        <v>44980</v>
      </c>
      <c r="W1000" s="4"/>
      <c r="X1000" s="4"/>
      <c r="Y1000" s="4"/>
      <c r="AD1000" s="5"/>
      <c r="AI1000" s="10"/>
      <c r="AJ1000" s="10"/>
      <c r="AK1000" s="10"/>
      <c r="AL1000" s="10"/>
      <c r="AM1000" s="10"/>
      <c r="AN1000" s="10"/>
      <c r="AO1000" s="10"/>
      <c r="AP1000" s="10"/>
      <c r="AQ1000" s="10"/>
      <c r="AR1000" s="10"/>
      <c r="AS1000" s="10"/>
      <c r="AT1000" s="10"/>
      <c r="AU1000" s="10"/>
    </row>
    <row r="1001" spans="1:47" x14ac:dyDescent="0.2">
      <c r="A1001" s="125">
        <f t="shared" si="1325"/>
        <v>44965</v>
      </c>
      <c r="B1001" s="123">
        <f t="shared" si="1287"/>
        <v>718.1917913100001</v>
      </c>
      <c r="C1001" s="3">
        <f t="shared" si="1282"/>
        <v>714.18699645999993</v>
      </c>
      <c r="D1001" s="126">
        <f t="shared" si="1288"/>
        <v>1050.701</v>
      </c>
      <c r="E1001" s="175">
        <f>IF(DAY(A1000)=$A$7,VLOOKUP(A1000,[1]A!$A$15:$C$500,3),E1000)</f>
        <v>1051.6320000000001</v>
      </c>
      <c r="F1001" s="127">
        <f t="shared" si="1289"/>
        <v>44919</v>
      </c>
      <c r="G1001" s="122">
        <f t="shared" si="1290"/>
        <v>8.8607510604821194E-4</v>
      </c>
      <c r="H1001" s="128">
        <f t="shared" si="1335"/>
        <v>16</v>
      </c>
      <c r="I1001" s="128">
        <f t="shared" si="1326"/>
        <v>31</v>
      </c>
      <c r="J1001" s="123">
        <f t="shared" si="1327"/>
        <v>1.0004572310909241</v>
      </c>
      <c r="K1001" s="123">
        <v>1</v>
      </c>
      <c r="L1001" s="123">
        <f t="shared" si="1291"/>
        <v>1.0004572300000001</v>
      </c>
      <c r="M1001" s="123">
        <f t="shared" si="1292"/>
        <v>714.51354418000005</v>
      </c>
      <c r="N1001" s="27">
        <f t="shared" si="1331"/>
        <v>0</v>
      </c>
      <c r="O1001" s="122">
        <f t="shared" si="1347"/>
        <v>0</v>
      </c>
      <c r="P1001" s="123">
        <f t="shared" si="1280"/>
        <v>0</v>
      </c>
      <c r="Q1001" s="122">
        <f t="shared" si="1328"/>
        <v>0.1268</v>
      </c>
      <c r="R1001" s="130">
        <f t="shared" si="1323"/>
        <v>1.005147904</v>
      </c>
      <c r="S1001" s="123">
        <f t="shared" si="1293"/>
        <v>3.6782471299999999</v>
      </c>
      <c r="T1001" s="123">
        <f t="shared" si="1329"/>
        <v>0</v>
      </c>
      <c r="U1001" s="131" t="str">
        <f t="shared" ref="U1001" si="1363">U1000</f>
        <v>J=</v>
      </c>
      <c r="V1001" s="140">
        <f t="shared" si="1284"/>
        <v>44980</v>
      </c>
      <c r="W1001" s="4"/>
      <c r="X1001" s="4"/>
      <c r="Y1001" s="4"/>
      <c r="AD1001" s="5"/>
      <c r="AI1001" s="10"/>
      <c r="AJ1001" s="10"/>
      <c r="AK1001" s="10"/>
      <c r="AL1001" s="10"/>
      <c r="AM1001" s="10"/>
      <c r="AN1001" s="10"/>
      <c r="AO1001" s="10"/>
      <c r="AP1001" s="10"/>
      <c r="AQ1001" s="10"/>
      <c r="AR1001" s="10"/>
      <c r="AS1001" s="10"/>
      <c r="AT1001" s="10"/>
      <c r="AU1001" s="10"/>
    </row>
    <row r="1002" spans="1:47" x14ac:dyDescent="0.2">
      <c r="A1002" s="125">
        <f t="shared" si="1325"/>
        <v>44966</v>
      </c>
      <c r="B1002" s="123">
        <f t="shared" si="1287"/>
        <v>718.44283293000001</v>
      </c>
      <c r="C1002" s="3">
        <f t="shared" si="1282"/>
        <v>714.18699645999993</v>
      </c>
      <c r="D1002" s="126">
        <f t="shared" si="1288"/>
        <v>1050.701</v>
      </c>
      <c r="E1002" s="175">
        <f>IF(DAY(A1001)=$A$7,VLOOKUP(A1001,[1]A!$A$15:$C$500,3),E1001)</f>
        <v>1051.6320000000001</v>
      </c>
      <c r="F1002" s="127">
        <f t="shared" si="1289"/>
        <v>44919</v>
      </c>
      <c r="G1002" s="122">
        <f t="shared" si="1290"/>
        <v>8.8607510604821194E-4</v>
      </c>
      <c r="H1002" s="128">
        <f t="shared" si="1335"/>
        <v>17</v>
      </c>
      <c r="I1002" s="128">
        <f t="shared" si="1326"/>
        <v>31</v>
      </c>
      <c r="J1002" s="123">
        <f t="shared" si="1327"/>
        <v>1.0004858149745697</v>
      </c>
      <c r="K1002" s="123">
        <v>1</v>
      </c>
      <c r="L1002" s="123">
        <f t="shared" si="1291"/>
        <v>1.00048581</v>
      </c>
      <c r="M1002" s="123">
        <f t="shared" si="1292"/>
        <v>714.53395564000004</v>
      </c>
      <c r="N1002" s="27">
        <f t="shared" si="1331"/>
        <v>0</v>
      </c>
      <c r="O1002" s="122">
        <f t="shared" si="1347"/>
        <v>0</v>
      </c>
      <c r="P1002" s="123">
        <f t="shared" ref="P1002:P1065" si="1364">IF(O1002&gt;0,TRUNC(O1002*M1002,8),0)</f>
        <v>0</v>
      </c>
      <c r="Q1002" s="122">
        <f t="shared" si="1328"/>
        <v>0.1268</v>
      </c>
      <c r="R1002" s="130">
        <f t="shared" si="1323"/>
        <v>1.0054705269999999</v>
      </c>
      <c r="S1002" s="123">
        <f t="shared" si="1293"/>
        <v>3.9088772899999999</v>
      </c>
      <c r="T1002" s="123">
        <f t="shared" si="1329"/>
        <v>0</v>
      </c>
      <c r="U1002" s="131" t="str">
        <f t="shared" ref="U1002" si="1365">U1001</f>
        <v>J=</v>
      </c>
      <c r="V1002" s="140">
        <f t="shared" si="1284"/>
        <v>44980</v>
      </c>
      <c r="W1002" s="4"/>
      <c r="X1002" s="4"/>
      <c r="Y1002" s="4"/>
      <c r="AD1002" s="5"/>
      <c r="AI1002" s="12"/>
      <c r="AJ1002" s="12"/>
      <c r="AK1002" s="12"/>
      <c r="AL1002" s="12"/>
      <c r="AM1002" s="12"/>
      <c r="AN1002" s="12"/>
      <c r="AO1002" s="12"/>
      <c r="AP1002" s="12"/>
      <c r="AQ1002" s="12"/>
      <c r="AR1002" s="12"/>
      <c r="AS1002" s="12"/>
      <c r="AT1002" s="12"/>
      <c r="AU1002" s="12"/>
    </row>
    <row r="1003" spans="1:47" x14ac:dyDescent="0.2">
      <c r="A1003" s="125">
        <f t="shared" si="1325"/>
        <v>44967</v>
      </c>
      <c r="B1003" s="123">
        <f t="shared" si="1287"/>
        <v>718.69396133000009</v>
      </c>
      <c r="C1003" s="3">
        <f t="shared" ref="C1003:C1066" si="1366">IF(N1002&gt;0,M1002-P1002,C1002)</f>
        <v>714.18699645999993</v>
      </c>
      <c r="D1003" s="126">
        <f t="shared" si="1288"/>
        <v>1050.701</v>
      </c>
      <c r="E1003" s="175">
        <f>IF(DAY(A1002)=$A$7,VLOOKUP(A1002,[1]A!$A$15:$C$500,3),E1002)</f>
        <v>1051.6320000000001</v>
      </c>
      <c r="F1003" s="127">
        <f t="shared" si="1289"/>
        <v>44919</v>
      </c>
      <c r="G1003" s="122">
        <f t="shared" si="1290"/>
        <v>8.8607510604821194E-4</v>
      </c>
      <c r="H1003" s="128">
        <f t="shared" si="1335"/>
        <v>18</v>
      </c>
      <c r="I1003" s="128">
        <f t="shared" si="1326"/>
        <v>31</v>
      </c>
      <c r="J1003" s="123">
        <f t="shared" si="1327"/>
        <v>1.00051439967488</v>
      </c>
      <c r="K1003" s="123">
        <v>1</v>
      </c>
      <c r="L1003" s="123">
        <f t="shared" si="1291"/>
        <v>1.00051439</v>
      </c>
      <c r="M1003" s="123">
        <f t="shared" si="1292"/>
        <v>714.55436710000004</v>
      </c>
      <c r="N1003" s="27">
        <f t="shared" si="1331"/>
        <v>0</v>
      </c>
      <c r="O1003" s="122">
        <f t="shared" si="1347"/>
        <v>0</v>
      </c>
      <c r="P1003" s="123">
        <f t="shared" si="1364"/>
        <v>0</v>
      </c>
      <c r="Q1003" s="122">
        <f t="shared" si="1328"/>
        <v>0.1268</v>
      </c>
      <c r="R1003" s="130">
        <f t="shared" si="1323"/>
        <v>1.005793253</v>
      </c>
      <c r="S1003" s="123">
        <f t="shared" si="1293"/>
        <v>4.1395942300000002</v>
      </c>
      <c r="T1003" s="123">
        <f t="shared" si="1329"/>
        <v>0</v>
      </c>
      <c r="U1003" s="131" t="str">
        <f t="shared" ref="U1003" si="1367">U1002</f>
        <v>J=</v>
      </c>
      <c r="V1003" s="140">
        <f t="shared" ref="V1003:V1066" si="1368">VLOOKUP(A1002,$Y$10:$AG$60,9)</f>
        <v>44980</v>
      </c>
      <c r="W1003" s="4"/>
      <c r="X1003" s="4"/>
      <c r="Y1003" s="4"/>
      <c r="AD1003" s="5"/>
      <c r="AI1003" s="13"/>
      <c r="AJ1003" s="13"/>
      <c r="AK1003" s="13"/>
      <c r="AL1003" s="13"/>
      <c r="AM1003" s="13"/>
      <c r="AN1003" s="13"/>
      <c r="AO1003" s="13"/>
      <c r="AP1003" s="13"/>
      <c r="AQ1003" s="13"/>
      <c r="AR1003" s="13"/>
      <c r="AS1003" s="13"/>
      <c r="AT1003" s="13"/>
      <c r="AU1003" s="13"/>
    </row>
    <row r="1004" spans="1:47" x14ac:dyDescent="0.2">
      <c r="A1004" s="125">
        <f t="shared" si="1325"/>
        <v>44968</v>
      </c>
      <c r="B1004" s="123">
        <f t="shared" si="1287"/>
        <v>718.94518440000002</v>
      </c>
      <c r="C1004" s="3">
        <f t="shared" si="1366"/>
        <v>714.18699645999993</v>
      </c>
      <c r="D1004" s="126">
        <f t="shared" si="1288"/>
        <v>1050.701</v>
      </c>
      <c r="E1004" s="175">
        <f>IF(DAY(A1003)=$A$7,VLOOKUP(A1003,[1]A!$A$15:$C$500,3),E1003)</f>
        <v>1051.6320000000001</v>
      </c>
      <c r="F1004" s="127">
        <f t="shared" si="1289"/>
        <v>44919</v>
      </c>
      <c r="G1004" s="122">
        <f t="shared" si="1290"/>
        <v>8.8607510604821194E-4</v>
      </c>
      <c r="H1004" s="128">
        <f t="shared" si="1335"/>
        <v>19</v>
      </c>
      <c r="I1004" s="128">
        <f t="shared" si="1326"/>
        <v>31</v>
      </c>
      <c r="J1004" s="123">
        <f t="shared" si="1327"/>
        <v>1.0005429851918788</v>
      </c>
      <c r="K1004" s="123">
        <v>1</v>
      </c>
      <c r="L1004" s="123">
        <f t="shared" si="1291"/>
        <v>1.0005429800000001</v>
      </c>
      <c r="M1004" s="123">
        <f t="shared" si="1292"/>
        <v>714.57478571000001</v>
      </c>
      <c r="N1004" s="27">
        <f t="shared" si="1331"/>
        <v>0</v>
      </c>
      <c r="O1004" s="122">
        <f t="shared" si="1347"/>
        <v>0</v>
      </c>
      <c r="P1004" s="123">
        <f t="shared" si="1364"/>
        <v>0</v>
      </c>
      <c r="Q1004" s="122">
        <f t="shared" si="1328"/>
        <v>0.1268</v>
      </c>
      <c r="R1004" s="130">
        <f t="shared" si="1323"/>
        <v>1.006116083</v>
      </c>
      <c r="S1004" s="123">
        <f t="shared" si="1293"/>
        <v>4.37039869</v>
      </c>
      <c r="T1004" s="123">
        <f t="shared" si="1329"/>
        <v>0</v>
      </c>
      <c r="U1004" s="131" t="str">
        <f t="shared" ref="U1004" si="1369">U1003</f>
        <v>J=</v>
      </c>
      <c r="V1004" s="140">
        <f t="shared" si="1368"/>
        <v>44980</v>
      </c>
      <c r="W1004" s="4"/>
      <c r="X1004" s="4"/>
      <c r="Y1004" s="4"/>
      <c r="AD1004" s="5"/>
      <c r="AI1004" s="13"/>
      <c r="AJ1004" s="13"/>
      <c r="AK1004" s="13"/>
      <c r="AL1004" s="13"/>
      <c r="AM1004" s="13"/>
      <c r="AN1004" s="13"/>
      <c r="AO1004" s="13"/>
      <c r="AP1004" s="13"/>
      <c r="AQ1004" s="13"/>
      <c r="AR1004" s="13"/>
      <c r="AS1004" s="13"/>
      <c r="AT1004" s="13"/>
      <c r="AU1004" s="13"/>
    </row>
    <row r="1005" spans="1:47" x14ac:dyDescent="0.2">
      <c r="A1005" s="125">
        <f t="shared" si="1325"/>
        <v>44969</v>
      </c>
      <c r="B1005" s="123">
        <f t="shared" si="1287"/>
        <v>719.19649427000002</v>
      </c>
      <c r="C1005" s="3">
        <f t="shared" si="1366"/>
        <v>714.18699645999993</v>
      </c>
      <c r="D1005" s="126">
        <f t="shared" si="1288"/>
        <v>1050.701</v>
      </c>
      <c r="E1005" s="175">
        <f>IF(DAY(A1004)=$A$7,VLOOKUP(A1004,[1]A!$A$15:$C$500,3),E1004)</f>
        <v>1051.6320000000001</v>
      </c>
      <c r="F1005" s="127">
        <f t="shared" si="1289"/>
        <v>44919</v>
      </c>
      <c r="G1005" s="122">
        <f t="shared" si="1290"/>
        <v>8.8607510604821194E-4</v>
      </c>
      <c r="H1005" s="128">
        <f t="shared" si="1335"/>
        <v>20</v>
      </c>
      <c r="I1005" s="128">
        <f t="shared" si="1326"/>
        <v>31</v>
      </c>
      <c r="J1005" s="123">
        <f t="shared" si="1327"/>
        <v>1.0005715715255894</v>
      </c>
      <c r="K1005" s="123">
        <v>1</v>
      </c>
      <c r="L1005" s="123">
        <f t="shared" si="1291"/>
        <v>1.00057157</v>
      </c>
      <c r="M1005" s="123">
        <f t="shared" si="1292"/>
        <v>714.59520431999999</v>
      </c>
      <c r="N1005" s="27">
        <f t="shared" si="1331"/>
        <v>0</v>
      </c>
      <c r="O1005" s="122">
        <f t="shared" si="1347"/>
        <v>0</v>
      </c>
      <c r="P1005" s="123">
        <f t="shared" si="1364"/>
        <v>0</v>
      </c>
      <c r="Q1005" s="122">
        <f t="shared" si="1328"/>
        <v>0.1268</v>
      </c>
      <c r="R1005" s="130">
        <f t="shared" si="1323"/>
        <v>1.0064390160000001</v>
      </c>
      <c r="S1005" s="123">
        <f t="shared" si="1293"/>
        <v>4.60128995</v>
      </c>
      <c r="T1005" s="123">
        <f t="shared" si="1329"/>
        <v>0</v>
      </c>
      <c r="U1005" s="131" t="str">
        <f t="shared" ref="U1005" si="1370">U1004</f>
        <v>J=</v>
      </c>
      <c r="V1005" s="140">
        <f t="shared" si="1368"/>
        <v>44980</v>
      </c>
      <c r="W1005" s="4"/>
      <c r="X1005" s="4"/>
      <c r="Y1005" s="4"/>
      <c r="AD1005" s="5"/>
      <c r="AI1005" s="13"/>
      <c r="AJ1005" s="13"/>
      <c r="AK1005" s="13"/>
      <c r="AL1005" s="13"/>
      <c r="AM1005" s="13"/>
      <c r="AN1005" s="13"/>
      <c r="AO1005" s="13"/>
      <c r="AP1005" s="13"/>
      <c r="AQ1005" s="13"/>
      <c r="AR1005" s="13"/>
      <c r="AS1005" s="13"/>
      <c r="AT1005" s="13"/>
      <c r="AU1005" s="13"/>
    </row>
    <row r="1006" spans="1:47" x14ac:dyDescent="0.2">
      <c r="A1006" s="125">
        <f t="shared" si="1325"/>
        <v>44970</v>
      </c>
      <c r="B1006" s="123">
        <f t="shared" ref="B1006:B1069" si="1371">(M1006+S1006)</f>
        <v>719.44788443999994</v>
      </c>
      <c r="C1006" s="3">
        <f t="shared" si="1366"/>
        <v>714.18699645999993</v>
      </c>
      <c r="D1006" s="126">
        <f t="shared" ref="D1006:D1069" si="1372">IF(E1006=E1005,D1005,E1005)</f>
        <v>1050.701</v>
      </c>
      <c r="E1006" s="175">
        <f>IF(DAY(A1005)=$A$7,VLOOKUP(A1005,[1]A!$A$15:$C$500,3),E1005)</f>
        <v>1051.6320000000001</v>
      </c>
      <c r="F1006" s="127">
        <f t="shared" ref="F1006:F1069" si="1373">IF(D1006=D1005,F1005,EDATE(A1006,-1))</f>
        <v>44919</v>
      </c>
      <c r="G1006" s="122">
        <f t="shared" ref="G1006:G1069" si="1374">(E1006/D1006)-1</f>
        <v>8.8607510604821194E-4</v>
      </c>
      <c r="H1006" s="128">
        <f t="shared" si="1335"/>
        <v>21</v>
      </c>
      <c r="I1006" s="128">
        <f t="shared" si="1326"/>
        <v>31</v>
      </c>
      <c r="J1006" s="123">
        <f t="shared" si="1327"/>
        <v>1.0006001586760347</v>
      </c>
      <c r="K1006" s="123">
        <v>1</v>
      </c>
      <c r="L1006" s="123">
        <f t="shared" ref="L1006:L1069" si="1375">TRUNC(J1006*K1006,8)</f>
        <v>1.0006001499999999</v>
      </c>
      <c r="M1006" s="123">
        <f t="shared" ref="M1006:M1069" si="1376">TRUNC(C1006*L1006,8)</f>
        <v>714.61561577999998</v>
      </c>
      <c r="N1006" s="27">
        <f t="shared" si="1331"/>
        <v>0</v>
      </c>
      <c r="O1006" s="122">
        <f t="shared" si="1347"/>
        <v>0</v>
      </c>
      <c r="P1006" s="123">
        <f t="shared" si="1364"/>
        <v>0</v>
      </c>
      <c r="Q1006" s="122">
        <f t="shared" si="1328"/>
        <v>0.1268</v>
      </c>
      <c r="R1006" s="130">
        <f t="shared" si="1323"/>
        <v>1.0067620530000001</v>
      </c>
      <c r="S1006" s="123">
        <f t="shared" ref="S1006:S1069" si="1377">TRUNC(M1006*(R1006-1),8)</f>
        <v>4.8322686600000004</v>
      </c>
      <c r="T1006" s="123">
        <f t="shared" si="1329"/>
        <v>0</v>
      </c>
      <c r="U1006" s="131" t="str">
        <f t="shared" ref="U1006" si="1378">U1005</f>
        <v>J=</v>
      </c>
      <c r="V1006" s="140">
        <f t="shared" si="1368"/>
        <v>44980</v>
      </c>
      <c r="W1006" s="4"/>
      <c r="X1006" s="4"/>
      <c r="Y1006" s="4"/>
      <c r="AD1006" s="5"/>
      <c r="AI1006" s="13"/>
      <c r="AJ1006" s="13"/>
      <c r="AK1006" s="13"/>
      <c r="AL1006" s="13"/>
      <c r="AM1006" s="13"/>
      <c r="AN1006" s="13"/>
      <c r="AO1006" s="13"/>
      <c r="AP1006" s="13"/>
      <c r="AQ1006" s="13"/>
      <c r="AR1006" s="13"/>
      <c r="AS1006" s="13"/>
      <c r="AT1006" s="13"/>
      <c r="AU1006" s="13"/>
    </row>
    <row r="1007" spans="1:47" x14ac:dyDescent="0.2">
      <c r="A1007" s="125">
        <f t="shared" si="1325"/>
        <v>44971</v>
      </c>
      <c r="B1007" s="123">
        <f t="shared" si="1371"/>
        <v>719.69936860999996</v>
      </c>
      <c r="C1007" s="3">
        <f t="shared" si="1366"/>
        <v>714.18699645999993</v>
      </c>
      <c r="D1007" s="126">
        <f t="shared" si="1372"/>
        <v>1050.701</v>
      </c>
      <c r="E1007" s="175">
        <f>IF(DAY(A1006)=$A$7,VLOOKUP(A1006,[1]A!$A$15:$C$500,3),E1006)</f>
        <v>1051.6320000000001</v>
      </c>
      <c r="F1007" s="127">
        <f t="shared" si="1373"/>
        <v>44919</v>
      </c>
      <c r="G1007" s="122">
        <f t="shared" si="1374"/>
        <v>8.8607510604821194E-4</v>
      </c>
      <c r="H1007" s="128">
        <f t="shared" si="1335"/>
        <v>22</v>
      </c>
      <c r="I1007" s="128">
        <f t="shared" si="1326"/>
        <v>31</v>
      </c>
      <c r="J1007" s="123">
        <f t="shared" si="1327"/>
        <v>1.0006287466432386</v>
      </c>
      <c r="K1007" s="123">
        <v>1</v>
      </c>
      <c r="L1007" s="123">
        <f t="shared" si="1375"/>
        <v>1.00062874</v>
      </c>
      <c r="M1007" s="123">
        <f t="shared" si="1376"/>
        <v>714.63603438999996</v>
      </c>
      <c r="N1007" s="27">
        <f t="shared" si="1331"/>
        <v>0</v>
      </c>
      <c r="O1007" s="122">
        <f t="shared" si="1347"/>
        <v>0</v>
      </c>
      <c r="P1007" s="123">
        <f t="shared" si="1364"/>
        <v>0</v>
      </c>
      <c r="Q1007" s="122">
        <f t="shared" si="1328"/>
        <v>0.1268</v>
      </c>
      <c r="R1007" s="130">
        <f t="shared" si="1323"/>
        <v>1.007085193</v>
      </c>
      <c r="S1007" s="123">
        <f t="shared" si="1377"/>
        <v>5.0633342199999998</v>
      </c>
      <c r="T1007" s="123">
        <f t="shared" si="1329"/>
        <v>0</v>
      </c>
      <c r="U1007" s="131" t="str">
        <f t="shared" ref="U1007" si="1379">U1006</f>
        <v>J=</v>
      </c>
      <c r="V1007" s="140">
        <f t="shared" si="1368"/>
        <v>44980</v>
      </c>
      <c r="W1007" s="4"/>
      <c r="X1007" s="4"/>
      <c r="Y1007" s="4"/>
      <c r="AD1007" s="5"/>
      <c r="AI1007" s="13"/>
      <c r="AJ1007" s="13"/>
      <c r="AK1007" s="13"/>
      <c r="AL1007" s="13"/>
      <c r="AM1007" s="13"/>
      <c r="AN1007" s="13"/>
      <c r="AO1007" s="13"/>
      <c r="AP1007" s="13"/>
      <c r="AQ1007" s="13"/>
      <c r="AR1007" s="13"/>
      <c r="AS1007" s="13"/>
      <c r="AT1007" s="13"/>
      <c r="AU1007" s="13"/>
    </row>
    <row r="1008" spans="1:47" x14ac:dyDescent="0.2">
      <c r="A1008" s="125">
        <f t="shared" si="1325"/>
        <v>44972</v>
      </c>
      <c r="B1008" s="123">
        <f t="shared" si="1371"/>
        <v>719.95094101000007</v>
      </c>
      <c r="C1008" s="3">
        <f t="shared" si="1366"/>
        <v>714.18699645999993</v>
      </c>
      <c r="D1008" s="126">
        <f t="shared" si="1372"/>
        <v>1050.701</v>
      </c>
      <c r="E1008" s="175">
        <f>IF(DAY(A1007)=$A$7,VLOOKUP(A1007,[1]A!$A$15:$C$500,3),E1007)</f>
        <v>1051.6320000000001</v>
      </c>
      <c r="F1008" s="127">
        <f t="shared" si="1373"/>
        <v>44919</v>
      </c>
      <c r="G1008" s="122">
        <f t="shared" si="1374"/>
        <v>8.8607510604821194E-4</v>
      </c>
      <c r="H1008" s="128">
        <f t="shared" si="1335"/>
        <v>23</v>
      </c>
      <c r="I1008" s="128">
        <f t="shared" si="1326"/>
        <v>31</v>
      </c>
      <c r="J1008" s="123">
        <f t="shared" si="1327"/>
        <v>1.0006573354272239</v>
      </c>
      <c r="K1008" s="123">
        <v>1</v>
      </c>
      <c r="L1008" s="123">
        <f t="shared" si="1375"/>
        <v>1.0006573299999999</v>
      </c>
      <c r="M1008" s="123">
        <f t="shared" si="1376"/>
        <v>714.65645299000005</v>
      </c>
      <c r="N1008" s="27">
        <f t="shared" si="1331"/>
        <v>0</v>
      </c>
      <c r="O1008" s="122">
        <f t="shared" si="1347"/>
        <v>0</v>
      </c>
      <c r="P1008" s="123">
        <f t="shared" si="1364"/>
        <v>0</v>
      </c>
      <c r="Q1008" s="122">
        <f t="shared" si="1328"/>
        <v>0.1268</v>
      </c>
      <c r="R1008" s="130">
        <f t="shared" si="1323"/>
        <v>1.0074084379999999</v>
      </c>
      <c r="S1008" s="123">
        <f t="shared" si="1377"/>
        <v>5.2944880200000002</v>
      </c>
      <c r="T1008" s="123">
        <f t="shared" si="1329"/>
        <v>0</v>
      </c>
      <c r="U1008" s="131" t="str">
        <f t="shared" ref="U1008" si="1380">U1007</f>
        <v>J=</v>
      </c>
      <c r="V1008" s="140">
        <f t="shared" si="1368"/>
        <v>44980</v>
      </c>
      <c r="W1008" s="4"/>
      <c r="X1008" s="4"/>
      <c r="Y1008" s="4"/>
      <c r="AD1008" s="5"/>
      <c r="AI1008" s="10"/>
      <c r="AJ1008" s="10"/>
      <c r="AK1008" s="10"/>
      <c r="AL1008" s="10"/>
      <c r="AM1008" s="10"/>
      <c r="AN1008" s="10"/>
      <c r="AO1008" s="10"/>
      <c r="AP1008" s="10"/>
      <c r="AQ1008" s="10"/>
      <c r="AR1008" s="10"/>
      <c r="AS1008" s="10"/>
      <c r="AT1008" s="10"/>
      <c r="AU1008" s="10"/>
    </row>
    <row r="1009" spans="1:161" x14ac:dyDescent="0.2">
      <c r="A1009" s="125">
        <f t="shared" si="1325"/>
        <v>44973</v>
      </c>
      <c r="B1009" s="123">
        <f t="shared" si="1371"/>
        <v>720.20260023000003</v>
      </c>
      <c r="C1009" s="3">
        <f t="shared" si="1366"/>
        <v>714.18699645999993</v>
      </c>
      <c r="D1009" s="126">
        <f t="shared" si="1372"/>
        <v>1050.701</v>
      </c>
      <c r="E1009" s="175">
        <f>IF(DAY(A1008)=$A$7,VLOOKUP(A1008,[1]A!$A$15:$C$500,3),E1008)</f>
        <v>1051.6320000000001</v>
      </c>
      <c r="F1009" s="127">
        <f t="shared" si="1373"/>
        <v>44919</v>
      </c>
      <c r="G1009" s="122">
        <f t="shared" si="1374"/>
        <v>8.8607510604821194E-4</v>
      </c>
      <c r="H1009" s="128">
        <f t="shared" si="1335"/>
        <v>24</v>
      </c>
      <c r="I1009" s="128">
        <f t="shared" si="1326"/>
        <v>31</v>
      </c>
      <c r="J1009" s="123">
        <f t="shared" si="1327"/>
        <v>1.0006859250280145</v>
      </c>
      <c r="K1009" s="123">
        <v>1</v>
      </c>
      <c r="L1009" s="123">
        <f t="shared" si="1375"/>
        <v>1.00068592</v>
      </c>
      <c r="M1009" s="123">
        <f t="shared" si="1376"/>
        <v>714.67687160000003</v>
      </c>
      <c r="N1009" s="27">
        <f t="shared" si="1331"/>
        <v>0</v>
      </c>
      <c r="O1009" s="122">
        <f t="shared" si="1347"/>
        <v>0</v>
      </c>
      <c r="P1009" s="123">
        <f t="shared" si="1364"/>
        <v>0</v>
      </c>
      <c r="Q1009" s="122">
        <f t="shared" si="1328"/>
        <v>0.1268</v>
      </c>
      <c r="R1009" s="130">
        <f t="shared" si="1323"/>
        <v>1.0077317859999999</v>
      </c>
      <c r="S1009" s="123">
        <f t="shared" si="1377"/>
        <v>5.5257286299999997</v>
      </c>
      <c r="T1009" s="123">
        <f t="shared" si="1329"/>
        <v>0</v>
      </c>
      <c r="U1009" s="131" t="str">
        <f t="shared" ref="U1009" si="1381">U1008</f>
        <v>J=</v>
      </c>
      <c r="V1009" s="140">
        <f t="shared" si="1368"/>
        <v>44980</v>
      </c>
      <c r="W1009" s="4"/>
      <c r="X1009" s="4"/>
      <c r="Y1009" s="4"/>
      <c r="AD1009" s="5"/>
      <c r="AI1009" s="10"/>
      <c r="AJ1009" s="10"/>
      <c r="AK1009" s="10"/>
      <c r="AL1009" s="10"/>
      <c r="AM1009" s="10"/>
      <c r="AN1009" s="10"/>
      <c r="AO1009" s="10"/>
      <c r="AP1009" s="10"/>
      <c r="AQ1009" s="10"/>
      <c r="AR1009" s="10"/>
      <c r="AS1009" s="10"/>
      <c r="AT1009" s="10"/>
      <c r="AU1009" s="10"/>
    </row>
    <row r="1010" spans="1:161" x14ac:dyDescent="0.2">
      <c r="A1010" s="125">
        <f t="shared" si="1325"/>
        <v>44974</v>
      </c>
      <c r="B1010" s="123">
        <f t="shared" si="1371"/>
        <v>720.45434697999997</v>
      </c>
      <c r="C1010" s="3">
        <f t="shared" si="1366"/>
        <v>714.18699645999993</v>
      </c>
      <c r="D1010" s="126">
        <f t="shared" si="1372"/>
        <v>1050.701</v>
      </c>
      <c r="E1010" s="175">
        <f>IF(DAY(A1009)=$A$7,VLOOKUP(A1009,[1]A!$A$15:$C$500,3),E1009)</f>
        <v>1051.6320000000001</v>
      </c>
      <c r="F1010" s="127">
        <f t="shared" si="1373"/>
        <v>44919</v>
      </c>
      <c r="G1010" s="122">
        <f t="shared" si="1374"/>
        <v>8.8607510604821194E-4</v>
      </c>
      <c r="H1010" s="128">
        <f t="shared" si="1335"/>
        <v>25</v>
      </c>
      <c r="I1010" s="128">
        <f t="shared" si="1326"/>
        <v>31</v>
      </c>
      <c r="J1010" s="123">
        <f t="shared" si="1327"/>
        <v>1.0007145154456332</v>
      </c>
      <c r="K1010" s="123">
        <v>1</v>
      </c>
      <c r="L1010" s="123">
        <f t="shared" si="1375"/>
        <v>1.0007145099999999</v>
      </c>
      <c r="M1010" s="123">
        <f t="shared" si="1376"/>
        <v>714.69729021000001</v>
      </c>
      <c r="N1010" s="27">
        <f t="shared" si="1331"/>
        <v>0</v>
      </c>
      <c r="O1010" s="122">
        <f t="shared" si="1347"/>
        <v>0</v>
      </c>
      <c r="P1010" s="123">
        <f t="shared" si="1364"/>
        <v>0</v>
      </c>
      <c r="Q1010" s="122">
        <f t="shared" si="1328"/>
        <v>0.1268</v>
      </c>
      <c r="R1010" s="130">
        <f t="shared" si="1323"/>
        <v>1.0080552380000001</v>
      </c>
      <c r="S1010" s="123">
        <f t="shared" si="1377"/>
        <v>5.7570567700000002</v>
      </c>
      <c r="T1010" s="123">
        <f t="shared" si="1329"/>
        <v>0</v>
      </c>
      <c r="U1010" s="131" t="str">
        <f t="shared" ref="U1010" si="1382">U1009</f>
        <v>J=</v>
      </c>
      <c r="V1010" s="140">
        <f t="shared" si="1368"/>
        <v>44980</v>
      </c>
      <c r="W1010" s="4"/>
      <c r="X1010" s="4"/>
      <c r="Y1010" s="4"/>
      <c r="AD1010" s="5"/>
      <c r="AI1010" s="10"/>
      <c r="AJ1010" s="10"/>
      <c r="AK1010" s="10"/>
      <c r="AL1010" s="10"/>
      <c r="AM1010" s="10"/>
      <c r="AN1010" s="10"/>
      <c r="AO1010" s="10"/>
      <c r="AP1010" s="10"/>
      <c r="AQ1010" s="10"/>
      <c r="AR1010" s="10"/>
      <c r="AS1010" s="10"/>
      <c r="AT1010" s="10"/>
      <c r="AU1010" s="10"/>
    </row>
    <row r="1011" spans="1:161" x14ac:dyDescent="0.2">
      <c r="A1011" s="125">
        <f t="shared" si="1325"/>
        <v>44975</v>
      </c>
      <c r="B1011" s="123">
        <f t="shared" si="1371"/>
        <v>720.70618053999999</v>
      </c>
      <c r="C1011" s="3">
        <f t="shared" si="1366"/>
        <v>714.18699645999993</v>
      </c>
      <c r="D1011" s="126">
        <f t="shared" si="1372"/>
        <v>1050.701</v>
      </c>
      <c r="E1011" s="175">
        <f>IF(DAY(A1010)=$A$7,VLOOKUP(A1010,[1]A!$A$15:$C$500,3),E1010)</f>
        <v>1051.6320000000001</v>
      </c>
      <c r="F1011" s="127">
        <f t="shared" si="1373"/>
        <v>44919</v>
      </c>
      <c r="G1011" s="122">
        <f t="shared" si="1374"/>
        <v>8.8607510604821194E-4</v>
      </c>
      <c r="H1011" s="128">
        <f t="shared" si="1335"/>
        <v>26</v>
      </c>
      <c r="I1011" s="128">
        <f t="shared" si="1326"/>
        <v>31</v>
      </c>
      <c r="J1011" s="123">
        <f t="shared" si="1327"/>
        <v>1.0007431066801038</v>
      </c>
      <c r="K1011" s="123">
        <v>1</v>
      </c>
      <c r="L1011" s="123">
        <f t="shared" si="1375"/>
        <v>1.0007431</v>
      </c>
      <c r="M1011" s="123">
        <f t="shared" si="1376"/>
        <v>714.71770880999998</v>
      </c>
      <c r="N1011" s="27">
        <f t="shared" si="1331"/>
        <v>0</v>
      </c>
      <c r="O1011" s="122">
        <f t="shared" si="1347"/>
        <v>0</v>
      </c>
      <c r="P1011" s="123">
        <f t="shared" si="1364"/>
        <v>0</v>
      </c>
      <c r="Q1011" s="122">
        <f t="shared" si="1328"/>
        <v>0.1268</v>
      </c>
      <c r="R1011" s="130">
        <f t="shared" si="1323"/>
        <v>1.0083787930000001</v>
      </c>
      <c r="S1011" s="123">
        <f t="shared" si="1377"/>
        <v>5.9884717299999997</v>
      </c>
      <c r="T1011" s="123">
        <f t="shared" si="1329"/>
        <v>0</v>
      </c>
      <c r="U1011" s="131" t="str">
        <f t="shared" ref="U1011" si="1383">U1010</f>
        <v>J=</v>
      </c>
      <c r="V1011" s="140">
        <f t="shared" si="1368"/>
        <v>44980</v>
      </c>
      <c r="W1011" s="4"/>
      <c r="X1011" s="4"/>
      <c r="Y1011" s="4"/>
      <c r="AD1011" s="5"/>
      <c r="AI1011" s="10"/>
      <c r="AJ1011" s="10"/>
      <c r="AK1011" s="10"/>
      <c r="AL1011" s="10"/>
      <c r="AM1011" s="10"/>
      <c r="AN1011" s="10"/>
      <c r="AO1011" s="10"/>
      <c r="AP1011" s="10"/>
      <c r="AQ1011" s="10"/>
      <c r="AR1011" s="10"/>
      <c r="AS1011" s="10"/>
      <c r="AT1011" s="10"/>
      <c r="AU1011" s="10"/>
    </row>
    <row r="1012" spans="1:161" x14ac:dyDescent="0.2">
      <c r="A1012" s="125">
        <f t="shared" si="1325"/>
        <v>44976</v>
      </c>
      <c r="B1012" s="123">
        <f t="shared" si="1371"/>
        <v>720.9581023799999</v>
      </c>
      <c r="C1012" s="3">
        <f t="shared" si="1366"/>
        <v>714.18699645999993</v>
      </c>
      <c r="D1012" s="126">
        <f t="shared" si="1372"/>
        <v>1050.701</v>
      </c>
      <c r="E1012" s="175">
        <f>IF(DAY(A1011)=$A$7,VLOOKUP(A1011,[1]A!$A$15:$C$500,3),E1011)</f>
        <v>1051.6320000000001</v>
      </c>
      <c r="F1012" s="127">
        <f t="shared" si="1373"/>
        <v>44919</v>
      </c>
      <c r="G1012" s="122">
        <f t="shared" si="1374"/>
        <v>8.8607510604821194E-4</v>
      </c>
      <c r="H1012" s="128">
        <f t="shared" si="1335"/>
        <v>27</v>
      </c>
      <c r="I1012" s="128">
        <f t="shared" si="1326"/>
        <v>31</v>
      </c>
      <c r="J1012" s="123">
        <f t="shared" si="1327"/>
        <v>1.0007716987314492</v>
      </c>
      <c r="K1012" s="123">
        <v>1</v>
      </c>
      <c r="L1012" s="123">
        <f t="shared" si="1375"/>
        <v>1.0007716900000001</v>
      </c>
      <c r="M1012" s="123">
        <f t="shared" si="1376"/>
        <v>714.73812741999996</v>
      </c>
      <c r="N1012" s="27">
        <f t="shared" si="1331"/>
        <v>0</v>
      </c>
      <c r="O1012" s="122">
        <f t="shared" si="1347"/>
        <v>0</v>
      </c>
      <c r="P1012" s="123">
        <f t="shared" si="1364"/>
        <v>0</v>
      </c>
      <c r="Q1012" s="122">
        <f t="shared" si="1328"/>
        <v>0.1268</v>
      </c>
      <c r="R1012" s="130">
        <f t="shared" si="1323"/>
        <v>1.0087024529999999</v>
      </c>
      <c r="S1012" s="123">
        <f t="shared" si="1377"/>
        <v>6.2199749600000001</v>
      </c>
      <c r="T1012" s="123">
        <f t="shared" si="1329"/>
        <v>0</v>
      </c>
      <c r="U1012" s="131" t="str">
        <f t="shared" ref="U1012" si="1384">U1011</f>
        <v>J=</v>
      </c>
      <c r="V1012" s="140">
        <f t="shared" si="1368"/>
        <v>44980</v>
      </c>
      <c r="W1012" s="4"/>
      <c r="X1012" s="4"/>
      <c r="Y1012" s="4"/>
      <c r="AD1012" s="5"/>
      <c r="AI1012" s="10"/>
      <c r="AJ1012" s="10"/>
      <c r="AK1012" s="10"/>
      <c r="AL1012" s="10"/>
      <c r="AM1012" s="10"/>
      <c r="AN1012" s="10"/>
      <c r="AO1012" s="10"/>
      <c r="AP1012" s="10"/>
      <c r="AQ1012" s="10"/>
      <c r="AR1012" s="10"/>
      <c r="AS1012" s="10"/>
      <c r="AT1012" s="10"/>
      <c r="AU1012" s="10"/>
    </row>
    <row r="1013" spans="1:161" x14ac:dyDescent="0.2">
      <c r="A1013" s="125">
        <f t="shared" si="1325"/>
        <v>44977</v>
      </c>
      <c r="B1013" s="123">
        <f t="shared" si="1371"/>
        <v>721.21011825000005</v>
      </c>
      <c r="C1013" s="3">
        <f t="shared" si="1366"/>
        <v>714.18699645999993</v>
      </c>
      <c r="D1013" s="126">
        <f t="shared" si="1372"/>
        <v>1050.701</v>
      </c>
      <c r="E1013" s="175">
        <f>IF(DAY(A1012)=$A$7,VLOOKUP(A1012,[1]A!$A$15:$C$500,3),E1012)</f>
        <v>1051.6320000000001</v>
      </c>
      <c r="F1013" s="127">
        <f t="shared" si="1373"/>
        <v>44919</v>
      </c>
      <c r="G1013" s="122">
        <f t="shared" si="1374"/>
        <v>8.8607510604821194E-4</v>
      </c>
      <c r="H1013" s="128">
        <f t="shared" si="1335"/>
        <v>28</v>
      </c>
      <c r="I1013" s="128">
        <f t="shared" si="1326"/>
        <v>31</v>
      </c>
      <c r="J1013" s="123">
        <f t="shared" si="1327"/>
        <v>1.0008002915996932</v>
      </c>
      <c r="K1013" s="123">
        <v>1</v>
      </c>
      <c r="L1013" s="123">
        <f t="shared" si="1375"/>
        <v>1.0008002899999999</v>
      </c>
      <c r="M1013" s="123">
        <f t="shared" si="1376"/>
        <v>714.75855317000003</v>
      </c>
      <c r="N1013" s="27">
        <f t="shared" si="1331"/>
        <v>0</v>
      </c>
      <c r="O1013" s="122">
        <f t="shared" si="1347"/>
        <v>0</v>
      </c>
      <c r="P1013" s="123">
        <f t="shared" si="1364"/>
        <v>0</v>
      </c>
      <c r="Q1013" s="122">
        <f t="shared" si="1328"/>
        <v>0.1268</v>
      </c>
      <c r="R1013" s="130">
        <f t="shared" si="1323"/>
        <v>1.0090262160000001</v>
      </c>
      <c r="S1013" s="123">
        <f t="shared" si="1377"/>
        <v>6.45156508</v>
      </c>
      <c r="T1013" s="123">
        <f t="shared" si="1329"/>
        <v>0</v>
      </c>
      <c r="U1013" s="131" t="str">
        <f t="shared" ref="U1013" si="1385">U1012</f>
        <v>J=</v>
      </c>
      <c r="V1013" s="140">
        <f t="shared" si="1368"/>
        <v>44980</v>
      </c>
      <c r="W1013" s="4"/>
      <c r="X1013" s="4"/>
      <c r="Y1013" s="4"/>
      <c r="AD1013" s="5"/>
      <c r="AI1013" s="10"/>
      <c r="AJ1013" s="10"/>
      <c r="AK1013" s="10"/>
      <c r="AL1013" s="10"/>
      <c r="AM1013" s="10"/>
      <c r="AN1013" s="10"/>
      <c r="AO1013" s="10"/>
      <c r="AP1013" s="10"/>
      <c r="AQ1013" s="10"/>
      <c r="AR1013" s="10"/>
      <c r="AS1013" s="10"/>
      <c r="AT1013" s="10"/>
      <c r="AU1013" s="10"/>
    </row>
    <row r="1014" spans="1:161" x14ac:dyDescent="0.2">
      <c r="A1014" s="125">
        <f t="shared" si="1325"/>
        <v>44978</v>
      </c>
      <c r="B1014" s="123">
        <f t="shared" si="1371"/>
        <v>721.46221519000005</v>
      </c>
      <c r="C1014" s="3">
        <f t="shared" si="1366"/>
        <v>714.18699645999993</v>
      </c>
      <c r="D1014" s="126">
        <f t="shared" si="1372"/>
        <v>1050.701</v>
      </c>
      <c r="E1014" s="175">
        <f>IF(DAY(A1013)=$A$7,VLOOKUP(A1013,[1]A!$A$15:$C$500,3),E1013)</f>
        <v>1051.6320000000001</v>
      </c>
      <c r="F1014" s="127">
        <f t="shared" si="1373"/>
        <v>44919</v>
      </c>
      <c r="G1014" s="122">
        <f t="shared" si="1374"/>
        <v>8.8607510604821194E-4</v>
      </c>
      <c r="H1014" s="128">
        <f t="shared" si="1335"/>
        <v>29</v>
      </c>
      <c r="I1014" s="128">
        <f t="shared" si="1326"/>
        <v>31</v>
      </c>
      <c r="J1014" s="123">
        <f t="shared" si="1327"/>
        <v>1.0008288852848586</v>
      </c>
      <c r="K1014" s="123">
        <v>1</v>
      </c>
      <c r="L1014" s="123">
        <f t="shared" si="1375"/>
        <v>1.00082888</v>
      </c>
      <c r="M1014" s="123">
        <f t="shared" si="1376"/>
        <v>714.77897177</v>
      </c>
      <c r="N1014" s="27">
        <f t="shared" si="1331"/>
        <v>0</v>
      </c>
      <c r="O1014" s="122">
        <f t="shared" si="1347"/>
        <v>0</v>
      </c>
      <c r="P1014" s="123">
        <f t="shared" si="1364"/>
        <v>0</v>
      </c>
      <c r="Q1014" s="122">
        <f t="shared" si="1328"/>
        <v>0.1268</v>
      </c>
      <c r="R1014" s="130">
        <f t="shared" si="1323"/>
        <v>1.009350084</v>
      </c>
      <c r="S1014" s="123">
        <f t="shared" si="1377"/>
        <v>6.6832434200000002</v>
      </c>
      <c r="T1014" s="123">
        <f t="shared" si="1329"/>
        <v>0</v>
      </c>
      <c r="U1014" s="131" t="str">
        <f t="shared" ref="U1014" si="1386">U1013</f>
        <v>J=</v>
      </c>
      <c r="V1014" s="140">
        <f t="shared" si="1368"/>
        <v>44980</v>
      </c>
      <c r="W1014" s="28"/>
      <c r="X1014" s="4"/>
      <c r="Y1014" s="4"/>
      <c r="AA1014" s="18"/>
      <c r="AB1014" s="18"/>
      <c r="AC1014" s="18"/>
      <c r="AD1014" s="19"/>
      <c r="AE1014" s="18"/>
      <c r="AF1014" s="18"/>
      <c r="AG1014" s="18"/>
      <c r="AH1014" s="18"/>
      <c r="AI1014" s="17"/>
      <c r="AJ1014" s="17"/>
      <c r="AK1014" s="17"/>
      <c r="AL1014" s="17"/>
      <c r="AM1014" s="17"/>
      <c r="AN1014" s="17"/>
      <c r="AO1014" s="17"/>
      <c r="AP1014" s="17"/>
      <c r="AQ1014" s="17"/>
      <c r="AR1014" s="17"/>
      <c r="AS1014" s="17"/>
      <c r="AT1014" s="17"/>
      <c r="AU1014" s="17"/>
      <c r="AV1014" s="18"/>
      <c r="AW1014" s="18"/>
      <c r="AX1014" s="18"/>
      <c r="AY1014" s="18"/>
      <c r="AZ1014" s="18"/>
      <c r="BA1014" s="18"/>
      <c r="BB1014" s="18"/>
      <c r="BC1014" s="18"/>
      <c r="BD1014" s="18"/>
      <c r="BE1014" s="18"/>
      <c r="BF1014" s="18"/>
      <c r="BG1014" s="18"/>
      <c r="BH1014" s="18"/>
      <c r="BI1014" s="18"/>
      <c r="BJ1014" s="18"/>
      <c r="BK1014" s="18"/>
      <c r="BL1014" s="18"/>
      <c r="BM1014" s="18"/>
      <c r="BN1014" s="18"/>
      <c r="BO1014" s="18"/>
      <c r="BP1014" s="18"/>
      <c r="BQ1014" s="18"/>
      <c r="BR1014" s="18"/>
      <c r="BS1014" s="18"/>
      <c r="BT1014" s="18"/>
      <c r="BU1014" s="18"/>
      <c r="BV1014" s="18"/>
      <c r="BW1014" s="18"/>
      <c r="BX1014" s="18"/>
      <c r="BY1014" s="18"/>
      <c r="BZ1014" s="18"/>
      <c r="CA1014" s="18"/>
      <c r="CB1014" s="18"/>
      <c r="CC1014" s="18"/>
      <c r="CD1014" s="18"/>
      <c r="CE1014" s="18"/>
      <c r="CF1014" s="18"/>
      <c r="CG1014" s="18"/>
      <c r="CH1014" s="18"/>
      <c r="CI1014" s="18"/>
      <c r="CJ1014" s="18"/>
      <c r="CK1014" s="18"/>
      <c r="CL1014" s="18"/>
      <c r="CM1014" s="18"/>
      <c r="CN1014" s="18"/>
      <c r="CO1014" s="18"/>
      <c r="CP1014" s="18"/>
      <c r="CQ1014" s="18"/>
      <c r="CR1014" s="18"/>
      <c r="CS1014" s="18"/>
      <c r="CT1014" s="18"/>
      <c r="CU1014" s="18"/>
      <c r="CV1014" s="18"/>
      <c r="CW1014" s="18"/>
      <c r="CX1014" s="18"/>
      <c r="CY1014" s="18"/>
      <c r="CZ1014" s="18"/>
      <c r="DA1014" s="18"/>
      <c r="DB1014" s="18"/>
      <c r="DC1014" s="18"/>
      <c r="DD1014" s="18"/>
      <c r="DE1014" s="18"/>
      <c r="DF1014" s="18"/>
      <c r="DG1014" s="18"/>
      <c r="DH1014" s="18"/>
      <c r="DI1014" s="18"/>
      <c r="DJ1014" s="18"/>
      <c r="DK1014" s="18"/>
      <c r="DL1014" s="18"/>
      <c r="DM1014" s="18"/>
      <c r="DN1014" s="18"/>
      <c r="DO1014" s="18"/>
      <c r="DP1014" s="18"/>
      <c r="DQ1014" s="18"/>
      <c r="DR1014" s="18"/>
      <c r="DS1014" s="18"/>
      <c r="DT1014" s="18"/>
      <c r="DU1014" s="18"/>
      <c r="DV1014" s="18"/>
      <c r="DW1014" s="18"/>
      <c r="DX1014" s="18"/>
      <c r="DY1014" s="18"/>
      <c r="DZ1014" s="18"/>
      <c r="EA1014" s="18"/>
      <c r="EB1014" s="18"/>
      <c r="EC1014" s="18"/>
      <c r="ED1014" s="18"/>
      <c r="EE1014" s="18"/>
      <c r="EF1014" s="18"/>
      <c r="EG1014" s="18"/>
      <c r="EH1014" s="18"/>
      <c r="EI1014" s="18"/>
      <c r="EJ1014" s="18"/>
      <c r="EK1014" s="18"/>
      <c r="EL1014" s="18"/>
      <c r="EM1014" s="18"/>
      <c r="EN1014" s="18"/>
      <c r="EO1014" s="18"/>
      <c r="EP1014" s="18"/>
      <c r="EQ1014" s="18"/>
      <c r="ER1014" s="18"/>
      <c r="ES1014" s="18"/>
      <c r="ET1014" s="18"/>
      <c r="EU1014" s="18"/>
      <c r="EV1014" s="18"/>
      <c r="EW1014" s="18"/>
      <c r="EX1014" s="18"/>
      <c r="EY1014" s="18"/>
      <c r="EZ1014" s="18"/>
      <c r="FA1014" s="18"/>
      <c r="FB1014" s="18"/>
      <c r="FC1014" s="18"/>
      <c r="FD1014" s="18"/>
      <c r="FE1014" s="18"/>
    </row>
    <row r="1015" spans="1:161" x14ac:dyDescent="0.2">
      <c r="A1015" s="125">
        <f t="shared" si="1325"/>
        <v>44979</v>
      </c>
      <c r="B1015" s="123">
        <f t="shared" si="1371"/>
        <v>721.71439898999995</v>
      </c>
      <c r="C1015" s="3">
        <f t="shared" si="1366"/>
        <v>714.18699645999993</v>
      </c>
      <c r="D1015" s="126">
        <f t="shared" si="1372"/>
        <v>1050.701</v>
      </c>
      <c r="E1015" s="175">
        <f>IF(DAY(A1014)=$A$7,VLOOKUP(A1014,[1]A!$A$15:$C$500,3),E1014)</f>
        <v>1051.6320000000001</v>
      </c>
      <c r="F1015" s="127">
        <f t="shared" si="1373"/>
        <v>44919</v>
      </c>
      <c r="G1015" s="122">
        <f t="shared" si="1374"/>
        <v>8.8607510604821194E-4</v>
      </c>
      <c r="H1015" s="128">
        <f t="shared" si="1335"/>
        <v>30</v>
      </c>
      <c r="I1015" s="128">
        <f t="shared" si="1326"/>
        <v>31</v>
      </c>
      <c r="J1015" s="123">
        <f t="shared" si="1327"/>
        <v>1.0008574797869692</v>
      </c>
      <c r="K1015" s="123">
        <v>1</v>
      </c>
      <c r="L1015" s="123">
        <f t="shared" si="1375"/>
        <v>1.0008574699999999</v>
      </c>
      <c r="M1015" s="123">
        <f t="shared" si="1376"/>
        <v>714.79939037999998</v>
      </c>
      <c r="N1015" s="27">
        <f t="shared" si="1331"/>
        <v>0</v>
      </c>
      <c r="O1015" s="122">
        <f t="shared" si="1347"/>
        <v>0</v>
      </c>
      <c r="P1015" s="123">
        <f t="shared" si="1364"/>
        <v>0</v>
      </c>
      <c r="Q1015" s="122">
        <f t="shared" si="1328"/>
        <v>0.1268</v>
      </c>
      <c r="R1015" s="130">
        <f t="shared" si="1323"/>
        <v>1.0096740550000001</v>
      </c>
      <c r="S1015" s="123">
        <f t="shared" si="1377"/>
        <v>6.9150086100000001</v>
      </c>
      <c r="T1015" s="123">
        <f t="shared" si="1329"/>
        <v>0</v>
      </c>
      <c r="U1015" s="131" t="str">
        <f t="shared" ref="U1015" si="1387">U1014</f>
        <v>J=</v>
      </c>
      <c r="V1015" s="140">
        <f t="shared" si="1368"/>
        <v>44980</v>
      </c>
      <c r="W1015" s="4"/>
      <c r="X1015" s="4"/>
      <c r="Y1015" s="4"/>
      <c r="AD1015" s="5"/>
      <c r="AI1015" s="10"/>
      <c r="AJ1015" s="10"/>
      <c r="AK1015" s="10"/>
      <c r="AL1015" s="10"/>
      <c r="AM1015" s="10"/>
      <c r="AN1015" s="10"/>
      <c r="AO1015" s="10"/>
      <c r="AP1015" s="10"/>
      <c r="AQ1015" s="10"/>
      <c r="AR1015" s="10"/>
      <c r="AS1015" s="10"/>
      <c r="AT1015" s="10"/>
      <c r="AU1015" s="10"/>
    </row>
    <row r="1016" spans="1:161" ht="15" x14ac:dyDescent="0.2">
      <c r="A1016" s="125">
        <f t="shared" si="1325"/>
        <v>44980</v>
      </c>
      <c r="B1016" s="123">
        <f t="shared" si="1371"/>
        <v>721.96667757</v>
      </c>
      <c r="C1016" s="3">
        <f t="shared" si="1366"/>
        <v>714.18699645999993</v>
      </c>
      <c r="D1016" s="126">
        <f t="shared" si="1372"/>
        <v>1050.701</v>
      </c>
      <c r="E1016" s="175">
        <f>IF(DAY(A1015)=$A$7,VLOOKUP(A1015,[1]A!$A$15:$C$500,3),E1015)</f>
        <v>1051.6320000000001</v>
      </c>
      <c r="F1016" s="127">
        <f t="shared" si="1373"/>
        <v>44919</v>
      </c>
      <c r="G1016" s="122">
        <f t="shared" si="1374"/>
        <v>8.8607510604821194E-4</v>
      </c>
      <c r="H1016" s="128">
        <f t="shared" si="1335"/>
        <v>31</v>
      </c>
      <c r="I1016" s="128">
        <f t="shared" si="1326"/>
        <v>31</v>
      </c>
      <c r="J1016" s="123">
        <f t="shared" si="1327"/>
        <v>1.0008860751060482</v>
      </c>
      <c r="K1016" s="123">
        <v>1</v>
      </c>
      <c r="L1016" s="123">
        <f t="shared" si="1375"/>
        <v>1.00088607</v>
      </c>
      <c r="M1016" s="123">
        <f t="shared" si="1376"/>
        <v>714.81981613000005</v>
      </c>
      <c r="N1016" s="27">
        <f t="shared" si="1331"/>
        <v>33</v>
      </c>
      <c r="O1016" s="176">
        <f>P1016/M1016</f>
        <v>9.3710055986777077E-2</v>
      </c>
      <c r="P1016" s="177">
        <v>66.985804990000005</v>
      </c>
      <c r="Q1016" s="122">
        <f t="shared" si="1328"/>
        <v>0.1268</v>
      </c>
      <c r="R1016" s="130">
        <f t="shared" si="1323"/>
        <v>1.00999813</v>
      </c>
      <c r="S1016" s="123">
        <f t="shared" si="1377"/>
        <v>7.1468614400000003</v>
      </c>
      <c r="T1016" s="123">
        <f t="shared" si="1329"/>
        <v>74.13266643</v>
      </c>
      <c r="U1016" s="131" t="str">
        <f t="shared" ref="U1016" si="1388">U1015</f>
        <v>J=</v>
      </c>
      <c r="V1016" s="140">
        <f t="shared" si="1368"/>
        <v>44980</v>
      </c>
      <c r="W1016" s="4"/>
      <c r="X1016" s="4"/>
      <c r="Y1016" s="4"/>
      <c r="AD1016" s="5"/>
      <c r="AI1016" s="10"/>
      <c r="AJ1016" s="10"/>
      <c r="AK1016" s="10"/>
      <c r="AL1016" s="10"/>
      <c r="AM1016" s="10"/>
      <c r="AN1016" s="10"/>
      <c r="AO1016" s="10"/>
      <c r="AP1016" s="10"/>
      <c r="AQ1016" s="10"/>
      <c r="AR1016" s="10"/>
      <c r="AS1016" s="10"/>
      <c r="AT1016" s="10"/>
      <c r="AU1016" s="10"/>
    </row>
    <row r="1017" spans="1:161" x14ac:dyDescent="0.2">
      <c r="A1017" s="125">
        <f t="shared" si="1325"/>
        <v>44981</v>
      </c>
      <c r="B1017" s="123">
        <f t="shared" si="1371"/>
        <v>648.16933236</v>
      </c>
      <c r="C1017" s="3">
        <f t="shared" si="1366"/>
        <v>647.83401114000003</v>
      </c>
      <c r="D1017" s="126">
        <f t="shared" si="1372"/>
        <v>1051.6320000000001</v>
      </c>
      <c r="E1017" s="175">
        <f>IF(DAY(A1016)=$A$7,VLOOKUP(A1016,[1]A!$A$15:$C$500,3),E1016)</f>
        <v>1056.4179999999999</v>
      </c>
      <c r="F1017" s="127">
        <f t="shared" si="1373"/>
        <v>44950</v>
      </c>
      <c r="G1017" s="122">
        <f t="shared" si="1374"/>
        <v>4.5510216501587486E-3</v>
      </c>
      <c r="H1017" s="128">
        <f t="shared" si="1335"/>
        <v>1</v>
      </c>
      <c r="I1017" s="128">
        <f t="shared" si="1326"/>
        <v>28</v>
      </c>
      <c r="J1017" s="123">
        <f t="shared" si="1327"/>
        <v>1.0001621809021943</v>
      </c>
      <c r="K1017" s="123">
        <v>1</v>
      </c>
      <c r="L1017" s="123">
        <f t="shared" si="1375"/>
        <v>1.00016218</v>
      </c>
      <c r="M1017" s="123">
        <f t="shared" si="1376"/>
        <v>647.93907684999999</v>
      </c>
      <c r="N1017" s="27">
        <f t="shared" si="1331"/>
        <v>0</v>
      </c>
      <c r="O1017" s="122">
        <f t="shared" ref="O1017:O1043" si="1389">IF(N1017&gt;0,VLOOKUP(N1017,$X$10:$AD$121,7),0)</f>
        <v>0</v>
      </c>
      <c r="P1017" s="123">
        <f t="shared" si="1364"/>
        <v>0</v>
      </c>
      <c r="Q1017" s="122">
        <f t="shared" si="1328"/>
        <v>0.1268</v>
      </c>
      <c r="R1017" s="130">
        <f t="shared" si="1323"/>
        <v>1.000355366</v>
      </c>
      <c r="S1017" s="123">
        <f t="shared" si="1377"/>
        <v>0.23025551</v>
      </c>
      <c r="T1017" s="123">
        <f t="shared" si="1329"/>
        <v>0</v>
      </c>
      <c r="U1017" s="131" t="str">
        <f t="shared" ref="U1017" si="1390">U1016</f>
        <v>J=</v>
      </c>
      <c r="V1017" s="140">
        <f t="shared" si="1368"/>
        <v>45008</v>
      </c>
      <c r="W1017" s="4"/>
      <c r="X1017" s="4"/>
      <c r="Y1017" s="4"/>
      <c r="AD1017" s="5"/>
      <c r="AI1017" s="10"/>
      <c r="AJ1017" s="10"/>
      <c r="AK1017" s="10"/>
      <c r="AL1017" s="10"/>
      <c r="AM1017" s="10"/>
      <c r="AN1017" s="10"/>
      <c r="AO1017" s="10"/>
      <c r="AP1017" s="10"/>
      <c r="AQ1017" s="10"/>
      <c r="AR1017" s="10"/>
      <c r="AS1017" s="10"/>
      <c r="AT1017" s="10"/>
      <c r="AU1017" s="10"/>
    </row>
    <row r="1018" spans="1:161" x14ac:dyDescent="0.2">
      <c r="A1018" s="125">
        <f t="shared" si="1325"/>
        <v>44982</v>
      </c>
      <c r="B1018" s="123">
        <f t="shared" si="1371"/>
        <v>648.50482290000002</v>
      </c>
      <c r="C1018" s="3">
        <f t="shared" si="1366"/>
        <v>647.83401114000003</v>
      </c>
      <c r="D1018" s="126">
        <f t="shared" si="1372"/>
        <v>1051.6320000000001</v>
      </c>
      <c r="E1018" s="175">
        <f>IF(DAY(A1017)=$A$7,VLOOKUP(A1017,[1]A!$A$15:$C$500,3),E1017)</f>
        <v>1056.4179999999999</v>
      </c>
      <c r="F1018" s="127">
        <f t="shared" si="1373"/>
        <v>44950</v>
      </c>
      <c r="G1018" s="122">
        <f t="shared" si="1374"/>
        <v>4.5510216501587486E-3</v>
      </c>
      <c r="H1018" s="128">
        <f t="shared" si="1335"/>
        <v>2</v>
      </c>
      <c r="I1018" s="128">
        <f t="shared" si="1326"/>
        <v>28</v>
      </c>
      <c r="J1018" s="123">
        <f t="shared" si="1327"/>
        <v>1.0003243881070336</v>
      </c>
      <c r="K1018" s="123">
        <v>1</v>
      </c>
      <c r="L1018" s="123">
        <f t="shared" si="1375"/>
        <v>1.0003243799999999</v>
      </c>
      <c r="M1018" s="123">
        <f t="shared" si="1376"/>
        <v>648.04415553000001</v>
      </c>
      <c r="N1018" s="27">
        <f t="shared" si="1331"/>
        <v>0</v>
      </c>
      <c r="O1018" s="122">
        <f t="shared" si="1389"/>
        <v>0</v>
      </c>
      <c r="P1018" s="123">
        <f t="shared" si="1364"/>
        <v>0</v>
      </c>
      <c r="Q1018" s="122">
        <f t="shared" si="1328"/>
        <v>0.1268</v>
      </c>
      <c r="R1018" s="130">
        <f t="shared" si="1323"/>
        <v>1.0007108579999999</v>
      </c>
      <c r="S1018" s="123">
        <f t="shared" si="1377"/>
        <v>0.46066737000000002</v>
      </c>
      <c r="T1018" s="123">
        <f t="shared" si="1329"/>
        <v>0</v>
      </c>
      <c r="U1018" s="131" t="str">
        <f t="shared" ref="U1018" si="1391">U1017</f>
        <v>J=</v>
      </c>
      <c r="V1018" s="140">
        <f t="shared" si="1368"/>
        <v>45008</v>
      </c>
      <c r="W1018" s="4"/>
      <c r="X1018" s="4"/>
      <c r="Y1018" s="4"/>
      <c r="AD1018" s="5"/>
      <c r="AI1018" s="10"/>
      <c r="AJ1018" s="10"/>
      <c r="AK1018" s="10"/>
      <c r="AL1018" s="10"/>
      <c r="AM1018" s="10"/>
      <c r="AN1018" s="10"/>
      <c r="AO1018" s="10"/>
      <c r="AP1018" s="10"/>
      <c r="AQ1018" s="10"/>
      <c r="AR1018" s="10"/>
      <c r="AS1018" s="10"/>
      <c r="AT1018" s="10"/>
      <c r="AU1018" s="10"/>
    </row>
    <row r="1019" spans="1:161" x14ac:dyDescent="0.2">
      <c r="A1019" s="125">
        <f t="shared" si="1325"/>
        <v>44983</v>
      </c>
      <c r="B1019" s="123">
        <f t="shared" si="1371"/>
        <v>648.84049639</v>
      </c>
      <c r="C1019" s="3">
        <f t="shared" si="1366"/>
        <v>647.83401114000003</v>
      </c>
      <c r="D1019" s="126">
        <f t="shared" si="1372"/>
        <v>1051.6320000000001</v>
      </c>
      <c r="E1019" s="175">
        <f>IF(DAY(A1018)=$A$7,VLOOKUP(A1018,[1]A!$A$15:$C$500,3),E1018)</f>
        <v>1056.4179999999999</v>
      </c>
      <c r="F1019" s="127">
        <f t="shared" si="1373"/>
        <v>44950</v>
      </c>
      <c r="G1019" s="122">
        <f t="shared" si="1374"/>
        <v>4.5510216501587486E-3</v>
      </c>
      <c r="H1019" s="128">
        <f t="shared" si="1335"/>
        <v>3</v>
      </c>
      <c r="I1019" s="128">
        <f t="shared" si="1326"/>
        <v>28</v>
      </c>
      <c r="J1019" s="123">
        <f t="shared" si="1327"/>
        <v>1.000486621618784</v>
      </c>
      <c r="K1019" s="123">
        <v>1</v>
      </c>
      <c r="L1019" s="123">
        <f t="shared" si="1375"/>
        <v>1.00048662</v>
      </c>
      <c r="M1019" s="123">
        <f t="shared" si="1376"/>
        <v>648.14926012000001</v>
      </c>
      <c r="N1019" s="27">
        <f t="shared" si="1331"/>
        <v>0</v>
      </c>
      <c r="O1019" s="122">
        <f t="shared" si="1389"/>
        <v>0</v>
      </c>
      <c r="P1019" s="123">
        <f t="shared" si="1364"/>
        <v>0</v>
      </c>
      <c r="Q1019" s="122">
        <f t="shared" si="1328"/>
        <v>0.1268</v>
      </c>
      <c r="R1019" s="130">
        <f t="shared" si="1323"/>
        <v>1.001066477</v>
      </c>
      <c r="S1019" s="123">
        <f t="shared" si="1377"/>
        <v>0.69123626999999999</v>
      </c>
      <c r="T1019" s="123">
        <f t="shared" si="1329"/>
        <v>0</v>
      </c>
      <c r="U1019" s="131" t="str">
        <f t="shared" ref="U1019" si="1392">U1018</f>
        <v>J=</v>
      </c>
      <c r="V1019" s="140">
        <f t="shared" si="1368"/>
        <v>45008</v>
      </c>
      <c r="W1019" s="4"/>
      <c r="X1019" s="4"/>
      <c r="Y1019" s="4"/>
      <c r="AD1019" s="5"/>
      <c r="AI1019" s="10"/>
      <c r="AJ1019" s="10"/>
      <c r="AK1019" s="10"/>
      <c r="AL1019" s="10"/>
      <c r="AM1019" s="10"/>
      <c r="AN1019" s="10"/>
      <c r="AO1019" s="10"/>
      <c r="AP1019" s="10"/>
      <c r="AQ1019" s="10"/>
      <c r="AR1019" s="10"/>
      <c r="AS1019" s="10"/>
      <c r="AT1019" s="10"/>
      <c r="AU1019" s="10"/>
    </row>
    <row r="1020" spans="1:161" x14ac:dyDescent="0.2">
      <c r="A1020" s="125">
        <f t="shared" si="1325"/>
        <v>44984</v>
      </c>
      <c r="B1020" s="123">
        <f t="shared" si="1371"/>
        <v>649.17633930000011</v>
      </c>
      <c r="C1020" s="3">
        <f t="shared" si="1366"/>
        <v>647.83401114000003</v>
      </c>
      <c r="D1020" s="126">
        <f t="shared" si="1372"/>
        <v>1051.6320000000001</v>
      </c>
      <c r="E1020" s="175">
        <f>IF(DAY(A1019)=$A$7,VLOOKUP(A1019,[1]A!$A$15:$C$500,3),E1019)</f>
        <v>1056.4179999999999</v>
      </c>
      <c r="F1020" s="127">
        <f t="shared" si="1373"/>
        <v>44950</v>
      </c>
      <c r="G1020" s="122">
        <f t="shared" si="1374"/>
        <v>4.5510216501587486E-3</v>
      </c>
      <c r="H1020" s="128">
        <f t="shared" si="1335"/>
        <v>4</v>
      </c>
      <c r="I1020" s="128">
        <f t="shared" si="1326"/>
        <v>28</v>
      </c>
      <c r="J1020" s="123">
        <f t="shared" si="1327"/>
        <v>1.0006488814417114</v>
      </c>
      <c r="K1020" s="123">
        <v>1</v>
      </c>
      <c r="L1020" s="123">
        <f t="shared" si="1375"/>
        <v>1.00064888</v>
      </c>
      <c r="M1020" s="123">
        <f t="shared" si="1376"/>
        <v>648.25437767000005</v>
      </c>
      <c r="N1020" s="27">
        <f t="shared" si="1331"/>
        <v>0</v>
      </c>
      <c r="O1020" s="122">
        <f t="shared" si="1389"/>
        <v>0</v>
      </c>
      <c r="P1020" s="123">
        <f t="shared" si="1364"/>
        <v>0</v>
      </c>
      <c r="Q1020" s="122">
        <f t="shared" si="1328"/>
        <v>0.1268</v>
      </c>
      <c r="R1020" s="130">
        <f t="shared" si="1323"/>
        <v>1.001422222</v>
      </c>
      <c r="S1020" s="123">
        <f t="shared" si="1377"/>
        <v>0.92196162999999998</v>
      </c>
      <c r="T1020" s="123">
        <f t="shared" si="1329"/>
        <v>0</v>
      </c>
      <c r="U1020" s="131" t="str">
        <f t="shared" ref="U1020" si="1393">U1019</f>
        <v>J=</v>
      </c>
      <c r="V1020" s="140">
        <f t="shared" si="1368"/>
        <v>45008</v>
      </c>
      <c r="W1020" s="4"/>
      <c r="X1020" s="4"/>
      <c r="Y1020" s="4"/>
      <c r="AD1020" s="5"/>
      <c r="AI1020" s="10"/>
      <c r="AJ1020" s="10"/>
      <c r="AK1020" s="10"/>
      <c r="AL1020" s="10"/>
      <c r="AM1020" s="10"/>
      <c r="AN1020" s="10"/>
      <c r="AO1020" s="10"/>
      <c r="AP1020" s="10"/>
      <c r="AQ1020" s="10"/>
      <c r="AR1020" s="10"/>
      <c r="AS1020" s="10"/>
      <c r="AT1020" s="10"/>
      <c r="AU1020" s="10"/>
    </row>
    <row r="1021" spans="1:161" x14ac:dyDescent="0.2">
      <c r="A1021" s="125">
        <f t="shared" si="1325"/>
        <v>44985</v>
      </c>
      <c r="B1021" s="123">
        <f t="shared" si="1371"/>
        <v>649.51235167000004</v>
      </c>
      <c r="C1021" s="3">
        <f t="shared" si="1366"/>
        <v>647.83401114000003</v>
      </c>
      <c r="D1021" s="126">
        <f t="shared" si="1372"/>
        <v>1051.6320000000001</v>
      </c>
      <c r="E1021" s="175">
        <f>IF(DAY(A1020)=$A$7,VLOOKUP(A1020,[1]A!$A$15:$C$500,3),E1020)</f>
        <v>1056.4179999999999</v>
      </c>
      <c r="F1021" s="127">
        <f t="shared" si="1373"/>
        <v>44950</v>
      </c>
      <c r="G1021" s="122">
        <f t="shared" si="1374"/>
        <v>4.5510216501587486E-3</v>
      </c>
      <c r="H1021" s="128">
        <f t="shared" si="1335"/>
        <v>5</v>
      </c>
      <c r="I1021" s="128">
        <f t="shared" si="1326"/>
        <v>28</v>
      </c>
      <c r="J1021" s="123">
        <f t="shared" si="1327"/>
        <v>1.0008111675800835</v>
      </c>
      <c r="K1021" s="123">
        <v>1</v>
      </c>
      <c r="L1021" s="123">
        <f t="shared" si="1375"/>
        <v>1.00081116</v>
      </c>
      <c r="M1021" s="123">
        <f t="shared" si="1376"/>
        <v>648.35950817000003</v>
      </c>
      <c r="N1021" s="27">
        <f t="shared" si="1331"/>
        <v>0</v>
      </c>
      <c r="O1021" s="122">
        <f t="shared" si="1389"/>
        <v>0</v>
      </c>
      <c r="P1021" s="123">
        <f t="shared" si="1364"/>
        <v>0</v>
      </c>
      <c r="Q1021" s="122">
        <f t="shared" si="1328"/>
        <v>0.1268</v>
      </c>
      <c r="R1021" s="130">
        <f t="shared" si="1323"/>
        <v>1.001778093</v>
      </c>
      <c r="S1021" s="123">
        <f t="shared" si="1377"/>
        <v>1.1528434999999999</v>
      </c>
      <c r="T1021" s="123">
        <f t="shared" si="1329"/>
        <v>0</v>
      </c>
      <c r="U1021" s="131" t="str">
        <f t="shared" ref="U1021" si="1394">U1020</f>
        <v>J=</v>
      </c>
      <c r="V1021" s="140">
        <f t="shared" si="1368"/>
        <v>45008</v>
      </c>
      <c r="W1021" s="4"/>
      <c r="X1021" s="4"/>
      <c r="Y1021" s="4"/>
      <c r="AD1021" s="5"/>
      <c r="AI1021" s="10"/>
      <c r="AJ1021" s="10"/>
      <c r="AK1021" s="10"/>
      <c r="AL1021" s="10"/>
      <c r="AM1021" s="10"/>
      <c r="AN1021" s="10"/>
      <c r="AO1021" s="10"/>
      <c r="AP1021" s="10"/>
      <c r="AQ1021" s="10"/>
      <c r="AR1021" s="10"/>
      <c r="AS1021" s="10"/>
      <c r="AT1021" s="10"/>
      <c r="AU1021" s="10"/>
    </row>
    <row r="1022" spans="1:161" x14ac:dyDescent="0.2">
      <c r="A1022" s="125">
        <f t="shared" si="1325"/>
        <v>44986</v>
      </c>
      <c r="B1022" s="123">
        <f t="shared" si="1371"/>
        <v>649.84854718999998</v>
      </c>
      <c r="C1022" s="3">
        <f t="shared" si="1366"/>
        <v>647.83401114000003</v>
      </c>
      <c r="D1022" s="126">
        <f t="shared" si="1372"/>
        <v>1051.6320000000001</v>
      </c>
      <c r="E1022" s="175">
        <f>IF(DAY(A1021)=$A$7,VLOOKUP(A1021,[1]A!$A$15:$C$500,3),E1021)</f>
        <v>1056.4179999999999</v>
      </c>
      <c r="F1022" s="127">
        <f t="shared" si="1373"/>
        <v>44950</v>
      </c>
      <c r="G1022" s="122">
        <f t="shared" si="1374"/>
        <v>4.5510216501587486E-3</v>
      </c>
      <c r="H1022" s="128">
        <f t="shared" si="1335"/>
        <v>6</v>
      </c>
      <c r="I1022" s="128">
        <f t="shared" si="1326"/>
        <v>28</v>
      </c>
      <c r="J1022" s="123">
        <f t="shared" si="1327"/>
        <v>1.0009734800381678</v>
      </c>
      <c r="K1022" s="123">
        <v>1</v>
      </c>
      <c r="L1022" s="123">
        <f t="shared" si="1375"/>
        <v>1.0009734800000001</v>
      </c>
      <c r="M1022" s="123">
        <f t="shared" si="1376"/>
        <v>648.46466458999998</v>
      </c>
      <c r="N1022" s="27">
        <f t="shared" si="1331"/>
        <v>0</v>
      </c>
      <c r="O1022" s="122">
        <f t="shared" si="1389"/>
        <v>0</v>
      </c>
      <c r="P1022" s="123">
        <f t="shared" si="1364"/>
        <v>0</v>
      </c>
      <c r="Q1022" s="122">
        <f t="shared" si="1328"/>
        <v>0.1268</v>
      </c>
      <c r="R1022" s="130">
        <f t="shared" si="1323"/>
        <v>1.0021340910000001</v>
      </c>
      <c r="S1022" s="123">
        <f t="shared" si="1377"/>
        <v>1.3838826</v>
      </c>
      <c r="T1022" s="123">
        <f t="shared" si="1329"/>
        <v>0</v>
      </c>
      <c r="U1022" s="131" t="str">
        <f t="shared" ref="U1022" si="1395">U1021</f>
        <v>J=</v>
      </c>
      <c r="V1022" s="140">
        <f t="shared" si="1368"/>
        <v>45008</v>
      </c>
      <c r="W1022" s="4"/>
      <c r="X1022" s="4"/>
      <c r="Y1022" s="4"/>
      <c r="AD1022" s="5"/>
      <c r="AI1022" s="10"/>
      <c r="AJ1022" s="10"/>
      <c r="AK1022" s="10"/>
      <c r="AL1022" s="10"/>
      <c r="AM1022" s="10"/>
      <c r="AN1022" s="10"/>
      <c r="AO1022" s="10"/>
      <c r="AP1022" s="10"/>
      <c r="AQ1022" s="10"/>
      <c r="AR1022" s="10"/>
      <c r="AS1022" s="10"/>
      <c r="AT1022" s="10"/>
      <c r="AU1022" s="10"/>
    </row>
    <row r="1023" spans="1:161" x14ac:dyDescent="0.2">
      <c r="A1023" s="125">
        <f t="shared" si="1325"/>
        <v>44987</v>
      </c>
      <c r="B1023" s="123">
        <f t="shared" si="1371"/>
        <v>650.1849057899999</v>
      </c>
      <c r="C1023" s="3">
        <f t="shared" si="1366"/>
        <v>647.83401114000003</v>
      </c>
      <c r="D1023" s="126">
        <f t="shared" si="1372"/>
        <v>1051.6320000000001</v>
      </c>
      <c r="E1023" s="175">
        <f>IF(DAY(A1022)=$A$7,VLOOKUP(A1022,[1]A!$A$15:$C$500,3),E1022)</f>
        <v>1056.4179999999999</v>
      </c>
      <c r="F1023" s="127">
        <f t="shared" si="1373"/>
        <v>44950</v>
      </c>
      <c r="G1023" s="122">
        <f t="shared" si="1374"/>
        <v>4.5510216501587486E-3</v>
      </c>
      <c r="H1023" s="128">
        <f t="shared" si="1335"/>
        <v>7</v>
      </c>
      <c r="I1023" s="128">
        <f t="shared" si="1326"/>
        <v>28</v>
      </c>
      <c r="J1023" s="123">
        <f t="shared" si="1327"/>
        <v>1.0011358188202328</v>
      </c>
      <c r="K1023" s="123">
        <v>1</v>
      </c>
      <c r="L1023" s="123">
        <f t="shared" si="1375"/>
        <v>1.0011358100000001</v>
      </c>
      <c r="M1023" s="123">
        <f t="shared" si="1376"/>
        <v>648.56982747999996</v>
      </c>
      <c r="N1023" s="27">
        <f t="shared" si="1331"/>
        <v>0</v>
      </c>
      <c r="O1023" s="122">
        <f t="shared" si="1389"/>
        <v>0</v>
      </c>
      <c r="P1023" s="123">
        <f t="shared" si="1364"/>
        <v>0</v>
      </c>
      <c r="Q1023" s="122">
        <f t="shared" si="1328"/>
        <v>0.1268</v>
      </c>
      <c r="R1023" s="130">
        <f t="shared" si="1323"/>
        <v>1.0024902149999999</v>
      </c>
      <c r="S1023" s="123">
        <f t="shared" si="1377"/>
        <v>1.6150783099999999</v>
      </c>
      <c r="T1023" s="123">
        <f t="shared" si="1329"/>
        <v>0</v>
      </c>
      <c r="U1023" s="131" t="str">
        <f t="shared" ref="U1023" si="1396">U1022</f>
        <v>J=</v>
      </c>
      <c r="V1023" s="140">
        <f t="shared" si="1368"/>
        <v>45008</v>
      </c>
      <c r="W1023" s="4"/>
      <c r="X1023" s="4"/>
      <c r="Y1023" s="4"/>
      <c r="AD1023" s="5"/>
      <c r="AI1023" s="10"/>
      <c r="AJ1023" s="10"/>
      <c r="AK1023" s="10"/>
      <c r="AL1023" s="10"/>
      <c r="AM1023" s="10"/>
      <c r="AN1023" s="10"/>
      <c r="AO1023" s="10"/>
      <c r="AP1023" s="10"/>
      <c r="AQ1023" s="10"/>
      <c r="AR1023" s="10"/>
      <c r="AS1023" s="10"/>
      <c r="AT1023" s="10"/>
      <c r="AU1023" s="10"/>
    </row>
    <row r="1024" spans="1:161" x14ac:dyDescent="0.2">
      <c r="A1024" s="125">
        <f t="shared" si="1325"/>
        <v>44988</v>
      </c>
      <c r="B1024" s="123">
        <f t="shared" si="1371"/>
        <v>650.52144766000004</v>
      </c>
      <c r="C1024" s="3">
        <f t="shared" si="1366"/>
        <v>647.83401114000003</v>
      </c>
      <c r="D1024" s="126">
        <f t="shared" si="1372"/>
        <v>1051.6320000000001</v>
      </c>
      <c r="E1024" s="175">
        <f>IF(DAY(A1023)=$A$7,VLOOKUP(A1023,[1]A!$A$15:$C$500,3),E1023)</f>
        <v>1056.4179999999999</v>
      </c>
      <c r="F1024" s="127">
        <f t="shared" si="1373"/>
        <v>44950</v>
      </c>
      <c r="G1024" s="122">
        <f t="shared" si="1374"/>
        <v>4.5510216501587486E-3</v>
      </c>
      <c r="H1024" s="128">
        <f t="shared" si="1335"/>
        <v>8</v>
      </c>
      <c r="I1024" s="128">
        <f t="shared" si="1326"/>
        <v>28</v>
      </c>
      <c r="J1024" s="123">
        <f t="shared" si="1327"/>
        <v>1.0012981839305481</v>
      </c>
      <c r="K1024" s="123">
        <v>1</v>
      </c>
      <c r="L1024" s="123">
        <f t="shared" si="1375"/>
        <v>1.00129818</v>
      </c>
      <c r="M1024" s="123">
        <f t="shared" si="1376"/>
        <v>648.67501629000003</v>
      </c>
      <c r="N1024" s="27">
        <f t="shared" si="1331"/>
        <v>0</v>
      </c>
      <c r="O1024" s="122">
        <f t="shared" si="1389"/>
        <v>0</v>
      </c>
      <c r="P1024" s="123">
        <f t="shared" si="1364"/>
        <v>0</v>
      </c>
      <c r="Q1024" s="122">
        <f t="shared" si="1328"/>
        <v>0.1268</v>
      </c>
      <c r="R1024" s="130">
        <f t="shared" si="1323"/>
        <v>1.002846466</v>
      </c>
      <c r="S1024" s="123">
        <f t="shared" si="1377"/>
        <v>1.8464313699999999</v>
      </c>
      <c r="T1024" s="123">
        <f t="shared" si="1329"/>
        <v>0</v>
      </c>
      <c r="U1024" s="131" t="str">
        <f t="shared" ref="U1024" si="1397">U1023</f>
        <v>J=</v>
      </c>
      <c r="V1024" s="140">
        <f t="shared" si="1368"/>
        <v>45008</v>
      </c>
      <c r="W1024" s="4"/>
      <c r="X1024" s="4"/>
      <c r="Y1024" s="4"/>
      <c r="AD1024" s="5"/>
      <c r="AI1024" s="10"/>
      <c r="AJ1024" s="10"/>
      <c r="AK1024" s="10"/>
      <c r="AL1024" s="10"/>
      <c r="AM1024" s="10"/>
      <c r="AN1024" s="10"/>
      <c r="AO1024" s="10"/>
      <c r="AP1024" s="10"/>
      <c r="AQ1024" s="10"/>
      <c r="AR1024" s="10"/>
      <c r="AS1024" s="10"/>
      <c r="AT1024" s="10"/>
      <c r="AU1024" s="10"/>
    </row>
    <row r="1025" spans="1:47" x14ac:dyDescent="0.2">
      <c r="A1025" s="125">
        <f t="shared" si="1325"/>
        <v>44989</v>
      </c>
      <c r="B1025" s="123">
        <f t="shared" si="1371"/>
        <v>650.85815988000002</v>
      </c>
      <c r="C1025" s="3">
        <f t="shared" si="1366"/>
        <v>647.83401114000003</v>
      </c>
      <c r="D1025" s="126">
        <f t="shared" si="1372"/>
        <v>1051.6320000000001</v>
      </c>
      <c r="E1025" s="175">
        <f>IF(DAY(A1024)=$A$7,VLOOKUP(A1024,[1]A!$A$15:$C$500,3),E1024)</f>
        <v>1056.4179999999999</v>
      </c>
      <c r="F1025" s="127">
        <f t="shared" si="1373"/>
        <v>44950</v>
      </c>
      <c r="G1025" s="122">
        <f t="shared" si="1374"/>
        <v>4.5510216501587486E-3</v>
      </c>
      <c r="H1025" s="128">
        <f t="shared" si="1335"/>
        <v>9</v>
      </c>
      <c r="I1025" s="128">
        <f t="shared" si="1326"/>
        <v>28</v>
      </c>
      <c r="J1025" s="123">
        <f t="shared" si="1327"/>
        <v>1.0014605753733836</v>
      </c>
      <c r="K1025" s="123">
        <v>1</v>
      </c>
      <c r="L1025" s="123">
        <f t="shared" si="1375"/>
        <v>1.0014605700000001</v>
      </c>
      <c r="M1025" s="123">
        <f t="shared" si="1376"/>
        <v>648.78021806000004</v>
      </c>
      <c r="N1025" s="27">
        <f t="shared" si="1331"/>
        <v>0</v>
      </c>
      <c r="O1025" s="122">
        <f t="shared" si="1389"/>
        <v>0</v>
      </c>
      <c r="P1025" s="123">
        <f t="shared" si="1364"/>
        <v>0</v>
      </c>
      <c r="Q1025" s="122">
        <f t="shared" si="1328"/>
        <v>0.1268</v>
      </c>
      <c r="R1025" s="130">
        <f t="shared" si="1323"/>
        <v>1.003202844</v>
      </c>
      <c r="S1025" s="123">
        <f t="shared" si="1377"/>
        <v>2.0779418199999999</v>
      </c>
      <c r="T1025" s="123">
        <f t="shared" si="1329"/>
        <v>0</v>
      </c>
      <c r="U1025" s="131" t="str">
        <f t="shared" ref="U1025" si="1398">U1024</f>
        <v>J=</v>
      </c>
      <c r="V1025" s="140">
        <f t="shared" si="1368"/>
        <v>45008</v>
      </c>
      <c r="W1025" s="4"/>
      <c r="X1025" s="4"/>
      <c r="Y1025" s="4"/>
      <c r="AD1025" s="5"/>
      <c r="AI1025" s="12"/>
      <c r="AJ1025" s="12"/>
      <c r="AK1025" s="12"/>
      <c r="AL1025" s="12"/>
      <c r="AM1025" s="12"/>
      <c r="AN1025" s="12"/>
      <c r="AO1025" s="12"/>
      <c r="AP1025" s="12"/>
      <c r="AQ1025" s="12"/>
      <c r="AR1025" s="12"/>
      <c r="AS1025" s="12"/>
      <c r="AT1025" s="12"/>
      <c r="AU1025" s="12"/>
    </row>
    <row r="1026" spans="1:47" x14ac:dyDescent="0.2">
      <c r="A1026" s="125">
        <f t="shared" si="1325"/>
        <v>44990</v>
      </c>
      <c r="B1026" s="123">
        <f t="shared" si="1371"/>
        <v>651.19504834999998</v>
      </c>
      <c r="C1026" s="3">
        <f t="shared" si="1366"/>
        <v>647.83401114000003</v>
      </c>
      <c r="D1026" s="126">
        <f t="shared" si="1372"/>
        <v>1051.6320000000001</v>
      </c>
      <c r="E1026" s="175">
        <f>IF(DAY(A1025)=$A$7,VLOOKUP(A1025,[1]A!$A$15:$C$500,3),E1025)</f>
        <v>1056.4179999999999</v>
      </c>
      <c r="F1026" s="127">
        <f t="shared" si="1373"/>
        <v>44950</v>
      </c>
      <c r="G1026" s="122">
        <f t="shared" si="1374"/>
        <v>4.5510216501587486E-3</v>
      </c>
      <c r="H1026" s="128">
        <f t="shared" si="1335"/>
        <v>10</v>
      </c>
      <c r="I1026" s="128">
        <f t="shared" si="1326"/>
        <v>28</v>
      </c>
      <c r="J1026" s="123">
        <f t="shared" si="1327"/>
        <v>1.0016229931530098</v>
      </c>
      <c r="K1026" s="123">
        <v>1</v>
      </c>
      <c r="L1026" s="123">
        <f t="shared" si="1375"/>
        <v>1.00162299</v>
      </c>
      <c r="M1026" s="123">
        <f t="shared" si="1376"/>
        <v>648.88543926</v>
      </c>
      <c r="N1026" s="27">
        <f t="shared" si="1331"/>
        <v>0</v>
      </c>
      <c r="O1026" s="122">
        <f t="shared" si="1389"/>
        <v>0</v>
      </c>
      <c r="P1026" s="123">
        <f t="shared" si="1364"/>
        <v>0</v>
      </c>
      <c r="Q1026" s="122">
        <f t="shared" si="1328"/>
        <v>0.1268</v>
      </c>
      <c r="R1026" s="130">
        <f t="shared" si="1323"/>
        <v>1.003559348</v>
      </c>
      <c r="S1026" s="123">
        <f t="shared" si="1377"/>
        <v>2.3096090899999999</v>
      </c>
      <c r="T1026" s="123">
        <f t="shared" si="1329"/>
        <v>0</v>
      </c>
      <c r="U1026" s="131" t="str">
        <f t="shared" ref="U1026" si="1399">U1025</f>
        <v>J=</v>
      </c>
      <c r="V1026" s="140">
        <f t="shared" si="1368"/>
        <v>45008</v>
      </c>
      <c r="W1026" s="4"/>
      <c r="X1026" s="4"/>
      <c r="Y1026" s="4"/>
      <c r="AD1026" s="5"/>
      <c r="AI1026" s="13"/>
      <c r="AJ1026" s="13"/>
      <c r="AK1026" s="13"/>
      <c r="AL1026" s="13"/>
      <c r="AM1026" s="13"/>
      <c r="AN1026" s="13"/>
      <c r="AO1026" s="13"/>
      <c r="AP1026" s="13"/>
      <c r="AQ1026" s="13"/>
      <c r="AR1026" s="13"/>
      <c r="AS1026" s="13"/>
      <c r="AT1026" s="13"/>
      <c r="AU1026" s="13"/>
    </row>
    <row r="1027" spans="1:47" x14ac:dyDescent="0.2">
      <c r="A1027" s="125">
        <f t="shared" si="1325"/>
        <v>44991</v>
      </c>
      <c r="B1027" s="123">
        <f t="shared" si="1371"/>
        <v>651.53210724999997</v>
      </c>
      <c r="C1027" s="3">
        <f t="shared" si="1366"/>
        <v>647.83401114000003</v>
      </c>
      <c r="D1027" s="126">
        <f t="shared" si="1372"/>
        <v>1051.6320000000001</v>
      </c>
      <c r="E1027" s="175">
        <f>IF(DAY(A1026)=$A$7,VLOOKUP(A1026,[1]A!$A$15:$C$500,3),E1026)</f>
        <v>1056.4179999999999</v>
      </c>
      <c r="F1027" s="127">
        <f t="shared" si="1373"/>
        <v>44950</v>
      </c>
      <c r="G1027" s="122">
        <f t="shared" si="1374"/>
        <v>4.5510216501587486E-3</v>
      </c>
      <c r="H1027" s="128">
        <f t="shared" si="1335"/>
        <v>11</v>
      </c>
      <c r="I1027" s="128">
        <f t="shared" si="1326"/>
        <v>28</v>
      </c>
      <c r="J1027" s="123">
        <f t="shared" si="1327"/>
        <v>1.0017854372736978</v>
      </c>
      <c r="K1027" s="123">
        <v>1</v>
      </c>
      <c r="L1027" s="123">
        <f t="shared" si="1375"/>
        <v>1.00178543</v>
      </c>
      <c r="M1027" s="123">
        <f t="shared" si="1376"/>
        <v>648.99067341</v>
      </c>
      <c r="N1027" s="27">
        <f t="shared" si="1331"/>
        <v>0</v>
      </c>
      <c r="O1027" s="122">
        <f t="shared" si="1389"/>
        <v>0</v>
      </c>
      <c r="P1027" s="123">
        <f t="shared" si="1364"/>
        <v>0</v>
      </c>
      <c r="Q1027" s="122">
        <f t="shared" si="1328"/>
        <v>0.1268</v>
      </c>
      <c r="R1027" s="130">
        <f t="shared" si="1323"/>
        <v>1.0039159790000001</v>
      </c>
      <c r="S1027" s="123">
        <f t="shared" si="1377"/>
        <v>2.5414338399999998</v>
      </c>
      <c r="T1027" s="123">
        <f t="shared" si="1329"/>
        <v>0</v>
      </c>
      <c r="U1027" s="131" t="str">
        <f t="shared" ref="U1027" si="1400">U1026</f>
        <v>J=</v>
      </c>
      <c r="V1027" s="140">
        <f t="shared" si="1368"/>
        <v>45008</v>
      </c>
      <c r="W1027" s="4"/>
      <c r="X1027" s="4"/>
      <c r="Y1027" s="4"/>
      <c r="AD1027" s="5"/>
      <c r="AI1027" s="13"/>
      <c r="AJ1027" s="13"/>
      <c r="AK1027" s="13"/>
      <c r="AL1027" s="13"/>
      <c r="AM1027" s="13"/>
      <c r="AN1027" s="13"/>
      <c r="AO1027" s="13"/>
      <c r="AP1027" s="13"/>
      <c r="AQ1027" s="13"/>
      <c r="AR1027" s="13"/>
      <c r="AS1027" s="13"/>
      <c r="AT1027" s="13"/>
      <c r="AU1027" s="13"/>
    </row>
    <row r="1028" spans="1:47" x14ac:dyDescent="0.2">
      <c r="A1028" s="125">
        <f t="shared" si="1325"/>
        <v>44992</v>
      </c>
      <c r="B1028" s="123">
        <f t="shared" si="1371"/>
        <v>651.86934253999993</v>
      </c>
      <c r="C1028" s="3">
        <f t="shared" si="1366"/>
        <v>647.83401114000003</v>
      </c>
      <c r="D1028" s="126">
        <f t="shared" si="1372"/>
        <v>1051.6320000000001</v>
      </c>
      <c r="E1028" s="175">
        <f>IF(DAY(A1027)=$A$7,VLOOKUP(A1027,[1]A!$A$15:$C$500,3),E1027)</f>
        <v>1056.4179999999999</v>
      </c>
      <c r="F1028" s="127">
        <f t="shared" si="1373"/>
        <v>44950</v>
      </c>
      <c r="G1028" s="122">
        <f t="shared" si="1374"/>
        <v>4.5510216501587486E-3</v>
      </c>
      <c r="H1028" s="128">
        <f t="shared" si="1335"/>
        <v>12</v>
      </c>
      <c r="I1028" s="128">
        <f t="shared" si="1326"/>
        <v>28</v>
      </c>
      <c r="J1028" s="123">
        <f t="shared" si="1327"/>
        <v>1.00194790773972</v>
      </c>
      <c r="K1028" s="123">
        <v>1</v>
      </c>
      <c r="L1028" s="123">
        <f t="shared" si="1375"/>
        <v>1.0019479</v>
      </c>
      <c r="M1028" s="123">
        <f t="shared" si="1376"/>
        <v>649.09592700999997</v>
      </c>
      <c r="N1028" s="27">
        <f t="shared" si="1331"/>
        <v>0</v>
      </c>
      <c r="O1028" s="122">
        <f t="shared" si="1389"/>
        <v>0</v>
      </c>
      <c r="P1028" s="123">
        <f t="shared" si="1364"/>
        <v>0</v>
      </c>
      <c r="Q1028" s="122">
        <f t="shared" si="1328"/>
        <v>0.1268</v>
      </c>
      <c r="R1028" s="130">
        <f t="shared" si="1323"/>
        <v>1.0042727360000001</v>
      </c>
      <c r="S1028" s="123">
        <f t="shared" si="1377"/>
        <v>2.7734155299999999</v>
      </c>
      <c r="T1028" s="123">
        <f t="shared" si="1329"/>
        <v>0</v>
      </c>
      <c r="U1028" s="131" t="str">
        <f t="shared" ref="U1028" si="1401">U1027</f>
        <v>J=</v>
      </c>
      <c r="V1028" s="140">
        <f t="shared" si="1368"/>
        <v>45008</v>
      </c>
      <c r="W1028" s="4"/>
      <c r="X1028" s="4"/>
      <c r="Y1028" s="4"/>
      <c r="AD1028" s="5"/>
      <c r="AI1028" s="13"/>
      <c r="AJ1028" s="13"/>
      <c r="AK1028" s="13"/>
      <c r="AL1028" s="13"/>
      <c r="AM1028" s="13"/>
      <c r="AN1028" s="13"/>
      <c r="AO1028" s="13"/>
      <c r="AP1028" s="13"/>
      <c r="AQ1028" s="13"/>
      <c r="AR1028" s="13"/>
      <c r="AS1028" s="13"/>
      <c r="AT1028" s="13"/>
      <c r="AU1028" s="13"/>
    </row>
    <row r="1029" spans="1:47" x14ac:dyDescent="0.2">
      <c r="A1029" s="125">
        <f t="shared" si="1325"/>
        <v>44993</v>
      </c>
      <c r="B1029" s="123">
        <f t="shared" si="1371"/>
        <v>652.20675553000001</v>
      </c>
      <c r="C1029" s="3">
        <f t="shared" si="1366"/>
        <v>647.83401114000003</v>
      </c>
      <c r="D1029" s="126">
        <f t="shared" si="1372"/>
        <v>1051.6320000000001</v>
      </c>
      <c r="E1029" s="175">
        <f>IF(DAY(A1028)=$A$7,VLOOKUP(A1028,[1]A!$A$15:$C$500,3),E1028)</f>
        <v>1056.4179999999999</v>
      </c>
      <c r="F1029" s="127">
        <f t="shared" si="1373"/>
        <v>44950</v>
      </c>
      <c r="G1029" s="122">
        <f t="shared" si="1374"/>
        <v>4.5510216501587486E-3</v>
      </c>
      <c r="H1029" s="128">
        <f t="shared" si="1335"/>
        <v>13</v>
      </c>
      <c r="I1029" s="128">
        <f t="shared" si="1326"/>
        <v>28</v>
      </c>
      <c r="J1029" s="123">
        <f t="shared" si="1327"/>
        <v>1.0021104045553491</v>
      </c>
      <c r="K1029" s="123">
        <v>1</v>
      </c>
      <c r="L1029" s="123">
        <f t="shared" si="1375"/>
        <v>1.0021104000000001</v>
      </c>
      <c r="M1029" s="123">
        <f t="shared" si="1376"/>
        <v>649.20120003</v>
      </c>
      <c r="N1029" s="27">
        <f t="shared" si="1331"/>
        <v>0</v>
      </c>
      <c r="O1029" s="122">
        <f t="shared" si="1389"/>
        <v>0</v>
      </c>
      <c r="P1029" s="123">
        <f t="shared" si="1364"/>
        <v>0</v>
      </c>
      <c r="Q1029" s="122">
        <f t="shared" si="1328"/>
        <v>0.1268</v>
      </c>
      <c r="R1029" s="130">
        <f t="shared" si="1323"/>
        <v>1.0046296210000001</v>
      </c>
      <c r="S1029" s="123">
        <f t="shared" si="1377"/>
        <v>3.0055554999999998</v>
      </c>
      <c r="T1029" s="123">
        <f t="shared" si="1329"/>
        <v>0</v>
      </c>
      <c r="U1029" s="131" t="str">
        <f t="shared" ref="U1029" si="1402">U1028</f>
        <v>J=</v>
      </c>
      <c r="V1029" s="140">
        <f t="shared" si="1368"/>
        <v>45008</v>
      </c>
      <c r="W1029" s="4"/>
      <c r="X1029" s="4"/>
      <c r="Y1029" s="4"/>
      <c r="AD1029" s="5"/>
      <c r="AI1029" s="13"/>
      <c r="AJ1029" s="13"/>
      <c r="AK1029" s="13"/>
      <c r="AL1029" s="13"/>
      <c r="AM1029" s="13"/>
      <c r="AN1029" s="13"/>
      <c r="AO1029" s="13"/>
      <c r="AP1029" s="13"/>
      <c r="AQ1029" s="13"/>
      <c r="AR1029" s="13"/>
      <c r="AS1029" s="13"/>
      <c r="AT1029" s="13"/>
      <c r="AU1029" s="13"/>
    </row>
    <row r="1030" spans="1:47" x14ac:dyDescent="0.2">
      <c r="A1030" s="125">
        <f t="shared" si="1325"/>
        <v>44994</v>
      </c>
      <c r="B1030" s="123">
        <f t="shared" si="1371"/>
        <v>652.54433852</v>
      </c>
      <c r="C1030" s="3">
        <f t="shared" si="1366"/>
        <v>647.83401114000003</v>
      </c>
      <c r="D1030" s="126">
        <f t="shared" si="1372"/>
        <v>1051.6320000000001</v>
      </c>
      <c r="E1030" s="175">
        <f>IF(DAY(A1029)=$A$7,VLOOKUP(A1029,[1]A!$A$15:$C$500,3),E1029)</f>
        <v>1056.4179999999999</v>
      </c>
      <c r="F1030" s="127">
        <f t="shared" si="1373"/>
        <v>44950</v>
      </c>
      <c r="G1030" s="122">
        <f t="shared" si="1374"/>
        <v>4.5510216501587486E-3</v>
      </c>
      <c r="H1030" s="128">
        <f t="shared" si="1335"/>
        <v>14</v>
      </c>
      <c r="I1030" s="128">
        <f t="shared" si="1326"/>
        <v>28</v>
      </c>
      <c r="J1030" s="123">
        <f t="shared" si="1327"/>
        <v>1.0022729277248581</v>
      </c>
      <c r="K1030" s="123">
        <v>1</v>
      </c>
      <c r="L1030" s="123">
        <f t="shared" si="1375"/>
        <v>1.00227292</v>
      </c>
      <c r="M1030" s="123">
        <f t="shared" si="1376"/>
        <v>649.30648601999997</v>
      </c>
      <c r="N1030" s="27">
        <f t="shared" si="1331"/>
        <v>0</v>
      </c>
      <c r="O1030" s="122">
        <f t="shared" si="1389"/>
        <v>0</v>
      </c>
      <c r="P1030" s="123">
        <f t="shared" si="1364"/>
        <v>0</v>
      </c>
      <c r="Q1030" s="122">
        <f t="shared" si="1328"/>
        <v>0.1268</v>
      </c>
      <c r="R1030" s="130">
        <f t="shared" si="1323"/>
        <v>1.004986632</v>
      </c>
      <c r="S1030" s="123">
        <f t="shared" si="1377"/>
        <v>3.2378524999999998</v>
      </c>
      <c r="T1030" s="123">
        <f t="shared" si="1329"/>
        <v>0</v>
      </c>
      <c r="U1030" s="131" t="str">
        <f t="shared" ref="U1030" si="1403">U1029</f>
        <v>J=</v>
      </c>
      <c r="V1030" s="140">
        <f t="shared" si="1368"/>
        <v>45008</v>
      </c>
      <c r="W1030" s="4"/>
      <c r="X1030" s="4"/>
      <c r="Y1030" s="4"/>
      <c r="AD1030" s="5"/>
      <c r="AI1030" s="13"/>
      <c r="AJ1030" s="13"/>
      <c r="AK1030" s="13"/>
      <c r="AL1030" s="13"/>
      <c r="AM1030" s="13"/>
      <c r="AN1030" s="13"/>
      <c r="AO1030" s="13"/>
      <c r="AP1030" s="13"/>
      <c r="AQ1030" s="13"/>
      <c r="AR1030" s="13"/>
      <c r="AS1030" s="13"/>
      <c r="AT1030" s="13"/>
      <c r="AU1030" s="13"/>
    </row>
    <row r="1031" spans="1:47" x14ac:dyDescent="0.2">
      <c r="A1031" s="125">
        <f t="shared" si="1325"/>
        <v>44995</v>
      </c>
      <c r="B1031" s="123">
        <f t="shared" si="1371"/>
        <v>652.88209867</v>
      </c>
      <c r="C1031" s="3">
        <f t="shared" si="1366"/>
        <v>647.83401114000003</v>
      </c>
      <c r="D1031" s="126">
        <f t="shared" si="1372"/>
        <v>1051.6320000000001</v>
      </c>
      <c r="E1031" s="175">
        <f>IF(DAY(A1030)=$A$7,VLOOKUP(A1030,[1]A!$A$15:$C$500,3),E1030)</f>
        <v>1056.4179999999999</v>
      </c>
      <c r="F1031" s="127">
        <f t="shared" si="1373"/>
        <v>44950</v>
      </c>
      <c r="G1031" s="122">
        <f t="shared" si="1374"/>
        <v>4.5510216501587486E-3</v>
      </c>
      <c r="H1031" s="128">
        <f t="shared" si="1335"/>
        <v>15</v>
      </c>
      <c r="I1031" s="128">
        <f t="shared" si="1326"/>
        <v>28</v>
      </c>
      <c r="J1031" s="123">
        <f t="shared" si="1327"/>
        <v>1.0024354772525215</v>
      </c>
      <c r="K1031" s="123">
        <v>1</v>
      </c>
      <c r="L1031" s="123">
        <f t="shared" si="1375"/>
        <v>1.00243547</v>
      </c>
      <c r="M1031" s="123">
        <f t="shared" si="1376"/>
        <v>649.41179142999999</v>
      </c>
      <c r="N1031" s="27">
        <f t="shared" si="1331"/>
        <v>0</v>
      </c>
      <c r="O1031" s="122">
        <f t="shared" si="1389"/>
        <v>0</v>
      </c>
      <c r="P1031" s="123">
        <f t="shared" si="1364"/>
        <v>0</v>
      </c>
      <c r="Q1031" s="122">
        <f t="shared" si="1328"/>
        <v>0.1268</v>
      </c>
      <c r="R1031" s="130">
        <f t="shared" si="1323"/>
        <v>1.0053437700000001</v>
      </c>
      <c r="S1031" s="123">
        <f t="shared" si="1377"/>
        <v>3.4703072399999999</v>
      </c>
      <c r="T1031" s="123">
        <f t="shared" si="1329"/>
        <v>0</v>
      </c>
      <c r="U1031" s="131" t="str">
        <f t="shared" ref="U1031" si="1404">U1030</f>
        <v>J=</v>
      </c>
      <c r="V1031" s="140">
        <f t="shared" si="1368"/>
        <v>45008</v>
      </c>
      <c r="W1031" s="4"/>
      <c r="X1031" s="4"/>
      <c r="Y1031" s="4"/>
      <c r="AD1031" s="5"/>
      <c r="AI1031" s="10"/>
      <c r="AJ1031" s="10"/>
      <c r="AK1031" s="10"/>
      <c r="AL1031" s="10"/>
      <c r="AM1031" s="10"/>
      <c r="AN1031" s="10"/>
      <c r="AO1031" s="10"/>
      <c r="AP1031" s="10"/>
      <c r="AQ1031" s="10"/>
      <c r="AR1031" s="10"/>
      <c r="AS1031" s="10"/>
      <c r="AT1031" s="10"/>
      <c r="AU1031" s="10"/>
    </row>
    <row r="1032" spans="1:47" x14ac:dyDescent="0.2">
      <c r="A1032" s="125">
        <f t="shared" si="1325"/>
        <v>44996</v>
      </c>
      <c r="B1032" s="123">
        <f t="shared" si="1371"/>
        <v>653.22003610000002</v>
      </c>
      <c r="C1032" s="3">
        <f t="shared" si="1366"/>
        <v>647.83401114000003</v>
      </c>
      <c r="D1032" s="126">
        <f t="shared" si="1372"/>
        <v>1051.6320000000001</v>
      </c>
      <c r="E1032" s="175">
        <f>IF(DAY(A1031)=$A$7,VLOOKUP(A1031,[1]A!$A$15:$C$500,3),E1031)</f>
        <v>1056.4179999999999</v>
      </c>
      <c r="F1032" s="127">
        <f t="shared" si="1373"/>
        <v>44950</v>
      </c>
      <c r="G1032" s="122">
        <f t="shared" si="1374"/>
        <v>4.5510216501587486E-3</v>
      </c>
      <c r="H1032" s="128">
        <f t="shared" si="1335"/>
        <v>16</v>
      </c>
      <c r="I1032" s="128">
        <f t="shared" si="1326"/>
        <v>28</v>
      </c>
      <c r="J1032" s="123">
        <f t="shared" si="1327"/>
        <v>1.002598053142614</v>
      </c>
      <c r="K1032" s="123">
        <v>1</v>
      </c>
      <c r="L1032" s="123">
        <f t="shared" si="1375"/>
        <v>1.00259805</v>
      </c>
      <c r="M1032" s="123">
        <f t="shared" si="1376"/>
        <v>649.51711628999999</v>
      </c>
      <c r="N1032" s="27">
        <f t="shared" si="1331"/>
        <v>0</v>
      </c>
      <c r="O1032" s="122">
        <f t="shared" si="1389"/>
        <v>0</v>
      </c>
      <c r="P1032" s="123">
        <f t="shared" si="1364"/>
        <v>0</v>
      </c>
      <c r="Q1032" s="122">
        <f t="shared" si="1328"/>
        <v>0.1268</v>
      </c>
      <c r="R1032" s="130">
        <f t="shared" si="1323"/>
        <v>1.005701035</v>
      </c>
      <c r="S1032" s="123">
        <f t="shared" si="1377"/>
        <v>3.70291981</v>
      </c>
      <c r="T1032" s="123">
        <f t="shared" si="1329"/>
        <v>0</v>
      </c>
      <c r="U1032" s="131" t="str">
        <f t="shared" ref="U1032" si="1405">U1031</f>
        <v>J=</v>
      </c>
      <c r="V1032" s="140">
        <f t="shared" si="1368"/>
        <v>45008</v>
      </c>
      <c r="W1032" s="4"/>
      <c r="X1032" s="4"/>
      <c r="Y1032" s="4"/>
      <c r="AD1032" s="5"/>
      <c r="AI1032" s="10"/>
      <c r="AJ1032" s="10"/>
      <c r="AK1032" s="10"/>
      <c r="AL1032" s="10"/>
      <c r="AM1032" s="10"/>
      <c r="AN1032" s="10"/>
      <c r="AO1032" s="10"/>
      <c r="AP1032" s="10"/>
      <c r="AQ1032" s="10"/>
      <c r="AR1032" s="10"/>
      <c r="AS1032" s="10"/>
      <c r="AT1032" s="10"/>
      <c r="AU1032" s="10"/>
    </row>
    <row r="1033" spans="1:47" x14ac:dyDescent="0.2">
      <c r="A1033" s="125">
        <f t="shared" si="1325"/>
        <v>44997</v>
      </c>
      <c r="B1033" s="123">
        <f t="shared" si="1371"/>
        <v>653.55814430999999</v>
      </c>
      <c r="C1033" s="3">
        <f t="shared" si="1366"/>
        <v>647.83401114000003</v>
      </c>
      <c r="D1033" s="126">
        <f t="shared" si="1372"/>
        <v>1051.6320000000001</v>
      </c>
      <c r="E1033" s="175">
        <f>IF(DAY(A1032)=$A$7,VLOOKUP(A1032,[1]A!$A$15:$C$500,3),E1032)</f>
        <v>1056.4179999999999</v>
      </c>
      <c r="F1033" s="127">
        <f t="shared" si="1373"/>
        <v>44950</v>
      </c>
      <c r="G1033" s="122">
        <f t="shared" si="1374"/>
        <v>4.5510216501587486E-3</v>
      </c>
      <c r="H1033" s="128">
        <f t="shared" si="1335"/>
        <v>17</v>
      </c>
      <c r="I1033" s="128">
        <f t="shared" si="1326"/>
        <v>28</v>
      </c>
      <c r="J1033" s="123">
        <f t="shared" si="1327"/>
        <v>1.0027606553994108</v>
      </c>
      <c r="K1033" s="123">
        <v>1</v>
      </c>
      <c r="L1033" s="123">
        <f t="shared" si="1375"/>
        <v>1.0027606499999999</v>
      </c>
      <c r="M1033" s="123">
        <f t="shared" si="1376"/>
        <v>649.62245410000003</v>
      </c>
      <c r="N1033" s="27">
        <f t="shared" si="1331"/>
        <v>0</v>
      </c>
      <c r="O1033" s="122">
        <f t="shared" si="1389"/>
        <v>0</v>
      </c>
      <c r="P1033" s="123">
        <f t="shared" si="1364"/>
        <v>0</v>
      </c>
      <c r="Q1033" s="122">
        <f t="shared" si="1328"/>
        <v>0.1268</v>
      </c>
      <c r="R1033" s="130">
        <f t="shared" si="1323"/>
        <v>1.0060584269999999</v>
      </c>
      <c r="S1033" s="123">
        <f t="shared" si="1377"/>
        <v>3.9356902100000002</v>
      </c>
      <c r="T1033" s="123">
        <f t="shared" si="1329"/>
        <v>0</v>
      </c>
      <c r="U1033" s="131" t="str">
        <f t="shared" ref="U1033" si="1406">U1032</f>
        <v>J=</v>
      </c>
      <c r="V1033" s="140">
        <f t="shared" si="1368"/>
        <v>45008</v>
      </c>
      <c r="W1033" s="4"/>
      <c r="X1033" s="4"/>
      <c r="Y1033" s="4"/>
      <c r="AD1033" s="5"/>
      <c r="AI1033" s="10"/>
      <c r="AJ1033" s="10"/>
      <c r="AK1033" s="10"/>
      <c r="AL1033" s="10"/>
      <c r="AM1033" s="10"/>
      <c r="AN1033" s="10"/>
      <c r="AO1033" s="10"/>
      <c r="AP1033" s="10"/>
      <c r="AQ1033" s="10"/>
      <c r="AR1033" s="10"/>
      <c r="AS1033" s="10"/>
      <c r="AT1033" s="10"/>
      <c r="AU1033" s="10"/>
    </row>
    <row r="1034" spans="1:47" x14ac:dyDescent="0.2">
      <c r="A1034" s="125">
        <f t="shared" si="1325"/>
        <v>44998</v>
      </c>
      <c r="B1034" s="123">
        <f t="shared" si="1371"/>
        <v>653.89642989000004</v>
      </c>
      <c r="C1034" s="3">
        <f t="shared" si="1366"/>
        <v>647.83401114000003</v>
      </c>
      <c r="D1034" s="126">
        <f t="shared" si="1372"/>
        <v>1051.6320000000001</v>
      </c>
      <c r="E1034" s="175">
        <f>IF(DAY(A1033)=$A$7,VLOOKUP(A1033,[1]A!$A$15:$C$500,3),E1033)</f>
        <v>1056.4179999999999</v>
      </c>
      <c r="F1034" s="127">
        <f t="shared" si="1373"/>
        <v>44950</v>
      </c>
      <c r="G1034" s="122">
        <f t="shared" si="1374"/>
        <v>4.5510216501587486E-3</v>
      </c>
      <c r="H1034" s="128">
        <f t="shared" si="1335"/>
        <v>18</v>
      </c>
      <c r="I1034" s="128">
        <f t="shared" si="1326"/>
        <v>28</v>
      </c>
      <c r="J1034" s="123">
        <f t="shared" si="1327"/>
        <v>1.0029232840271887</v>
      </c>
      <c r="K1034" s="123">
        <v>1</v>
      </c>
      <c r="L1034" s="123">
        <f t="shared" si="1375"/>
        <v>1.0029232800000001</v>
      </c>
      <c r="M1034" s="123">
        <f t="shared" si="1376"/>
        <v>649.72781134000002</v>
      </c>
      <c r="N1034" s="27">
        <f t="shared" si="1331"/>
        <v>0</v>
      </c>
      <c r="O1034" s="122">
        <f t="shared" si="1389"/>
        <v>0</v>
      </c>
      <c r="P1034" s="123">
        <f t="shared" si="1364"/>
        <v>0</v>
      </c>
      <c r="Q1034" s="122">
        <f t="shared" si="1328"/>
        <v>0.1268</v>
      </c>
      <c r="R1034" s="130">
        <f t="shared" ref="R1034:R1097" si="1407">ROUND((1+Q1034)^(1/12)^(H1034/I1034),9)</f>
        <v>1.006415946</v>
      </c>
      <c r="S1034" s="123">
        <f t="shared" si="1377"/>
        <v>4.1686185499999997</v>
      </c>
      <c r="T1034" s="123">
        <f t="shared" si="1329"/>
        <v>0</v>
      </c>
      <c r="U1034" s="131" t="str">
        <f t="shared" ref="U1034" si="1408">U1033</f>
        <v>J=</v>
      </c>
      <c r="V1034" s="140">
        <f t="shared" si="1368"/>
        <v>45008</v>
      </c>
      <c r="W1034" s="4"/>
      <c r="X1034" s="4"/>
      <c r="Y1034" s="4"/>
      <c r="AD1034" s="5"/>
      <c r="AI1034" s="10"/>
      <c r="AJ1034" s="10"/>
      <c r="AK1034" s="10"/>
      <c r="AL1034" s="10"/>
      <c r="AM1034" s="10"/>
      <c r="AN1034" s="10"/>
      <c r="AO1034" s="10"/>
      <c r="AP1034" s="10"/>
      <c r="AQ1034" s="10"/>
      <c r="AR1034" s="10"/>
      <c r="AS1034" s="10"/>
      <c r="AT1034" s="10"/>
      <c r="AU1034" s="10"/>
    </row>
    <row r="1035" spans="1:47" x14ac:dyDescent="0.2">
      <c r="A1035" s="125">
        <f t="shared" ref="A1035:A1098" si="1409">(A1034+1)</f>
        <v>44999</v>
      </c>
      <c r="B1035" s="123">
        <f t="shared" si="1371"/>
        <v>654.23488637000003</v>
      </c>
      <c r="C1035" s="3">
        <f t="shared" si="1366"/>
        <v>647.83401114000003</v>
      </c>
      <c r="D1035" s="126">
        <f t="shared" si="1372"/>
        <v>1051.6320000000001</v>
      </c>
      <c r="E1035" s="175">
        <f>IF(DAY(A1034)=$A$7,VLOOKUP(A1034,[1]A!$A$15:$C$500,3),E1034)</f>
        <v>1056.4179999999999</v>
      </c>
      <c r="F1035" s="127">
        <f t="shared" si="1373"/>
        <v>44950</v>
      </c>
      <c r="G1035" s="122">
        <f t="shared" si="1374"/>
        <v>4.5510216501587486E-3</v>
      </c>
      <c r="H1035" s="128">
        <f t="shared" si="1335"/>
        <v>19</v>
      </c>
      <c r="I1035" s="128">
        <f t="shared" ref="I1035:I1098" si="1410">IF(DAY(A1035)=A$7+1,DAY(EOMONTH(A1035,0)),I1034)</f>
        <v>28</v>
      </c>
      <c r="J1035" s="123">
        <f t="shared" ref="J1035:J1098" si="1411">IF(E1035&gt;D1035,((E1035/D1035)^(H1035/I1035)),1)</f>
        <v>1.0030859390302238</v>
      </c>
      <c r="K1035" s="123">
        <v>1</v>
      </c>
      <c r="L1035" s="123">
        <f t="shared" si="1375"/>
        <v>1.0030859299999999</v>
      </c>
      <c r="M1035" s="123">
        <f t="shared" si="1376"/>
        <v>649.83318154000006</v>
      </c>
      <c r="N1035" s="27">
        <f t="shared" si="1331"/>
        <v>0</v>
      </c>
      <c r="O1035" s="122">
        <f t="shared" si="1389"/>
        <v>0</v>
      </c>
      <c r="P1035" s="123">
        <f t="shared" si="1364"/>
        <v>0</v>
      </c>
      <c r="Q1035" s="122">
        <f t="shared" ref="Q1035:Q1098" si="1412">(Q1034)</f>
        <v>0.1268</v>
      </c>
      <c r="R1035" s="130">
        <f t="shared" si="1407"/>
        <v>1.0067735920000001</v>
      </c>
      <c r="S1035" s="123">
        <f t="shared" si="1377"/>
        <v>4.4017048299999999</v>
      </c>
      <c r="T1035" s="123">
        <f t="shared" ref="T1035:T1098" si="1413">IF(N1035&gt;0,P1035+S1035,0)</f>
        <v>0</v>
      </c>
      <c r="U1035" s="131" t="str">
        <f t="shared" ref="U1035" si="1414">U1034</f>
        <v>J=</v>
      </c>
      <c r="V1035" s="140">
        <f t="shared" si="1368"/>
        <v>45008</v>
      </c>
      <c r="W1035" s="4"/>
      <c r="X1035" s="4"/>
      <c r="Y1035" s="4"/>
      <c r="AD1035" s="5"/>
      <c r="AI1035" s="10"/>
      <c r="AJ1035" s="10"/>
      <c r="AK1035" s="10"/>
      <c r="AL1035" s="10"/>
      <c r="AM1035" s="10"/>
      <c r="AN1035" s="10"/>
      <c r="AO1035" s="10"/>
      <c r="AP1035" s="10"/>
      <c r="AQ1035" s="10"/>
      <c r="AR1035" s="10"/>
      <c r="AS1035" s="10"/>
      <c r="AT1035" s="10"/>
      <c r="AU1035" s="10"/>
    </row>
    <row r="1036" spans="1:47" x14ac:dyDescent="0.2">
      <c r="A1036" s="125">
        <f t="shared" si="1409"/>
        <v>45000</v>
      </c>
      <c r="B1036" s="123">
        <f t="shared" si="1371"/>
        <v>654.57352687999992</v>
      </c>
      <c r="C1036" s="3">
        <f t="shared" si="1366"/>
        <v>647.83401114000003</v>
      </c>
      <c r="D1036" s="126">
        <f t="shared" si="1372"/>
        <v>1051.6320000000001</v>
      </c>
      <c r="E1036" s="175">
        <f>IF(DAY(A1035)=$A$7,VLOOKUP(A1035,[1]A!$A$15:$C$500,3),E1035)</f>
        <v>1056.4179999999999</v>
      </c>
      <c r="F1036" s="127">
        <f t="shared" si="1373"/>
        <v>44950</v>
      </c>
      <c r="G1036" s="122">
        <f t="shared" si="1374"/>
        <v>4.5510216501587486E-3</v>
      </c>
      <c r="H1036" s="128">
        <f t="shared" si="1335"/>
        <v>20</v>
      </c>
      <c r="I1036" s="128">
        <f t="shared" si="1410"/>
        <v>28</v>
      </c>
      <c r="J1036" s="123">
        <f t="shared" si="1411"/>
        <v>1.0032486204127942</v>
      </c>
      <c r="K1036" s="123">
        <v>1</v>
      </c>
      <c r="L1036" s="123">
        <f t="shared" si="1375"/>
        <v>1.0032486199999999</v>
      </c>
      <c r="M1036" s="123">
        <f t="shared" si="1376"/>
        <v>649.93857765999996</v>
      </c>
      <c r="N1036" s="27">
        <f t="shared" ref="N1036:N1099" si="1415">IF(DAY(A1036)=A$7,VLOOKUP(A1036,$Y$10:$AG$75,8),0)</f>
        <v>0</v>
      </c>
      <c r="O1036" s="122">
        <f t="shared" si="1389"/>
        <v>0</v>
      </c>
      <c r="P1036" s="123">
        <f t="shared" si="1364"/>
        <v>0</v>
      </c>
      <c r="Q1036" s="122">
        <f t="shared" si="1412"/>
        <v>0.1268</v>
      </c>
      <c r="R1036" s="130">
        <f t="shared" si="1407"/>
        <v>1.007131365</v>
      </c>
      <c r="S1036" s="123">
        <f t="shared" si="1377"/>
        <v>4.6349492200000002</v>
      </c>
      <c r="T1036" s="123">
        <f t="shared" si="1413"/>
        <v>0</v>
      </c>
      <c r="U1036" s="131" t="str">
        <f t="shared" ref="U1036" si="1416">U1035</f>
        <v>J=</v>
      </c>
      <c r="V1036" s="140">
        <f t="shared" si="1368"/>
        <v>45008</v>
      </c>
      <c r="W1036" s="4"/>
      <c r="X1036" s="4"/>
      <c r="Y1036" s="4"/>
      <c r="AD1036" s="5"/>
      <c r="AI1036" s="10"/>
      <c r="AJ1036" s="10"/>
      <c r="AK1036" s="10"/>
      <c r="AL1036" s="10"/>
      <c r="AM1036" s="10"/>
      <c r="AN1036" s="10"/>
      <c r="AO1036" s="10"/>
      <c r="AP1036" s="10"/>
      <c r="AQ1036" s="10"/>
      <c r="AR1036" s="10"/>
      <c r="AS1036" s="10"/>
      <c r="AT1036" s="10"/>
      <c r="AU1036" s="10"/>
    </row>
    <row r="1037" spans="1:47" x14ac:dyDescent="0.2">
      <c r="A1037" s="125">
        <f t="shared" si="1409"/>
        <v>45001</v>
      </c>
      <c r="B1037" s="123">
        <f t="shared" si="1371"/>
        <v>654.91233187</v>
      </c>
      <c r="C1037" s="3">
        <f t="shared" si="1366"/>
        <v>647.83401114000003</v>
      </c>
      <c r="D1037" s="126">
        <f t="shared" si="1372"/>
        <v>1051.6320000000001</v>
      </c>
      <c r="E1037" s="175">
        <f>IF(DAY(A1036)=$A$7,VLOOKUP(A1036,[1]A!$A$15:$C$500,3),E1036)</f>
        <v>1056.4179999999999</v>
      </c>
      <c r="F1037" s="127">
        <f t="shared" si="1373"/>
        <v>44950</v>
      </c>
      <c r="G1037" s="122">
        <f t="shared" si="1374"/>
        <v>4.5510216501587486E-3</v>
      </c>
      <c r="H1037" s="128">
        <f t="shared" si="1335"/>
        <v>21</v>
      </c>
      <c r="I1037" s="128">
        <f t="shared" si="1410"/>
        <v>28</v>
      </c>
      <c r="J1037" s="123">
        <f t="shared" si="1411"/>
        <v>1.0034113281791779</v>
      </c>
      <c r="K1037" s="123">
        <v>1</v>
      </c>
      <c r="L1037" s="123">
        <f t="shared" si="1375"/>
        <v>1.0034113200000001</v>
      </c>
      <c r="M1037" s="123">
        <f t="shared" si="1376"/>
        <v>650.04398025</v>
      </c>
      <c r="N1037" s="27">
        <f t="shared" si="1415"/>
        <v>0</v>
      </c>
      <c r="O1037" s="122">
        <f t="shared" si="1389"/>
        <v>0</v>
      </c>
      <c r="P1037" s="123">
        <f t="shared" si="1364"/>
        <v>0</v>
      </c>
      <c r="Q1037" s="122">
        <f t="shared" si="1412"/>
        <v>0.1268</v>
      </c>
      <c r="R1037" s="130">
        <f t="shared" si="1407"/>
        <v>1.007489265</v>
      </c>
      <c r="S1037" s="123">
        <f t="shared" si="1377"/>
        <v>4.8683516200000003</v>
      </c>
      <c r="T1037" s="123">
        <f t="shared" si="1413"/>
        <v>0</v>
      </c>
      <c r="U1037" s="131" t="str">
        <f t="shared" ref="U1037" si="1417">U1036</f>
        <v>J=</v>
      </c>
      <c r="V1037" s="140">
        <f t="shared" si="1368"/>
        <v>45008</v>
      </c>
      <c r="W1037" s="4"/>
      <c r="X1037" s="4"/>
      <c r="Y1037" s="4"/>
      <c r="AD1037" s="5"/>
      <c r="AI1037" s="10"/>
      <c r="AJ1037" s="10"/>
      <c r="AK1037" s="10"/>
      <c r="AL1037" s="10"/>
      <c r="AM1037" s="10"/>
      <c r="AN1037" s="10"/>
      <c r="AO1037" s="10"/>
      <c r="AP1037" s="10"/>
      <c r="AQ1037" s="10"/>
      <c r="AR1037" s="10"/>
      <c r="AS1037" s="10"/>
      <c r="AT1037" s="10"/>
      <c r="AU1037" s="10"/>
    </row>
    <row r="1038" spans="1:47" x14ac:dyDescent="0.2">
      <c r="A1038" s="125">
        <f t="shared" si="1409"/>
        <v>45002</v>
      </c>
      <c r="B1038" s="123">
        <f t="shared" si="1371"/>
        <v>655.25132166000003</v>
      </c>
      <c r="C1038" s="3">
        <f t="shared" si="1366"/>
        <v>647.83401114000003</v>
      </c>
      <c r="D1038" s="126">
        <f t="shared" si="1372"/>
        <v>1051.6320000000001</v>
      </c>
      <c r="E1038" s="175">
        <f>IF(DAY(A1037)=$A$7,VLOOKUP(A1037,[1]A!$A$15:$C$500,3),E1037)</f>
        <v>1056.4179999999999</v>
      </c>
      <c r="F1038" s="127">
        <f t="shared" si="1373"/>
        <v>44950</v>
      </c>
      <c r="G1038" s="122">
        <f t="shared" si="1374"/>
        <v>4.5510216501587486E-3</v>
      </c>
      <c r="H1038" s="128">
        <f t="shared" si="1335"/>
        <v>22</v>
      </c>
      <c r="I1038" s="128">
        <f t="shared" si="1410"/>
        <v>28</v>
      </c>
      <c r="J1038" s="123">
        <f t="shared" si="1411"/>
        <v>1.003574062333654</v>
      </c>
      <c r="K1038" s="123">
        <v>1</v>
      </c>
      <c r="L1038" s="123">
        <f t="shared" si="1375"/>
        <v>1.00357406</v>
      </c>
      <c r="M1038" s="123">
        <f t="shared" si="1376"/>
        <v>650.14940876000003</v>
      </c>
      <c r="N1038" s="27">
        <f t="shared" si="1415"/>
        <v>0</v>
      </c>
      <c r="O1038" s="122">
        <f t="shared" si="1389"/>
        <v>0</v>
      </c>
      <c r="P1038" s="123">
        <f t="shared" si="1364"/>
        <v>0</v>
      </c>
      <c r="Q1038" s="122">
        <f t="shared" si="1412"/>
        <v>0.1268</v>
      </c>
      <c r="R1038" s="130">
        <f t="shared" si="1407"/>
        <v>1.007847293</v>
      </c>
      <c r="S1038" s="123">
        <f t="shared" si="1377"/>
        <v>5.1019129000000003</v>
      </c>
      <c r="T1038" s="123">
        <f t="shared" si="1413"/>
        <v>0</v>
      </c>
      <c r="U1038" s="131" t="str">
        <f t="shared" ref="U1038" si="1418">U1037</f>
        <v>J=</v>
      </c>
      <c r="V1038" s="140">
        <f t="shared" si="1368"/>
        <v>45008</v>
      </c>
      <c r="W1038" s="4"/>
      <c r="X1038" s="4"/>
      <c r="Y1038" s="4"/>
      <c r="AD1038" s="5"/>
      <c r="AI1038" s="10"/>
      <c r="AJ1038" s="10"/>
      <c r="AK1038" s="10"/>
      <c r="AL1038" s="10"/>
      <c r="AM1038" s="10"/>
      <c r="AN1038" s="10"/>
      <c r="AO1038" s="10"/>
      <c r="AP1038" s="10"/>
      <c r="AQ1038" s="10"/>
      <c r="AR1038" s="10"/>
      <c r="AS1038" s="10"/>
      <c r="AT1038" s="10"/>
      <c r="AU1038" s="10"/>
    </row>
    <row r="1039" spans="1:47" x14ac:dyDescent="0.2">
      <c r="A1039" s="125">
        <f t="shared" si="1409"/>
        <v>45003</v>
      </c>
      <c r="B1039" s="123">
        <f t="shared" si="1371"/>
        <v>655.59048192</v>
      </c>
      <c r="C1039" s="3">
        <f t="shared" si="1366"/>
        <v>647.83401114000003</v>
      </c>
      <c r="D1039" s="126">
        <f t="shared" si="1372"/>
        <v>1051.6320000000001</v>
      </c>
      <c r="E1039" s="175">
        <f>IF(DAY(A1038)=$A$7,VLOOKUP(A1038,[1]A!$A$15:$C$500,3),E1038)</f>
        <v>1056.4179999999999</v>
      </c>
      <c r="F1039" s="127">
        <f t="shared" si="1373"/>
        <v>44950</v>
      </c>
      <c r="G1039" s="122">
        <f t="shared" si="1374"/>
        <v>4.5510216501587486E-3</v>
      </c>
      <c r="H1039" s="128">
        <f t="shared" ref="H1039:H1102" si="1419">IF(DAY(A1039)=A$7+1,1,H1038+1)</f>
        <v>23</v>
      </c>
      <c r="I1039" s="128">
        <f t="shared" si="1410"/>
        <v>28</v>
      </c>
      <c r="J1039" s="123">
        <f t="shared" si="1411"/>
        <v>1.0037368228805021</v>
      </c>
      <c r="K1039" s="123">
        <v>1</v>
      </c>
      <c r="L1039" s="123">
        <f t="shared" si="1375"/>
        <v>1.0037368200000001</v>
      </c>
      <c r="M1039" s="123">
        <f t="shared" si="1376"/>
        <v>650.25485021999998</v>
      </c>
      <c r="N1039" s="27">
        <f t="shared" si="1415"/>
        <v>0</v>
      </c>
      <c r="O1039" s="122">
        <f t="shared" si="1389"/>
        <v>0</v>
      </c>
      <c r="P1039" s="123">
        <f t="shared" si="1364"/>
        <v>0</v>
      </c>
      <c r="Q1039" s="122">
        <f t="shared" si="1412"/>
        <v>0.1268</v>
      </c>
      <c r="R1039" s="130">
        <f t="shared" si="1407"/>
        <v>1.0082054469999999</v>
      </c>
      <c r="S1039" s="123">
        <f t="shared" si="1377"/>
        <v>5.3356317000000004</v>
      </c>
      <c r="T1039" s="123">
        <f t="shared" si="1413"/>
        <v>0</v>
      </c>
      <c r="U1039" s="131" t="str">
        <f t="shared" ref="U1039" si="1420">U1038</f>
        <v>J=</v>
      </c>
      <c r="V1039" s="140">
        <f t="shared" si="1368"/>
        <v>45008</v>
      </c>
      <c r="W1039" s="4"/>
      <c r="X1039" s="4"/>
      <c r="Y1039" s="4"/>
      <c r="AD1039" s="5"/>
      <c r="AI1039" s="10"/>
      <c r="AJ1039" s="10"/>
      <c r="AK1039" s="10"/>
      <c r="AL1039" s="10"/>
      <c r="AM1039" s="10"/>
      <c r="AN1039" s="10"/>
      <c r="AO1039" s="10"/>
      <c r="AP1039" s="10"/>
      <c r="AQ1039" s="10"/>
      <c r="AR1039" s="10"/>
      <c r="AS1039" s="10"/>
      <c r="AT1039" s="10"/>
      <c r="AU1039" s="10"/>
    </row>
    <row r="1040" spans="1:47" x14ac:dyDescent="0.2">
      <c r="A1040" s="125">
        <f t="shared" si="1409"/>
        <v>45004</v>
      </c>
      <c r="B1040" s="123">
        <f t="shared" si="1371"/>
        <v>655.92981404</v>
      </c>
      <c r="C1040" s="3">
        <f t="shared" si="1366"/>
        <v>647.83401114000003</v>
      </c>
      <c r="D1040" s="126">
        <f t="shared" si="1372"/>
        <v>1051.6320000000001</v>
      </c>
      <c r="E1040" s="175">
        <f>IF(DAY(A1039)=$A$7,VLOOKUP(A1039,[1]A!$A$15:$C$500,3),E1039)</f>
        <v>1056.4179999999999</v>
      </c>
      <c r="F1040" s="127">
        <f t="shared" si="1373"/>
        <v>44950</v>
      </c>
      <c r="G1040" s="122">
        <f t="shared" si="1374"/>
        <v>4.5510216501587486E-3</v>
      </c>
      <c r="H1040" s="128">
        <f t="shared" si="1419"/>
        <v>24</v>
      </c>
      <c r="I1040" s="128">
        <f t="shared" si="1410"/>
        <v>28</v>
      </c>
      <c r="J1040" s="123">
        <f t="shared" si="1411"/>
        <v>1.0038996098240027</v>
      </c>
      <c r="K1040" s="123">
        <v>1</v>
      </c>
      <c r="L1040" s="123">
        <f t="shared" si="1375"/>
        <v>1.0038996</v>
      </c>
      <c r="M1040" s="123">
        <f t="shared" si="1376"/>
        <v>650.36030463999998</v>
      </c>
      <c r="N1040" s="27">
        <f t="shared" si="1415"/>
        <v>0</v>
      </c>
      <c r="O1040" s="122">
        <f t="shared" si="1389"/>
        <v>0</v>
      </c>
      <c r="P1040" s="123">
        <f t="shared" si="1364"/>
        <v>0</v>
      </c>
      <c r="Q1040" s="122">
        <f t="shared" si="1412"/>
        <v>0.1268</v>
      </c>
      <c r="R1040" s="130">
        <f t="shared" si="1407"/>
        <v>1.008563729</v>
      </c>
      <c r="S1040" s="123">
        <f t="shared" si="1377"/>
        <v>5.5695094000000003</v>
      </c>
      <c r="T1040" s="123">
        <f t="shared" si="1413"/>
        <v>0</v>
      </c>
      <c r="U1040" s="131" t="str">
        <f t="shared" ref="U1040" si="1421">U1039</f>
        <v>J=</v>
      </c>
      <c r="V1040" s="140">
        <f t="shared" si="1368"/>
        <v>45008</v>
      </c>
      <c r="W1040" s="4"/>
      <c r="X1040" s="4"/>
      <c r="Y1040" s="4"/>
      <c r="AD1040" s="5"/>
      <c r="AI1040" s="10"/>
      <c r="AJ1040" s="10"/>
      <c r="AK1040" s="10"/>
      <c r="AL1040" s="10"/>
      <c r="AM1040" s="10"/>
      <c r="AN1040" s="10"/>
      <c r="AO1040" s="10"/>
      <c r="AP1040" s="10"/>
      <c r="AQ1040" s="10"/>
      <c r="AR1040" s="10"/>
      <c r="AS1040" s="10"/>
      <c r="AT1040" s="10"/>
      <c r="AU1040" s="10"/>
    </row>
    <row r="1041" spans="1:161" x14ac:dyDescent="0.2">
      <c r="A1041" s="125">
        <f t="shared" si="1409"/>
        <v>45005</v>
      </c>
      <c r="B1041" s="123">
        <f t="shared" si="1371"/>
        <v>656.26933047</v>
      </c>
      <c r="C1041" s="3">
        <f t="shared" si="1366"/>
        <v>647.83401114000003</v>
      </c>
      <c r="D1041" s="126">
        <f t="shared" si="1372"/>
        <v>1051.6320000000001</v>
      </c>
      <c r="E1041" s="175">
        <f>IF(DAY(A1040)=$A$7,VLOOKUP(A1040,[1]A!$A$15:$C$500,3),E1040)</f>
        <v>1056.4179999999999</v>
      </c>
      <c r="F1041" s="127">
        <f t="shared" si="1373"/>
        <v>44950</v>
      </c>
      <c r="G1041" s="122">
        <f t="shared" si="1374"/>
        <v>4.5510216501587486E-3</v>
      </c>
      <c r="H1041" s="128">
        <f t="shared" si="1419"/>
        <v>25</v>
      </c>
      <c r="I1041" s="128">
        <f t="shared" si="1410"/>
        <v>28</v>
      </c>
      <c r="J1041" s="123">
        <f t="shared" si="1411"/>
        <v>1.0040624231684365</v>
      </c>
      <c r="K1041" s="123">
        <v>1</v>
      </c>
      <c r="L1041" s="123">
        <f t="shared" si="1375"/>
        <v>1.0040624199999999</v>
      </c>
      <c r="M1041" s="123">
        <f t="shared" si="1376"/>
        <v>650.46578497999997</v>
      </c>
      <c r="N1041" s="27">
        <f t="shared" si="1415"/>
        <v>0</v>
      </c>
      <c r="O1041" s="122">
        <f t="shared" si="1389"/>
        <v>0</v>
      </c>
      <c r="P1041" s="123">
        <f t="shared" si="1364"/>
        <v>0</v>
      </c>
      <c r="Q1041" s="122">
        <f t="shared" si="1412"/>
        <v>0.1268</v>
      </c>
      <c r="R1041" s="130">
        <f t="shared" si="1407"/>
        <v>1.008922138</v>
      </c>
      <c r="S1041" s="123">
        <f t="shared" si="1377"/>
        <v>5.8035454900000003</v>
      </c>
      <c r="T1041" s="123">
        <f t="shared" si="1413"/>
        <v>0</v>
      </c>
      <c r="U1041" s="131" t="str">
        <f t="shared" ref="U1041" si="1422">U1040</f>
        <v>J=</v>
      </c>
      <c r="V1041" s="140">
        <f t="shared" si="1368"/>
        <v>45008</v>
      </c>
      <c r="W1041" s="4"/>
      <c r="X1041" s="4"/>
      <c r="Y1041" s="4"/>
      <c r="AD1041" s="5"/>
      <c r="AI1041" s="10"/>
      <c r="AJ1041" s="10"/>
      <c r="AK1041" s="10"/>
      <c r="AL1041" s="10"/>
      <c r="AM1041" s="10"/>
      <c r="AN1041" s="10"/>
      <c r="AO1041" s="10"/>
      <c r="AP1041" s="10"/>
      <c r="AQ1041" s="10"/>
      <c r="AR1041" s="10"/>
      <c r="AS1041" s="10"/>
      <c r="AT1041" s="10"/>
      <c r="AU1041" s="10"/>
    </row>
    <row r="1042" spans="1:161" x14ac:dyDescent="0.2">
      <c r="A1042" s="125">
        <f t="shared" si="1409"/>
        <v>45006</v>
      </c>
      <c r="B1042" s="123">
        <f t="shared" si="1371"/>
        <v>656.60901885999999</v>
      </c>
      <c r="C1042" s="3">
        <f t="shared" si="1366"/>
        <v>647.83401114000003</v>
      </c>
      <c r="D1042" s="126">
        <f t="shared" si="1372"/>
        <v>1051.6320000000001</v>
      </c>
      <c r="E1042" s="175">
        <f>IF(DAY(A1041)=$A$7,VLOOKUP(A1041,[1]A!$A$15:$C$500,3),E1041)</f>
        <v>1056.4179999999999</v>
      </c>
      <c r="F1042" s="127">
        <f t="shared" si="1373"/>
        <v>44950</v>
      </c>
      <c r="G1042" s="122">
        <f t="shared" si="1374"/>
        <v>4.5510216501587486E-3</v>
      </c>
      <c r="H1042" s="128">
        <f t="shared" si="1419"/>
        <v>26</v>
      </c>
      <c r="I1042" s="128">
        <f t="shared" si="1410"/>
        <v>28</v>
      </c>
      <c r="J1042" s="123">
        <f t="shared" si="1411"/>
        <v>1.0042252629180852</v>
      </c>
      <c r="K1042" s="123">
        <v>1</v>
      </c>
      <c r="L1042" s="123">
        <f t="shared" si="1375"/>
        <v>1.0042252599999999</v>
      </c>
      <c r="M1042" s="123">
        <f t="shared" si="1376"/>
        <v>650.57127826999999</v>
      </c>
      <c r="N1042" s="27">
        <f t="shared" si="1415"/>
        <v>0</v>
      </c>
      <c r="O1042" s="122">
        <f t="shared" si="1389"/>
        <v>0</v>
      </c>
      <c r="P1042" s="123">
        <f t="shared" si="1364"/>
        <v>0</v>
      </c>
      <c r="Q1042" s="122">
        <f t="shared" si="1412"/>
        <v>0.1268</v>
      </c>
      <c r="R1042" s="130">
        <f t="shared" si="1407"/>
        <v>1.0092806750000001</v>
      </c>
      <c r="S1042" s="123">
        <f t="shared" si="1377"/>
        <v>6.0377405900000003</v>
      </c>
      <c r="T1042" s="123">
        <f t="shared" si="1413"/>
        <v>0</v>
      </c>
      <c r="U1042" s="131" t="str">
        <f t="shared" ref="U1042" si="1423">U1041</f>
        <v>J=</v>
      </c>
      <c r="V1042" s="140">
        <f t="shared" si="1368"/>
        <v>45008</v>
      </c>
      <c r="W1042" s="4"/>
      <c r="X1042" s="4"/>
      <c r="Y1042" s="4"/>
      <c r="AD1042" s="5"/>
      <c r="AI1042" s="10"/>
      <c r="AJ1042" s="10"/>
      <c r="AK1042" s="10"/>
      <c r="AL1042" s="10"/>
      <c r="AM1042" s="10"/>
      <c r="AN1042" s="10"/>
      <c r="AO1042" s="10"/>
      <c r="AP1042" s="10"/>
      <c r="AQ1042" s="10"/>
      <c r="AR1042" s="10"/>
      <c r="AS1042" s="10"/>
      <c r="AT1042" s="10"/>
      <c r="AU1042" s="10"/>
    </row>
    <row r="1043" spans="1:161" x14ac:dyDescent="0.2">
      <c r="A1043" s="125">
        <f t="shared" si="1409"/>
        <v>45007</v>
      </c>
      <c r="B1043" s="123">
        <f t="shared" si="1371"/>
        <v>656.94887861999996</v>
      </c>
      <c r="C1043" s="3">
        <f t="shared" si="1366"/>
        <v>647.83401114000003</v>
      </c>
      <c r="D1043" s="126">
        <f t="shared" si="1372"/>
        <v>1051.6320000000001</v>
      </c>
      <c r="E1043" s="175">
        <f>IF(DAY(A1042)=$A$7,VLOOKUP(A1042,[1]A!$A$15:$C$500,3),E1042)</f>
        <v>1056.4179999999999</v>
      </c>
      <c r="F1043" s="127">
        <f t="shared" si="1373"/>
        <v>44950</v>
      </c>
      <c r="G1043" s="122">
        <f t="shared" si="1374"/>
        <v>4.5510216501587486E-3</v>
      </c>
      <c r="H1043" s="128">
        <f t="shared" si="1419"/>
        <v>27</v>
      </c>
      <c r="I1043" s="128">
        <f t="shared" si="1410"/>
        <v>28</v>
      </c>
      <c r="J1043" s="123">
        <f t="shared" si="1411"/>
        <v>1.0043881290772316</v>
      </c>
      <c r="K1043" s="123">
        <v>1</v>
      </c>
      <c r="L1043" s="123">
        <f t="shared" si="1375"/>
        <v>1.00438812</v>
      </c>
      <c r="M1043" s="123">
        <f t="shared" si="1376"/>
        <v>650.67678451999996</v>
      </c>
      <c r="N1043" s="27">
        <f t="shared" si="1415"/>
        <v>0</v>
      </c>
      <c r="O1043" s="122">
        <f t="shared" si="1389"/>
        <v>0</v>
      </c>
      <c r="P1043" s="123">
        <f t="shared" si="1364"/>
        <v>0</v>
      </c>
      <c r="Q1043" s="122">
        <f t="shared" si="1412"/>
        <v>0.1268</v>
      </c>
      <c r="R1043" s="130">
        <f t="shared" si="1407"/>
        <v>1.009639339</v>
      </c>
      <c r="S1043" s="123">
        <f t="shared" si="1377"/>
        <v>6.2720941000000003</v>
      </c>
      <c r="T1043" s="123">
        <f t="shared" si="1413"/>
        <v>0</v>
      </c>
      <c r="U1043" s="131" t="str">
        <f t="shared" ref="U1043" si="1424">U1042</f>
        <v>J=</v>
      </c>
      <c r="V1043" s="140">
        <f t="shared" si="1368"/>
        <v>45008</v>
      </c>
      <c r="W1043" s="4"/>
      <c r="X1043" s="4"/>
      <c r="Y1043" s="4"/>
      <c r="AD1043" s="5"/>
      <c r="AI1043" s="10"/>
      <c r="AJ1043" s="10"/>
      <c r="AK1043" s="10"/>
      <c r="AL1043" s="10"/>
      <c r="AM1043" s="10"/>
      <c r="AN1043" s="10"/>
      <c r="AO1043" s="10"/>
      <c r="AP1043" s="10"/>
      <c r="AQ1043" s="10"/>
      <c r="AR1043" s="10"/>
      <c r="AS1043" s="10"/>
      <c r="AT1043" s="10"/>
      <c r="AU1043" s="10"/>
    </row>
    <row r="1044" spans="1:161" ht="15" x14ac:dyDescent="0.2">
      <c r="A1044" s="125">
        <f t="shared" si="1409"/>
        <v>45008</v>
      </c>
      <c r="B1044" s="123">
        <f t="shared" si="1371"/>
        <v>657.28892287999997</v>
      </c>
      <c r="C1044" s="3">
        <f t="shared" si="1366"/>
        <v>647.83401114000003</v>
      </c>
      <c r="D1044" s="126">
        <f t="shared" si="1372"/>
        <v>1051.6320000000001</v>
      </c>
      <c r="E1044" s="175">
        <f>IF(DAY(A1043)=$A$7,VLOOKUP(A1043,[1]A!$A$15:$C$500,3),E1043)</f>
        <v>1056.4179999999999</v>
      </c>
      <c r="F1044" s="127">
        <f t="shared" si="1373"/>
        <v>44950</v>
      </c>
      <c r="G1044" s="122">
        <f t="shared" si="1374"/>
        <v>4.5510216501587486E-3</v>
      </c>
      <c r="H1044" s="128">
        <f t="shared" si="1419"/>
        <v>28</v>
      </c>
      <c r="I1044" s="128">
        <f t="shared" si="1410"/>
        <v>28</v>
      </c>
      <c r="J1044" s="123">
        <f t="shared" si="1411"/>
        <v>1.0045510216501587</v>
      </c>
      <c r="K1044" s="123">
        <v>1</v>
      </c>
      <c r="L1044" s="123">
        <f t="shared" si="1375"/>
        <v>1.0045510200000001</v>
      </c>
      <c r="M1044" s="123">
        <f t="shared" si="1376"/>
        <v>650.78231668000001</v>
      </c>
      <c r="N1044" s="27">
        <f t="shared" si="1415"/>
        <v>34</v>
      </c>
      <c r="O1044" s="176">
        <f>P1044/M1044</f>
        <v>5.5271245020148262E-2</v>
      </c>
      <c r="P1044" s="177">
        <v>35.969548879999998</v>
      </c>
      <c r="Q1044" s="122">
        <f t="shared" si="1412"/>
        <v>0.1268</v>
      </c>
      <c r="R1044" s="130">
        <f t="shared" si="1407"/>
        <v>1.00999813</v>
      </c>
      <c r="S1044" s="123">
        <f t="shared" si="1377"/>
        <v>6.5066062000000002</v>
      </c>
      <c r="T1044" s="123">
        <f t="shared" si="1413"/>
        <v>42.476155079999998</v>
      </c>
      <c r="U1044" s="131" t="str">
        <f t="shared" ref="U1044" si="1425">U1043</f>
        <v>J=</v>
      </c>
      <c r="V1044" s="140">
        <f t="shared" si="1368"/>
        <v>45008</v>
      </c>
      <c r="W1044" s="28"/>
      <c r="X1044" s="4"/>
      <c r="Y1044" s="4"/>
      <c r="AA1044" s="18"/>
      <c r="AB1044" s="18"/>
      <c r="AC1044" s="18"/>
      <c r="AD1044" s="19"/>
      <c r="AE1044" s="18"/>
      <c r="AF1044" s="18"/>
      <c r="AG1044" s="18"/>
      <c r="AH1044" s="18"/>
      <c r="AI1044" s="17"/>
      <c r="AJ1044" s="17"/>
      <c r="AK1044" s="17"/>
      <c r="AL1044" s="17"/>
      <c r="AM1044" s="17"/>
      <c r="AN1044" s="17"/>
      <c r="AO1044" s="17"/>
      <c r="AP1044" s="17"/>
      <c r="AQ1044" s="17"/>
      <c r="AR1044" s="17"/>
      <c r="AS1044" s="17"/>
      <c r="AT1044" s="17"/>
      <c r="AU1044" s="17"/>
      <c r="AV1044" s="18"/>
      <c r="AW1044" s="18"/>
      <c r="AX1044" s="18"/>
      <c r="AY1044" s="18"/>
      <c r="AZ1044" s="18"/>
      <c r="BA1044" s="18"/>
      <c r="BB1044" s="18"/>
      <c r="BC1044" s="18"/>
      <c r="BD1044" s="18"/>
      <c r="BE1044" s="18"/>
      <c r="BF1044" s="18"/>
      <c r="BG1044" s="18"/>
      <c r="BH1044" s="18"/>
      <c r="BI1044" s="18"/>
      <c r="BJ1044" s="18"/>
      <c r="BK1044" s="18"/>
      <c r="BL1044" s="18"/>
      <c r="BM1044" s="18"/>
      <c r="BN1044" s="18"/>
      <c r="BO1044" s="18"/>
      <c r="BP1044" s="18"/>
      <c r="BQ1044" s="18"/>
      <c r="BR1044" s="18"/>
      <c r="BS1044" s="18"/>
      <c r="BT1044" s="18"/>
      <c r="BU1044" s="18"/>
      <c r="BV1044" s="18"/>
      <c r="BW1044" s="18"/>
      <c r="BX1044" s="18"/>
      <c r="BY1044" s="18"/>
      <c r="BZ1044" s="18"/>
      <c r="CA1044" s="18"/>
      <c r="CB1044" s="18"/>
      <c r="CC1044" s="18"/>
      <c r="CD1044" s="18"/>
      <c r="CE1044" s="18"/>
      <c r="CF1044" s="18"/>
      <c r="CG1044" s="18"/>
      <c r="CH1044" s="18"/>
      <c r="CI1044" s="18"/>
      <c r="CJ1044" s="18"/>
      <c r="CK1044" s="18"/>
      <c r="CL1044" s="18"/>
      <c r="CM1044" s="18"/>
      <c r="CN1044" s="18"/>
      <c r="CO1044" s="18"/>
      <c r="CP1044" s="18"/>
      <c r="CQ1044" s="18"/>
      <c r="CR1044" s="18"/>
      <c r="CS1044" s="18"/>
      <c r="CT1044" s="18"/>
      <c r="CU1044" s="18"/>
      <c r="CV1044" s="18"/>
      <c r="CW1044" s="18"/>
      <c r="CX1044" s="18"/>
      <c r="CY1044" s="18"/>
      <c r="CZ1044" s="18"/>
      <c r="DA1044" s="18"/>
      <c r="DB1044" s="18"/>
      <c r="DC1044" s="18"/>
      <c r="DD1044" s="18"/>
      <c r="DE1044" s="18"/>
      <c r="DF1044" s="18"/>
      <c r="DG1044" s="18"/>
      <c r="DH1044" s="18"/>
      <c r="DI1044" s="18"/>
      <c r="DJ1044" s="18"/>
      <c r="DK1044" s="18"/>
      <c r="DL1044" s="18"/>
      <c r="DM1044" s="18"/>
      <c r="DN1044" s="18"/>
      <c r="DO1044" s="18"/>
      <c r="DP1044" s="18"/>
      <c r="DQ1044" s="18"/>
      <c r="DR1044" s="18"/>
      <c r="DS1044" s="18"/>
      <c r="DT1044" s="18"/>
      <c r="DU1044" s="18"/>
      <c r="DV1044" s="18"/>
      <c r="DW1044" s="18"/>
      <c r="DX1044" s="18"/>
      <c r="DY1044" s="18"/>
      <c r="DZ1044" s="18"/>
      <c r="EA1044" s="18"/>
      <c r="EB1044" s="18"/>
      <c r="EC1044" s="18"/>
      <c r="ED1044" s="18"/>
      <c r="EE1044" s="18"/>
      <c r="EF1044" s="18"/>
      <c r="EG1044" s="18"/>
      <c r="EH1044" s="18"/>
      <c r="EI1044" s="18"/>
      <c r="EJ1044" s="18"/>
      <c r="EK1044" s="18"/>
      <c r="EL1044" s="18"/>
      <c r="EM1044" s="18"/>
      <c r="EN1044" s="18"/>
      <c r="EO1044" s="18"/>
      <c r="EP1044" s="18"/>
      <c r="EQ1044" s="18"/>
      <c r="ER1044" s="18"/>
      <c r="ES1044" s="18"/>
      <c r="ET1044" s="18"/>
      <c r="EU1044" s="18"/>
      <c r="EV1044" s="18"/>
      <c r="EW1044" s="18"/>
      <c r="EX1044" s="18"/>
      <c r="EY1044" s="18"/>
      <c r="EZ1044" s="18"/>
      <c r="FA1044" s="18"/>
      <c r="FB1044" s="18"/>
      <c r="FC1044" s="18"/>
      <c r="FD1044" s="18"/>
      <c r="FE1044" s="18"/>
    </row>
    <row r="1045" spans="1:161" x14ac:dyDescent="0.2">
      <c r="A1045" s="125">
        <f t="shared" si="1409"/>
        <v>45009</v>
      </c>
      <c r="B1045" s="123">
        <f t="shared" si="1371"/>
        <v>615.01907724</v>
      </c>
      <c r="C1045" s="3">
        <f t="shared" si="1366"/>
        <v>614.81276779999996</v>
      </c>
      <c r="D1045" s="126">
        <f t="shared" si="1372"/>
        <v>1056.4179999999999</v>
      </c>
      <c r="E1045" s="175">
        <f>IF(DAY(A1044)=$A$7,VLOOKUP(A1044,[1]A!$A$15:$C$500,3),E1044)</f>
        <v>1056.896</v>
      </c>
      <c r="F1045" s="127">
        <f t="shared" si="1373"/>
        <v>44981</v>
      </c>
      <c r="G1045" s="122">
        <f t="shared" si="1374"/>
        <v>4.5247241148871353E-4</v>
      </c>
      <c r="H1045" s="128">
        <f t="shared" si="1419"/>
        <v>1</v>
      </c>
      <c r="I1045" s="128">
        <f t="shared" si="1410"/>
        <v>31</v>
      </c>
      <c r="J1045" s="123">
        <f t="shared" si="1411"/>
        <v>1.000014592689592</v>
      </c>
      <c r="K1045" s="123">
        <v>1</v>
      </c>
      <c r="L1045" s="123">
        <f t="shared" si="1375"/>
        <v>1.0000145899999999</v>
      </c>
      <c r="M1045" s="123">
        <f t="shared" si="1376"/>
        <v>614.82173791000002</v>
      </c>
      <c r="N1045" s="27">
        <f t="shared" si="1415"/>
        <v>0</v>
      </c>
      <c r="O1045" s="122">
        <f t="shared" ref="O1045:O1074" si="1426">IF(N1045&gt;0,VLOOKUP(N1045,$X$10:$AD$121,7),0)</f>
        <v>0</v>
      </c>
      <c r="P1045" s="123">
        <f t="shared" si="1364"/>
        <v>0</v>
      </c>
      <c r="Q1045" s="122">
        <f t="shared" si="1412"/>
        <v>0.1268</v>
      </c>
      <c r="R1045" s="130">
        <f t="shared" si="1407"/>
        <v>1.00032097</v>
      </c>
      <c r="S1045" s="123">
        <f t="shared" si="1377"/>
        <v>0.19733933000000001</v>
      </c>
      <c r="T1045" s="123">
        <f t="shared" si="1413"/>
        <v>0</v>
      </c>
      <c r="U1045" s="131" t="str">
        <f t="shared" ref="U1045" si="1427">U1044</f>
        <v>J=</v>
      </c>
      <c r="V1045" s="140">
        <f t="shared" si="1368"/>
        <v>45039</v>
      </c>
      <c r="W1045" s="4"/>
      <c r="X1045" s="4"/>
      <c r="Y1045" s="4"/>
      <c r="AD1045" s="5"/>
      <c r="AI1045" s="10"/>
      <c r="AJ1045" s="10"/>
      <c r="AK1045" s="10"/>
      <c r="AL1045" s="10"/>
      <c r="AM1045" s="10"/>
      <c r="AN1045" s="10"/>
      <c r="AO1045" s="10"/>
      <c r="AP1045" s="10"/>
      <c r="AQ1045" s="10"/>
      <c r="AR1045" s="10"/>
      <c r="AS1045" s="10"/>
      <c r="AT1045" s="10"/>
      <c r="AU1045" s="10"/>
    </row>
    <row r="1046" spans="1:161" x14ac:dyDescent="0.2">
      <c r="A1046" s="125">
        <f t="shared" si="1409"/>
        <v>45010</v>
      </c>
      <c r="B1046" s="123">
        <f t="shared" si="1371"/>
        <v>615.22545577999995</v>
      </c>
      <c r="C1046" s="3">
        <f t="shared" si="1366"/>
        <v>614.81276779999996</v>
      </c>
      <c r="D1046" s="126">
        <f t="shared" si="1372"/>
        <v>1056.4179999999999</v>
      </c>
      <c r="E1046" s="175">
        <f>IF(DAY(A1045)=$A$7,VLOOKUP(A1045,[1]A!$A$15:$C$500,3),E1045)</f>
        <v>1056.896</v>
      </c>
      <c r="F1046" s="127">
        <f t="shared" si="1373"/>
        <v>44981</v>
      </c>
      <c r="G1046" s="122">
        <f t="shared" si="1374"/>
        <v>4.5247241148871353E-4</v>
      </c>
      <c r="H1046" s="128">
        <f t="shared" si="1419"/>
        <v>2</v>
      </c>
      <c r="I1046" s="128">
        <f t="shared" si="1410"/>
        <v>31</v>
      </c>
      <c r="J1046" s="123">
        <f t="shared" si="1411"/>
        <v>1.0000291855921308</v>
      </c>
      <c r="K1046" s="123">
        <v>1</v>
      </c>
      <c r="L1046" s="123">
        <f t="shared" si="1375"/>
        <v>1.0000291800000001</v>
      </c>
      <c r="M1046" s="123">
        <f t="shared" si="1376"/>
        <v>614.83070802999998</v>
      </c>
      <c r="N1046" s="27">
        <f t="shared" si="1415"/>
        <v>0</v>
      </c>
      <c r="O1046" s="122">
        <f t="shared" si="1426"/>
        <v>0</v>
      </c>
      <c r="P1046" s="123">
        <f t="shared" si="1364"/>
        <v>0</v>
      </c>
      <c r="Q1046" s="122">
        <f t="shared" si="1412"/>
        <v>0.1268</v>
      </c>
      <c r="R1046" s="130">
        <f t="shared" si="1407"/>
        <v>1.000642043</v>
      </c>
      <c r="S1046" s="123">
        <f t="shared" si="1377"/>
        <v>0.39474775000000001</v>
      </c>
      <c r="T1046" s="123">
        <f t="shared" si="1413"/>
        <v>0</v>
      </c>
      <c r="U1046" s="131" t="str">
        <f t="shared" ref="U1046" si="1428">U1045</f>
        <v>J=</v>
      </c>
      <c r="V1046" s="140">
        <f t="shared" si="1368"/>
        <v>45039</v>
      </c>
      <c r="W1046" s="4"/>
      <c r="X1046" s="4"/>
      <c r="Y1046" s="4"/>
      <c r="AD1046" s="5"/>
      <c r="AI1046" s="10"/>
      <c r="AJ1046" s="10"/>
      <c r="AK1046" s="10"/>
      <c r="AL1046" s="10"/>
      <c r="AM1046" s="10"/>
      <c r="AN1046" s="10"/>
      <c r="AO1046" s="10"/>
      <c r="AP1046" s="10"/>
      <c r="AQ1046" s="10"/>
      <c r="AR1046" s="10"/>
      <c r="AS1046" s="10"/>
      <c r="AT1046" s="10"/>
      <c r="AU1046" s="10"/>
    </row>
    <row r="1047" spans="1:161" x14ac:dyDescent="0.2">
      <c r="A1047" s="125">
        <f t="shared" si="1409"/>
        <v>45011</v>
      </c>
      <c r="B1047" s="123">
        <f t="shared" si="1371"/>
        <v>615.43190402000005</v>
      </c>
      <c r="C1047" s="3">
        <f t="shared" si="1366"/>
        <v>614.81276779999996</v>
      </c>
      <c r="D1047" s="126">
        <f t="shared" si="1372"/>
        <v>1056.4179999999999</v>
      </c>
      <c r="E1047" s="175">
        <f>IF(DAY(A1046)=$A$7,VLOOKUP(A1046,[1]A!$A$15:$C$500,3),E1046)</f>
        <v>1056.896</v>
      </c>
      <c r="F1047" s="127">
        <f t="shared" si="1373"/>
        <v>44981</v>
      </c>
      <c r="G1047" s="122">
        <f t="shared" si="1374"/>
        <v>4.5247241148871353E-4</v>
      </c>
      <c r="H1047" s="128">
        <f t="shared" si="1419"/>
        <v>3</v>
      </c>
      <c r="I1047" s="128">
        <f t="shared" si="1410"/>
        <v>31</v>
      </c>
      <c r="J1047" s="123">
        <f t="shared" si="1411"/>
        <v>1.0000437787076191</v>
      </c>
      <c r="K1047" s="123">
        <v>1</v>
      </c>
      <c r="L1047" s="123">
        <f t="shared" si="1375"/>
        <v>1.00004377</v>
      </c>
      <c r="M1047" s="123">
        <f t="shared" si="1376"/>
        <v>614.83967815000005</v>
      </c>
      <c r="N1047" s="27">
        <f t="shared" si="1415"/>
        <v>0</v>
      </c>
      <c r="O1047" s="122">
        <f t="shared" si="1426"/>
        <v>0</v>
      </c>
      <c r="P1047" s="123">
        <f t="shared" si="1364"/>
        <v>0</v>
      </c>
      <c r="Q1047" s="122">
        <f t="shared" si="1412"/>
        <v>0.1268</v>
      </c>
      <c r="R1047" s="130">
        <f t="shared" si="1407"/>
        <v>1.00096322</v>
      </c>
      <c r="S1047" s="123">
        <f t="shared" si="1377"/>
        <v>0.59222587000000004</v>
      </c>
      <c r="T1047" s="123">
        <f t="shared" si="1413"/>
        <v>0</v>
      </c>
      <c r="U1047" s="131" t="str">
        <f t="shared" ref="U1047" si="1429">U1046</f>
        <v>J=</v>
      </c>
      <c r="V1047" s="140">
        <f t="shared" si="1368"/>
        <v>45039</v>
      </c>
      <c r="W1047" s="4"/>
      <c r="X1047" s="4"/>
      <c r="Y1047" s="4"/>
      <c r="AD1047" s="5"/>
      <c r="AI1047" s="10"/>
      <c r="AJ1047" s="10"/>
      <c r="AK1047" s="10"/>
      <c r="AL1047" s="10"/>
      <c r="AM1047" s="10"/>
      <c r="AN1047" s="10"/>
      <c r="AO1047" s="10"/>
      <c r="AP1047" s="10"/>
      <c r="AQ1047" s="10"/>
      <c r="AR1047" s="10"/>
      <c r="AS1047" s="10"/>
      <c r="AT1047" s="10"/>
      <c r="AU1047" s="10"/>
    </row>
    <row r="1048" spans="1:161" x14ac:dyDescent="0.2">
      <c r="A1048" s="125">
        <f t="shared" si="1409"/>
        <v>45012</v>
      </c>
      <c r="B1048" s="123">
        <f t="shared" si="1371"/>
        <v>615.63842690000001</v>
      </c>
      <c r="C1048" s="3">
        <f t="shared" si="1366"/>
        <v>614.81276779999996</v>
      </c>
      <c r="D1048" s="126">
        <f t="shared" si="1372"/>
        <v>1056.4179999999999</v>
      </c>
      <c r="E1048" s="175">
        <f>IF(DAY(A1047)=$A$7,VLOOKUP(A1047,[1]A!$A$15:$C$500,3),E1047)</f>
        <v>1056.896</v>
      </c>
      <c r="F1048" s="127">
        <f t="shared" si="1373"/>
        <v>44981</v>
      </c>
      <c r="G1048" s="122">
        <f t="shared" si="1374"/>
        <v>4.5247241148871353E-4</v>
      </c>
      <c r="H1048" s="128">
        <f t="shared" si="1419"/>
        <v>4</v>
      </c>
      <c r="I1048" s="128">
        <f t="shared" si="1410"/>
        <v>31</v>
      </c>
      <c r="J1048" s="123">
        <f t="shared" si="1411"/>
        <v>1.0000583720360603</v>
      </c>
      <c r="K1048" s="123">
        <v>1</v>
      </c>
      <c r="L1048" s="123">
        <f t="shared" si="1375"/>
        <v>1.0000583700000001</v>
      </c>
      <c r="M1048" s="123">
        <f t="shared" si="1376"/>
        <v>614.84865442</v>
      </c>
      <c r="N1048" s="27">
        <f t="shared" si="1415"/>
        <v>0</v>
      </c>
      <c r="O1048" s="122">
        <f t="shared" si="1426"/>
        <v>0</v>
      </c>
      <c r="P1048" s="123">
        <f t="shared" si="1364"/>
        <v>0</v>
      </c>
      <c r="Q1048" s="122">
        <f t="shared" si="1412"/>
        <v>0.1268</v>
      </c>
      <c r="R1048" s="130">
        <f t="shared" si="1407"/>
        <v>1.0012844990000001</v>
      </c>
      <c r="S1048" s="123">
        <f t="shared" si="1377"/>
        <v>0.78977248</v>
      </c>
      <c r="T1048" s="123">
        <f t="shared" si="1413"/>
        <v>0</v>
      </c>
      <c r="U1048" s="131" t="str">
        <f t="shared" ref="U1048" si="1430">U1047</f>
        <v>J=</v>
      </c>
      <c r="V1048" s="140">
        <f t="shared" si="1368"/>
        <v>45039</v>
      </c>
      <c r="W1048" s="4"/>
      <c r="X1048" s="4"/>
      <c r="Y1048" s="4"/>
      <c r="AD1048" s="5"/>
      <c r="AI1048" s="12"/>
      <c r="AJ1048" s="12"/>
      <c r="AK1048" s="12"/>
      <c r="AL1048" s="12"/>
      <c r="AM1048" s="12"/>
      <c r="AN1048" s="12"/>
      <c r="AO1048" s="12"/>
      <c r="AP1048" s="12"/>
      <c r="AQ1048" s="12"/>
      <c r="AR1048" s="12"/>
      <c r="AS1048" s="12"/>
      <c r="AT1048" s="12"/>
      <c r="AU1048" s="12"/>
    </row>
    <row r="1049" spans="1:161" x14ac:dyDescent="0.2">
      <c r="A1049" s="125">
        <f t="shared" si="1409"/>
        <v>45013</v>
      </c>
      <c r="B1049" s="123">
        <f t="shared" si="1371"/>
        <v>615.84501331999991</v>
      </c>
      <c r="C1049" s="3">
        <f t="shared" si="1366"/>
        <v>614.81276779999996</v>
      </c>
      <c r="D1049" s="126">
        <f t="shared" si="1372"/>
        <v>1056.4179999999999</v>
      </c>
      <c r="E1049" s="175">
        <f>IF(DAY(A1048)=$A$7,VLOOKUP(A1048,[1]A!$A$15:$C$500,3),E1048)</f>
        <v>1056.896</v>
      </c>
      <c r="F1049" s="127">
        <f t="shared" si="1373"/>
        <v>44981</v>
      </c>
      <c r="G1049" s="122">
        <f t="shared" si="1374"/>
        <v>4.5247241148871353E-4</v>
      </c>
      <c r="H1049" s="128">
        <f t="shared" si="1419"/>
        <v>5</v>
      </c>
      <c r="I1049" s="128">
        <f t="shared" si="1410"/>
        <v>31</v>
      </c>
      <c r="J1049" s="123">
        <f t="shared" si="1411"/>
        <v>1.0000729655774574</v>
      </c>
      <c r="K1049" s="123">
        <v>1</v>
      </c>
      <c r="L1049" s="123">
        <f t="shared" si="1375"/>
        <v>1.00007296</v>
      </c>
      <c r="M1049" s="123">
        <f t="shared" si="1376"/>
        <v>614.85762452999995</v>
      </c>
      <c r="N1049" s="27">
        <f t="shared" si="1415"/>
        <v>0</v>
      </c>
      <c r="O1049" s="122">
        <f t="shared" si="1426"/>
        <v>0</v>
      </c>
      <c r="P1049" s="123">
        <f t="shared" si="1364"/>
        <v>0</v>
      </c>
      <c r="Q1049" s="122">
        <f t="shared" si="1412"/>
        <v>0.1268</v>
      </c>
      <c r="R1049" s="130">
        <f t="shared" si="1407"/>
        <v>1.001605882</v>
      </c>
      <c r="S1049" s="123">
        <f t="shared" si="1377"/>
        <v>0.98738879000000002</v>
      </c>
      <c r="T1049" s="123">
        <f t="shared" si="1413"/>
        <v>0</v>
      </c>
      <c r="U1049" s="131" t="str">
        <f t="shared" ref="U1049" si="1431">U1048</f>
        <v>J=</v>
      </c>
      <c r="V1049" s="140">
        <f t="shared" si="1368"/>
        <v>45039</v>
      </c>
      <c r="W1049" s="4"/>
      <c r="X1049" s="4"/>
      <c r="Y1049" s="4"/>
      <c r="AD1049" s="5"/>
      <c r="AI1049" s="13"/>
      <c r="AJ1049" s="13"/>
      <c r="AK1049" s="13"/>
      <c r="AL1049" s="13"/>
      <c r="AM1049" s="13"/>
      <c r="AN1049" s="13"/>
      <c r="AO1049" s="13"/>
      <c r="AP1049" s="13"/>
      <c r="AQ1049" s="13"/>
      <c r="AR1049" s="13"/>
      <c r="AS1049" s="13"/>
      <c r="AT1049" s="13"/>
      <c r="AU1049" s="13"/>
    </row>
    <row r="1050" spans="1:161" x14ac:dyDescent="0.2">
      <c r="A1050" s="125">
        <f t="shared" si="1409"/>
        <v>45014</v>
      </c>
      <c r="B1050" s="123">
        <f t="shared" si="1371"/>
        <v>616.05166823000002</v>
      </c>
      <c r="C1050" s="3">
        <f t="shared" si="1366"/>
        <v>614.81276779999996</v>
      </c>
      <c r="D1050" s="126">
        <f t="shared" si="1372"/>
        <v>1056.4179999999999</v>
      </c>
      <c r="E1050" s="175">
        <f>IF(DAY(A1049)=$A$7,VLOOKUP(A1049,[1]A!$A$15:$C$500,3),E1049)</f>
        <v>1056.896</v>
      </c>
      <c r="F1050" s="127">
        <f t="shared" si="1373"/>
        <v>44981</v>
      </c>
      <c r="G1050" s="122">
        <f t="shared" si="1374"/>
        <v>4.5247241148871353E-4</v>
      </c>
      <c r="H1050" s="128">
        <f t="shared" si="1419"/>
        <v>6</v>
      </c>
      <c r="I1050" s="128">
        <f t="shared" si="1410"/>
        <v>31</v>
      </c>
      <c r="J1050" s="123">
        <f t="shared" si="1411"/>
        <v>1.0000875593318137</v>
      </c>
      <c r="K1050" s="123">
        <v>1</v>
      </c>
      <c r="L1050" s="123">
        <f t="shared" si="1375"/>
        <v>1.0000875499999999</v>
      </c>
      <c r="M1050" s="123">
        <f t="shared" si="1376"/>
        <v>614.86659465000002</v>
      </c>
      <c r="N1050" s="27">
        <f t="shared" si="1415"/>
        <v>0</v>
      </c>
      <c r="O1050" s="122">
        <f t="shared" si="1426"/>
        <v>0</v>
      </c>
      <c r="P1050" s="123">
        <f t="shared" si="1364"/>
        <v>0</v>
      </c>
      <c r="Q1050" s="122">
        <f t="shared" si="1412"/>
        <v>0.1268</v>
      </c>
      <c r="R1050" s="130">
        <f t="shared" si="1407"/>
        <v>1.001927367</v>
      </c>
      <c r="S1050" s="123">
        <f t="shared" si="1377"/>
        <v>1.1850735800000001</v>
      </c>
      <c r="T1050" s="123">
        <f t="shared" si="1413"/>
        <v>0</v>
      </c>
      <c r="U1050" s="131" t="str">
        <f t="shared" ref="U1050" si="1432">U1049</f>
        <v>J=</v>
      </c>
      <c r="V1050" s="140">
        <f t="shared" si="1368"/>
        <v>45039</v>
      </c>
      <c r="W1050" s="4"/>
      <c r="X1050" s="4"/>
      <c r="Y1050" s="4"/>
      <c r="AD1050" s="5"/>
      <c r="AI1050" s="13"/>
      <c r="AJ1050" s="13"/>
      <c r="AK1050" s="13"/>
      <c r="AL1050" s="13"/>
      <c r="AM1050" s="13"/>
      <c r="AN1050" s="13"/>
      <c r="AO1050" s="13"/>
      <c r="AP1050" s="13"/>
      <c r="AQ1050" s="13"/>
      <c r="AR1050" s="13"/>
      <c r="AS1050" s="13"/>
      <c r="AT1050" s="13"/>
      <c r="AU1050" s="13"/>
    </row>
    <row r="1051" spans="1:161" x14ac:dyDescent="0.2">
      <c r="A1051" s="125">
        <f t="shared" si="1409"/>
        <v>45015</v>
      </c>
      <c r="B1051" s="123">
        <f t="shared" si="1371"/>
        <v>616.25839901999996</v>
      </c>
      <c r="C1051" s="3">
        <f t="shared" si="1366"/>
        <v>614.81276779999996</v>
      </c>
      <c r="D1051" s="126">
        <f t="shared" si="1372"/>
        <v>1056.4179999999999</v>
      </c>
      <c r="E1051" s="175">
        <f>IF(DAY(A1050)=$A$7,VLOOKUP(A1050,[1]A!$A$15:$C$500,3),E1050)</f>
        <v>1056.896</v>
      </c>
      <c r="F1051" s="127">
        <f t="shared" si="1373"/>
        <v>44981</v>
      </c>
      <c r="G1051" s="122">
        <f t="shared" si="1374"/>
        <v>4.5247241148871353E-4</v>
      </c>
      <c r="H1051" s="128">
        <f t="shared" si="1419"/>
        <v>7</v>
      </c>
      <c r="I1051" s="128">
        <f t="shared" si="1410"/>
        <v>31</v>
      </c>
      <c r="J1051" s="123">
        <f t="shared" si="1411"/>
        <v>1.0001021532991319</v>
      </c>
      <c r="K1051" s="123">
        <v>1</v>
      </c>
      <c r="L1051" s="123">
        <f t="shared" si="1375"/>
        <v>1.00010215</v>
      </c>
      <c r="M1051" s="123">
        <f t="shared" si="1376"/>
        <v>614.87557091999997</v>
      </c>
      <c r="N1051" s="27">
        <f t="shared" si="1415"/>
        <v>0</v>
      </c>
      <c r="O1051" s="122">
        <f t="shared" si="1426"/>
        <v>0</v>
      </c>
      <c r="P1051" s="123">
        <f t="shared" si="1364"/>
        <v>0</v>
      </c>
      <c r="Q1051" s="122">
        <f t="shared" si="1412"/>
        <v>0.1268</v>
      </c>
      <c r="R1051" s="130">
        <f t="shared" si="1407"/>
        <v>1.0022489560000001</v>
      </c>
      <c r="S1051" s="123">
        <f t="shared" si="1377"/>
        <v>1.3828281</v>
      </c>
      <c r="T1051" s="123">
        <f t="shared" si="1413"/>
        <v>0</v>
      </c>
      <c r="U1051" s="131" t="str">
        <f t="shared" ref="U1051" si="1433">U1050</f>
        <v>J=</v>
      </c>
      <c r="V1051" s="140">
        <f t="shared" si="1368"/>
        <v>45039</v>
      </c>
      <c r="W1051" s="4"/>
      <c r="X1051" s="4"/>
      <c r="Y1051" s="4"/>
      <c r="AD1051" s="5"/>
      <c r="AI1051" s="13"/>
      <c r="AJ1051" s="13"/>
      <c r="AK1051" s="13"/>
      <c r="AL1051" s="13"/>
      <c r="AM1051" s="13"/>
      <c r="AN1051" s="13"/>
      <c r="AO1051" s="13"/>
      <c r="AP1051" s="13"/>
      <c r="AQ1051" s="13"/>
      <c r="AR1051" s="13"/>
      <c r="AS1051" s="13"/>
      <c r="AT1051" s="13"/>
      <c r="AU1051" s="13"/>
    </row>
    <row r="1052" spans="1:161" x14ac:dyDescent="0.2">
      <c r="A1052" s="125">
        <f t="shared" si="1409"/>
        <v>45016</v>
      </c>
      <c r="B1052" s="123">
        <f t="shared" si="1371"/>
        <v>616.46519275000003</v>
      </c>
      <c r="C1052" s="3">
        <f t="shared" si="1366"/>
        <v>614.81276779999996</v>
      </c>
      <c r="D1052" s="126">
        <f t="shared" si="1372"/>
        <v>1056.4179999999999</v>
      </c>
      <c r="E1052" s="175">
        <f>IF(DAY(A1051)=$A$7,VLOOKUP(A1051,[1]A!$A$15:$C$500,3),E1051)</f>
        <v>1056.896</v>
      </c>
      <c r="F1052" s="127">
        <f t="shared" si="1373"/>
        <v>44981</v>
      </c>
      <c r="G1052" s="122">
        <f t="shared" si="1374"/>
        <v>4.5247241148871353E-4</v>
      </c>
      <c r="H1052" s="128">
        <f t="shared" si="1419"/>
        <v>8</v>
      </c>
      <c r="I1052" s="128">
        <f t="shared" si="1410"/>
        <v>31</v>
      </c>
      <c r="J1052" s="123">
        <f t="shared" si="1411"/>
        <v>1.0001167474794153</v>
      </c>
      <c r="K1052" s="123">
        <v>1</v>
      </c>
      <c r="L1052" s="123">
        <f t="shared" si="1375"/>
        <v>1.0001167399999999</v>
      </c>
      <c r="M1052" s="123">
        <f t="shared" si="1376"/>
        <v>614.88454104000004</v>
      </c>
      <c r="N1052" s="27">
        <f t="shared" si="1415"/>
        <v>0</v>
      </c>
      <c r="O1052" s="122">
        <f t="shared" si="1426"/>
        <v>0</v>
      </c>
      <c r="P1052" s="123">
        <f t="shared" si="1364"/>
        <v>0</v>
      </c>
      <c r="Q1052" s="122">
        <f t="shared" si="1412"/>
        <v>0.1268</v>
      </c>
      <c r="R1052" s="130">
        <f t="shared" si="1407"/>
        <v>1.0025706480000001</v>
      </c>
      <c r="S1052" s="123">
        <f t="shared" si="1377"/>
        <v>1.5806517099999999</v>
      </c>
      <c r="T1052" s="123">
        <f t="shared" si="1413"/>
        <v>0</v>
      </c>
      <c r="U1052" s="131" t="str">
        <f t="shared" ref="U1052" si="1434">U1051</f>
        <v>J=</v>
      </c>
      <c r="V1052" s="140">
        <f t="shared" si="1368"/>
        <v>45039</v>
      </c>
      <c r="W1052" s="4"/>
      <c r="X1052" s="4"/>
      <c r="Y1052" s="4"/>
      <c r="AD1052" s="5"/>
      <c r="AI1052" s="13"/>
      <c r="AJ1052" s="13"/>
      <c r="AK1052" s="13"/>
      <c r="AL1052" s="13"/>
      <c r="AM1052" s="13"/>
      <c r="AN1052" s="13"/>
      <c r="AO1052" s="13"/>
      <c r="AP1052" s="13"/>
      <c r="AQ1052" s="13"/>
      <c r="AR1052" s="13"/>
      <c r="AS1052" s="13"/>
      <c r="AT1052" s="13"/>
      <c r="AU1052" s="13"/>
    </row>
    <row r="1053" spans="1:161" x14ac:dyDescent="0.2">
      <c r="A1053" s="125">
        <f t="shared" si="1409"/>
        <v>45017</v>
      </c>
      <c r="B1053" s="123">
        <f t="shared" si="1371"/>
        <v>616.67206174</v>
      </c>
      <c r="C1053" s="3">
        <f t="shared" si="1366"/>
        <v>614.81276779999996</v>
      </c>
      <c r="D1053" s="126">
        <f t="shared" si="1372"/>
        <v>1056.4179999999999</v>
      </c>
      <c r="E1053" s="175">
        <f>IF(DAY(A1052)=$A$7,VLOOKUP(A1052,[1]A!$A$15:$C$500,3),E1052)</f>
        <v>1056.896</v>
      </c>
      <c r="F1053" s="127">
        <f t="shared" si="1373"/>
        <v>44981</v>
      </c>
      <c r="G1053" s="122">
        <f t="shared" si="1374"/>
        <v>4.5247241148871353E-4</v>
      </c>
      <c r="H1053" s="128">
        <f t="shared" si="1419"/>
        <v>9</v>
      </c>
      <c r="I1053" s="128">
        <f t="shared" si="1410"/>
        <v>31</v>
      </c>
      <c r="J1053" s="123">
        <f t="shared" si="1411"/>
        <v>1.0001313418726672</v>
      </c>
      <c r="K1053" s="123">
        <v>1</v>
      </c>
      <c r="L1053" s="123">
        <f t="shared" si="1375"/>
        <v>1.00013134</v>
      </c>
      <c r="M1053" s="123">
        <f t="shared" si="1376"/>
        <v>614.89351729999998</v>
      </c>
      <c r="N1053" s="27">
        <f t="shared" si="1415"/>
        <v>0</v>
      </c>
      <c r="O1053" s="122">
        <f t="shared" si="1426"/>
        <v>0</v>
      </c>
      <c r="P1053" s="123">
        <f t="shared" si="1364"/>
        <v>0</v>
      </c>
      <c r="Q1053" s="122">
        <f t="shared" si="1412"/>
        <v>0.1268</v>
      </c>
      <c r="R1053" s="130">
        <f t="shared" si="1407"/>
        <v>1.0028924429999999</v>
      </c>
      <c r="S1053" s="123">
        <f t="shared" si="1377"/>
        <v>1.7785444399999999</v>
      </c>
      <c r="T1053" s="123">
        <f t="shared" si="1413"/>
        <v>0</v>
      </c>
      <c r="U1053" s="131" t="str">
        <f t="shared" ref="U1053" si="1435">U1052</f>
        <v>J=</v>
      </c>
      <c r="V1053" s="140">
        <f t="shared" si="1368"/>
        <v>45039</v>
      </c>
      <c r="W1053" s="4"/>
      <c r="X1053" s="4"/>
      <c r="Y1053" s="4"/>
      <c r="AD1053" s="5"/>
      <c r="AI1053" s="13"/>
      <c r="AJ1053" s="13"/>
      <c r="AK1053" s="13"/>
      <c r="AL1053" s="13"/>
      <c r="AM1053" s="13"/>
      <c r="AN1053" s="13"/>
      <c r="AO1053" s="13"/>
      <c r="AP1053" s="13"/>
      <c r="AQ1053" s="13"/>
      <c r="AR1053" s="13"/>
      <c r="AS1053" s="13"/>
      <c r="AT1053" s="13"/>
      <c r="AU1053" s="13"/>
    </row>
    <row r="1054" spans="1:161" x14ac:dyDescent="0.2">
      <c r="A1054" s="125">
        <f t="shared" si="1409"/>
        <v>45018</v>
      </c>
      <c r="B1054" s="123">
        <f t="shared" si="1371"/>
        <v>616.87899431000005</v>
      </c>
      <c r="C1054" s="3">
        <f t="shared" si="1366"/>
        <v>614.81276779999996</v>
      </c>
      <c r="D1054" s="126">
        <f t="shared" si="1372"/>
        <v>1056.4179999999999</v>
      </c>
      <c r="E1054" s="175">
        <f>IF(DAY(A1053)=$A$7,VLOOKUP(A1053,[1]A!$A$15:$C$500,3),E1053)</f>
        <v>1056.896</v>
      </c>
      <c r="F1054" s="127">
        <f t="shared" si="1373"/>
        <v>44981</v>
      </c>
      <c r="G1054" s="122">
        <f t="shared" si="1374"/>
        <v>4.5247241148871353E-4</v>
      </c>
      <c r="H1054" s="128">
        <f t="shared" si="1419"/>
        <v>10</v>
      </c>
      <c r="I1054" s="128">
        <f t="shared" si="1410"/>
        <v>31</v>
      </c>
      <c r="J1054" s="123">
        <f t="shared" si="1411"/>
        <v>1.0001459364788905</v>
      </c>
      <c r="K1054" s="123">
        <v>1</v>
      </c>
      <c r="L1054" s="123">
        <f t="shared" si="1375"/>
        <v>1.00014593</v>
      </c>
      <c r="M1054" s="123">
        <f t="shared" si="1376"/>
        <v>614.90248742000006</v>
      </c>
      <c r="N1054" s="27">
        <f t="shared" si="1415"/>
        <v>0</v>
      </c>
      <c r="O1054" s="122">
        <f t="shared" si="1426"/>
        <v>0</v>
      </c>
      <c r="P1054" s="123">
        <f t="shared" si="1364"/>
        <v>0</v>
      </c>
      <c r="Q1054" s="122">
        <f t="shared" si="1412"/>
        <v>0.1268</v>
      </c>
      <c r="R1054" s="130">
        <f t="shared" si="1407"/>
        <v>1.0032143419999999</v>
      </c>
      <c r="S1054" s="123">
        <f t="shared" si="1377"/>
        <v>1.97650689</v>
      </c>
      <c r="T1054" s="123">
        <f t="shared" si="1413"/>
        <v>0</v>
      </c>
      <c r="U1054" s="131" t="str">
        <f t="shared" ref="U1054" si="1436">U1053</f>
        <v>J=</v>
      </c>
      <c r="V1054" s="140">
        <f t="shared" si="1368"/>
        <v>45039</v>
      </c>
      <c r="W1054" s="4"/>
      <c r="X1054" s="4"/>
      <c r="Y1054" s="4"/>
      <c r="AD1054" s="5"/>
      <c r="AI1054" s="10"/>
      <c r="AJ1054" s="10"/>
      <c r="AK1054" s="10"/>
      <c r="AL1054" s="10"/>
      <c r="AM1054" s="10"/>
      <c r="AN1054" s="10"/>
      <c r="AO1054" s="10"/>
      <c r="AP1054" s="10"/>
      <c r="AQ1054" s="10"/>
      <c r="AR1054" s="10"/>
      <c r="AS1054" s="10"/>
      <c r="AT1054" s="10"/>
      <c r="AU1054" s="10"/>
    </row>
    <row r="1055" spans="1:161" x14ac:dyDescent="0.2">
      <c r="A1055" s="125">
        <f t="shared" si="1409"/>
        <v>45019</v>
      </c>
      <c r="B1055" s="123">
        <f t="shared" si="1371"/>
        <v>617.08600215000001</v>
      </c>
      <c r="C1055" s="3">
        <f t="shared" si="1366"/>
        <v>614.81276779999996</v>
      </c>
      <c r="D1055" s="126">
        <f t="shared" si="1372"/>
        <v>1056.4179999999999</v>
      </c>
      <c r="E1055" s="175">
        <f>IF(DAY(A1054)=$A$7,VLOOKUP(A1054,[1]A!$A$15:$C$500,3),E1054)</f>
        <v>1056.896</v>
      </c>
      <c r="F1055" s="127">
        <f t="shared" si="1373"/>
        <v>44981</v>
      </c>
      <c r="G1055" s="122">
        <f t="shared" si="1374"/>
        <v>4.5247241148871353E-4</v>
      </c>
      <c r="H1055" s="128">
        <f t="shared" si="1419"/>
        <v>11</v>
      </c>
      <c r="I1055" s="128">
        <f t="shared" si="1410"/>
        <v>31</v>
      </c>
      <c r="J1055" s="123">
        <f t="shared" si="1411"/>
        <v>1.0001605312980884</v>
      </c>
      <c r="K1055" s="123">
        <v>1</v>
      </c>
      <c r="L1055" s="123">
        <f t="shared" si="1375"/>
        <v>1.00016053</v>
      </c>
      <c r="M1055" s="123">
        <f t="shared" si="1376"/>
        <v>614.91146369000001</v>
      </c>
      <c r="N1055" s="27">
        <f t="shared" si="1415"/>
        <v>0</v>
      </c>
      <c r="O1055" s="122">
        <f t="shared" si="1426"/>
        <v>0</v>
      </c>
      <c r="P1055" s="123">
        <f t="shared" si="1364"/>
        <v>0</v>
      </c>
      <c r="Q1055" s="122">
        <f t="shared" si="1412"/>
        <v>0.1268</v>
      </c>
      <c r="R1055" s="130">
        <f t="shared" si="1407"/>
        <v>1.003536344</v>
      </c>
      <c r="S1055" s="123">
        <f t="shared" si="1377"/>
        <v>2.17453846</v>
      </c>
      <c r="T1055" s="123">
        <f t="shared" si="1413"/>
        <v>0</v>
      </c>
      <c r="U1055" s="131" t="str">
        <f t="shared" ref="U1055" si="1437">U1054</f>
        <v>J=</v>
      </c>
      <c r="V1055" s="140">
        <f t="shared" si="1368"/>
        <v>45039</v>
      </c>
      <c r="W1055" s="4"/>
      <c r="X1055" s="4"/>
      <c r="Y1055" s="4"/>
      <c r="AD1055" s="5"/>
      <c r="AI1055" s="10"/>
      <c r="AJ1055" s="10"/>
      <c r="AK1055" s="10"/>
      <c r="AL1055" s="10"/>
      <c r="AM1055" s="10"/>
      <c r="AN1055" s="10"/>
      <c r="AO1055" s="10"/>
      <c r="AP1055" s="10"/>
      <c r="AQ1055" s="10"/>
      <c r="AR1055" s="10"/>
      <c r="AS1055" s="10"/>
      <c r="AT1055" s="10"/>
      <c r="AU1055" s="10"/>
    </row>
    <row r="1056" spans="1:161" x14ac:dyDescent="0.2">
      <c r="A1056" s="125">
        <f t="shared" si="1409"/>
        <v>45020</v>
      </c>
      <c r="B1056" s="123">
        <f t="shared" si="1371"/>
        <v>617.29307294</v>
      </c>
      <c r="C1056" s="3">
        <f t="shared" si="1366"/>
        <v>614.81276779999996</v>
      </c>
      <c r="D1056" s="126">
        <f t="shared" si="1372"/>
        <v>1056.4179999999999</v>
      </c>
      <c r="E1056" s="175">
        <f>IF(DAY(A1055)=$A$7,VLOOKUP(A1055,[1]A!$A$15:$C$500,3),E1055)</f>
        <v>1056.896</v>
      </c>
      <c r="F1056" s="127">
        <f t="shared" si="1373"/>
        <v>44981</v>
      </c>
      <c r="G1056" s="122">
        <f t="shared" si="1374"/>
        <v>4.5247241148871353E-4</v>
      </c>
      <c r="H1056" s="128">
        <f t="shared" si="1419"/>
        <v>12</v>
      </c>
      <c r="I1056" s="128">
        <f t="shared" si="1410"/>
        <v>31</v>
      </c>
      <c r="J1056" s="123">
        <f t="shared" si="1411"/>
        <v>1.0001751263302638</v>
      </c>
      <c r="K1056" s="123">
        <v>1</v>
      </c>
      <c r="L1056" s="123">
        <f t="shared" si="1375"/>
        <v>1.00017512</v>
      </c>
      <c r="M1056" s="123">
        <f t="shared" si="1376"/>
        <v>614.92043380999996</v>
      </c>
      <c r="N1056" s="27">
        <f t="shared" si="1415"/>
        <v>0</v>
      </c>
      <c r="O1056" s="122">
        <f t="shared" si="1426"/>
        <v>0</v>
      </c>
      <c r="P1056" s="123">
        <f t="shared" si="1364"/>
        <v>0</v>
      </c>
      <c r="Q1056" s="122">
        <f t="shared" si="1412"/>
        <v>0.1268</v>
      </c>
      <c r="R1056" s="130">
        <f t="shared" si="1407"/>
        <v>1.003858449</v>
      </c>
      <c r="S1056" s="123">
        <f t="shared" si="1377"/>
        <v>2.37263913</v>
      </c>
      <c r="T1056" s="123">
        <f t="shared" si="1413"/>
        <v>0</v>
      </c>
      <c r="U1056" s="131" t="str">
        <f t="shared" ref="U1056" si="1438">U1055</f>
        <v>J=</v>
      </c>
      <c r="V1056" s="140">
        <f t="shared" si="1368"/>
        <v>45039</v>
      </c>
      <c r="W1056" s="4"/>
      <c r="X1056" s="4"/>
      <c r="Y1056" s="4"/>
      <c r="AD1056" s="5"/>
      <c r="AI1056" s="10"/>
      <c r="AJ1056" s="10"/>
      <c r="AK1056" s="10"/>
      <c r="AL1056" s="10"/>
      <c r="AM1056" s="10"/>
      <c r="AN1056" s="10"/>
      <c r="AO1056" s="10"/>
      <c r="AP1056" s="10"/>
      <c r="AQ1056" s="10"/>
      <c r="AR1056" s="10"/>
      <c r="AS1056" s="10"/>
      <c r="AT1056" s="10"/>
      <c r="AU1056" s="10"/>
    </row>
    <row r="1057" spans="1:47" x14ac:dyDescent="0.2">
      <c r="A1057" s="125">
        <f t="shared" si="1409"/>
        <v>45021</v>
      </c>
      <c r="B1057" s="123">
        <f t="shared" si="1371"/>
        <v>617.50021962000005</v>
      </c>
      <c r="C1057" s="3">
        <f t="shared" si="1366"/>
        <v>614.81276779999996</v>
      </c>
      <c r="D1057" s="126">
        <f t="shared" si="1372"/>
        <v>1056.4179999999999</v>
      </c>
      <c r="E1057" s="175">
        <f>IF(DAY(A1056)=$A$7,VLOOKUP(A1056,[1]A!$A$15:$C$500,3),E1056)</f>
        <v>1056.896</v>
      </c>
      <c r="F1057" s="127">
        <f t="shared" si="1373"/>
        <v>44981</v>
      </c>
      <c r="G1057" s="122">
        <f t="shared" si="1374"/>
        <v>4.5247241148871353E-4</v>
      </c>
      <c r="H1057" s="128">
        <f t="shared" si="1419"/>
        <v>13</v>
      </c>
      <c r="I1057" s="128">
        <f t="shared" si="1410"/>
        <v>31</v>
      </c>
      <c r="J1057" s="123">
        <f t="shared" si="1411"/>
        <v>1.0001897215754201</v>
      </c>
      <c r="K1057" s="123">
        <v>1</v>
      </c>
      <c r="L1057" s="123">
        <f t="shared" si="1375"/>
        <v>1.0001897200000001</v>
      </c>
      <c r="M1057" s="123">
        <f t="shared" si="1376"/>
        <v>614.92941007000002</v>
      </c>
      <c r="N1057" s="27">
        <f t="shared" si="1415"/>
        <v>0</v>
      </c>
      <c r="O1057" s="122">
        <f t="shared" si="1426"/>
        <v>0</v>
      </c>
      <c r="P1057" s="123">
        <f t="shared" si="1364"/>
        <v>0</v>
      </c>
      <c r="Q1057" s="122">
        <f t="shared" si="1412"/>
        <v>0.1268</v>
      </c>
      <c r="R1057" s="130">
        <f t="shared" si="1407"/>
        <v>1.0041806579999999</v>
      </c>
      <c r="S1057" s="123">
        <f t="shared" si="1377"/>
        <v>2.5708095499999999</v>
      </c>
      <c r="T1057" s="123">
        <f t="shared" si="1413"/>
        <v>0</v>
      </c>
      <c r="U1057" s="131" t="str">
        <f t="shared" ref="U1057" si="1439">U1056</f>
        <v>J=</v>
      </c>
      <c r="V1057" s="140">
        <f t="shared" si="1368"/>
        <v>45039</v>
      </c>
      <c r="W1057" s="4"/>
      <c r="X1057" s="4"/>
      <c r="Y1057" s="4"/>
      <c r="AD1057" s="5"/>
      <c r="AI1057" s="10"/>
      <c r="AJ1057" s="10"/>
      <c r="AK1057" s="10"/>
      <c r="AL1057" s="10"/>
      <c r="AM1057" s="10"/>
      <c r="AN1057" s="10"/>
      <c r="AO1057" s="10"/>
      <c r="AP1057" s="10"/>
      <c r="AQ1057" s="10"/>
      <c r="AR1057" s="10"/>
      <c r="AS1057" s="10"/>
      <c r="AT1057" s="10"/>
      <c r="AU1057" s="10"/>
    </row>
    <row r="1058" spans="1:47" x14ac:dyDescent="0.2">
      <c r="A1058" s="125">
        <f t="shared" si="1409"/>
        <v>45022</v>
      </c>
      <c r="B1058" s="123">
        <f t="shared" si="1371"/>
        <v>617.70742926000003</v>
      </c>
      <c r="C1058" s="3">
        <f t="shared" si="1366"/>
        <v>614.81276779999996</v>
      </c>
      <c r="D1058" s="126">
        <f t="shared" si="1372"/>
        <v>1056.4179999999999</v>
      </c>
      <c r="E1058" s="175">
        <f>IF(DAY(A1057)=$A$7,VLOOKUP(A1057,[1]A!$A$15:$C$500,3),E1057)</f>
        <v>1056.896</v>
      </c>
      <c r="F1058" s="127">
        <f t="shared" si="1373"/>
        <v>44981</v>
      </c>
      <c r="G1058" s="122">
        <f t="shared" si="1374"/>
        <v>4.5247241148871353E-4</v>
      </c>
      <c r="H1058" s="128">
        <f t="shared" si="1419"/>
        <v>14</v>
      </c>
      <c r="I1058" s="128">
        <f t="shared" si="1410"/>
        <v>31</v>
      </c>
      <c r="J1058" s="123">
        <f t="shared" si="1411"/>
        <v>1.0002043170335602</v>
      </c>
      <c r="K1058" s="123">
        <v>1</v>
      </c>
      <c r="L1058" s="123">
        <f t="shared" si="1375"/>
        <v>1.00020431</v>
      </c>
      <c r="M1058" s="123">
        <f t="shared" si="1376"/>
        <v>614.93838018999998</v>
      </c>
      <c r="N1058" s="27">
        <f t="shared" si="1415"/>
        <v>0</v>
      </c>
      <c r="O1058" s="122">
        <f t="shared" si="1426"/>
        <v>0</v>
      </c>
      <c r="P1058" s="123">
        <f t="shared" si="1364"/>
        <v>0</v>
      </c>
      <c r="Q1058" s="122">
        <f t="shared" si="1412"/>
        <v>0.1268</v>
      </c>
      <c r="R1058" s="130">
        <f t="shared" si="1407"/>
        <v>1.0045029700000001</v>
      </c>
      <c r="S1058" s="123">
        <f t="shared" si="1377"/>
        <v>2.7690490699999999</v>
      </c>
      <c r="T1058" s="123">
        <f t="shared" si="1413"/>
        <v>0</v>
      </c>
      <c r="U1058" s="131" t="str">
        <f t="shared" ref="U1058" si="1440">U1057</f>
        <v>J=</v>
      </c>
      <c r="V1058" s="140">
        <f t="shared" si="1368"/>
        <v>45039</v>
      </c>
      <c r="W1058" s="4"/>
      <c r="X1058" s="4"/>
      <c r="Y1058" s="4"/>
      <c r="AD1058" s="5"/>
      <c r="AI1058" s="10"/>
      <c r="AJ1058" s="10"/>
      <c r="AK1058" s="10"/>
      <c r="AL1058" s="10"/>
      <c r="AM1058" s="10"/>
      <c r="AN1058" s="10"/>
      <c r="AO1058" s="10"/>
      <c r="AP1058" s="10"/>
      <c r="AQ1058" s="10"/>
      <c r="AR1058" s="10"/>
      <c r="AS1058" s="10"/>
      <c r="AT1058" s="10"/>
      <c r="AU1058" s="10"/>
    </row>
    <row r="1059" spans="1:47" x14ac:dyDescent="0.2">
      <c r="A1059" s="125">
        <f t="shared" si="1409"/>
        <v>45023</v>
      </c>
      <c r="B1059" s="123">
        <f t="shared" si="1371"/>
        <v>617.91471420000005</v>
      </c>
      <c r="C1059" s="3">
        <f t="shared" si="1366"/>
        <v>614.81276779999996</v>
      </c>
      <c r="D1059" s="126">
        <f t="shared" si="1372"/>
        <v>1056.4179999999999</v>
      </c>
      <c r="E1059" s="175">
        <f>IF(DAY(A1058)=$A$7,VLOOKUP(A1058,[1]A!$A$15:$C$500,3),E1058)</f>
        <v>1056.896</v>
      </c>
      <c r="F1059" s="127">
        <f t="shared" si="1373"/>
        <v>44981</v>
      </c>
      <c r="G1059" s="122">
        <f t="shared" si="1374"/>
        <v>4.5247241148871353E-4</v>
      </c>
      <c r="H1059" s="128">
        <f t="shared" si="1419"/>
        <v>15</v>
      </c>
      <c r="I1059" s="128">
        <f t="shared" si="1410"/>
        <v>31</v>
      </c>
      <c r="J1059" s="123">
        <f t="shared" si="1411"/>
        <v>1.0002189127046874</v>
      </c>
      <c r="K1059" s="123">
        <v>1</v>
      </c>
      <c r="L1059" s="123">
        <f t="shared" si="1375"/>
        <v>1.0002189100000001</v>
      </c>
      <c r="M1059" s="123">
        <f t="shared" si="1376"/>
        <v>614.94735646000004</v>
      </c>
      <c r="N1059" s="27">
        <f t="shared" si="1415"/>
        <v>0</v>
      </c>
      <c r="O1059" s="122">
        <f t="shared" si="1426"/>
        <v>0</v>
      </c>
      <c r="P1059" s="123">
        <f t="shared" si="1364"/>
        <v>0</v>
      </c>
      <c r="Q1059" s="122">
        <f t="shared" si="1412"/>
        <v>0.1268</v>
      </c>
      <c r="R1059" s="130">
        <f t="shared" si="1407"/>
        <v>1.004825385</v>
      </c>
      <c r="S1059" s="123">
        <f t="shared" si="1377"/>
        <v>2.9673577400000002</v>
      </c>
      <c r="T1059" s="123">
        <f t="shared" si="1413"/>
        <v>0</v>
      </c>
      <c r="U1059" s="131" t="str">
        <f t="shared" ref="U1059" si="1441">U1058</f>
        <v>J=</v>
      </c>
      <c r="V1059" s="140">
        <f t="shared" si="1368"/>
        <v>45039</v>
      </c>
      <c r="W1059" s="4"/>
      <c r="X1059" s="4"/>
      <c r="Y1059" s="4"/>
      <c r="AD1059" s="5"/>
      <c r="AI1059" s="10"/>
      <c r="AJ1059" s="10"/>
      <c r="AK1059" s="10"/>
      <c r="AL1059" s="10"/>
      <c r="AM1059" s="10"/>
      <c r="AN1059" s="10"/>
      <c r="AO1059" s="10"/>
      <c r="AP1059" s="10"/>
      <c r="AQ1059" s="10"/>
      <c r="AR1059" s="10"/>
      <c r="AS1059" s="10"/>
      <c r="AT1059" s="10"/>
      <c r="AU1059" s="10"/>
    </row>
    <row r="1060" spans="1:47" x14ac:dyDescent="0.2">
      <c r="A1060" s="125">
        <f t="shared" si="1409"/>
        <v>45024</v>
      </c>
      <c r="B1060" s="123">
        <f t="shared" si="1371"/>
        <v>618.12206271000002</v>
      </c>
      <c r="C1060" s="3">
        <f t="shared" si="1366"/>
        <v>614.81276779999996</v>
      </c>
      <c r="D1060" s="126">
        <f t="shared" si="1372"/>
        <v>1056.4179999999999</v>
      </c>
      <c r="E1060" s="175">
        <f>IF(DAY(A1059)=$A$7,VLOOKUP(A1059,[1]A!$A$15:$C$500,3),E1059)</f>
        <v>1056.896</v>
      </c>
      <c r="F1060" s="127">
        <f t="shared" si="1373"/>
        <v>44981</v>
      </c>
      <c r="G1060" s="122">
        <f t="shared" si="1374"/>
        <v>4.5247241148871353E-4</v>
      </c>
      <c r="H1060" s="128">
        <f t="shared" si="1419"/>
        <v>16</v>
      </c>
      <c r="I1060" s="128">
        <f t="shared" si="1410"/>
        <v>31</v>
      </c>
      <c r="J1060" s="123">
        <f t="shared" si="1411"/>
        <v>1.0002335085888046</v>
      </c>
      <c r="K1060" s="123">
        <v>1</v>
      </c>
      <c r="L1060" s="123">
        <f t="shared" si="1375"/>
        <v>1.0002335</v>
      </c>
      <c r="M1060" s="123">
        <f t="shared" si="1376"/>
        <v>614.95632658</v>
      </c>
      <c r="N1060" s="27">
        <f t="shared" si="1415"/>
        <v>0</v>
      </c>
      <c r="O1060" s="122">
        <f t="shared" si="1426"/>
        <v>0</v>
      </c>
      <c r="P1060" s="123">
        <f t="shared" si="1364"/>
        <v>0</v>
      </c>
      <c r="Q1060" s="122">
        <f t="shared" si="1412"/>
        <v>0.1268</v>
      </c>
      <c r="R1060" s="130">
        <f t="shared" si="1407"/>
        <v>1.005147904</v>
      </c>
      <c r="S1060" s="123">
        <f t="shared" si="1377"/>
        <v>3.16573613</v>
      </c>
      <c r="T1060" s="123">
        <f t="shared" si="1413"/>
        <v>0</v>
      </c>
      <c r="U1060" s="131" t="str">
        <f t="shared" ref="U1060" si="1442">U1059</f>
        <v>J=</v>
      </c>
      <c r="V1060" s="140">
        <f t="shared" si="1368"/>
        <v>45039</v>
      </c>
      <c r="W1060" s="4"/>
      <c r="X1060" s="4"/>
      <c r="Y1060" s="4"/>
      <c r="AD1060" s="5"/>
      <c r="AI1060" s="10"/>
      <c r="AJ1060" s="10"/>
      <c r="AK1060" s="10"/>
      <c r="AL1060" s="10"/>
      <c r="AM1060" s="10"/>
      <c r="AN1060" s="10"/>
      <c r="AO1060" s="10"/>
      <c r="AP1060" s="10"/>
      <c r="AQ1060" s="10"/>
      <c r="AR1060" s="10"/>
      <c r="AS1060" s="10"/>
      <c r="AT1060" s="10"/>
      <c r="AU1060" s="10"/>
    </row>
    <row r="1061" spans="1:47" x14ac:dyDescent="0.2">
      <c r="A1061" s="125">
        <f t="shared" si="1409"/>
        <v>45025</v>
      </c>
      <c r="B1061" s="123">
        <f t="shared" si="1371"/>
        <v>618.32948713000008</v>
      </c>
      <c r="C1061" s="3">
        <f t="shared" si="1366"/>
        <v>614.81276779999996</v>
      </c>
      <c r="D1061" s="126">
        <f t="shared" si="1372"/>
        <v>1056.4179999999999</v>
      </c>
      <c r="E1061" s="175">
        <f>IF(DAY(A1060)=$A$7,VLOOKUP(A1060,[1]A!$A$15:$C$500,3),E1060)</f>
        <v>1056.896</v>
      </c>
      <c r="F1061" s="127">
        <f t="shared" si="1373"/>
        <v>44981</v>
      </c>
      <c r="G1061" s="122">
        <f t="shared" si="1374"/>
        <v>4.5247241148871353E-4</v>
      </c>
      <c r="H1061" s="128">
        <f t="shared" si="1419"/>
        <v>17</v>
      </c>
      <c r="I1061" s="128">
        <f t="shared" si="1410"/>
        <v>31</v>
      </c>
      <c r="J1061" s="123">
        <f t="shared" si="1411"/>
        <v>1.0002481046859151</v>
      </c>
      <c r="K1061" s="123">
        <v>1</v>
      </c>
      <c r="L1061" s="123">
        <f t="shared" si="1375"/>
        <v>1.0002481000000001</v>
      </c>
      <c r="M1061" s="123">
        <f t="shared" si="1376"/>
        <v>614.96530284000005</v>
      </c>
      <c r="N1061" s="27">
        <f t="shared" si="1415"/>
        <v>0</v>
      </c>
      <c r="O1061" s="122">
        <f t="shared" si="1426"/>
        <v>0</v>
      </c>
      <c r="P1061" s="123">
        <f t="shared" si="1364"/>
        <v>0</v>
      </c>
      <c r="Q1061" s="122">
        <f t="shared" si="1412"/>
        <v>0.1268</v>
      </c>
      <c r="R1061" s="130">
        <f t="shared" si="1407"/>
        <v>1.0054705269999999</v>
      </c>
      <c r="S1061" s="123">
        <f t="shared" si="1377"/>
        <v>3.3641842899999999</v>
      </c>
      <c r="T1061" s="123">
        <f t="shared" si="1413"/>
        <v>0</v>
      </c>
      <c r="U1061" s="131" t="str">
        <f t="shared" ref="U1061" si="1443">U1060</f>
        <v>J=</v>
      </c>
      <c r="V1061" s="140">
        <f t="shared" si="1368"/>
        <v>45039</v>
      </c>
      <c r="W1061" s="4"/>
      <c r="X1061" s="4"/>
      <c r="Y1061" s="4"/>
      <c r="AD1061" s="5"/>
      <c r="AI1061" s="10"/>
      <c r="AJ1061" s="10"/>
      <c r="AK1061" s="10"/>
      <c r="AL1061" s="10"/>
      <c r="AM1061" s="10"/>
      <c r="AN1061" s="10"/>
      <c r="AO1061" s="10"/>
      <c r="AP1061" s="10"/>
      <c r="AQ1061" s="10"/>
      <c r="AR1061" s="10"/>
      <c r="AS1061" s="10"/>
      <c r="AT1061" s="10"/>
      <c r="AU1061" s="10"/>
    </row>
    <row r="1062" spans="1:47" x14ac:dyDescent="0.2">
      <c r="A1062" s="125">
        <f t="shared" si="1409"/>
        <v>45026</v>
      </c>
      <c r="B1062" s="123">
        <f t="shared" si="1371"/>
        <v>618.53698068999995</v>
      </c>
      <c r="C1062" s="3">
        <f t="shared" si="1366"/>
        <v>614.81276779999996</v>
      </c>
      <c r="D1062" s="126">
        <f t="shared" si="1372"/>
        <v>1056.4179999999999</v>
      </c>
      <c r="E1062" s="175">
        <f>IF(DAY(A1061)=$A$7,VLOOKUP(A1061,[1]A!$A$15:$C$500,3),E1061)</f>
        <v>1056.896</v>
      </c>
      <c r="F1062" s="127">
        <f t="shared" si="1373"/>
        <v>44981</v>
      </c>
      <c r="G1062" s="122">
        <f t="shared" si="1374"/>
        <v>4.5247241148871353E-4</v>
      </c>
      <c r="H1062" s="128">
        <f t="shared" si="1419"/>
        <v>18</v>
      </c>
      <c r="I1062" s="128">
        <f t="shared" si="1410"/>
        <v>31</v>
      </c>
      <c r="J1062" s="123">
        <f t="shared" si="1411"/>
        <v>1.0002627009960219</v>
      </c>
      <c r="K1062" s="123">
        <v>1</v>
      </c>
      <c r="L1062" s="123">
        <f t="shared" si="1375"/>
        <v>1.0002626999999999</v>
      </c>
      <c r="M1062" s="123">
        <f t="shared" si="1376"/>
        <v>614.97427911</v>
      </c>
      <c r="N1062" s="27">
        <f t="shared" si="1415"/>
        <v>0</v>
      </c>
      <c r="O1062" s="122">
        <f t="shared" si="1426"/>
        <v>0</v>
      </c>
      <c r="P1062" s="123">
        <f t="shared" si="1364"/>
        <v>0</v>
      </c>
      <c r="Q1062" s="122">
        <f t="shared" si="1412"/>
        <v>0.1268</v>
      </c>
      <c r="R1062" s="130">
        <f t="shared" si="1407"/>
        <v>1.005793253</v>
      </c>
      <c r="S1062" s="123">
        <f t="shared" si="1377"/>
        <v>3.5627015800000001</v>
      </c>
      <c r="T1062" s="123">
        <f t="shared" si="1413"/>
        <v>0</v>
      </c>
      <c r="U1062" s="131" t="str">
        <f t="shared" ref="U1062" si="1444">U1061</f>
        <v>J=</v>
      </c>
      <c r="V1062" s="140">
        <f t="shared" si="1368"/>
        <v>45039</v>
      </c>
      <c r="W1062" s="4"/>
      <c r="X1062" s="4"/>
      <c r="Y1062" s="4"/>
      <c r="AD1062" s="5"/>
      <c r="AI1062" s="10"/>
      <c r="AJ1062" s="10"/>
      <c r="AK1062" s="10"/>
      <c r="AL1062" s="10"/>
      <c r="AM1062" s="10"/>
      <c r="AN1062" s="10"/>
      <c r="AO1062" s="10"/>
      <c r="AP1062" s="10"/>
      <c r="AQ1062" s="10"/>
      <c r="AR1062" s="10"/>
      <c r="AS1062" s="10"/>
      <c r="AT1062" s="10"/>
      <c r="AU1062" s="10"/>
    </row>
    <row r="1063" spans="1:47" x14ac:dyDescent="0.2">
      <c r="A1063" s="125">
        <f t="shared" si="1409"/>
        <v>45027</v>
      </c>
      <c r="B1063" s="123">
        <f t="shared" si="1371"/>
        <v>618.74453782000001</v>
      </c>
      <c r="C1063" s="3">
        <f t="shared" si="1366"/>
        <v>614.81276779999996</v>
      </c>
      <c r="D1063" s="126">
        <f t="shared" si="1372"/>
        <v>1056.4179999999999</v>
      </c>
      <c r="E1063" s="175">
        <f>IF(DAY(A1062)=$A$7,VLOOKUP(A1062,[1]A!$A$15:$C$500,3),E1062)</f>
        <v>1056.896</v>
      </c>
      <c r="F1063" s="127">
        <f t="shared" si="1373"/>
        <v>44981</v>
      </c>
      <c r="G1063" s="122">
        <f t="shared" si="1374"/>
        <v>4.5247241148871353E-4</v>
      </c>
      <c r="H1063" s="128">
        <f t="shared" si="1419"/>
        <v>19</v>
      </c>
      <c r="I1063" s="128">
        <f t="shared" si="1410"/>
        <v>31</v>
      </c>
      <c r="J1063" s="123">
        <f t="shared" si="1411"/>
        <v>1.0002772975191281</v>
      </c>
      <c r="K1063" s="123">
        <v>1</v>
      </c>
      <c r="L1063" s="123">
        <f t="shared" si="1375"/>
        <v>1.0002772900000001</v>
      </c>
      <c r="M1063" s="123">
        <f t="shared" si="1376"/>
        <v>614.98324922999996</v>
      </c>
      <c r="N1063" s="27">
        <f t="shared" si="1415"/>
        <v>0</v>
      </c>
      <c r="O1063" s="122">
        <f t="shared" si="1426"/>
        <v>0</v>
      </c>
      <c r="P1063" s="123">
        <f t="shared" si="1364"/>
        <v>0</v>
      </c>
      <c r="Q1063" s="122">
        <f t="shared" si="1412"/>
        <v>0.1268</v>
      </c>
      <c r="R1063" s="130">
        <f t="shared" si="1407"/>
        <v>1.006116083</v>
      </c>
      <c r="S1063" s="123">
        <f t="shared" si="1377"/>
        <v>3.7612885899999999</v>
      </c>
      <c r="T1063" s="123">
        <f t="shared" si="1413"/>
        <v>0</v>
      </c>
      <c r="U1063" s="131" t="str">
        <f t="shared" ref="U1063" si="1445">U1062</f>
        <v>J=</v>
      </c>
      <c r="V1063" s="140">
        <f t="shared" si="1368"/>
        <v>45039</v>
      </c>
      <c r="W1063" s="4"/>
      <c r="X1063" s="4"/>
      <c r="Y1063" s="4"/>
      <c r="AD1063" s="5"/>
      <c r="AI1063" s="10"/>
      <c r="AJ1063" s="10"/>
      <c r="AK1063" s="10"/>
      <c r="AL1063" s="10"/>
      <c r="AM1063" s="10"/>
      <c r="AN1063" s="10"/>
      <c r="AO1063" s="10"/>
      <c r="AP1063" s="10"/>
      <c r="AQ1063" s="10"/>
      <c r="AR1063" s="10"/>
      <c r="AS1063" s="10"/>
      <c r="AT1063" s="10"/>
      <c r="AU1063" s="10"/>
    </row>
    <row r="1064" spans="1:47" x14ac:dyDescent="0.2">
      <c r="A1064" s="125">
        <f t="shared" si="1409"/>
        <v>45028</v>
      </c>
      <c r="B1064" s="123">
        <f t="shared" si="1371"/>
        <v>618.95217026</v>
      </c>
      <c r="C1064" s="3">
        <f t="shared" si="1366"/>
        <v>614.81276779999996</v>
      </c>
      <c r="D1064" s="126">
        <f t="shared" si="1372"/>
        <v>1056.4179999999999</v>
      </c>
      <c r="E1064" s="175">
        <f>IF(DAY(A1063)=$A$7,VLOOKUP(A1063,[1]A!$A$15:$C$500,3),E1063)</f>
        <v>1056.896</v>
      </c>
      <c r="F1064" s="127">
        <f t="shared" si="1373"/>
        <v>44981</v>
      </c>
      <c r="G1064" s="122">
        <f t="shared" si="1374"/>
        <v>4.5247241148871353E-4</v>
      </c>
      <c r="H1064" s="128">
        <f t="shared" si="1419"/>
        <v>20</v>
      </c>
      <c r="I1064" s="128">
        <f t="shared" si="1410"/>
        <v>31</v>
      </c>
      <c r="J1064" s="123">
        <f t="shared" si="1411"/>
        <v>1.0002918942552368</v>
      </c>
      <c r="K1064" s="123">
        <v>1</v>
      </c>
      <c r="L1064" s="123">
        <f t="shared" si="1375"/>
        <v>1.00029189</v>
      </c>
      <c r="M1064" s="123">
        <f t="shared" si="1376"/>
        <v>614.99222549000001</v>
      </c>
      <c r="N1064" s="27">
        <f t="shared" si="1415"/>
        <v>0</v>
      </c>
      <c r="O1064" s="122">
        <f t="shared" si="1426"/>
        <v>0</v>
      </c>
      <c r="P1064" s="123">
        <f t="shared" si="1364"/>
        <v>0</v>
      </c>
      <c r="Q1064" s="122">
        <f t="shared" si="1412"/>
        <v>0.1268</v>
      </c>
      <c r="R1064" s="130">
        <f t="shared" si="1407"/>
        <v>1.0064390160000001</v>
      </c>
      <c r="S1064" s="123">
        <f t="shared" si="1377"/>
        <v>3.9599447699999999</v>
      </c>
      <c r="T1064" s="123">
        <f t="shared" si="1413"/>
        <v>0</v>
      </c>
      <c r="U1064" s="131" t="str">
        <f t="shared" ref="U1064" si="1446">U1063</f>
        <v>J=</v>
      </c>
      <c r="V1064" s="140">
        <f t="shared" si="1368"/>
        <v>45039</v>
      </c>
      <c r="W1064" s="4"/>
      <c r="X1064" s="4"/>
      <c r="Y1064" s="4"/>
      <c r="AD1064" s="5"/>
      <c r="AI1064" s="10"/>
      <c r="AJ1064" s="10"/>
      <c r="AK1064" s="10"/>
      <c r="AL1064" s="10"/>
      <c r="AM1064" s="10"/>
      <c r="AN1064" s="10"/>
      <c r="AO1064" s="10"/>
      <c r="AP1064" s="10"/>
      <c r="AQ1064" s="10"/>
      <c r="AR1064" s="10"/>
      <c r="AS1064" s="10"/>
      <c r="AT1064" s="10"/>
      <c r="AU1064" s="10"/>
    </row>
    <row r="1065" spans="1:47" x14ac:dyDescent="0.2">
      <c r="A1065" s="125">
        <f t="shared" si="1409"/>
        <v>45029</v>
      </c>
      <c r="B1065" s="123">
        <f t="shared" si="1371"/>
        <v>619.15987247999999</v>
      </c>
      <c r="C1065" s="3">
        <f t="shared" si="1366"/>
        <v>614.81276779999996</v>
      </c>
      <c r="D1065" s="126">
        <f t="shared" si="1372"/>
        <v>1056.4179999999999</v>
      </c>
      <c r="E1065" s="175">
        <f>IF(DAY(A1064)=$A$7,VLOOKUP(A1064,[1]A!$A$15:$C$500,3),E1064)</f>
        <v>1056.896</v>
      </c>
      <c r="F1065" s="127">
        <f t="shared" si="1373"/>
        <v>44981</v>
      </c>
      <c r="G1065" s="122">
        <f t="shared" si="1374"/>
        <v>4.5247241148871353E-4</v>
      </c>
      <c r="H1065" s="128">
        <f t="shared" si="1419"/>
        <v>21</v>
      </c>
      <c r="I1065" s="128">
        <f t="shared" si="1410"/>
        <v>31</v>
      </c>
      <c r="J1065" s="123">
        <f t="shared" si="1411"/>
        <v>1.0003064912043511</v>
      </c>
      <c r="K1065" s="123">
        <v>1</v>
      </c>
      <c r="L1065" s="123">
        <f t="shared" si="1375"/>
        <v>1.00030649</v>
      </c>
      <c r="M1065" s="123">
        <f t="shared" si="1376"/>
        <v>615.00120175999996</v>
      </c>
      <c r="N1065" s="27">
        <f t="shared" si="1415"/>
        <v>0</v>
      </c>
      <c r="O1065" s="122">
        <f t="shared" si="1426"/>
        <v>0</v>
      </c>
      <c r="P1065" s="123">
        <f t="shared" si="1364"/>
        <v>0</v>
      </c>
      <c r="Q1065" s="122">
        <f t="shared" si="1412"/>
        <v>0.1268</v>
      </c>
      <c r="R1065" s="130">
        <f t="shared" si="1407"/>
        <v>1.0067620530000001</v>
      </c>
      <c r="S1065" s="123">
        <f t="shared" si="1377"/>
        <v>4.1586707199999999</v>
      </c>
      <c r="T1065" s="123">
        <f t="shared" si="1413"/>
        <v>0</v>
      </c>
      <c r="U1065" s="131" t="str">
        <f t="shared" ref="U1065" si="1447">U1064</f>
        <v>J=</v>
      </c>
      <c r="V1065" s="140">
        <f t="shared" si="1368"/>
        <v>45039</v>
      </c>
      <c r="W1065" s="4"/>
      <c r="X1065" s="4"/>
      <c r="Y1065" s="4"/>
      <c r="AD1065" s="5"/>
      <c r="AI1065" s="10"/>
      <c r="AJ1065" s="10"/>
      <c r="AK1065" s="10"/>
      <c r="AL1065" s="10"/>
      <c r="AM1065" s="10"/>
      <c r="AN1065" s="10"/>
      <c r="AO1065" s="10"/>
      <c r="AP1065" s="10"/>
      <c r="AQ1065" s="10"/>
      <c r="AR1065" s="10"/>
      <c r="AS1065" s="10"/>
      <c r="AT1065" s="10"/>
      <c r="AU1065" s="10"/>
    </row>
    <row r="1066" spans="1:47" x14ac:dyDescent="0.2">
      <c r="A1066" s="125">
        <f t="shared" si="1409"/>
        <v>45030</v>
      </c>
      <c r="B1066" s="123">
        <f t="shared" si="1371"/>
        <v>619.36763764</v>
      </c>
      <c r="C1066" s="3">
        <f t="shared" si="1366"/>
        <v>614.81276779999996</v>
      </c>
      <c r="D1066" s="126">
        <f t="shared" si="1372"/>
        <v>1056.4179999999999</v>
      </c>
      <c r="E1066" s="175">
        <f>IF(DAY(A1065)=$A$7,VLOOKUP(A1065,[1]A!$A$15:$C$500,3),E1065)</f>
        <v>1056.896</v>
      </c>
      <c r="F1066" s="127">
        <f t="shared" si="1373"/>
        <v>44981</v>
      </c>
      <c r="G1066" s="122">
        <f t="shared" si="1374"/>
        <v>4.5247241148871353E-4</v>
      </c>
      <c r="H1066" s="128">
        <f t="shared" si="1419"/>
        <v>22</v>
      </c>
      <c r="I1066" s="128">
        <f t="shared" si="1410"/>
        <v>31</v>
      </c>
      <c r="J1066" s="123">
        <f t="shared" si="1411"/>
        <v>1.0003210883664742</v>
      </c>
      <c r="K1066" s="123">
        <v>1</v>
      </c>
      <c r="L1066" s="123">
        <f t="shared" si="1375"/>
        <v>1.00032108</v>
      </c>
      <c r="M1066" s="123">
        <f t="shared" si="1376"/>
        <v>615.01017188000003</v>
      </c>
      <c r="N1066" s="27">
        <f t="shared" si="1415"/>
        <v>0</v>
      </c>
      <c r="O1066" s="122">
        <f t="shared" si="1426"/>
        <v>0</v>
      </c>
      <c r="P1066" s="123">
        <f t="shared" ref="P1066:P1129" si="1448">IF(O1066&gt;0,TRUNC(O1066*M1066,8),0)</f>
        <v>0</v>
      </c>
      <c r="Q1066" s="122">
        <f t="shared" si="1412"/>
        <v>0.1268</v>
      </c>
      <c r="R1066" s="130">
        <f t="shared" si="1407"/>
        <v>1.007085193</v>
      </c>
      <c r="S1066" s="123">
        <f t="shared" si="1377"/>
        <v>4.3574657600000002</v>
      </c>
      <c r="T1066" s="123">
        <f t="shared" si="1413"/>
        <v>0</v>
      </c>
      <c r="U1066" s="131" t="str">
        <f t="shared" ref="U1066" si="1449">U1065</f>
        <v>J=</v>
      </c>
      <c r="V1066" s="140">
        <f t="shared" si="1368"/>
        <v>45039</v>
      </c>
      <c r="W1066" s="4"/>
      <c r="X1066" s="4"/>
      <c r="Y1066" s="4"/>
      <c r="AD1066" s="5"/>
      <c r="AI1066" s="10"/>
      <c r="AJ1066" s="10"/>
      <c r="AK1066" s="10"/>
      <c r="AL1066" s="10"/>
      <c r="AM1066" s="10"/>
      <c r="AN1066" s="10"/>
      <c r="AO1066" s="10"/>
      <c r="AP1066" s="10"/>
      <c r="AQ1066" s="10"/>
      <c r="AR1066" s="10"/>
      <c r="AS1066" s="10"/>
      <c r="AT1066" s="10"/>
      <c r="AU1066" s="10"/>
    </row>
    <row r="1067" spans="1:47" x14ac:dyDescent="0.2">
      <c r="A1067" s="125">
        <f t="shared" si="1409"/>
        <v>45031</v>
      </c>
      <c r="B1067" s="123">
        <f t="shared" si="1371"/>
        <v>619.57547935999992</v>
      </c>
      <c r="C1067" s="3">
        <f t="shared" ref="C1067:C1130" si="1450">IF(N1066&gt;0,M1066-P1066,C1066)</f>
        <v>614.81276779999996</v>
      </c>
      <c r="D1067" s="126">
        <f t="shared" si="1372"/>
        <v>1056.4179999999999</v>
      </c>
      <c r="E1067" s="175">
        <f>IF(DAY(A1066)=$A$7,VLOOKUP(A1066,[1]A!$A$15:$C$500,3),E1066)</f>
        <v>1056.896</v>
      </c>
      <c r="F1067" s="127">
        <f t="shared" si="1373"/>
        <v>44981</v>
      </c>
      <c r="G1067" s="122">
        <f t="shared" si="1374"/>
        <v>4.5247241148871353E-4</v>
      </c>
      <c r="H1067" s="128">
        <f t="shared" si="1419"/>
        <v>23</v>
      </c>
      <c r="I1067" s="128">
        <f t="shared" si="1410"/>
        <v>31</v>
      </c>
      <c r="J1067" s="123">
        <f t="shared" si="1411"/>
        <v>1.0003356857416092</v>
      </c>
      <c r="K1067" s="123">
        <v>1</v>
      </c>
      <c r="L1067" s="123">
        <f t="shared" si="1375"/>
        <v>1.0003356800000001</v>
      </c>
      <c r="M1067" s="123">
        <f t="shared" si="1376"/>
        <v>615.01914813999997</v>
      </c>
      <c r="N1067" s="27">
        <f t="shared" si="1415"/>
        <v>0</v>
      </c>
      <c r="O1067" s="122">
        <f t="shared" si="1426"/>
        <v>0</v>
      </c>
      <c r="P1067" s="123">
        <f t="shared" si="1448"/>
        <v>0</v>
      </c>
      <c r="Q1067" s="122">
        <f t="shared" si="1412"/>
        <v>0.1268</v>
      </c>
      <c r="R1067" s="130">
        <f t="shared" si="1407"/>
        <v>1.0074084379999999</v>
      </c>
      <c r="S1067" s="123">
        <f t="shared" si="1377"/>
        <v>4.5563312199999997</v>
      </c>
      <c r="T1067" s="123">
        <f t="shared" si="1413"/>
        <v>0</v>
      </c>
      <c r="U1067" s="131" t="str">
        <f t="shared" ref="U1067" si="1451">U1066</f>
        <v>J=</v>
      </c>
      <c r="V1067" s="140">
        <f t="shared" ref="V1067:V1130" si="1452">VLOOKUP(A1066,$Y$10:$AG$60,9)</f>
        <v>45039</v>
      </c>
      <c r="W1067" s="4"/>
      <c r="X1067" s="4"/>
      <c r="Y1067" s="4"/>
      <c r="AD1067" s="5"/>
      <c r="AI1067" s="10"/>
      <c r="AJ1067" s="10"/>
      <c r="AK1067" s="10"/>
      <c r="AL1067" s="10"/>
      <c r="AM1067" s="10"/>
      <c r="AN1067" s="10"/>
      <c r="AO1067" s="10"/>
      <c r="AP1067" s="10"/>
      <c r="AQ1067" s="10"/>
      <c r="AR1067" s="10"/>
      <c r="AS1067" s="10"/>
      <c r="AT1067" s="10"/>
      <c r="AU1067" s="10"/>
    </row>
    <row r="1068" spans="1:47" x14ac:dyDescent="0.2">
      <c r="A1068" s="125">
        <f t="shared" si="1409"/>
        <v>45032</v>
      </c>
      <c r="B1068" s="123">
        <f t="shared" si="1371"/>
        <v>619.78339025000002</v>
      </c>
      <c r="C1068" s="3">
        <f t="shared" si="1450"/>
        <v>614.81276779999996</v>
      </c>
      <c r="D1068" s="126">
        <f t="shared" si="1372"/>
        <v>1056.4179999999999</v>
      </c>
      <c r="E1068" s="175">
        <f>IF(DAY(A1067)=$A$7,VLOOKUP(A1067,[1]A!$A$15:$C$500,3),E1067)</f>
        <v>1056.896</v>
      </c>
      <c r="F1068" s="127">
        <f t="shared" si="1373"/>
        <v>44981</v>
      </c>
      <c r="G1068" s="122">
        <f t="shared" si="1374"/>
        <v>4.5247241148871353E-4</v>
      </c>
      <c r="H1068" s="128">
        <f t="shared" si="1419"/>
        <v>24</v>
      </c>
      <c r="I1068" s="128">
        <f t="shared" si="1410"/>
        <v>31</v>
      </c>
      <c r="J1068" s="123">
        <f t="shared" si="1411"/>
        <v>1.0003502833297591</v>
      </c>
      <c r="K1068" s="123">
        <v>1</v>
      </c>
      <c r="L1068" s="123">
        <f t="shared" si="1375"/>
        <v>1.0003502799999999</v>
      </c>
      <c r="M1068" s="123">
        <f t="shared" si="1376"/>
        <v>615.02812441000003</v>
      </c>
      <c r="N1068" s="27">
        <f t="shared" si="1415"/>
        <v>0</v>
      </c>
      <c r="O1068" s="122">
        <f t="shared" si="1426"/>
        <v>0</v>
      </c>
      <c r="P1068" s="123">
        <f t="shared" si="1448"/>
        <v>0</v>
      </c>
      <c r="Q1068" s="122">
        <f t="shared" si="1412"/>
        <v>0.1268</v>
      </c>
      <c r="R1068" s="130">
        <f t="shared" si="1407"/>
        <v>1.0077317859999999</v>
      </c>
      <c r="S1068" s="123">
        <f t="shared" si="1377"/>
        <v>4.7552658399999999</v>
      </c>
      <c r="T1068" s="123">
        <f t="shared" si="1413"/>
        <v>0</v>
      </c>
      <c r="U1068" s="131" t="str">
        <f t="shared" ref="U1068" si="1453">U1067</f>
        <v>J=</v>
      </c>
      <c r="V1068" s="140">
        <f t="shared" si="1452"/>
        <v>45039</v>
      </c>
      <c r="W1068" s="4"/>
      <c r="X1068" s="4"/>
      <c r="Y1068" s="4"/>
      <c r="AD1068" s="5"/>
      <c r="AI1068" s="10"/>
      <c r="AJ1068" s="10"/>
      <c r="AK1068" s="10"/>
      <c r="AL1068" s="10"/>
      <c r="AM1068" s="10"/>
      <c r="AN1068" s="10"/>
      <c r="AO1068" s="10"/>
      <c r="AP1068" s="10"/>
      <c r="AQ1068" s="10"/>
      <c r="AR1068" s="10"/>
      <c r="AS1068" s="10"/>
      <c r="AT1068" s="10"/>
      <c r="AU1068" s="10"/>
    </row>
    <row r="1069" spans="1:47" x14ac:dyDescent="0.2">
      <c r="A1069" s="125">
        <f t="shared" si="1409"/>
        <v>45033</v>
      </c>
      <c r="B1069" s="123">
        <f t="shared" si="1371"/>
        <v>619.99137089999999</v>
      </c>
      <c r="C1069" s="3">
        <f t="shared" si="1450"/>
        <v>614.81276779999996</v>
      </c>
      <c r="D1069" s="126">
        <f t="shared" si="1372"/>
        <v>1056.4179999999999</v>
      </c>
      <c r="E1069" s="175">
        <f>IF(DAY(A1068)=$A$7,VLOOKUP(A1068,[1]A!$A$15:$C$500,3),E1068)</f>
        <v>1056.896</v>
      </c>
      <c r="F1069" s="127">
        <f t="shared" si="1373"/>
        <v>44981</v>
      </c>
      <c r="G1069" s="122">
        <f t="shared" si="1374"/>
        <v>4.5247241148871353E-4</v>
      </c>
      <c r="H1069" s="128">
        <f t="shared" si="1419"/>
        <v>25</v>
      </c>
      <c r="I1069" s="128">
        <f t="shared" si="1410"/>
        <v>31</v>
      </c>
      <c r="J1069" s="123">
        <f t="shared" si="1411"/>
        <v>1.0003648811309271</v>
      </c>
      <c r="K1069" s="123">
        <v>1</v>
      </c>
      <c r="L1069" s="123">
        <f t="shared" si="1375"/>
        <v>1.00036488</v>
      </c>
      <c r="M1069" s="123">
        <f t="shared" si="1376"/>
        <v>615.03710067999998</v>
      </c>
      <c r="N1069" s="27">
        <f t="shared" si="1415"/>
        <v>0</v>
      </c>
      <c r="O1069" s="122">
        <f t="shared" si="1426"/>
        <v>0</v>
      </c>
      <c r="P1069" s="123">
        <f t="shared" si="1448"/>
        <v>0</v>
      </c>
      <c r="Q1069" s="122">
        <f t="shared" si="1412"/>
        <v>0.1268</v>
      </c>
      <c r="R1069" s="130">
        <f t="shared" si="1407"/>
        <v>1.0080552380000001</v>
      </c>
      <c r="S1069" s="123">
        <f t="shared" si="1377"/>
        <v>4.9542702199999997</v>
      </c>
      <c r="T1069" s="123">
        <f t="shared" si="1413"/>
        <v>0</v>
      </c>
      <c r="U1069" s="131" t="str">
        <f t="shared" ref="U1069" si="1454">U1068</f>
        <v>J=</v>
      </c>
      <c r="V1069" s="140">
        <f t="shared" si="1452"/>
        <v>45039</v>
      </c>
      <c r="W1069" s="4"/>
      <c r="X1069" s="4"/>
      <c r="Y1069" s="4"/>
      <c r="AD1069" s="5"/>
      <c r="AI1069" s="10"/>
      <c r="AJ1069" s="10"/>
      <c r="AK1069" s="10"/>
      <c r="AL1069" s="10"/>
      <c r="AM1069" s="10"/>
      <c r="AN1069" s="10"/>
      <c r="AO1069" s="10"/>
      <c r="AP1069" s="10"/>
      <c r="AQ1069" s="10"/>
      <c r="AR1069" s="10"/>
      <c r="AS1069" s="10"/>
      <c r="AT1069" s="10"/>
      <c r="AU1069" s="10"/>
    </row>
    <row r="1070" spans="1:47" x14ac:dyDescent="0.2">
      <c r="A1070" s="125">
        <f t="shared" si="1409"/>
        <v>45034</v>
      </c>
      <c r="B1070" s="123">
        <f t="shared" ref="B1070:B1133" si="1455">(M1070+S1070)</f>
        <v>620.19941451</v>
      </c>
      <c r="C1070" s="3">
        <f t="shared" si="1450"/>
        <v>614.81276779999996</v>
      </c>
      <c r="D1070" s="126">
        <f t="shared" ref="D1070:D1133" si="1456">IF(E1070=E1069,D1069,E1069)</f>
        <v>1056.4179999999999</v>
      </c>
      <c r="E1070" s="175">
        <f>IF(DAY(A1069)=$A$7,VLOOKUP(A1069,[1]A!$A$15:$C$500,3),E1069)</f>
        <v>1056.896</v>
      </c>
      <c r="F1070" s="127">
        <f t="shared" ref="F1070:F1133" si="1457">IF(D1070=D1069,F1069,EDATE(A1070,-1))</f>
        <v>44981</v>
      </c>
      <c r="G1070" s="122">
        <f t="shared" ref="G1070:G1133" si="1458">(E1070/D1070)-1</f>
        <v>4.5247241148871353E-4</v>
      </c>
      <c r="H1070" s="128">
        <f t="shared" si="1419"/>
        <v>26</v>
      </c>
      <c r="I1070" s="128">
        <f t="shared" si="1410"/>
        <v>31</v>
      </c>
      <c r="J1070" s="123">
        <f t="shared" si="1411"/>
        <v>1.0003794791451164</v>
      </c>
      <c r="K1070" s="123">
        <v>1</v>
      </c>
      <c r="L1070" s="123">
        <f t="shared" ref="L1070:L1133" si="1459">TRUNC(J1070*K1070,8)</f>
        <v>1.0003794699999999</v>
      </c>
      <c r="M1070" s="123">
        <f t="shared" ref="M1070:M1133" si="1460">TRUNC(C1070*L1070,8)</f>
        <v>615.04607080000005</v>
      </c>
      <c r="N1070" s="27">
        <f t="shared" si="1415"/>
        <v>0</v>
      </c>
      <c r="O1070" s="122">
        <f t="shared" si="1426"/>
        <v>0</v>
      </c>
      <c r="P1070" s="123">
        <f t="shared" si="1448"/>
        <v>0</v>
      </c>
      <c r="Q1070" s="122">
        <f t="shared" si="1412"/>
        <v>0.1268</v>
      </c>
      <c r="R1070" s="130">
        <f t="shared" si="1407"/>
        <v>1.0083787930000001</v>
      </c>
      <c r="S1070" s="123">
        <f t="shared" ref="S1070:S1133" si="1461">TRUNC(M1070*(R1070-1),8)</f>
        <v>5.1533437099999997</v>
      </c>
      <c r="T1070" s="123">
        <f t="shared" si="1413"/>
        <v>0</v>
      </c>
      <c r="U1070" s="131" t="str">
        <f t="shared" ref="U1070" si="1462">U1069</f>
        <v>J=</v>
      </c>
      <c r="V1070" s="140">
        <f t="shared" si="1452"/>
        <v>45039</v>
      </c>
      <c r="W1070" s="4"/>
      <c r="X1070" s="4"/>
      <c r="Y1070" s="4"/>
      <c r="AD1070" s="5"/>
      <c r="AI1070" s="10"/>
      <c r="AJ1070" s="10"/>
      <c r="AK1070" s="10"/>
      <c r="AL1070" s="10"/>
      <c r="AM1070" s="10"/>
      <c r="AN1070" s="10"/>
      <c r="AO1070" s="10"/>
      <c r="AP1070" s="10"/>
      <c r="AQ1070" s="10"/>
      <c r="AR1070" s="10"/>
      <c r="AS1070" s="10"/>
      <c r="AT1070" s="10"/>
      <c r="AU1070" s="10"/>
    </row>
    <row r="1071" spans="1:47" x14ac:dyDescent="0.2">
      <c r="A1071" s="125">
        <f t="shared" si="1409"/>
        <v>45035</v>
      </c>
      <c r="B1071" s="123">
        <f t="shared" si="1455"/>
        <v>620.40753469000003</v>
      </c>
      <c r="C1071" s="3">
        <f t="shared" si="1450"/>
        <v>614.81276779999996</v>
      </c>
      <c r="D1071" s="126">
        <f t="shared" si="1456"/>
        <v>1056.4179999999999</v>
      </c>
      <c r="E1071" s="175">
        <f>IF(DAY(A1070)=$A$7,VLOOKUP(A1070,[1]A!$A$15:$C$500,3),E1070)</f>
        <v>1056.896</v>
      </c>
      <c r="F1071" s="127">
        <f t="shared" si="1457"/>
        <v>44981</v>
      </c>
      <c r="G1071" s="122">
        <f t="shared" si="1458"/>
        <v>4.5247241148871353E-4</v>
      </c>
      <c r="H1071" s="128">
        <f t="shared" si="1419"/>
        <v>27</v>
      </c>
      <c r="I1071" s="128">
        <f t="shared" si="1410"/>
        <v>31</v>
      </c>
      <c r="J1071" s="123">
        <f t="shared" si="1411"/>
        <v>1.0003940773723297</v>
      </c>
      <c r="K1071" s="123">
        <v>1</v>
      </c>
      <c r="L1071" s="123">
        <f t="shared" si="1459"/>
        <v>1.00039407</v>
      </c>
      <c r="M1071" s="123">
        <f t="shared" si="1460"/>
        <v>615.05504705999999</v>
      </c>
      <c r="N1071" s="27">
        <f t="shared" si="1415"/>
        <v>0</v>
      </c>
      <c r="O1071" s="122">
        <f t="shared" si="1426"/>
        <v>0</v>
      </c>
      <c r="P1071" s="123">
        <f t="shared" si="1448"/>
        <v>0</v>
      </c>
      <c r="Q1071" s="122">
        <f t="shared" si="1412"/>
        <v>0.1268</v>
      </c>
      <c r="R1071" s="130">
        <f t="shared" si="1407"/>
        <v>1.0087024529999999</v>
      </c>
      <c r="S1071" s="123">
        <f t="shared" si="1461"/>
        <v>5.3524876299999997</v>
      </c>
      <c r="T1071" s="123">
        <f t="shared" si="1413"/>
        <v>0</v>
      </c>
      <c r="U1071" s="131" t="str">
        <f t="shared" ref="U1071" si="1463">U1070</f>
        <v>J=</v>
      </c>
      <c r="V1071" s="140">
        <f t="shared" si="1452"/>
        <v>45039</v>
      </c>
      <c r="W1071" s="4"/>
      <c r="X1071" s="4"/>
      <c r="Y1071" s="4"/>
      <c r="AD1071" s="5"/>
      <c r="AI1071" s="12"/>
      <c r="AJ1071" s="12"/>
      <c r="AK1071" s="12"/>
      <c r="AL1071" s="12"/>
      <c r="AM1071" s="12"/>
      <c r="AN1071" s="12"/>
      <c r="AO1071" s="12"/>
      <c r="AP1071" s="12"/>
      <c r="AQ1071" s="12"/>
      <c r="AR1071" s="12"/>
      <c r="AS1071" s="12"/>
      <c r="AT1071" s="12"/>
      <c r="AU1071" s="12"/>
    </row>
    <row r="1072" spans="1:47" x14ac:dyDescent="0.2">
      <c r="A1072" s="125">
        <f t="shared" si="1409"/>
        <v>45036</v>
      </c>
      <c r="B1072" s="123">
        <f t="shared" si="1455"/>
        <v>620.61572405000004</v>
      </c>
      <c r="C1072" s="3">
        <f t="shared" si="1450"/>
        <v>614.81276779999996</v>
      </c>
      <c r="D1072" s="126">
        <f t="shared" si="1456"/>
        <v>1056.4179999999999</v>
      </c>
      <c r="E1072" s="175">
        <f>IF(DAY(A1071)=$A$7,VLOOKUP(A1071,[1]A!$A$15:$C$500,3),E1071)</f>
        <v>1056.896</v>
      </c>
      <c r="F1072" s="127">
        <f t="shared" si="1457"/>
        <v>44981</v>
      </c>
      <c r="G1072" s="122">
        <f t="shared" si="1458"/>
        <v>4.5247241148871353E-4</v>
      </c>
      <c r="H1072" s="128">
        <f t="shared" si="1419"/>
        <v>28</v>
      </c>
      <c r="I1072" s="128">
        <f t="shared" si="1410"/>
        <v>31</v>
      </c>
      <c r="J1072" s="123">
        <f t="shared" si="1411"/>
        <v>1.0004086758125705</v>
      </c>
      <c r="K1072" s="123">
        <v>1</v>
      </c>
      <c r="L1072" s="123">
        <f t="shared" si="1459"/>
        <v>1.0004086700000001</v>
      </c>
      <c r="M1072" s="123">
        <f t="shared" si="1460"/>
        <v>615.06402333000005</v>
      </c>
      <c r="N1072" s="27">
        <f t="shared" si="1415"/>
        <v>0</v>
      </c>
      <c r="O1072" s="122">
        <f t="shared" si="1426"/>
        <v>0</v>
      </c>
      <c r="P1072" s="123">
        <f t="shared" si="1448"/>
        <v>0</v>
      </c>
      <c r="Q1072" s="122">
        <f t="shared" si="1412"/>
        <v>0.1268</v>
      </c>
      <c r="R1072" s="130">
        <f t="shared" si="1407"/>
        <v>1.0090262160000001</v>
      </c>
      <c r="S1072" s="123">
        <f t="shared" si="1461"/>
        <v>5.5517007200000004</v>
      </c>
      <c r="T1072" s="123">
        <f t="shared" si="1413"/>
        <v>0</v>
      </c>
      <c r="U1072" s="131" t="str">
        <f t="shared" ref="U1072" si="1464">U1071</f>
        <v>J=</v>
      </c>
      <c r="V1072" s="140">
        <f t="shared" si="1452"/>
        <v>45039</v>
      </c>
      <c r="W1072" s="4"/>
      <c r="X1072" s="4"/>
      <c r="Y1072" s="4"/>
      <c r="AD1072" s="5"/>
      <c r="AI1072" s="13"/>
      <c r="AJ1072" s="13"/>
      <c r="AK1072" s="13"/>
      <c r="AL1072" s="13"/>
      <c r="AM1072" s="13"/>
      <c r="AN1072" s="13"/>
      <c r="AO1072" s="13"/>
      <c r="AP1072" s="13"/>
      <c r="AQ1072" s="13"/>
      <c r="AR1072" s="13"/>
      <c r="AS1072" s="13"/>
      <c r="AT1072" s="13"/>
      <c r="AU1072" s="13"/>
    </row>
    <row r="1073" spans="1:161" x14ac:dyDescent="0.2">
      <c r="A1073" s="125">
        <f t="shared" si="1409"/>
        <v>45037</v>
      </c>
      <c r="B1073" s="123">
        <f t="shared" si="1455"/>
        <v>620.82398380999996</v>
      </c>
      <c r="C1073" s="3">
        <f t="shared" si="1450"/>
        <v>614.81276779999996</v>
      </c>
      <c r="D1073" s="126">
        <f t="shared" si="1456"/>
        <v>1056.4179999999999</v>
      </c>
      <c r="E1073" s="175">
        <f>IF(DAY(A1072)=$A$7,VLOOKUP(A1072,[1]A!$A$15:$C$500,3),E1072)</f>
        <v>1056.896</v>
      </c>
      <c r="F1073" s="127">
        <f t="shared" si="1457"/>
        <v>44981</v>
      </c>
      <c r="G1073" s="122">
        <f t="shared" si="1458"/>
        <v>4.5247241148871353E-4</v>
      </c>
      <c r="H1073" s="128">
        <f t="shared" si="1419"/>
        <v>29</v>
      </c>
      <c r="I1073" s="128">
        <f t="shared" si="1410"/>
        <v>31</v>
      </c>
      <c r="J1073" s="123">
        <f t="shared" si="1411"/>
        <v>1.0004232744658419</v>
      </c>
      <c r="K1073" s="123">
        <v>1</v>
      </c>
      <c r="L1073" s="123">
        <f t="shared" si="1459"/>
        <v>1.00042327</v>
      </c>
      <c r="M1073" s="123">
        <f t="shared" si="1460"/>
        <v>615.0729996</v>
      </c>
      <c r="N1073" s="27">
        <f t="shared" si="1415"/>
        <v>0</v>
      </c>
      <c r="O1073" s="122">
        <f t="shared" si="1426"/>
        <v>0</v>
      </c>
      <c r="P1073" s="123">
        <f t="shared" si="1448"/>
        <v>0</v>
      </c>
      <c r="Q1073" s="122">
        <f t="shared" si="1412"/>
        <v>0.1268</v>
      </c>
      <c r="R1073" s="130">
        <f t="shared" si="1407"/>
        <v>1.009350084</v>
      </c>
      <c r="S1073" s="123">
        <f t="shared" si="1461"/>
        <v>5.7509842100000004</v>
      </c>
      <c r="T1073" s="123">
        <f t="shared" si="1413"/>
        <v>0</v>
      </c>
      <c r="U1073" s="131" t="str">
        <f t="shared" ref="U1073" si="1465">U1072</f>
        <v>J=</v>
      </c>
      <c r="V1073" s="140">
        <f t="shared" si="1452"/>
        <v>45039</v>
      </c>
      <c r="W1073" s="4"/>
      <c r="X1073" s="4"/>
      <c r="Y1073" s="4"/>
      <c r="AD1073" s="5"/>
      <c r="AI1073" s="13"/>
      <c r="AJ1073" s="13"/>
      <c r="AK1073" s="13"/>
      <c r="AL1073" s="13"/>
      <c r="AM1073" s="13"/>
      <c r="AN1073" s="13"/>
      <c r="AO1073" s="13"/>
      <c r="AP1073" s="13"/>
      <c r="AQ1073" s="13"/>
      <c r="AR1073" s="13"/>
      <c r="AS1073" s="13"/>
      <c r="AT1073" s="13"/>
      <c r="AU1073" s="13"/>
    </row>
    <row r="1074" spans="1:161" x14ac:dyDescent="0.2">
      <c r="A1074" s="125">
        <f t="shared" si="1409"/>
        <v>45038</v>
      </c>
      <c r="B1074" s="123">
        <f t="shared" si="1455"/>
        <v>621.03231272000005</v>
      </c>
      <c r="C1074" s="3">
        <f t="shared" si="1450"/>
        <v>614.81276779999996</v>
      </c>
      <c r="D1074" s="126">
        <f t="shared" si="1456"/>
        <v>1056.4179999999999</v>
      </c>
      <c r="E1074" s="175">
        <f>IF(DAY(A1073)=$A$7,VLOOKUP(A1073,[1]A!$A$15:$C$500,3),E1073)</f>
        <v>1056.896</v>
      </c>
      <c r="F1074" s="127">
        <f t="shared" si="1457"/>
        <v>44981</v>
      </c>
      <c r="G1074" s="122">
        <f t="shared" si="1458"/>
        <v>4.5247241148871353E-4</v>
      </c>
      <c r="H1074" s="128">
        <f t="shared" si="1419"/>
        <v>30</v>
      </c>
      <c r="I1074" s="128">
        <f t="shared" si="1410"/>
        <v>31</v>
      </c>
      <c r="J1074" s="123">
        <f t="shared" si="1411"/>
        <v>1.0004378733321471</v>
      </c>
      <c r="K1074" s="123">
        <v>1</v>
      </c>
      <c r="L1074" s="123">
        <f t="shared" si="1459"/>
        <v>1.0004378700000001</v>
      </c>
      <c r="M1074" s="123">
        <f t="shared" si="1460"/>
        <v>615.08197586000006</v>
      </c>
      <c r="N1074" s="27">
        <f t="shared" si="1415"/>
        <v>0</v>
      </c>
      <c r="O1074" s="122">
        <f t="shared" si="1426"/>
        <v>0</v>
      </c>
      <c r="P1074" s="123">
        <f t="shared" si="1448"/>
        <v>0</v>
      </c>
      <c r="Q1074" s="122">
        <f t="shared" si="1412"/>
        <v>0.1268</v>
      </c>
      <c r="R1074" s="130">
        <f t="shared" si="1407"/>
        <v>1.0096740550000001</v>
      </c>
      <c r="S1074" s="123">
        <f t="shared" si="1461"/>
        <v>5.9503368600000002</v>
      </c>
      <c r="T1074" s="123">
        <f t="shared" si="1413"/>
        <v>0</v>
      </c>
      <c r="U1074" s="131" t="str">
        <f t="shared" ref="U1074" si="1466">U1073</f>
        <v>J=</v>
      </c>
      <c r="V1074" s="140">
        <f t="shared" si="1452"/>
        <v>45039</v>
      </c>
      <c r="W1074" s="4"/>
      <c r="X1074" s="4"/>
      <c r="Y1074" s="4"/>
      <c r="AD1074" s="5"/>
      <c r="AI1074" s="13"/>
      <c r="AJ1074" s="13"/>
      <c r="AK1074" s="13"/>
      <c r="AL1074" s="13"/>
      <c r="AM1074" s="13"/>
      <c r="AN1074" s="13"/>
      <c r="AO1074" s="13"/>
      <c r="AP1074" s="13"/>
      <c r="AQ1074" s="13"/>
      <c r="AR1074" s="13"/>
      <c r="AS1074" s="13"/>
      <c r="AT1074" s="13"/>
      <c r="AU1074" s="13"/>
    </row>
    <row r="1075" spans="1:161" ht="15" x14ac:dyDescent="0.2">
      <c r="A1075" s="125">
        <f t="shared" si="1409"/>
        <v>45039</v>
      </c>
      <c r="B1075" s="123">
        <f t="shared" si="1455"/>
        <v>621.24071143000003</v>
      </c>
      <c r="C1075" s="3">
        <f t="shared" si="1450"/>
        <v>614.81276779999996</v>
      </c>
      <c r="D1075" s="126">
        <f t="shared" si="1456"/>
        <v>1056.4179999999999</v>
      </c>
      <c r="E1075" s="175">
        <f>IF(DAY(A1074)=$A$7,VLOOKUP(A1074,[1]A!$A$15:$C$500,3),E1074)</f>
        <v>1056.896</v>
      </c>
      <c r="F1075" s="127">
        <f t="shared" si="1457"/>
        <v>44981</v>
      </c>
      <c r="G1075" s="122">
        <f t="shared" si="1458"/>
        <v>4.5247241148871353E-4</v>
      </c>
      <c r="H1075" s="128">
        <f t="shared" si="1419"/>
        <v>31</v>
      </c>
      <c r="I1075" s="128">
        <f t="shared" si="1410"/>
        <v>31</v>
      </c>
      <c r="J1075" s="123">
        <f t="shared" si="1411"/>
        <v>1.0004524724114887</v>
      </c>
      <c r="K1075" s="123">
        <v>1</v>
      </c>
      <c r="L1075" s="123">
        <f t="shared" si="1459"/>
        <v>1.0004524699999999</v>
      </c>
      <c r="M1075" s="123">
        <f t="shared" si="1460"/>
        <v>615.09095213000001</v>
      </c>
      <c r="N1075" s="27">
        <f t="shared" si="1415"/>
        <v>35</v>
      </c>
      <c r="O1075" s="176">
        <f>P1075/M1075</f>
        <v>8.4312698586142348E-2</v>
      </c>
      <c r="P1075" s="177">
        <v>51.859978050000002</v>
      </c>
      <c r="Q1075" s="122">
        <f t="shared" si="1412"/>
        <v>0.1268</v>
      </c>
      <c r="R1075" s="130">
        <f t="shared" si="1407"/>
        <v>1.00999813</v>
      </c>
      <c r="S1075" s="123">
        <f t="shared" si="1461"/>
        <v>6.1497593000000004</v>
      </c>
      <c r="T1075" s="123">
        <f t="shared" si="1413"/>
        <v>58.009737350000002</v>
      </c>
      <c r="U1075" s="131" t="str">
        <f t="shared" ref="U1075" si="1467">U1074</f>
        <v>J=</v>
      </c>
      <c r="V1075" s="140">
        <f t="shared" si="1452"/>
        <v>45039</v>
      </c>
      <c r="W1075" s="28"/>
      <c r="X1075" s="4"/>
      <c r="Y1075" s="4"/>
      <c r="AA1075" s="18"/>
      <c r="AB1075" s="18"/>
      <c r="AC1075" s="18"/>
      <c r="AD1075" s="19"/>
      <c r="AE1075" s="18"/>
      <c r="AF1075" s="18"/>
      <c r="AG1075" s="18"/>
      <c r="AH1075" s="18"/>
      <c r="AI1075" s="17"/>
      <c r="AJ1075" s="17"/>
      <c r="AK1075" s="17"/>
      <c r="AL1075" s="17"/>
      <c r="AM1075" s="17"/>
      <c r="AN1075" s="17"/>
      <c r="AO1075" s="17"/>
      <c r="AP1075" s="17"/>
      <c r="AQ1075" s="17"/>
      <c r="AR1075" s="17"/>
      <c r="AS1075" s="17"/>
      <c r="AT1075" s="17"/>
      <c r="AU1075" s="17"/>
      <c r="AV1075" s="18"/>
      <c r="AW1075" s="18"/>
      <c r="AX1075" s="18"/>
      <c r="AY1075" s="18"/>
      <c r="AZ1075" s="18"/>
      <c r="BA1075" s="18"/>
      <c r="BB1075" s="18"/>
      <c r="BC1075" s="18"/>
      <c r="BD1075" s="18"/>
      <c r="BE1075" s="18"/>
      <c r="BF1075" s="18"/>
      <c r="BG1075" s="18"/>
      <c r="BH1075" s="18"/>
      <c r="BI1075" s="18"/>
      <c r="BJ1075" s="18"/>
      <c r="BK1075" s="18"/>
      <c r="BL1075" s="18"/>
      <c r="BM1075" s="18"/>
      <c r="BN1075" s="18"/>
      <c r="BO1075" s="18"/>
      <c r="BP1075" s="18"/>
      <c r="BQ1075" s="18"/>
      <c r="BR1075" s="18"/>
      <c r="BS1075" s="18"/>
      <c r="BT1075" s="18"/>
      <c r="BU1075" s="18"/>
      <c r="BV1075" s="18"/>
      <c r="BW1075" s="18"/>
      <c r="BX1075" s="18"/>
      <c r="BY1075" s="18"/>
      <c r="BZ1075" s="18"/>
      <c r="CA1075" s="18"/>
      <c r="CB1075" s="18"/>
      <c r="CC1075" s="18"/>
      <c r="CD1075" s="18"/>
      <c r="CE1075" s="18"/>
      <c r="CF1075" s="18"/>
      <c r="CG1075" s="18"/>
      <c r="CH1075" s="18"/>
      <c r="CI1075" s="18"/>
      <c r="CJ1075" s="18"/>
      <c r="CK1075" s="18"/>
      <c r="CL1075" s="18"/>
      <c r="CM1075" s="18"/>
      <c r="CN1075" s="18"/>
      <c r="CO1075" s="18"/>
      <c r="CP1075" s="18"/>
      <c r="CQ1075" s="18"/>
      <c r="CR1075" s="18"/>
      <c r="CS1075" s="18"/>
      <c r="CT1075" s="18"/>
      <c r="CU1075" s="18"/>
      <c r="CV1075" s="18"/>
      <c r="CW1075" s="18"/>
      <c r="CX1075" s="18"/>
      <c r="CY1075" s="18"/>
      <c r="CZ1075" s="18"/>
      <c r="DA1075" s="18"/>
      <c r="DB1075" s="18"/>
      <c r="DC1075" s="18"/>
      <c r="DD1075" s="18"/>
      <c r="DE1075" s="18"/>
      <c r="DF1075" s="18"/>
      <c r="DG1075" s="18"/>
      <c r="DH1075" s="18"/>
      <c r="DI1075" s="18"/>
      <c r="DJ1075" s="18"/>
      <c r="DK1075" s="18"/>
      <c r="DL1075" s="18"/>
      <c r="DM1075" s="18"/>
      <c r="DN1075" s="18"/>
      <c r="DO1075" s="18"/>
      <c r="DP1075" s="18"/>
      <c r="DQ1075" s="18"/>
      <c r="DR1075" s="18"/>
      <c r="DS1075" s="18"/>
      <c r="DT1075" s="18"/>
      <c r="DU1075" s="18"/>
      <c r="DV1075" s="18"/>
      <c r="DW1075" s="18"/>
      <c r="DX1075" s="18"/>
      <c r="DY1075" s="18"/>
      <c r="DZ1075" s="18"/>
      <c r="EA1075" s="18"/>
      <c r="EB1075" s="18"/>
      <c r="EC1075" s="18"/>
      <c r="ED1075" s="18"/>
      <c r="EE1075" s="18"/>
      <c r="EF1075" s="18"/>
      <c r="EG1075" s="18"/>
      <c r="EH1075" s="18"/>
      <c r="EI1075" s="18"/>
      <c r="EJ1075" s="18"/>
      <c r="EK1075" s="18"/>
      <c r="EL1075" s="18"/>
      <c r="EM1075" s="18"/>
      <c r="EN1075" s="18"/>
      <c r="EO1075" s="18"/>
      <c r="EP1075" s="18"/>
      <c r="EQ1075" s="18"/>
      <c r="ER1075" s="18"/>
      <c r="ES1075" s="18"/>
      <c r="ET1075" s="18"/>
      <c r="EU1075" s="18"/>
      <c r="EV1075" s="18"/>
      <c r="EW1075" s="18"/>
      <c r="EX1075" s="18"/>
      <c r="EY1075" s="18"/>
      <c r="EZ1075" s="18"/>
      <c r="FA1075" s="18"/>
      <c r="FB1075" s="18"/>
      <c r="FC1075" s="18"/>
      <c r="FD1075" s="18"/>
      <c r="FE1075" s="18"/>
    </row>
    <row r="1076" spans="1:161" x14ac:dyDescent="0.2">
      <c r="A1076" s="125">
        <f t="shared" si="1409"/>
        <v>45040</v>
      </c>
      <c r="B1076" s="123">
        <f t="shared" si="1455"/>
        <v>563.47491202000003</v>
      </c>
      <c r="C1076" s="3">
        <f t="shared" si="1450"/>
        <v>563.23097408000001</v>
      </c>
      <c r="D1076" s="126">
        <f t="shared" si="1456"/>
        <v>1056.896</v>
      </c>
      <c r="E1076" s="175">
        <f>IF(DAY(A1075)=$A$7,VLOOKUP(A1075,[1]A!$A$15:$C$500,3),E1075)</f>
        <v>1060.116</v>
      </c>
      <c r="F1076" s="127">
        <f t="shared" si="1457"/>
        <v>45009</v>
      </c>
      <c r="G1076" s="122">
        <f t="shared" si="1458"/>
        <v>3.0466573816156917E-3</v>
      </c>
      <c r="H1076" s="128">
        <f t="shared" si="1419"/>
        <v>1</v>
      </c>
      <c r="I1076" s="128">
        <f t="shared" si="1410"/>
        <v>30</v>
      </c>
      <c r="J1076" s="123">
        <f t="shared" si="1411"/>
        <v>1.0001014059987743</v>
      </c>
      <c r="K1076" s="123">
        <v>1</v>
      </c>
      <c r="L1076" s="123">
        <f t="shared" si="1459"/>
        <v>1.0001013999999999</v>
      </c>
      <c r="M1076" s="123">
        <f t="shared" si="1460"/>
        <v>563.28808570000001</v>
      </c>
      <c r="N1076" s="27">
        <f t="shared" si="1415"/>
        <v>0</v>
      </c>
      <c r="O1076" s="122">
        <f t="shared" ref="O1076:O1104" si="1468">IF(N1076&gt;0,VLOOKUP(N1076,$X$10:$AD$121,7),0)</f>
        <v>0</v>
      </c>
      <c r="P1076" s="123">
        <f t="shared" si="1448"/>
        <v>0</v>
      </c>
      <c r="Q1076" s="122">
        <f t="shared" si="1412"/>
        <v>0.1268</v>
      </c>
      <c r="R1076" s="130">
        <f t="shared" si="1407"/>
        <v>1.0003316710000001</v>
      </c>
      <c r="S1076" s="123">
        <f t="shared" si="1461"/>
        <v>0.18682631999999999</v>
      </c>
      <c r="T1076" s="123">
        <f t="shared" si="1413"/>
        <v>0</v>
      </c>
      <c r="U1076" s="131" t="str">
        <f t="shared" ref="U1076" si="1469">U1075</f>
        <v>J=</v>
      </c>
      <c r="V1076" s="140">
        <f t="shared" si="1452"/>
        <v>45069</v>
      </c>
      <c r="W1076" s="4"/>
      <c r="X1076" s="4"/>
      <c r="Y1076" s="4"/>
      <c r="AD1076" s="5"/>
      <c r="AI1076" s="13"/>
      <c r="AJ1076" s="13"/>
      <c r="AK1076" s="13"/>
      <c r="AL1076" s="13"/>
      <c r="AM1076" s="13"/>
      <c r="AN1076" s="13"/>
      <c r="AO1076" s="13"/>
      <c r="AP1076" s="13"/>
      <c r="AQ1076" s="13"/>
      <c r="AR1076" s="13"/>
      <c r="AS1076" s="13"/>
      <c r="AT1076" s="13"/>
      <c r="AU1076" s="13"/>
    </row>
    <row r="1077" spans="1:161" x14ac:dyDescent="0.2">
      <c r="A1077" s="125">
        <f t="shared" si="1409"/>
        <v>45041</v>
      </c>
      <c r="B1077" s="123">
        <f t="shared" si="1455"/>
        <v>563.71896107999999</v>
      </c>
      <c r="C1077" s="3">
        <f t="shared" si="1450"/>
        <v>563.23097408000001</v>
      </c>
      <c r="D1077" s="126">
        <f t="shared" si="1456"/>
        <v>1056.896</v>
      </c>
      <c r="E1077" s="175">
        <f>IF(DAY(A1076)=$A$7,VLOOKUP(A1076,[1]A!$A$15:$C$500,3),E1076)</f>
        <v>1060.116</v>
      </c>
      <c r="F1077" s="127">
        <f t="shared" si="1457"/>
        <v>45009</v>
      </c>
      <c r="G1077" s="122">
        <f t="shared" si="1458"/>
        <v>3.0466573816156917E-3</v>
      </c>
      <c r="H1077" s="128">
        <f t="shared" si="1419"/>
        <v>2</v>
      </c>
      <c r="I1077" s="128">
        <f t="shared" si="1410"/>
        <v>30</v>
      </c>
      <c r="J1077" s="123">
        <f t="shared" si="1411"/>
        <v>1.0002028222807253</v>
      </c>
      <c r="K1077" s="123">
        <v>1</v>
      </c>
      <c r="L1077" s="123">
        <f t="shared" si="1459"/>
        <v>1.0002028199999999</v>
      </c>
      <c r="M1077" s="123">
        <f t="shared" si="1460"/>
        <v>563.34520857999996</v>
      </c>
      <c r="N1077" s="27">
        <f t="shared" si="1415"/>
        <v>0</v>
      </c>
      <c r="O1077" s="122">
        <f t="shared" si="1468"/>
        <v>0</v>
      </c>
      <c r="P1077" s="123">
        <f t="shared" si="1448"/>
        <v>0</v>
      </c>
      <c r="Q1077" s="122">
        <f t="shared" si="1412"/>
        <v>0.1268</v>
      </c>
      <c r="R1077" s="130">
        <f t="shared" si="1407"/>
        <v>1.000663452</v>
      </c>
      <c r="S1077" s="123">
        <f t="shared" si="1461"/>
        <v>0.37375249999999999</v>
      </c>
      <c r="T1077" s="123">
        <f t="shared" si="1413"/>
        <v>0</v>
      </c>
      <c r="U1077" s="131" t="str">
        <f t="shared" ref="U1077" si="1470">U1076</f>
        <v>J=</v>
      </c>
      <c r="V1077" s="140">
        <f t="shared" si="1452"/>
        <v>45069</v>
      </c>
      <c r="W1077" s="4"/>
      <c r="X1077" s="4"/>
      <c r="Y1077" s="4"/>
      <c r="AD1077" s="5"/>
      <c r="AI1077" s="10"/>
      <c r="AJ1077" s="10"/>
      <c r="AK1077" s="10"/>
      <c r="AL1077" s="10"/>
      <c r="AM1077" s="10"/>
      <c r="AN1077" s="10"/>
      <c r="AO1077" s="10"/>
      <c r="AP1077" s="10"/>
      <c r="AQ1077" s="10"/>
      <c r="AR1077" s="10"/>
      <c r="AS1077" s="10"/>
      <c r="AT1077" s="10"/>
      <c r="AU1077" s="10"/>
    </row>
    <row r="1078" spans="1:161" x14ac:dyDescent="0.2">
      <c r="A1078" s="125">
        <f t="shared" si="1409"/>
        <v>45042</v>
      </c>
      <c r="B1078" s="123">
        <f t="shared" si="1455"/>
        <v>563.96311003000005</v>
      </c>
      <c r="C1078" s="3">
        <f t="shared" si="1450"/>
        <v>563.23097408000001</v>
      </c>
      <c r="D1078" s="126">
        <f t="shared" si="1456"/>
        <v>1056.896</v>
      </c>
      <c r="E1078" s="175">
        <f>IF(DAY(A1077)=$A$7,VLOOKUP(A1077,[1]A!$A$15:$C$500,3),E1077)</f>
        <v>1060.116</v>
      </c>
      <c r="F1078" s="127">
        <f t="shared" si="1457"/>
        <v>45009</v>
      </c>
      <c r="G1078" s="122">
        <f t="shared" si="1458"/>
        <v>3.0466573816156917E-3</v>
      </c>
      <c r="H1078" s="128">
        <f t="shared" si="1419"/>
        <v>3</v>
      </c>
      <c r="I1078" s="128">
        <f t="shared" si="1410"/>
        <v>30</v>
      </c>
      <c r="J1078" s="123">
        <f t="shared" si="1411"/>
        <v>1.0003042488468956</v>
      </c>
      <c r="K1078" s="123">
        <v>1</v>
      </c>
      <c r="L1078" s="123">
        <f t="shared" si="1459"/>
        <v>1.00030424</v>
      </c>
      <c r="M1078" s="123">
        <f t="shared" si="1460"/>
        <v>563.40233147000004</v>
      </c>
      <c r="N1078" s="27">
        <f t="shared" si="1415"/>
        <v>0</v>
      </c>
      <c r="O1078" s="122">
        <f t="shared" si="1468"/>
        <v>0</v>
      </c>
      <c r="P1078" s="123">
        <f t="shared" si="1448"/>
        <v>0</v>
      </c>
      <c r="Q1078" s="122">
        <f t="shared" si="1412"/>
        <v>0.1268</v>
      </c>
      <c r="R1078" s="130">
        <f t="shared" si="1407"/>
        <v>1.000995343</v>
      </c>
      <c r="S1078" s="123">
        <f t="shared" si="1461"/>
        <v>0.56077856000000004</v>
      </c>
      <c r="T1078" s="123">
        <f t="shared" si="1413"/>
        <v>0</v>
      </c>
      <c r="U1078" s="131" t="str">
        <f t="shared" ref="U1078" si="1471">U1077</f>
        <v>J=</v>
      </c>
      <c r="V1078" s="140">
        <f t="shared" si="1452"/>
        <v>45069</v>
      </c>
      <c r="W1078" s="4"/>
      <c r="X1078" s="4"/>
      <c r="Y1078" s="4"/>
      <c r="AD1078" s="5"/>
      <c r="AI1078" s="10"/>
      <c r="AJ1078" s="10"/>
      <c r="AK1078" s="10"/>
      <c r="AL1078" s="10"/>
      <c r="AM1078" s="10"/>
      <c r="AN1078" s="10"/>
      <c r="AO1078" s="10"/>
      <c r="AP1078" s="10"/>
      <c r="AQ1078" s="10"/>
      <c r="AR1078" s="10"/>
      <c r="AS1078" s="10"/>
      <c r="AT1078" s="10"/>
      <c r="AU1078" s="10"/>
    </row>
    <row r="1079" spans="1:161" x14ac:dyDescent="0.2">
      <c r="A1079" s="125">
        <f t="shared" si="1409"/>
        <v>45043</v>
      </c>
      <c r="B1079" s="123">
        <f t="shared" si="1455"/>
        <v>564.20737015999998</v>
      </c>
      <c r="C1079" s="3">
        <f t="shared" si="1450"/>
        <v>563.23097408000001</v>
      </c>
      <c r="D1079" s="126">
        <f t="shared" si="1456"/>
        <v>1056.896</v>
      </c>
      <c r="E1079" s="175">
        <f>IF(DAY(A1078)=$A$7,VLOOKUP(A1078,[1]A!$A$15:$C$500,3),E1078)</f>
        <v>1060.116</v>
      </c>
      <c r="F1079" s="127">
        <f t="shared" si="1457"/>
        <v>45009</v>
      </c>
      <c r="G1079" s="122">
        <f t="shared" si="1458"/>
        <v>3.0466573816156917E-3</v>
      </c>
      <c r="H1079" s="128">
        <f t="shared" si="1419"/>
        <v>4</v>
      </c>
      <c r="I1079" s="128">
        <f t="shared" si="1410"/>
        <v>30</v>
      </c>
      <c r="J1079" s="123">
        <f t="shared" si="1411"/>
        <v>1.0004056856983281</v>
      </c>
      <c r="K1079" s="123">
        <v>1</v>
      </c>
      <c r="L1079" s="123">
        <f t="shared" si="1459"/>
        <v>1.0004056800000001</v>
      </c>
      <c r="M1079" s="123">
        <f t="shared" si="1460"/>
        <v>563.45946561999995</v>
      </c>
      <c r="N1079" s="27">
        <f t="shared" si="1415"/>
        <v>0</v>
      </c>
      <c r="O1079" s="122">
        <f t="shared" si="1468"/>
        <v>0</v>
      </c>
      <c r="P1079" s="123">
        <f t="shared" si="1448"/>
        <v>0</v>
      </c>
      <c r="Q1079" s="122">
        <f t="shared" si="1412"/>
        <v>0.1268</v>
      </c>
      <c r="R1079" s="130">
        <f t="shared" si="1407"/>
        <v>1.0013273439999999</v>
      </c>
      <c r="S1079" s="123">
        <f t="shared" si="1461"/>
        <v>0.74790453999999995</v>
      </c>
      <c r="T1079" s="123">
        <f t="shared" si="1413"/>
        <v>0</v>
      </c>
      <c r="U1079" s="131" t="str">
        <f t="shared" ref="U1079" si="1472">U1078</f>
        <v>J=</v>
      </c>
      <c r="V1079" s="140">
        <f t="shared" si="1452"/>
        <v>45069</v>
      </c>
      <c r="W1079" s="4"/>
      <c r="X1079" s="4"/>
      <c r="Y1079" s="4"/>
      <c r="AD1079" s="5"/>
      <c r="AI1079" s="10"/>
      <c r="AJ1079" s="10"/>
      <c r="AK1079" s="10"/>
      <c r="AL1079" s="10"/>
      <c r="AM1079" s="10"/>
      <c r="AN1079" s="10"/>
      <c r="AO1079" s="10"/>
      <c r="AP1079" s="10"/>
      <c r="AQ1079" s="10"/>
      <c r="AR1079" s="10"/>
      <c r="AS1079" s="10"/>
      <c r="AT1079" s="10"/>
      <c r="AU1079" s="10"/>
    </row>
    <row r="1080" spans="1:161" x14ac:dyDescent="0.2">
      <c r="A1080" s="125">
        <f t="shared" si="1409"/>
        <v>45044</v>
      </c>
      <c r="B1080" s="123">
        <f t="shared" si="1455"/>
        <v>564.45173583999997</v>
      </c>
      <c r="C1080" s="3">
        <f t="shared" si="1450"/>
        <v>563.23097408000001</v>
      </c>
      <c r="D1080" s="126">
        <f t="shared" si="1456"/>
        <v>1056.896</v>
      </c>
      <c r="E1080" s="175">
        <f>IF(DAY(A1079)=$A$7,VLOOKUP(A1079,[1]A!$A$15:$C$500,3),E1079)</f>
        <v>1060.116</v>
      </c>
      <c r="F1080" s="127">
        <f t="shared" si="1457"/>
        <v>45009</v>
      </c>
      <c r="G1080" s="122">
        <f t="shared" si="1458"/>
        <v>3.0466573816156917E-3</v>
      </c>
      <c r="H1080" s="128">
        <f t="shared" si="1419"/>
        <v>5</v>
      </c>
      <c r="I1080" s="128">
        <f t="shared" si="1410"/>
        <v>30</v>
      </c>
      <c r="J1080" s="123">
        <f t="shared" si="1411"/>
        <v>1.000507132836066</v>
      </c>
      <c r="K1080" s="123">
        <v>1</v>
      </c>
      <c r="L1080" s="123">
        <f t="shared" si="1459"/>
        <v>1.0005071299999999</v>
      </c>
      <c r="M1080" s="123">
        <f t="shared" si="1460"/>
        <v>563.5166054</v>
      </c>
      <c r="N1080" s="27">
        <f t="shared" si="1415"/>
        <v>0</v>
      </c>
      <c r="O1080" s="122">
        <f t="shared" si="1468"/>
        <v>0</v>
      </c>
      <c r="P1080" s="123">
        <f t="shared" si="1448"/>
        <v>0</v>
      </c>
      <c r="Q1080" s="122">
        <f t="shared" si="1412"/>
        <v>0.1268</v>
      </c>
      <c r="R1080" s="130">
        <f t="shared" si="1407"/>
        <v>1.001659455</v>
      </c>
      <c r="S1080" s="123">
        <f t="shared" si="1461"/>
        <v>0.93513044000000001</v>
      </c>
      <c r="T1080" s="123">
        <f t="shared" si="1413"/>
        <v>0</v>
      </c>
      <c r="U1080" s="131" t="str">
        <f t="shared" ref="U1080" si="1473">U1079</f>
        <v>J=</v>
      </c>
      <c r="V1080" s="140">
        <f t="shared" si="1452"/>
        <v>45069</v>
      </c>
      <c r="W1080" s="4"/>
      <c r="X1080" s="4"/>
      <c r="Y1080" s="4"/>
      <c r="AD1080" s="5"/>
      <c r="AI1080" s="10"/>
      <c r="AJ1080" s="10"/>
      <c r="AK1080" s="10"/>
      <c r="AL1080" s="10"/>
      <c r="AM1080" s="10"/>
      <c r="AN1080" s="10"/>
      <c r="AO1080" s="10"/>
      <c r="AP1080" s="10"/>
      <c r="AQ1080" s="10"/>
      <c r="AR1080" s="10"/>
      <c r="AS1080" s="10"/>
      <c r="AT1080" s="10"/>
      <c r="AU1080" s="10"/>
    </row>
    <row r="1081" spans="1:161" x14ac:dyDescent="0.2">
      <c r="A1081" s="125">
        <f t="shared" si="1409"/>
        <v>45045</v>
      </c>
      <c r="B1081" s="123">
        <f t="shared" si="1455"/>
        <v>564.69620767999993</v>
      </c>
      <c r="C1081" s="3">
        <f t="shared" si="1450"/>
        <v>563.23097408000001</v>
      </c>
      <c r="D1081" s="126">
        <f t="shared" si="1456"/>
        <v>1056.896</v>
      </c>
      <c r="E1081" s="175">
        <f>IF(DAY(A1080)=$A$7,VLOOKUP(A1080,[1]A!$A$15:$C$500,3),E1080)</f>
        <v>1060.116</v>
      </c>
      <c r="F1081" s="127">
        <f t="shared" si="1457"/>
        <v>45009</v>
      </c>
      <c r="G1081" s="122">
        <f t="shared" si="1458"/>
        <v>3.0466573816156917E-3</v>
      </c>
      <c r="H1081" s="128">
        <f t="shared" si="1419"/>
        <v>6</v>
      </c>
      <c r="I1081" s="128">
        <f t="shared" si="1410"/>
        <v>30</v>
      </c>
      <c r="J1081" s="123">
        <f t="shared" si="1411"/>
        <v>1.0006085902611521</v>
      </c>
      <c r="K1081" s="123">
        <v>1</v>
      </c>
      <c r="L1081" s="123">
        <f t="shared" si="1459"/>
        <v>1.0006085899999999</v>
      </c>
      <c r="M1081" s="123">
        <f t="shared" si="1460"/>
        <v>563.57375080999998</v>
      </c>
      <c r="N1081" s="27">
        <f t="shared" si="1415"/>
        <v>0</v>
      </c>
      <c r="O1081" s="122">
        <f t="shared" si="1468"/>
        <v>0</v>
      </c>
      <c r="P1081" s="123">
        <f t="shared" si="1448"/>
        <v>0</v>
      </c>
      <c r="Q1081" s="122">
        <f t="shared" si="1412"/>
        <v>0.1268</v>
      </c>
      <c r="R1081" s="130">
        <f t="shared" si="1407"/>
        <v>1.0019916769999999</v>
      </c>
      <c r="S1081" s="123">
        <f t="shared" si="1461"/>
        <v>1.1224568699999999</v>
      </c>
      <c r="T1081" s="123">
        <f t="shared" si="1413"/>
        <v>0</v>
      </c>
      <c r="U1081" s="131" t="str">
        <f t="shared" ref="U1081" si="1474">U1080</f>
        <v>J=</v>
      </c>
      <c r="V1081" s="140">
        <f t="shared" si="1452"/>
        <v>45069</v>
      </c>
      <c r="W1081" s="4"/>
      <c r="X1081" s="4"/>
      <c r="Y1081" s="4"/>
      <c r="AD1081" s="5"/>
      <c r="AI1081" s="10"/>
      <c r="AJ1081" s="10"/>
      <c r="AK1081" s="10"/>
      <c r="AL1081" s="10"/>
      <c r="AM1081" s="10"/>
      <c r="AN1081" s="10"/>
      <c r="AO1081" s="10"/>
      <c r="AP1081" s="10"/>
      <c r="AQ1081" s="10"/>
      <c r="AR1081" s="10"/>
      <c r="AS1081" s="10"/>
      <c r="AT1081" s="10"/>
      <c r="AU1081" s="10"/>
    </row>
    <row r="1082" spans="1:161" x14ac:dyDescent="0.2">
      <c r="A1082" s="125">
        <f t="shared" si="1409"/>
        <v>45046</v>
      </c>
      <c r="B1082" s="123">
        <f t="shared" si="1455"/>
        <v>564.94077893999997</v>
      </c>
      <c r="C1082" s="3">
        <f t="shared" si="1450"/>
        <v>563.23097408000001</v>
      </c>
      <c r="D1082" s="126">
        <f t="shared" si="1456"/>
        <v>1056.896</v>
      </c>
      <c r="E1082" s="175">
        <f>IF(DAY(A1081)=$A$7,VLOOKUP(A1081,[1]A!$A$15:$C$500,3),E1081)</f>
        <v>1060.116</v>
      </c>
      <c r="F1082" s="127">
        <f t="shared" si="1457"/>
        <v>45009</v>
      </c>
      <c r="G1082" s="122">
        <f t="shared" si="1458"/>
        <v>3.0466573816156917E-3</v>
      </c>
      <c r="H1082" s="128">
        <f t="shared" si="1419"/>
        <v>7</v>
      </c>
      <c r="I1082" s="128">
        <f t="shared" si="1410"/>
        <v>30</v>
      </c>
      <c r="J1082" s="123">
        <f t="shared" si="1411"/>
        <v>1.0007100579746298</v>
      </c>
      <c r="K1082" s="123">
        <v>1</v>
      </c>
      <c r="L1082" s="123">
        <f t="shared" si="1459"/>
        <v>1.0007100499999999</v>
      </c>
      <c r="M1082" s="123">
        <f t="shared" si="1460"/>
        <v>563.63089622999996</v>
      </c>
      <c r="N1082" s="27">
        <f t="shared" si="1415"/>
        <v>0</v>
      </c>
      <c r="O1082" s="122">
        <f t="shared" si="1468"/>
        <v>0</v>
      </c>
      <c r="P1082" s="123">
        <f t="shared" si="1448"/>
        <v>0</v>
      </c>
      <c r="Q1082" s="122">
        <f t="shared" si="1412"/>
        <v>0.1268</v>
      </c>
      <c r="R1082" s="130">
        <f t="shared" si="1407"/>
        <v>1.002324008</v>
      </c>
      <c r="S1082" s="123">
        <f t="shared" si="1461"/>
        <v>1.3098827099999999</v>
      </c>
      <c r="T1082" s="123">
        <f t="shared" si="1413"/>
        <v>0</v>
      </c>
      <c r="U1082" s="131" t="str">
        <f t="shared" ref="U1082" si="1475">U1081</f>
        <v>J=</v>
      </c>
      <c r="V1082" s="140">
        <f t="shared" si="1452"/>
        <v>45069</v>
      </c>
      <c r="W1082" s="4"/>
      <c r="X1082" s="4"/>
      <c r="Y1082" s="4"/>
      <c r="AD1082" s="5"/>
      <c r="AI1082" s="10"/>
      <c r="AJ1082" s="10"/>
      <c r="AK1082" s="10"/>
      <c r="AL1082" s="10"/>
      <c r="AM1082" s="10"/>
      <c r="AN1082" s="10"/>
      <c r="AO1082" s="10"/>
      <c r="AP1082" s="10"/>
      <c r="AQ1082" s="10"/>
      <c r="AR1082" s="10"/>
      <c r="AS1082" s="10"/>
      <c r="AT1082" s="10"/>
      <c r="AU1082" s="10"/>
    </row>
    <row r="1083" spans="1:161" x14ac:dyDescent="0.2">
      <c r="A1083" s="125">
        <f t="shared" si="1409"/>
        <v>45047</v>
      </c>
      <c r="B1083" s="123">
        <f t="shared" si="1455"/>
        <v>565.18546203000005</v>
      </c>
      <c r="C1083" s="3">
        <f t="shared" si="1450"/>
        <v>563.23097408000001</v>
      </c>
      <c r="D1083" s="126">
        <f t="shared" si="1456"/>
        <v>1056.896</v>
      </c>
      <c r="E1083" s="175">
        <f>IF(DAY(A1082)=$A$7,VLOOKUP(A1082,[1]A!$A$15:$C$500,3),E1082)</f>
        <v>1060.116</v>
      </c>
      <c r="F1083" s="127">
        <f t="shared" si="1457"/>
        <v>45009</v>
      </c>
      <c r="G1083" s="122">
        <f t="shared" si="1458"/>
        <v>3.0466573816156917E-3</v>
      </c>
      <c r="H1083" s="128">
        <f t="shared" si="1419"/>
        <v>8</v>
      </c>
      <c r="I1083" s="128">
        <f t="shared" si="1410"/>
        <v>30</v>
      </c>
      <c r="J1083" s="123">
        <f t="shared" si="1411"/>
        <v>1.0008115359775422</v>
      </c>
      <c r="K1083" s="123">
        <v>1</v>
      </c>
      <c r="L1083" s="123">
        <f t="shared" si="1459"/>
        <v>1.00081153</v>
      </c>
      <c r="M1083" s="123">
        <f t="shared" si="1460"/>
        <v>563.68805291000001</v>
      </c>
      <c r="N1083" s="27">
        <f t="shared" si="1415"/>
        <v>0</v>
      </c>
      <c r="O1083" s="122">
        <f t="shared" si="1468"/>
        <v>0</v>
      </c>
      <c r="P1083" s="123">
        <f t="shared" si="1448"/>
        <v>0</v>
      </c>
      <c r="Q1083" s="122">
        <f t="shared" si="1412"/>
        <v>0.1268</v>
      </c>
      <c r="R1083" s="130">
        <f t="shared" si="1407"/>
        <v>1.0026564499999999</v>
      </c>
      <c r="S1083" s="123">
        <f t="shared" si="1461"/>
        <v>1.4974091199999999</v>
      </c>
      <c r="T1083" s="123">
        <f t="shared" si="1413"/>
        <v>0</v>
      </c>
      <c r="U1083" s="131" t="str">
        <f t="shared" ref="U1083" si="1476">U1082</f>
        <v>J=</v>
      </c>
      <c r="V1083" s="140">
        <f t="shared" si="1452"/>
        <v>45069</v>
      </c>
      <c r="W1083" s="4"/>
      <c r="X1083" s="4"/>
      <c r="Y1083" s="4"/>
      <c r="AD1083" s="5"/>
      <c r="AI1083" s="10"/>
      <c r="AJ1083" s="10"/>
      <c r="AK1083" s="10"/>
      <c r="AL1083" s="10"/>
      <c r="AM1083" s="10"/>
      <c r="AN1083" s="10"/>
      <c r="AO1083" s="10"/>
      <c r="AP1083" s="10"/>
      <c r="AQ1083" s="10"/>
      <c r="AR1083" s="10"/>
      <c r="AS1083" s="10"/>
      <c r="AT1083" s="10"/>
      <c r="AU1083" s="10"/>
    </row>
    <row r="1084" spans="1:161" x14ac:dyDescent="0.2">
      <c r="A1084" s="125">
        <f t="shared" si="1409"/>
        <v>45048</v>
      </c>
      <c r="B1084" s="123">
        <f t="shared" si="1455"/>
        <v>565.43025078999995</v>
      </c>
      <c r="C1084" s="3">
        <f t="shared" si="1450"/>
        <v>563.23097408000001</v>
      </c>
      <c r="D1084" s="126">
        <f t="shared" si="1456"/>
        <v>1056.896</v>
      </c>
      <c r="E1084" s="175">
        <f>IF(DAY(A1083)=$A$7,VLOOKUP(A1083,[1]A!$A$15:$C$500,3),E1083)</f>
        <v>1060.116</v>
      </c>
      <c r="F1084" s="127">
        <f t="shared" si="1457"/>
        <v>45009</v>
      </c>
      <c r="G1084" s="122">
        <f t="shared" si="1458"/>
        <v>3.0466573816156917E-3</v>
      </c>
      <c r="H1084" s="128">
        <f t="shared" si="1419"/>
        <v>9</v>
      </c>
      <c r="I1084" s="128">
        <f t="shared" si="1410"/>
        <v>30</v>
      </c>
      <c r="J1084" s="123">
        <f t="shared" si="1411"/>
        <v>1.000913024270933</v>
      </c>
      <c r="K1084" s="123">
        <v>1</v>
      </c>
      <c r="L1084" s="123">
        <f t="shared" si="1459"/>
        <v>1.00091302</v>
      </c>
      <c r="M1084" s="123">
        <f t="shared" si="1460"/>
        <v>563.74521521999998</v>
      </c>
      <c r="N1084" s="27">
        <f t="shared" si="1415"/>
        <v>0</v>
      </c>
      <c r="O1084" s="122">
        <f t="shared" si="1468"/>
        <v>0</v>
      </c>
      <c r="P1084" s="123">
        <f t="shared" si="1448"/>
        <v>0</v>
      </c>
      <c r="Q1084" s="122">
        <f t="shared" si="1412"/>
        <v>0.1268</v>
      </c>
      <c r="R1084" s="130">
        <f t="shared" si="1407"/>
        <v>1.0029890020000001</v>
      </c>
      <c r="S1084" s="123">
        <f t="shared" si="1461"/>
        <v>1.6850355699999999</v>
      </c>
      <c r="T1084" s="123">
        <f t="shared" si="1413"/>
        <v>0</v>
      </c>
      <c r="U1084" s="131" t="str">
        <f t="shared" ref="U1084" si="1477">U1083</f>
        <v>J=</v>
      </c>
      <c r="V1084" s="140">
        <f t="shared" si="1452"/>
        <v>45069</v>
      </c>
      <c r="W1084" s="4"/>
      <c r="X1084" s="4"/>
      <c r="Y1084" s="4"/>
      <c r="AD1084" s="5"/>
      <c r="AI1084" s="10"/>
      <c r="AJ1084" s="10"/>
      <c r="AK1084" s="10"/>
      <c r="AL1084" s="10"/>
      <c r="AM1084" s="10"/>
      <c r="AN1084" s="10"/>
      <c r="AO1084" s="10"/>
      <c r="AP1084" s="10"/>
      <c r="AQ1084" s="10"/>
      <c r="AR1084" s="10"/>
      <c r="AS1084" s="10"/>
      <c r="AT1084" s="10"/>
      <c r="AU1084" s="10"/>
    </row>
    <row r="1085" spans="1:161" x14ac:dyDescent="0.2">
      <c r="A1085" s="125">
        <f t="shared" si="1409"/>
        <v>45049</v>
      </c>
      <c r="B1085" s="123">
        <f t="shared" si="1455"/>
        <v>565.67514523</v>
      </c>
      <c r="C1085" s="3">
        <f t="shared" si="1450"/>
        <v>563.23097408000001</v>
      </c>
      <c r="D1085" s="126">
        <f t="shared" si="1456"/>
        <v>1056.896</v>
      </c>
      <c r="E1085" s="175">
        <f>IF(DAY(A1084)=$A$7,VLOOKUP(A1084,[1]A!$A$15:$C$500,3),E1084)</f>
        <v>1060.116</v>
      </c>
      <c r="F1085" s="127">
        <f t="shared" si="1457"/>
        <v>45009</v>
      </c>
      <c r="G1085" s="122">
        <f t="shared" si="1458"/>
        <v>3.0466573816156917E-3</v>
      </c>
      <c r="H1085" s="128">
        <f t="shared" si="1419"/>
        <v>10</v>
      </c>
      <c r="I1085" s="128">
        <f t="shared" si="1410"/>
        <v>30</v>
      </c>
      <c r="J1085" s="123">
        <f t="shared" si="1411"/>
        <v>1.0010145228558454</v>
      </c>
      <c r="K1085" s="123">
        <v>1</v>
      </c>
      <c r="L1085" s="123">
        <f t="shared" si="1459"/>
        <v>1.00101452</v>
      </c>
      <c r="M1085" s="123">
        <f t="shared" si="1460"/>
        <v>563.80238315999998</v>
      </c>
      <c r="N1085" s="27">
        <f t="shared" si="1415"/>
        <v>0</v>
      </c>
      <c r="O1085" s="122">
        <f t="shared" si="1468"/>
        <v>0</v>
      </c>
      <c r="P1085" s="123">
        <f t="shared" si="1448"/>
        <v>0</v>
      </c>
      <c r="Q1085" s="122">
        <f t="shared" si="1412"/>
        <v>0.1268</v>
      </c>
      <c r="R1085" s="130">
        <f t="shared" si="1407"/>
        <v>1.003321664</v>
      </c>
      <c r="S1085" s="123">
        <f t="shared" si="1461"/>
        <v>1.8727620700000001</v>
      </c>
      <c r="T1085" s="123">
        <f t="shared" si="1413"/>
        <v>0</v>
      </c>
      <c r="U1085" s="131" t="str">
        <f t="shared" ref="U1085" si="1478">U1084</f>
        <v>J=</v>
      </c>
      <c r="V1085" s="140">
        <f t="shared" si="1452"/>
        <v>45069</v>
      </c>
      <c r="W1085" s="4"/>
      <c r="X1085" s="4"/>
      <c r="Y1085" s="4"/>
      <c r="AD1085" s="5"/>
      <c r="AI1085" s="10"/>
      <c r="AJ1085" s="10"/>
      <c r="AK1085" s="10"/>
      <c r="AL1085" s="10"/>
      <c r="AM1085" s="10"/>
      <c r="AN1085" s="10"/>
      <c r="AO1085" s="10"/>
      <c r="AP1085" s="10"/>
      <c r="AQ1085" s="10"/>
      <c r="AR1085" s="10"/>
      <c r="AS1085" s="10"/>
      <c r="AT1085" s="10"/>
      <c r="AU1085" s="10"/>
    </row>
    <row r="1086" spans="1:161" x14ac:dyDescent="0.2">
      <c r="A1086" s="125">
        <f t="shared" si="1409"/>
        <v>45050</v>
      </c>
      <c r="B1086" s="123">
        <f t="shared" si="1455"/>
        <v>565.92014596000001</v>
      </c>
      <c r="C1086" s="3">
        <f t="shared" si="1450"/>
        <v>563.23097408000001</v>
      </c>
      <c r="D1086" s="126">
        <f t="shared" si="1456"/>
        <v>1056.896</v>
      </c>
      <c r="E1086" s="175">
        <f>IF(DAY(A1085)=$A$7,VLOOKUP(A1085,[1]A!$A$15:$C$500,3),E1085)</f>
        <v>1060.116</v>
      </c>
      <c r="F1086" s="127">
        <f t="shared" si="1457"/>
        <v>45009</v>
      </c>
      <c r="G1086" s="122">
        <f t="shared" si="1458"/>
        <v>3.0466573816156917E-3</v>
      </c>
      <c r="H1086" s="128">
        <f t="shared" si="1419"/>
        <v>11</v>
      </c>
      <c r="I1086" s="128">
        <f t="shared" si="1410"/>
        <v>30</v>
      </c>
      <c r="J1086" s="123">
        <f t="shared" si="1411"/>
        <v>1.0011160317333232</v>
      </c>
      <c r="K1086" s="123">
        <v>1</v>
      </c>
      <c r="L1086" s="123">
        <f t="shared" si="1459"/>
        <v>1.0011160299999999</v>
      </c>
      <c r="M1086" s="123">
        <f t="shared" si="1460"/>
        <v>563.85955674000002</v>
      </c>
      <c r="N1086" s="27">
        <f t="shared" si="1415"/>
        <v>0</v>
      </c>
      <c r="O1086" s="122">
        <f t="shared" si="1468"/>
        <v>0</v>
      </c>
      <c r="P1086" s="123">
        <f t="shared" si="1448"/>
        <v>0</v>
      </c>
      <c r="Q1086" s="122">
        <f t="shared" si="1412"/>
        <v>0.1268</v>
      </c>
      <c r="R1086" s="130">
        <f t="shared" si="1407"/>
        <v>1.003654437</v>
      </c>
      <c r="S1086" s="123">
        <f t="shared" si="1461"/>
        <v>2.0605892200000002</v>
      </c>
      <c r="T1086" s="123">
        <f t="shared" si="1413"/>
        <v>0</v>
      </c>
      <c r="U1086" s="131" t="str">
        <f t="shared" ref="U1086" si="1479">U1085</f>
        <v>J=</v>
      </c>
      <c r="V1086" s="140">
        <f t="shared" si="1452"/>
        <v>45069</v>
      </c>
      <c r="W1086" s="4"/>
      <c r="X1086" s="4"/>
      <c r="Y1086" s="4"/>
      <c r="AD1086" s="5"/>
      <c r="AI1086" s="10"/>
      <c r="AJ1086" s="10"/>
      <c r="AK1086" s="10"/>
      <c r="AL1086" s="10"/>
      <c r="AM1086" s="10"/>
      <c r="AN1086" s="10"/>
      <c r="AO1086" s="10"/>
      <c r="AP1086" s="10"/>
      <c r="AQ1086" s="10"/>
      <c r="AR1086" s="10"/>
      <c r="AS1086" s="10"/>
      <c r="AT1086" s="10"/>
      <c r="AU1086" s="10"/>
    </row>
    <row r="1087" spans="1:161" x14ac:dyDescent="0.2">
      <c r="A1087" s="125">
        <f t="shared" si="1409"/>
        <v>45051</v>
      </c>
      <c r="B1087" s="123">
        <f t="shared" si="1455"/>
        <v>566.16525242</v>
      </c>
      <c r="C1087" s="3">
        <f t="shared" si="1450"/>
        <v>563.23097408000001</v>
      </c>
      <c r="D1087" s="126">
        <f t="shared" si="1456"/>
        <v>1056.896</v>
      </c>
      <c r="E1087" s="175">
        <f>IF(DAY(A1086)=$A$7,VLOOKUP(A1086,[1]A!$A$15:$C$500,3),E1086)</f>
        <v>1060.116</v>
      </c>
      <c r="F1087" s="127">
        <f t="shared" si="1457"/>
        <v>45009</v>
      </c>
      <c r="G1087" s="122">
        <f t="shared" si="1458"/>
        <v>3.0466573816156917E-3</v>
      </c>
      <c r="H1087" s="128">
        <f t="shared" si="1419"/>
        <v>12</v>
      </c>
      <c r="I1087" s="128">
        <f t="shared" si="1410"/>
        <v>30</v>
      </c>
      <c r="J1087" s="123">
        <f t="shared" si="1411"/>
        <v>1.0012175509044101</v>
      </c>
      <c r="K1087" s="123">
        <v>1</v>
      </c>
      <c r="L1087" s="123">
        <f t="shared" si="1459"/>
        <v>1.00121755</v>
      </c>
      <c r="M1087" s="123">
        <f t="shared" si="1460"/>
        <v>563.91673594999997</v>
      </c>
      <c r="N1087" s="27">
        <f t="shared" si="1415"/>
        <v>0</v>
      </c>
      <c r="O1087" s="122">
        <f t="shared" si="1468"/>
        <v>0</v>
      </c>
      <c r="P1087" s="123">
        <f t="shared" si="1448"/>
        <v>0</v>
      </c>
      <c r="Q1087" s="122">
        <f t="shared" si="1412"/>
        <v>0.1268</v>
      </c>
      <c r="R1087" s="130">
        <f t="shared" si="1407"/>
        <v>1.00398732</v>
      </c>
      <c r="S1087" s="123">
        <f t="shared" si="1461"/>
        <v>2.2485164700000002</v>
      </c>
      <c r="T1087" s="123">
        <f t="shared" si="1413"/>
        <v>0</v>
      </c>
      <c r="U1087" s="131" t="str">
        <f t="shared" ref="U1087" si="1480">U1086</f>
        <v>J=</v>
      </c>
      <c r="V1087" s="140">
        <f t="shared" si="1452"/>
        <v>45069</v>
      </c>
      <c r="W1087" s="4"/>
      <c r="X1087" s="4"/>
      <c r="Y1087" s="4"/>
      <c r="AD1087" s="5"/>
      <c r="AI1087" s="10"/>
      <c r="AJ1087" s="10"/>
      <c r="AK1087" s="10"/>
      <c r="AL1087" s="10"/>
      <c r="AM1087" s="10"/>
      <c r="AN1087" s="10"/>
      <c r="AO1087" s="10"/>
      <c r="AP1087" s="10"/>
      <c r="AQ1087" s="10"/>
      <c r="AR1087" s="10"/>
      <c r="AS1087" s="10"/>
      <c r="AT1087" s="10"/>
      <c r="AU1087" s="10"/>
    </row>
    <row r="1088" spans="1:161" x14ac:dyDescent="0.2">
      <c r="A1088" s="125">
        <f t="shared" si="1409"/>
        <v>45052</v>
      </c>
      <c r="B1088" s="123">
        <f t="shared" si="1455"/>
        <v>566.41046520999998</v>
      </c>
      <c r="C1088" s="3">
        <f t="shared" si="1450"/>
        <v>563.23097408000001</v>
      </c>
      <c r="D1088" s="126">
        <f t="shared" si="1456"/>
        <v>1056.896</v>
      </c>
      <c r="E1088" s="175">
        <f>IF(DAY(A1087)=$A$7,VLOOKUP(A1087,[1]A!$A$15:$C$500,3),E1087)</f>
        <v>1060.116</v>
      </c>
      <c r="F1088" s="127">
        <f t="shared" si="1457"/>
        <v>45009</v>
      </c>
      <c r="G1088" s="122">
        <f t="shared" si="1458"/>
        <v>3.0466573816156917E-3</v>
      </c>
      <c r="H1088" s="128">
        <f t="shared" si="1419"/>
        <v>13</v>
      </c>
      <c r="I1088" s="128">
        <f t="shared" si="1410"/>
        <v>30</v>
      </c>
      <c r="J1088" s="123">
        <f t="shared" si="1411"/>
        <v>1.0013190803701502</v>
      </c>
      <c r="K1088" s="123">
        <v>1</v>
      </c>
      <c r="L1088" s="123">
        <f t="shared" si="1459"/>
        <v>1.00131908</v>
      </c>
      <c r="M1088" s="123">
        <f t="shared" si="1460"/>
        <v>563.97392078999997</v>
      </c>
      <c r="N1088" s="27">
        <f t="shared" si="1415"/>
        <v>0</v>
      </c>
      <c r="O1088" s="122">
        <f t="shared" si="1468"/>
        <v>0</v>
      </c>
      <c r="P1088" s="123">
        <f t="shared" si="1448"/>
        <v>0</v>
      </c>
      <c r="Q1088" s="122">
        <f t="shared" si="1412"/>
        <v>0.1268</v>
      </c>
      <c r="R1088" s="130">
        <f t="shared" si="1407"/>
        <v>1.0043203140000001</v>
      </c>
      <c r="S1088" s="123">
        <f t="shared" si="1461"/>
        <v>2.4365444200000002</v>
      </c>
      <c r="T1088" s="123">
        <f t="shared" si="1413"/>
        <v>0</v>
      </c>
      <c r="U1088" s="131" t="str">
        <f t="shared" ref="U1088" si="1481">U1087</f>
        <v>J=</v>
      </c>
      <c r="V1088" s="140">
        <f t="shared" si="1452"/>
        <v>45069</v>
      </c>
      <c r="W1088" s="4"/>
      <c r="X1088" s="4"/>
      <c r="Y1088" s="4"/>
      <c r="AD1088" s="5"/>
      <c r="AI1088" s="10"/>
      <c r="AJ1088" s="10"/>
      <c r="AK1088" s="10"/>
      <c r="AL1088" s="10"/>
      <c r="AM1088" s="10"/>
      <c r="AN1088" s="10"/>
      <c r="AO1088" s="10"/>
      <c r="AP1088" s="10"/>
      <c r="AQ1088" s="10"/>
      <c r="AR1088" s="10"/>
      <c r="AS1088" s="10"/>
      <c r="AT1088" s="10"/>
      <c r="AU1088" s="10"/>
    </row>
    <row r="1089" spans="1:47" x14ac:dyDescent="0.2">
      <c r="A1089" s="125">
        <f t="shared" si="1409"/>
        <v>45053</v>
      </c>
      <c r="B1089" s="123">
        <f t="shared" si="1455"/>
        <v>566.65578377999998</v>
      </c>
      <c r="C1089" s="3">
        <f t="shared" si="1450"/>
        <v>563.23097408000001</v>
      </c>
      <c r="D1089" s="126">
        <f t="shared" si="1456"/>
        <v>1056.896</v>
      </c>
      <c r="E1089" s="175">
        <f>IF(DAY(A1088)=$A$7,VLOOKUP(A1088,[1]A!$A$15:$C$500,3),E1088)</f>
        <v>1060.116</v>
      </c>
      <c r="F1089" s="127">
        <f t="shared" si="1457"/>
        <v>45009</v>
      </c>
      <c r="G1089" s="122">
        <f t="shared" si="1458"/>
        <v>3.0466573816156917E-3</v>
      </c>
      <c r="H1089" s="128">
        <f t="shared" si="1419"/>
        <v>14</v>
      </c>
      <c r="I1089" s="128">
        <f t="shared" si="1410"/>
        <v>30</v>
      </c>
      <c r="J1089" s="123">
        <f t="shared" si="1411"/>
        <v>1.0014206201315869</v>
      </c>
      <c r="K1089" s="123">
        <v>1</v>
      </c>
      <c r="L1089" s="123">
        <f t="shared" si="1459"/>
        <v>1.00142062</v>
      </c>
      <c r="M1089" s="123">
        <f t="shared" si="1460"/>
        <v>564.03111125999999</v>
      </c>
      <c r="N1089" s="27">
        <f t="shared" si="1415"/>
        <v>0</v>
      </c>
      <c r="O1089" s="122">
        <f t="shared" si="1468"/>
        <v>0</v>
      </c>
      <c r="P1089" s="123">
        <f t="shared" si="1448"/>
        <v>0</v>
      </c>
      <c r="Q1089" s="122">
        <f t="shared" si="1412"/>
        <v>0.1268</v>
      </c>
      <c r="R1089" s="130">
        <f t="shared" si="1407"/>
        <v>1.004653418</v>
      </c>
      <c r="S1089" s="123">
        <f t="shared" si="1461"/>
        <v>2.6246725199999998</v>
      </c>
      <c r="T1089" s="123">
        <f t="shared" si="1413"/>
        <v>0</v>
      </c>
      <c r="U1089" s="131" t="str">
        <f t="shared" ref="U1089" si="1482">U1088</f>
        <v>J=</v>
      </c>
      <c r="V1089" s="140">
        <f t="shared" si="1452"/>
        <v>45069</v>
      </c>
      <c r="W1089" s="4"/>
      <c r="X1089" s="4"/>
      <c r="Y1089" s="4"/>
      <c r="AD1089" s="5"/>
      <c r="AI1089" s="10"/>
      <c r="AJ1089" s="10"/>
      <c r="AK1089" s="10"/>
      <c r="AL1089" s="10"/>
      <c r="AM1089" s="10"/>
      <c r="AN1089" s="10"/>
      <c r="AO1089" s="10"/>
      <c r="AP1089" s="10"/>
      <c r="AQ1089" s="10"/>
      <c r="AR1089" s="10"/>
      <c r="AS1089" s="10"/>
      <c r="AT1089" s="10"/>
      <c r="AU1089" s="10"/>
    </row>
    <row r="1090" spans="1:47" x14ac:dyDescent="0.2">
      <c r="A1090" s="125">
        <f t="shared" si="1409"/>
        <v>45054</v>
      </c>
      <c r="B1090" s="123">
        <f t="shared" si="1455"/>
        <v>566.90120817000002</v>
      </c>
      <c r="C1090" s="3">
        <f t="shared" si="1450"/>
        <v>563.23097408000001</v>
      </c>
      <c r="D1090" s="126">
        <f t="shared" si="1456"/>
        <v>1056.896</v>
      </c>
      <c r="E1090" s="175">
        <f>IF(DAY(A1089)=$A$7,VLOOKUP(A1089,[1]A!$A$15:$C$500,3),E1089)</f>
        <v>1060.116</v>
      </c>
      <c r="F1090" s="127">
        <f t="shared" si="1457"/>
        <v>45009</v>
      </c>
      <c r="G1090" s="122">
        <f t="shared" si="1458"/>
        <v>3.0466573816156917E-3</v>
      </c>
      <c r="H1090" s="128">
        <f t="shared" si="1419"/>
        <v>15</v>
      </c>
      <c r="I1090" s="128">
        <f t="shared" si="1410"/>
        <v>30</v>
      </c>
      <c r="J1090" s="123">
        <f t="shared" si="1411"/>
        <v>1.0015221701897645</v>
      </c>
      <c r="K1090" s="123">
        <v>1</v>
      </c>
      <c r="L1090" s="123">
        <f t="shared" si="1459"/>
        <v>1.0015221700000001</v>
      </c>
      <c r="M1090" s="123">
        <f t="shared" si="1460"/>
        <v>564.08830737000005</v>
      </c>
      <c r="N1090" s="27">
        <f t="shared" si="1415"/>
        <v>0</v>
      </c>
      <c r="O1090" s="122">
        <f t="shared" si="1468"/>
        <v>0</v>
      </c>
      <c r="P1090" s="123">
        <f t="shared" si="1448"/>
        <v>0</v>
      </c>
      <c r="Q1090" s="122">
        <f t="shared" si="1412"/>
        <v>0.1268</v>
      </c>
      <c r="R1090" s="130">
        <f t="shared" si="1407"/>
        <v>1.004986632</v>
      </c>
      <c r="S1090" s="123">
        <f t="shared" si="1461"/>
        <v>2.8129008</v>
      </c>
      <c r="T1090" s="123">
        <f t="shared" si="1413"/>
        <v>0</v>
      </c>
      <c r="U1090" s="131" t="str">
        <f t="shared" ref="U1090" si="1483">U1089</f>
        <v>J=</v>
      </c>
      <c r="V1090" s="140">
        <f t="shared" si="1452"/>
        <v>45069</v>
      </c>
      <c r="W1090" s="4"/>
      <c r="X1090" s="4"/>
      <c r="Y1090" s="4"/>
      <c r="AD1090" s="5"/>
      <c r="AI1090" s="10"/>
      <c r="AJ1090" s="10"/>
      <c r="AK1090" s="10"/>
      <c r="AL1090" s="10"/>
      <c r="AM1090" s="10"/>
      <c r="AN1090" s="10"/>
      <c r="AO1090" s="10"/>
      <c r="AP1090" s="10"/>
      <c r="AQ1090" s="10"/>
      <c r="AR1090" s="10"/>
      <c r="AS1090" s="10"/>
      <c r="AT1090" s="10"/>
      <c r="AU1090" s="10"/>
    </row>
    <row r="1091" spans="1:47" x14ac:dyDescent="0.2">
      <c r="A1091" s="125">
        <f t="shared" si="1409"/>
        <v>45055</v>
      </c>
      <c r="B1091" s="123">
        <f t="shared" si="1455"/>
        <v>567.14673894999999</v>
      </c>
      <c r="C1091" s="3">
        <f t="shared" si="1450"/>
        <v>563.23097408000001</v>
      </c>
      <c r="D1091" s="126">
        <f t="shared" si="1456"/>
        <v>1056.896</v>
      </c>
      <c r="E1091" s="175">
        <f>IF(DAY(A1090)=$A$7,VLOOKUP(A1090,[1]A!$A$15:$C$500,3),E1090)</f>
        <v>1060.116</v>
      </c>
      <c r="F1091" s="127">
        <f t="shared" si="1457"/>
        <v>45009</v>
      </c>
      <c r="G1091" s="122">
        <f t="shared" si="1458"/>
        <v>3.0466573816156917E-3</v>
      </c>
      <c r="H1091" s="128">
        <f t="shared" si="1419"/>
        <v>16</v>
      </c>
      <c r="I1091" s="128">
        <f t="shared" si="1410"/>
        <v>30</v>
      </c>
      <c r="J1091" s="123">
        <f t="shared" si="1411"/>
        <v>1.0016237305457274</v>
      </c>
      <c r="K1091" s="123">
        <v>1</v>
      </c>
      <c r="L1091" s="123">
        <f t="shared" si="1459"/>
        <v>1.0016237299999999</v>
      </c>
      <c r="M1091" s="123">
        <f t="shared" si="1460"/>
        <v>564.14550910000003</v>
      </c>
      <c r="N1091" s="27">
        <f t="shared" si="1415"/>
        <v>0</v>
      </c>
      <c r="O1091" s="122">
        <f t="shared" si="1468"/>
        <v>0</v>
      </c>
      <c r="P1091" s="123">
        <f t="shared" si="1448"/>
        <v>0</v>
      </c>
      <c r="Q1091" s="122">
        <f t="shared" si="1412"/>
        <v>0.1268</v>
      </c>
      <c r="R1091" s="130">
        <f t="shared" si="1407"/>
        <v>1.005319957</v>
      </c>
      <c r="S1091" s="123">
        <f t="shared" si="1461"/>
        <v>3.0012298500000001</v>
      </c>
      <c r="T1091" s="123">
        <f t="shared" si="1413"/>
        <v>0</v>
      </c>
      <c r="U1091" s="131" t="str">
        <f t="shared" ref="U1091" si="1484">U1090</f>
        <v>J=</v>
      </c>
      <c r="V1091" s="140">
        <f t="shared" si="1452"/>
        <v>45069</v>
      </c>
      <c r="W1091" s="4"/>
      <c r="X1091" s="4"/>
      <c r="Y1091" s="4"/>
      <c r="AD1091" s="5"/>
      <c r="AI1091" s="10"/>
      <c r="AJ1091" s="10"/>
      <c r="AK1091" s="10"/>
      <c r="AL1091" s="10"/>
      <c r="AM1091" s="10"/>
      <c r="AN1091" s="10"/>
      <c r="AO1091" s="10"/>
      <c r="AP1091" s="10"/>
      <c r="AQ1091" s="10"/>
      <c r="AR1091" s="10"/>
      <c r="AS1091" s="10"/>
      <c r="AT1091" s="10"/>
      <c r="AU1091" s="10"/>
    </row>
    <row r="1092" spans="1:47" x14ac:dyDescent="0.2">
      <c r="A1092" s="125">
        <f t="shared" si="1409"/>
        <v>45056</v>
      </c>
      <c r="B1092" s="123">
        <f t="shared" si="1455"/>
        <v>567.39237559000003</v>
      </c>
      <c r="C1092" s="3">
        <f t="shared" si="1450"/>
        <v>563.23097408000001</v>
      </c>
      <c r="D1092" s="126">
        <f t="shared" si="1456"/>
        <v>1056.896</v>
      </c>
      <c r="E1092" s="175">
        <f>IF(DAY(A1091)=$A$7,VLOOKUP(A1091,[1]A!$A$15:$C$500,3),E1091)</f>
        <v>1060.116</v>
      </c>
      <c r="F1092" s="127">
        <f t="shared" si="1457"/>
        <v>45009</v>
      </c>
      <c r="G1092" s="122">
        <f t="shared" si="1458"/>
        <v>3.0466573816156917E-3</v>
      </c>
      <c r="H1092" s="128">
        <f t="shared" si="1419"/>
        <v>17</v>
      </c>
      <c r="I1092" s="128">
        <f t="shared" si="1410"/>
        <v>30</v>
      </c>
      <c r="J1092" s="123">
        <f t="shared" si="1411"/>
        <v>1.0017253012005194</v>
      </c>
      <c r="K1092" s="123">
        <v>1</v>
      </c>
      <c r="L1092" s="123">
        <f t="shared" si="1459"/>
        <v>1.0017252999999999</v>
      </c>
      <c r="M1092" s="123">
        <f t="shared" si="1460"/>
        <v>564.20271647000004</v>
      </c>
      <c r="N1092" s="27">
        <f t="shared" si="1415"/>
        <v>0</v>
      </c>
      <c r="O1092" s="122">
        <f t="shared" si="1468"/>
        <v>0</v>
      </c>
      <c r="P1092" s="123">
        <f t="shared" si="1448"/>
        <v>0</v>
      </c>
      <c r="Q1092" s="122">
        <f t="shared" si="1412"/>
        <v>0.1268</v>
      </c>
      <c r="R1092" s="130">
        <f t="shared" si="1407"/>
        <v>1.0056533919999999</v>
      </c>
      <c r="S1092" s="123">
        <f t="shared" si="1461"/>
        <v>3.18965912</v>
      </c>
      <c r="T1092" s="123">
        <f t="shared" si="1413"/>
        <v>0</v>
      </c>
      <c r="U1092" s="131" t="str">
        <f t="shared" ref="U1092" si="1485">U1091</f>
        <v>J=</v>
      </c>
      <c r="V1092" s="140">
        <f t="shared" si="1452"/>
        <v>45069</v>
      </c>
      <c r="W1092" s="4"/>
      <c r="X1092" s="4"/>
      <c r="Y1092" s="4"/>
      <c r="AD1092" s="5"/>
      <c r="AI1092" s="10"/>
      <c r="AJ1092" s="10"/>
      <c r="AK1092" s="10"/>
      <c r="AL1092" s="10"/>
      <c r="AM1092" s="10"/>
      <c r="AN1092" s="10"/>
      <c r="AO1092" s="10"/>
      <c r="AP1092" s="10"/>
      <c r="AQ1092" s="10"/>
      <c r="AR1092" s="10"/>
      <c r="AS1092" s="10"/>
      <c r="AT1092" s="10"/>
      <c r="AU1092" s="10"/>
    </row>
    <row r="1093" spans="1:47" x14ac:dyDescent="0.2">
      <c r="A1093" s="125">
        <f t="shared" si="1409"/>
        <v>45057</v>
      </c>
      <c r="B1093" s="123">
        <f t="shared" si="1455"/>
        <v>567.63811868999994</v>
      </c>
      <c r="C1093" s="3">
        <f t="shared" si="1450"/>
        <v>563.23097408000001</v>
      </c>
      <c r="D1093" s="126">
        <f t="shared" si="1456"/>
        <v>1056.896</v>
      </c>
      <c r="E1093" s="175">
        <f>IF(DAY(A1092)=$A$7,VLOOKUP(A1092,[1]A!$A$15:$C$500,3),E1092)</f>
        <v>1060.116</v>
      </c>
      <c r="F1093" s="127">
        <f t="shared" si="1457"/>
        <v>45009</v>
      </c>
      <c r="G1093" s="122">
        <f t="shared" si="1458"/>
        <v>3.0466573816156917E-3</v>
      </c>
      <c r="H1093" s="128">
        <f t="shared" si="1419"/>
        <v>18</v>
      </c>
      <c r="I1093" s="128">
        <f t="shared" si="1410"/>
        <v>30</v>
      </c>
      <c r="J1093" s="123">
        <f t="shared" si="1411"/>
        <v>1.0018268821551852</v>
      </c>
      <c r="K1093" s="123">
        <v>1</v>
      </c>
      <c r="L1093" s="123">
        <f t="shared" si="1459"/>
        <v>1.0018268800000001</v>
      </c>
      <c r="M1093" s="123">
        <f t="shared" si="1460"/>
        <v>564.25992947999998</v>
      </c>
      <c r="N1093" s="27">
        <f t="shared" si="1415"/>
        <v>0</v>
      </c>
      <c r="O1093" s="122">
        <f t="shared" si="1468"/>
        <v>0</v>
      </c>
      <c r="P1093" s="123">
        <f t="shared" si="1448"/>
        <v>0</v>
      </c>
      <c r="Q1093" s="122">
        <f t="shared" si="1412"/>
        <v>0.1268</v>
      </c>
      <c r="R1093" s="130">
        <f t="shared" si="1407"/>
        <v>1.0059869379999999</v>
      </c>
      <c r="S1093" s="123">
        <f t="shared" si="1461"/>
        <v>3.3781892099999999</v>
      </c>
      <c r="T1093" s="123">
        <f t="shared" si="1413"/>
        <v>0</v>
      </c>
      <c r="U1093" s="131" t="str">
        <f t="shared" ref="U1093" si="1486">U1092</f>
        <v>J=</v>
      </c>
      <c r="V1093" s="140">
        <f t="shared" si="1452"/>
        <v>45069</v>
      </c>
      <c r="W1093" s="4"/>
      <c r="X1093" s="4"/>
      <c r="Y1093" s="4"/>
      <c r="AD1093" s="5"/>
      <c r="AI1093" s="10"/>
      <c r="AJ1093" s="10"/>
      <c r="AK1093" s="10"/>
      <c r="AL1093" s="10"/>
      <c r="AM1093" s="10"/>
      <c r="AN1093" s="10"/>
      <c r="AO1093" s="10"/>
      <c r="AP1093" s="10"/>
      <c r="AQ1093" s="10"/>
      <c r="AR1093" s="10"/>
      <c r="AS1093" s="10"/>
      <c r="AT1093" s="10"/>
      <c r="AU1093" s="10"/>
    </row>
    <row r="1094" spans="1:47" x14ac:dyDescent="0.2">
      <c r="A1094" s="125">
        <f t="shared" si="1409"/>
        <v>45058</v>
      </c>
      <c r="B1094" s="123">
        <f t="shared" si="1455"/>
        <v>567.88396824999995</v>
      </c>
      <c r="C1094" s="3">
        <f t="shared" si="1450"/>
        <v>563.23097408000001</v>
      </c>
      <c r="D1094" s="126">
        <f t="shared" si="1456"/>
        <v>1056.896</v>
      </c>
      <c r="E1094" s="175">
        <f>IF(DAY(A1093)=$A$7,VLOOKUP(A1093,[1]A!$A$15:$C$500,3),E1093)</f>
        <v>1060.116</v>
      </c>
      <c r="F1094" s="127">
        <f t="shared" si="1457"/>
        <v>45009</v>
      </c>
      <c r="G1094" s="122">
        <f t="shared" si="1458"/>
        <v>3.0466573816156917E-3</v>
      </c>
      <c r="H1094" s="128">
        <f t="shared" si="1419"/>
        <v>19</v>
      </c>
      <c r="I1094" s="128">
        <f t="shared" si="1410"/>
        <v>30</v>
      </c>
      <c r="J1094" s="123">
        <f t="shared" si="1411"/>
        <v>1.0019284734107692</v>
      </c>
      <c r="K1094" s="123">
        <v>1</v>
      </c>
      <c r="L1094" s="123">
        <f t="shared" si="1459"/>
        <v>1.00192847</v>
      </c>
      <c r="M1094" s="123">
        <f t="shared" si="1460"/>
        <v>564.31714810999995</v>
      </c>
      <c r="N1094" s="27">
        <f t="shared" si="1415"/>
        <v>0</v>
      </c>
      <c r="O1094" s="122">
        <f t="shared" si="1468"/>
        <v>0</v>
      </c>
      <c r="P1094" s="123">
        <f t="shared" si="1448"/>
        <v>0</v>
      </c>
      <c r="Q1094" s="122">
        <f t="shared" si="1412"/>
        <v>0.1268</v>
      </c>
      <c r="R1094" s="130">
        <f t="shared" si="1407"/>
        <v>1.006320595</v>
      </c>
      <c r="S1094" s="123">
        <f t="shared" si="1461"/>
        <v>3.5668201399999999</v>
      </c>
      <c r="T1094" s="123">
        <f t="shared" si="1413"/>
        <v>0</v>
      </c>
      <c r="U1094" s="131" t="str">
        <f t="shared" ref="U1094" si="1487">U1093</f>
        <v>J=</v>
      </c>
      <c r="V1094" s="140">
        <f t="shared" si="1452"/>
        <v>45069</v>
      </c>
      <c r="W1094" s="4"/>
      <c r="X1094" s="4"/>
      <c r="Y1094" s="4"/>
      <c r="AD1094" s="5"/>
      <c r="AI1094" s="12"/>
      <c r="AJ1094" s="12"/>
      <c r="AK1094" s="12"/>
      <c r="AL1094" s="12"/>
      <c r="AM1094" s="12"/>
      <c r="AN1094" s="12"/>
      <c r="AO1094" s="12"/>
      <c r="AP1094" s="12"/>
      <c r="AQ1094" s="12"/>
      <c r="AR1094" s="12"/>
      <c r="AS1094" s="12"/>
      <c r="AT1094" s="12"/>
      <c r="AU1094" s="12"/>
    </row>
    <row r="1095" spans="1:47" x14ac:dyDescent="0.2">
      <c r="A1095" s="125">
        <f t="shared" si="1409"/>
        <v>45059</v>
      </c>
      <c r="B1095" s="123">
        <f t="shared" si="1455"/>
        <v>568.12992374999999</v>
      </c>
      <c r="C1095" s="3">
        <f t="shared" si="1450"/>
        <v>563.23097408000001</v>
      </c>
      <c r="D1095" s="126">
        <f t="shared" si="1456"/>
        <v>1056.896</v>
      </c>
      <c r="E1095" s="175">
        <f>IF(DAY(A1094)=$A$7,VLOOKUP(A1094,[1]A!$A$15:$C$500,3),E1094)</f>
        <v>1060.116</v>
      </c>
      <c r="F1095" s="127">
        <f t="shared" si="1457"/>
        <v>45009</v>
      </c>
      <c r="G1095" s="122">
        <f t="shared" si="1458"/>
        <v>3.0466573816156917E-3</v>
      </c>
      <c r="H1095" s="128">
        <f t="shared" si="1419"/>
        <v>20</v>
      </c>
      <c r="I1095" s="128">
        <f t="shared" si="1410"/>
        <v>30</v>
      </c>
      <c r="J1095" s="123">
        <f t="shared" si="1411"/>
        <v>1.0020300749683158</v>
      </c>
      <c r="K1095" s="123">
        <v>1</v>
      </c>
      <c r="L1095" s="123">
        <f t="shared" si="1459"/>
        <v>1.00203007</v>
      </c>
      <c r="M1095" s="123">
        <f t="shared" si="1460"/>
        <v>564.37437237999995</v>
      </c>
      <c r="N1095" s="27">
        <f t="shared" si="1415"/>
        <v>0</v>
      </c>
      <c r="O1095" s="122">
        <f t="shared" si="1468"/>
        <v>0</v>
      </c>
      <c r="P1095" s="123">
        <f t="shared" si="1448"/>
        <v>0</v>
      </c>
      <c r="Q1095" s="122">
        <f t="shared" si="1412"/>
        <v>0.1268</v>
      </c>
      <c r="R1095" s="130">
        <f t="shared" si="1407"/>
        <v>1.0066543619999999</v>
      </c>
      <c r="S1095" s="123">
        <f t="shared" si="1461"/>
        <v>3.7555513700000001</v>
      </c>
      <c r="T1095" s="123">
        <f t="shared" si="1413"/>
        <v>0</v>
      </c>
      <c r="U1095" s="131" t="str">
        <f t="shared" ref="U1095" si="1488">U1094</f>
        <v>J=</v>
      </c>
      <c r="V1095" s="140">
        <f t="shared" si="1452"/>
        <v>45069</v>
      </c>
      <c r="W1095" s="4"/>
      <c r="X1095" s="4"/>
      <c r="Y1095" s="4"/>
      <c r="AD1095" s="5"/>
      <c r="AI1095" s="13"/>
      <c r="AJ1095" s="13"/>
      <c r="AK1095" s="13"/>
      <c r="AL1095" s="13"/>
      <c r="AM1095" s="13"/>
      <c r="AN1095" s="13"/>
      <c r="AO1095" s="13"/>
      <c r="AP1095" s="13"/>
      <c r="AQ1095" s="13"/>
      <c r="AR1095" s="13"/>
      <c r="AS1095" s="13"/>
      <c r="AT1095" s="13"/>
      <c r="AU1095" s="13"/>
    </row>
    <row r="1096" spans="1:47" x14ac:dyDescent="0.2">
      <c r="A1096" s="125">
        <f t="shared" si="1409"/>
        <v>45060</v>
      </c>
      <c r="B1096" s="123">
        <f t="shared" si="1455"/>
        <v>568.37598577999995</v>
      </c>
      <c r="C1096" s="3">
        <f t="shared" si="1450"/>
        <v>563.23097408000001</v>
      </c>
      <c r="D1096" s="126">
        <f t="shared" si="1456"/>
        <v>1056.896</v>
      </c>
      <c r="E1096" s="175">
        <f>IF(DAY(A1095)=$A$7,VLOOKUP(A1095,[1]A!$A$15:$C$500,3),E1095)</f>
        <v>1060.116</v>
      </c>
      <c r="F1096" s="127">
        <f t="shared" si="1457"/>
        <v>45009</v>
      </c>
      <c r="G1096" s="122">
        <f t="shared" si="1458"/>
        <v>3.0466573816156917E-3</v>
      </c>
      <c r="H1096" s="128">
        <f t="shared" si="1419"/>
        <v>21</v>
      </c>
      <c r="I1096" s="128">
        <f t="shared" si="1410"/>
        <v>30</v>
      </c>
      <c r="J1096" s="123">
        <f t="shared" si="1411"/>
        <v>1.0021316868288699</v>
      </c>
      <c r="K1096" s="123">
        <v>1</v>
      </c>
      <c r="L1096" s="123">
        <f t="shared" si="1459"/>
        <v>1.00213168</v>
      </c>
      <c r="M1096" s="123">
        <f t="shared" si="1460"/>
        <v>564.43160227999999</v>
      </c>
      <c r="N1096" s="27">
        <f t="shared" si="1415"/>
        <v>0</v>
      </c>
      <c r="O1096" s="122">
        <f t="shared" si="1468"/>
        <v>0</v>
      </c>
      <c r="P1096" s="123">
        <f t="shared" si="1448"/>
        <v>0</v>
      </c>
      <c r="Q1096" s="122">
        <f t="shared" si="1412"/>
        <v>0.1268</v>
      </c>
      <c r="R1096" s="130">
        <f t="shared" si="1407"/>
        <v>1.0069882400000001</v>
      </c>
      <c r="S1096" s="123">
        <f t="shared" si="1461"/>
        <v>3.9443834999999998</v>
      </c>
      <c r="T1096" s="123">
        <f t="shared" si="1413"/>
        <v>0</v>
      </c>
      <c r="U1096" s="131" t="str">
        <f t="shared" ref="U1096" si="1489">U1095</f>
        <v>J=</v>
      </c>
      <c r="V1096" s="140">
        <f t="shared" si="1452"/>
        <v>45069</v>
      </c>
      <c r="W1096" s="4"/>
      <c r="X1096" s="4"/>
      <c r="Y1096" s="4"/>
      <c r="AD1096" s="5"/>
      <c r="AI1096" s="13"/>
      <c r="AJ1096" s="13"/>
      <c r="AK1096" s="13"/>
      <c r="AL1096" s="13"/>
      <c r="AM1096" s="13"/>
      <c r="AN1096" s="13"/>
      <c r="AO1096" s="13"/>
      <c r="AP1096" s="13"/>
      <c r="AQ1096" s="13"/>
      <c r="AR1096" s="13"/>
      <c r="AS1096" s="13"/>
      <c r="AT1096" s="13"/>
      <c r="AU1096" s="13"/>
    </row>
    <row r="1097" spans="1:47" x14ac:dyDescent="0.2">
      <c r="A1097" s="125">
        <f t="shared" si="1409"/>
        <v>45061</v>
      </c>
      <c r="B1097" s="123">
        <f t="shared" si="1455"/>
        <v>568.62215433999995</v>
      </c>
      <c r="C1097" s="3">
        <f t="shared" si="1450"/>
        <v>563.23097408000001</v>
      </c>
      <c r="D1097" s="126">
        <f t="shared" si="1456"/>
        <v>1056.896</v>
      </c>
      <c r="E1097" s="175">
        <f>IF(DAY(A1096)=$A$7,VLOOKUP(A1096,[1]A!$A$15:$C$500,3),E1096)</f>
        <v>1060.116</v>
      </c>
      <c r="F1097" s="127">
        <f t="shared" si="1457"/>
        <v>45009</v>
      </c>
      <c r="G1097" s="122">
        <f t="shared" si="1458"/>
        <v>3.0466573816156917E-3</v>
      </c>
      <c r="H1097" s="128">
        <f t="shared" si="1419"/>
        <v>22</v>
      </c>
      <c r="I1097" s="128">
        <f t="shared" si="1410"/>
        <v>30</v>
      </c>
      <c r="J1097" s="123">
        <f t="shared" si="1411"/>
        <v>1.0022333089934763</v>
      </c>
      <c r="K1097" s="123">
        <v>1</v>
      </c>
      <c r="L1097" s="123">
        <f t="shared" si="1459"/>
        <v>1.0022333000000001</v>
      </c>
      <c r="M1097" s="123">
        <f t="shared" si="1460"/>
        <v>564.48883780999995</v>
      </c>
      <c r="N1097" s="27">
        <f t="shared" si="1415"/>
        <v>0</v>
      </c>
      <c r="O1097" s="122">
        <f t="shared" si="1468"/>
        <v>0</v>
      </c>
      <c r="P1097" s="123">
        <f t="shared" si="1448"/>
        <v>0</v>
      </c>
      <c r="Q1097" s="122">
        <f t="shared" si="1412"/>
        <v>0.1268</v>
      </c>
      <c r="R1097" s="130">
        <f t="shared" si="1407"/>
        <v>1.0073222289999999</v>
      </c>
      <c r="S1097" s="123">
        <f t="shared" si="1461"/>
        <v>4.1333165300000001</v>
      </c>
      <c r="T1097" s="123">
        <f t="shared" si="1413"/>
        <v>0</v>
      </c>
      <c r="U1097" s="131" t="str">
        <f t="shared" ref="U1097" si="1490">U1096</f>
        <v>J=</v>
      </c>
      <c r="V1097" s="140">
        <f t="shared" si="1452"/>
        <v>45069</v>
      </c>
      <c r="W1097" s="4"/>
      <c r="X1097" s="4"/>
      <c r="Y1097" s="4"/>
      <c r="AD1097" s="5"/>
      <c r="AI1097" s="13"/>
      <c r="AJ1097" s="13"/>
      <c r="AK1097" s="13"/>
      <c r="AL1097" s="13"/>
      <c r="AM1097" s="13"/>
      <c r="AN1097" s="13"/>
      <c r="AO1097" s="13"/>
      <c r="AP1097" s="13"/>
      <c r="AQ1097" s="13"/>
      <c r="AR1097" s="13"/>
      <c r="AS1097" s="13"/>
      <c r="AT1097" s="13"/>
      <c r="AU1097" s="13"/>
    </row>
    <row r="1098" spans="1:47" x14ac:dyDescent="0.2">
      <c r="A1098" s="125">
        <f t="shared" si="1409"/>
        <v>45062</v>
      </c>
      <c r="B1098" s="123">
        <f t="shared" si="1455"/>
        <v>568.86843515999999</v>
      </c>
      <c r="C1098" s="3">
        <f t="shared" si="1450"/>
        <v>563.23097408000001</v>
      </c>
      <c r="D1098" s="126">
        <f t="shared" si="1456"/>
        <v>1056.896</v>
      </c>
      <c r="E1098" s="175">
        <f>IF(DAY(A1097)=$A$7,VLOOKUP(A1097,[1]A!$A$15:$C$500,3),E1097)</f>
        <v>1060.116</v>
      </c>
      <c r="F1098" s="127">
        <f t="shared" si="1457"/>
        <v>45009</v>
      </c>
      <c r="G1098" s="122">
        <f t="shared" si="1458"/>
        <v>3.0466573816156917E-3</v>
      </c>
      <c r="H1098" s="128">
        <f t="shared" si="1419"/>
        <v>23</v>
      </c>
      <c r="I1098" s="128">
        <f t="shared" si="1410"/>
        <v>30</v>
      </c>
      <c r="J1098" s="123">
        <f t="shared" si="1411"/>
        <v>1.0023349414631797</v>
      </c>
      <c r="K1098" s="123">
        <v>1</v>
      </c>
      <c r="L1098" s="123">
        <f t="shared" si="1459"/>
        <v>1.0023349399999999</v>
      </c>
      <c r="M1098" s="123">
        <f t="shared" si="1460"/>
        <v>564.54608460999998</v>
      </c>
      <c r="N1098" s="27">
        <f t="shared" si="1415"/>
        <v>0</v>
      </c>
      <c r="O1098" s="122">
        <f t="shared" si="1468"/>
        <v>0</v>
      </c>
      <c r="P1098" s="123">
        <f t="shared" si="1448"/>
        <v>0</v>
      </c>
      <c r="Q1098" s="122">
        <f t="shared" si="1412"/>
        <v>0.1268</v>
      </c>
      <c r="R1098" s="130">
        <f t="shared" ref="R1098:R1136" si="1491">ROUND((1+Q1098)^(1/12)^(H1098/I1098),9)</f>
        <v>1.007656329</v>
      </c>
      <c r="S1098" s="123">
        <f t="shared" si="1461"/>
        <v>4.3223505500000003</v>
      </c>
      <c r="T1098" s="123">
        <f t="shared" si="1413"/>
        <v>0</v>
      </c>
      <c r="U1098" s="131" t="str">
        <f t="shared" ref="U1098" si="1492">U1097</f>
        <v>J=</v>
      </c>
      <c r="V1098" s="140">
        <f t="shared" si="1452"/>
        <v>45069</v>
      </c>
      <c r="W1098" s="4"/>
      <c r="X1098" s="4"/>
      <c r="Y1098" s="4"/>
      <c r="AD1098" s="5"/>
      <c r="AI1098" s="13"/>
      <c r="AJ1098" s="13"/>
      <c r="AK1098" s="13"/>
      <c r="AL1098" s="13"/>
      <c r="AM1098" s="13"/>
      <c r="AN1098" s="13"/>
      <c r="AO1098" s="13"/>
      <c r="AP1098" s="13"/>
      <c r="AQ1098" s="13"/>
      <c r="AR1098" s="13"/>
      <c r="AS1098" s="13"/>
      <c r="AT1098" s="13"/>
      <c r="AU1098" s="13"/>
    </row>
    <row r="1099" spans="1:47" x14ac:dyDescent="0.2">
      <c r="A1099" s="125">
        <f t="shared" ref="A1099:A1162" si="1493">(A1098+1)</f>
        <v>45063</v>
      </c>
      <c r="B1099" s="123">
        <f t="shared" si="1455"/>
        <v>569.11481633000005</v>
      </c>
      <c r="C1099" s="3">
        <f t="shared" si="1450"/>
        <v>563.23097408000001</v>
      </c>
      <c r="D1099" s="126">
        <f t="shared" si="1456"/>
        <v>1056.896</v>
      </c>
      <c r="E1099" s="175">
        <f>IF(DAY(A1098)=$A$7,VLOOKUP(A1098,[1]A!$A$15:$C$500,3),E1098)</f>
        <v>1060.116</v>
      </c>
      <c r="F1099" s="127">
        <f t="shared" si="1457"/>
        <v>45009</v>
      </c>
      <c r="G1099" s="122">
        <f t="shared" si="1458"/>
        <v>3.0466573816156917E-3</v>
      </c>
      <c r="H1099" s="128">
        <f t="shared" si="1419"/>
        <v>24</v>
      </c>
      <c r="I1099" s="128">
        <f t="shared" ref="I1099:I1136" si="1494">IF(DAY(A1099)=A$7+1,DAY(EOMONTH(A1099,0)),I1098)</f>
        <v>30</v>
      </c>
      <c r="J1099" s="123">
        <f t="shared" ref="J1099:J1136" si="1495">IF(E1099&gt;D1099,((E1099/D1099)^(H1099/I1099)),1)</f>
        <v>1.0024365842390253</v>
      </c>
      <c r="K1099" s="123">
        <v>1</v>
      </c>
      <c r="L1099" s="123">
        <f t="shared" si="1459"/>
        <v>1.0024365799999999</v>
      </c>
      <c r="M1099" s="123">
        <f t="shared" si="1460"/>
        <v>564.6033314</v>
      </c>
      <c r="N1099" s="27">
        <f t="shared" si="1415"/>
        <v>0</v>
      </c>
      <c r="O1099" s="122">
        <f t="shared" si="1468"/>
        <v>0</v>
      </c>
      <c r="P1099" s="123">
        <f t="shared" si="1448"/>
        <v>0</v>
      </c>
      <c r="Q1099" s="122">
        <f t="shared" ref="Q1099:Q1162" si="1496">(Q1098)</f>
        <v>0.1268</v>
      </c>
      <c r="R1099" s="130">
        <f t="shared" si="1491"/>
        <v>1.0079905389999999</v>
      </c>
      <c r="S1099" s="123">
        <f t="shared" si="1461"/>
        <v>4.5114849299999999</v>
      </c>
      <c r="T1099" s="123">
        <f t="shared" ref="T1099:T1136" si="1497">IF(N1099&gt;0,P1099+S1099,0)</f>
        <v>0</v>
      </c>
      <c r="U1099" s="131" t="str">
        <f t="shared" ref="U1099" si="1498">U1098</f>
        <v>J=</v>
      </c>
      <c r="V1099" s="140">
        <f t="shared" si="1452"/>
        <v>45069</v>
      </c>
      <c r="W1099" s="4"/>
      <c r="X1099" s="4"/>
      <c r="Y1099" s="4"/>
      <c r="AD1099" s="5"/>
      <c r="AI1099" s="13"/>
      <c r="AJ1099" s="13"/>
      <c r="AK1099" s="13"/>
      <c r="AL1099" s="13"/>
      <c r="AM1099" s="13"/>
      <c r="AN1099" s="13"/>
      <c r="AO1099" s="13"/>
      <c r="AP1099" s="13"/>
      <c r="AQ1099" s="13"/>
      <c r="AR1099" s="13"/>
      <c r="AS1099" s="13"/>
      <c r="AT1099" s="13"/>
      <c r="AU1099" s="13"/>
    </row>
    <row r="1100" spans="1:47" x14ac:dyDescent="0.2">
      <c r="A1100" s="125">
        <f t="shared" si="1493"/>
        <v>45064</v>
      </c>
      <c r="B1100" s="123">
        <f t="shared" si="1455"/>
        <v>569.36130413000001</v>
      </c>
      <c r="C1100" s="3">
        <f t="shared" si="1450"/>
        <v>563.23097408000001</v>
      </c>
      <c r="D1100" s="126">
        <f t="shared" si="1456"/>
        <v>1056.896</v>
      </c>
      <c r="E1100" s="175">
        <f>IF(DAY(A1099)=$A$7,VLOOKUP(A1099,[1]A!$A$15:$C$500,3),E1099)</f>
        <v>1060.116</v>
      </c>
      <c r="F1100" s="127">
        <f t="shared" si="1457"/>
        <v>45009</v>
      </c>
      <c r="G1100" s="122">
        <f t="shared" si="1458"/>
        <v>3.0466573816156917E-3</v>
      </c>
      <c r="H1100" s="128">
        <f t="shared" si="1419"/>
        <v>25</v>
      </c>
      <c r="I1100" s="128">
        <f t="shared" si="1494"/>
        <v>30</v>
      </c>
      <c r="J1100" s="123">
        <f t="shared" si="1495"/>
        <v>1.0025382373220579</v>
      </c>
      <c r="K1100" s="123">
        <v>1</v>
      </c>
      <c r="L1100" s="123">
        <f t="shared" si="1459"/>
        <v>1.0025382300000001</v>
      </c>
      <c r="M1100" s="123">
        <f t="shared" si="1460"/>
        <v>564.66058382999995</v>
      </c>
      <c r="N1100" s="27">
        <f t="shared" ref="N1100:N1163" si="1499">IF(DAY(A1100)=A$7,VLOOKUP(A1100,$Y$10:$AG$75,8),0)</f>
        <v>0</v>
      </c>
      <c r="O1100" s="122">
        <f t="shared" si="1468"/>
        <v>0</v>
      </c>
      <c r="P1100" s="123">
        <f t="shared" si="1448"/>
        <v>0</v>
      </c>
      <c r="Q1100" s="122">
        <f t="shared" si="1496"/>
        <v>0.1268</v>
      </c>
      <c r="R1100" s="130">
        <f t="shared" si="1491"/>
        <v>1.0083248600000001</v>
      </c>
      <c r="S1100" s="123">
        <f t="shared" si="1461"/>
        <v>4.7007203000000004</v>
      </c>
      <c r="T1100" s="123">
        <f t="shared" si="1497"/>
        <v>0</v>
      </c>
      <c r="U1100" s="131" t="str">
        <f t="shared" ref="U1100" si="1500">U1099</f>
        <v>J=</v>
      </c>
      <c r="V1100" s="140">
        <f t="shared" si="1452"/>
        <v>45069</v>
      </c>
      <c r="W1100" s="4"/>
      <c r="X1100" s="4"/>
      <c r="Y1100" s="4"/>
      <c r="AD1100" s="5"/>
      <c r="AI1100" s="10"/>
      <c r="AJ1100" s="10"/>
      <c r="AK1100" s="10"/>
      <c r="AL1100" s="10"/>
      <c r="AM1100" s="10"/>
      <c r="AN1100" s="10"/>
      <c r="AO1100" s="10"/>
      <c r="AP1100" s="10"/>
      <c r="AQ1100" s="10"/>
      <c r="AR1100" s="10"/>
      <c r="AS1100" s="10"/>
      <c r="AT1100" s="10"/>
      <c r="AU1100" s="10"/>
    </row>
    <row r="1101" spans="1:47" x14ac:dyDescent="0.2">
      <c r="A1101" s="125">
        <f t="shared" si="1493"/>
        <v>45065</v>
      </c>
      <c r="B1101" s="123">
        <f t="shared" si="1455"/>
        <v>569.60790424999993</v>
      </c>
      <c r="C1101" s="3">
        <f t="shared" si="1450"/>
        <v>563.23097408000001</v>
      </c>
      <c r="D1101" s="126">
        <f t="shared" si="1456"/>
        <v>1056.896</v>
      </c>
      <c r="E1101" s="175">
        <f>IF(DAY(A1100)=$A$7,VLOOKUP(A1100,[1]A!$A$15:$C$500,3),E1100)</f>
        <v>1060.116</v>
      </c>
      <c r="F1101" s="127">
        <f t="shared" si="1457"/>
        <v>45009</v>
      </c>
      <c r="G1101" s="122">
        <f t="shared" si="1458"/>
        <v>3.0466573816156917E-3</v>
      </c>
      <c r="H1101" s="128">
        <f t="shared" si="1419"/>
        <v>26</v>
      </c>
      <c r="I1101" s="128">
        <f t="shared" si="1494"/>
        <v>30</v>
      </c>
      <c r="J1101" s="123">
        <f t="shared" si="1495"/>
        <v>1.0026399007133231</v>
      </c>
      <c r="K1101" s="123">
        <v>1</v>
      </c>
      <c r="L1101" s="123">
        <f t="shared" si="1459"/>
        <v>1.0026398999999999</v>
      </c>
      <c r="M1101" s="123">
        <f t="shared" si="1460"/>
        <v>564.71784751999996</v>
      </c>
      <c r="N1101" s="27">
        <f t="shared" si="1499"/>
        <v>0</v>
      </c>
      <c r="O1101" s="122">
        <f t="shared" si="1468"/>
        <v>0</v>
      </c>
      <c r="P1101" s="123">
        <f t="shared" si="1448"/>
        <v>0</v>
      </c>
      <c r="Q1101" s="122">
        <f t="shared" si="1496"/>
        <v>0.1268</v>
      </c>
      <c r="R1101" s="130">
        <f t="shared" si="1491"/>
        <v>1.0086592919999999</v>
      </c>
      <c r="S1101" s="123">
        <f t="shared" si="1461"/>
        <v>4.8900567300000004</v>
      </c>
      <c r="T1101" s="123">
        <f t="shared" si="1497"/>
        <v>0</v>
      </c>
      <c r="U1101" s="131" t="str">
        <f t="shared" ref="U1101" si="1501">U1100</f>
        <v>J=</v>
      </c>
      <c r="V1101" s="140">
        <f t="shared" si="1452"/>
        <v>45069</v>
      </c>
      <c r="W1101" s="4"/>
      <c r="X1101" s="4"/>
      <c r="Y1101" s="4"/>
      <c r="AD1101" s="5"/>
      <c r="AI1101" s="10"/>
      <c r="AJ1101" s="10"/>
      <c r="AK1101" s="10"/>
      <c r="AL1101" s="10"/>
      <c r="AM1101" s="10"/>
      <c r="AN1101" s="10"/>
      <c r="AO1101" s="10"/>
      <c r="AP1101" s="10"/>
      <c r="AQ1101" s="10"/>
      <c r="AR1101" s="10"/>
      <c r="AS1101" s="10"/>
      <c r="AT1101" s="10"/>
      <c r="AU1101" s="10"/>
    </row>
    <row r="1102" spans="1:47" x14ac:dyDescent="0.2">
      <c r="A1102" s="125">
        <f t="shared" si="1493"/>
        <v>45066</v>
      </c>
      <c r="B1102" s="123">
        <f t="shared" si="1455"/>
        <v>569.85460537999995</v>
      </c>
      <c r="C1102" s="3">
        <f t="shared" si="1450"/>
        <v>563.23097408000001</v>
      </c>
      <c r="D1102" s="126">
        <f t="shared" si="1456"/>
        <v>1056.896</v>
      </c>
      <c r="E1102" s="175">
        <f>IF(DAY(A1101)=$A$7,VLOOKUP(A1101,[1]A!$A$15:$C$500,3),E1101)</f>
        <v>1060.116</v>
      </c>
      <c r="F1102" s="127">
        <f t="shared" si="1457"/>
        <v>45009</v>
      </c>
      <c r="G1102" s="122">
        <f t="shared" si="1458"/>
        <v>3.0466573816156917E-3</v>
      </c>
      <c r="H1102" s="128">
        <f t="shared" si="1419"/>
        <v>27</v>
      </c>
      <c r="I1102" s="128">
        <f t="shared" si="1494"/>
        <v>30</v>
      </c>
      <c r="J1102" s="123">
        <f t="shared" si="1495"/>
        <v>1.0027415744138659</v>
      </c>
      <c r="K1102" s="123">
        <v>1</v>
      </c>
      <c r="L1102" s="123">
        <f t="shared" si="1459"/>
        <v>1.00274157</v>
      </c>
      <c r="M1102" s="123">
        <f t="shared" si="1460"/>
        <v>564.77511121999999</v>
      </c>
      <c r="N1102" s="27">
        <f t="shared" si="1499"/>
        <v>0</v>
      </c>
      <c r="O1102" s="122">
        <f t="shared" si="1468"/>
        <v>0</v>
      </c>
      <c r="P1102" s="123">
        <f t="shared" si="1448"/>
        <v>0</v>
      </c>
      <c r="Q1102" s="122">
        <f t="shared" si="1496"/>
        <v>0.1268</v>
      </c>
      <c r="R1102" s="130">
        <f t="shared" si="1491"/>
        <v>1.0089938350000001</v>
      </c>
      <c r="S1102" s="123">
        <f t="shared" si="1461"/>
        <v>5.0794941600000003</v>
      </c>
      <c r="T1102" s="123">
        <f t="shared" si="1497"/>
        <v>0</v>
      </c>
      <c r="U1102" s="131" t="str">
        <f t="shared" ref="U1102" si="1502">U1101</f>
        <v>J=</v>
      </c>
      <c r="V1102" s="140">
        <f t="shared" si="1452"/>
        <v>45069</v>
      </c>
      <c r="W1102" s="4"/>
      <c r="X1102" s="4"/>
      <c r="Y1102" s="4"/>
      <c r="AD1102" s="5"/>
      <c r="AI1102" s="10"/>
      <c r="AJ1102" s="10"/>
      <c r="AK1102" s="10"/>
      <c r="AL1102" s="10"/>
      <c r="AM1102" s="10"/>
      <c r="AN1102" s="10"/>
      <c r="AO1102" s="10"/>
      <c r="AP1102" s="10"/>
      <c r="AQ1102" s="10"/>
      <c r="AR1102" s="10"/>
      <c r="AS1102" s="10"/>
      <c r="AT1102" s="10"/>
      <c r="AU1102" s="10"/>
    </row>
    <row r="1103" spans="1:47" x14ac:dyDescent="0.2">
      <c r="A1103" s="125">
        <f t="shared" si="1493"/>
        <v>45067</v>
      </c>
      <c r="B1103" s="123">
        <f t="shared" si="1455"/>
        <v>570.10141318000001</v>
      </c>
      <c r="C1103" s="3">
        <f t="shared" si="1450"/>
        <v>563.23097408000001</v>
      </c>
      <c r="D1103" s="126">
        <f t="shared" si="1456"/>
        <v>1056.896</v>
      </c>
      <c r="E1103" s="175">
        <f>IF(DAY(A1102)=$A$7,VLOOKUP(A1102,[1]A!$A$15:$C$500,3),E1102)</f>
        <v>1060.116</v>
      </c>
      <c r="F1103" s="127">
        <f t="shared" si="1457"/>
        <v>45009</v>
      </c>
      <c r="G1103" s="122">
        <f t="shared" si="1458"/>
        <v>3.0466573816156917E-3</v>
      </c>
      <c r="H1103" s="128">
        <f t="shared" ref="H1103:H1136" si="1503">IF(DAY(A1103)=A$7+1,1,H1102+1)</f>
        <v>28</v>
      </c>
      <c r="I1103" s="128">
        <f t="shared" si="1494"/>
        <v>30</v>
      </c>
      <c r="J1103" s="123">
        <f t="shared" si="1495"/>
        <v>1.002843258424732</v>
      </c>
      <c r="K1103" s="123">
        <v>1</v>
      </c>
      <c r="L1103" s="123">
        <f t="shared" si="1459"/>
        <v>1.00284325</v>
      </c>
      <c r="M1103" s="123">
        <f t="shared" si="1460"/>
        <v>564.83238054000003</v>
      </c>
      <c r="N1103" s="27">
        <f t="shared" si="1499"/>
        <v>0</v>
      </c>
      <c r="O1103" s="122">
        <f t="shared" si="1468"/>
        <v>0</v>
      </c>
      <c r="P1103" s="123">
        <f t="shared" si="1448"/>
        <v>0</v>
      </c>
      <c r="Q1103" s="122">
        <f t="shared" si="1496"/>
        <v>0.1268</v>
      </c>
      <c r="R1103" s="130">
        <f t="shared" si="1491"/>
        <v>1.0093284890000001</v>
      </c>
      <c r="S1103" s="123">
        <f t="shared" si="1461"/>
        <v>5.2690326399999998</v>
      </c>
      <c r="T1103" s="123">
        <f t="shared" si="1497"/>
        <v>0</v>
      </c>
      <c r="U1103" s="131" t="str">
        <f t="shared" ref="U1103" si="1504">U1102</f>
        <v>J=</v>
      </c>
      <c r="V1103" s="140">
        <f t="shared" si="1452"/>
        <v>45069</v>
      </c>
      <c r="W1103" s="4"/>
      <c r="X1103" s="4"/>
      <c r="Y1103" s="4"/>
      <c r="AD1103" s="5"/>
      <c r="AI1103" s="10"/>
      <c r="AJ1103" s="10"/>
      <c r="AK1103" s="10"/>
      <c r="AL1103" s="10"/>
      <c r="AM1103" s="10"/>
      <c r="AN1103" s="10"/>
      <c r="AO1103" s="10"/>
      <c r="AP1103" s="10"/>
      <c r="AQ1103" s="10"/>
      <c r="AR1103" s="10"/>
      <c r="AS1103" s="10"/>
      <c r="AT1103" s="10"/>
      <c r="AU1103" s="10"/>
    </row>
    <row r="1104" spans="1:47" x14ac:dyDescent="0.2">
      <c r="A1104" s="125">
        <f t="shared" si="1493"/>
        <v>45068</v>
      </c>
      <c r="B1104" s="123">
        <f t="shared" si="1455"/>
        <v>570.3483334</v>
      </c>
      <c r="C1104" s="3">
        <f t="shared" si="1450"/>
        <v>563.23097408000001</v>
      </c>
      <c r="D1104" s="126">
        <f t="shared" si="1456"/>
        <v>1056.896</v>
      </c>
      <c r="E1104" s="175">
        <f>IF(DAY(A1103)=$A$7,VLOOKUP(A1103,[1]A!$A$15:$C$500,3),E1103)</f>
        <v>1060.116</v>
      </c>
      <c r="F1104" s="127">
        <f t="shared" si="1457"/>
        <v>45009</v>
      </c>
      <c r="G1104" s="122">
        <f t="shared" si="1458"/>
        <v>3.0466573816156917E-3</v>
      </c>
      <c r="H1104" s="128">
        <f t="shared" si="1503"/>
        <v>29</v>
      </c>
      <c r="I1104" s="128">
        <f t="shared" si="1494"/>
        <v>30</v>
      </c>
      <c r="J1104" s="123">
        <f t="shared" si="1495"/>
        <v>1.0029449527469667</v>
      </c>
      <c r="K1104" s="123">
        <v>1</v>
      </c>
      <c r="L1104" s="123">
        <f t="shared" si="1459"/>
        <v>1.0029449500000001</v>
      </c>
      <c r="M1104" s="123">
        <f t="shared" si="1460"/>
        <v>564.88966113000004</v>
      </c>
      <c r="N1104" s="27">
        <f t="shared" si="1499"/>
        <v>0</v>
      </c>
      <c r="O1104" s="122">
        <f t="shared" si="1468"/>
        <v>0</v>
      </c>
      <c r="P1104" s="123">
        <f t="shared" si="1448"/>
        <v>0</v>
      </c>
      <c r="Q1104" s="122">
        <f t="shared" si="1496"/>
        <v>0.1268</v>
      </c>
      <c r="R1104" s="130">
        <f t="shared" si="1491"/>
        <v>1.0096632539999999</v>
      </c>
      <c r="S1104" s="123">
        <f t="shared" si="1461"/>
        <v>5.4586722700000001</v>
      </c>
      <c r="T1104" s="123">
        <f t="shared" si="1497"/>
        <v>0</v>
      </c>
      <c r="U1104" s="131" t="str">
        <f t="shared" ref="U1104" si="1505">U1103</f>
        <v>J=</v>
      </c>
      <c r="V1104" s="140">
        <f t="shared" si="1452"/>
        <v>45069</v>
      </c>
      <c r="W1104" s="4"/>
      <c r="X1104" s="4"/>
      <c r="Y1104" s="4"/>
      <c r="AD1104" s="5"/>
      <c r="AI1104" s="10"/>
      <c r="AJ1104" s="10"/>
      <c r="AK1104" s="10"/>
      <c r="AL1104" s="10"/>
      <c r="AM1104" s="10"/>
      <c r="AN1104" s="10"/>
      <c r="AO1104" s="10"/>
      <c r="AP1104" s="10"/>
      <c r="AQ1104" s="10"/>
      <c r="AR1104" s="10"/>
      <c r="AS1104" s="10"/>
      <c r="AT1104" s="10"/>
      <c r="AU1104" s="10"/>
    </row>
    <row r="1105" spans="1:47" ht="15" x14ac:dyDescent="0.2">
      <c r="A1105" s="125">
        <f t="shared" si="1493"/>
        <v>45069</v>
      </c>
      <c r="B1105" s="123">
        <f t="shared" si="1455"/>
        <v>570.59535468000001</v>
      </c>
      <c r="C1105" s="3">
        <f t="shared" si="1450"/>
        <v>563.23097408000001</v>
      </c>
      <c r="D1105" s="126">
        <f t="shared" si="1456"/>
        <v>1056.896</v>
      </c>
      <c r="E1105" s="175">
        <f>IF(DAY(A1104)=$A$7,VLOOKUP(A1104,[1]A!$A$15:$C$500,3),E1104)</f>
        <v>1060.116</v>
      </c>
      <c r="F1105" s="127">
        <f t="shared" si="1457"/>
        <v>45009</v>
      </c>
      <c r="G1105" s="122">
        <f t="shared" si="1458"/>
        <v>3.0466573816156917E-3</v>
      </c>
      <c r="H1105" s="128">
        <f t="shared" si="1503"/>
        <v>30</v>
      </c>
      <c r="I1105" s="128">
        <f t="shared" si="1494"/>
        <v>30</v>
      </c>
      <c r="J1105" s="123">
        <f t="shared" si="1495"/>
        <v>1.0030466573816157</v>
      </c>
      <c r="K1105" s="123">
        <v>1</v>
      </c>
      <c r="L1105" s="123">
        <f t="shared" si="1459"/>
        <v>1.0030466499999999</v>
      </c>
      <c r="M1105" s="123">
        <f t="shared" si="1460"/>
        <v>564.94694172000004</v>
      </c>
      <c r="N1105" s="27">
        <f t="shared" si="1499"/>
        <v>36</v>
      </c>
      <c r="O1105" s="176">
        <f>P1105/M1105</f>
        <v>9.9387031159163895E-3</v>
      </c>
      <c r="P1105" s="177">
        <v>5.6148399299999996</v>
      </c>
      <c r="Q1105" s="122">
        <f t="shared" si="1496"/>
        <v>0.1268</v>
      </c>
      <c r="R1105" s="130">
        <f t="shared" si="1491"/>
        <v>1.00999813</v>
      </c>
      <c r="S1105" s="123">
        <f t="shared" si="1461"/>
        <v>5.6484129599999999</v>
      </c>
      <c r="T1105" s="123">
        <f t="shared" si="1497"/>
        <v>11.26325289</v>
      </c>
      <c r="U1105" s="131" t="str">
        <f t="shared" ref="U1105" si="1506">U1104</f>
        <v>J=</v>
      </c>
      <c r="V1105" s="140">
        <f t="shared" si="1452"/>
        <v>45069</v>
      </c>
      <c r="W1105" s="4"/>
      <c r="X1105" s="4"/>
      <c r="Y1105" s="4"/>
      <c r="AD1105" s="5"/>
      <c r="AI1105" s="10"/>
      <c r="AJ1105" s="10"/>
      <c r="AK1105" s="10"/>
      <c r="AL1105" s="10"/>
      <c r="AM1105" s="10"/>
      <c r="AN1105" s="10"/>
      <c r="AO1105" s="10"/>
      <c r="AP1105" s="10"/>
      <c r="AQ1105" s="10"/>
      <c r="AR1105" s="10"/>
      <c r="AS1105" s="10"/>
      <c r="AT1105" s="10"/>
      <c r="AU1105" s="10"/>
    </row>
    <row r="1106" spans="1:47" x14ac:dyDescent="0.2">
      <c r="A1106" s="125">
        <f t="shared" si="1493"/>
        <v>45070</v>
      </c>
      <c r="B1106" s="123">
        <f t="shared" si="1455"/>
        <v>559.53746884999998</v>
      </c>
      <c r="C1106" s="3">
        <f t="shared" si="1450"/>
        <v>559.33210179000002</v>
      </c>
      <c r="D1106" s="126">
        <f t="shared" si="1456"/>
        <v>1060.116</v>
      </c>
      <c r="E1106" s="175">
        <f>IF(DAY(A1105)=$A$7,VLOOKUP(A1105,[1]A!$A$15:$C$500,3),E1105)</f>
        <v>1061.635</v>
      </c>
      <c r="F1106" s="127">
        <f t="shared" si="1457"/>
        <v>45040</v>
      </c>
      <c r="G1106" s="122">
        <f t="shared" si="1458"/>
        <v>1.4328620641514966E-3</v>
      </c>
      <c r="H1106" s="128">
        <f t="shared" si="1503"/>
        <v>1</v>
      </c>
      <c r="I1106" s="128">
        <f t="shared" si="1494"/>
        <v>31</v>
      </c>
      <c r="J1106" s="123">
        <f t="shared" si="1495"/>
        <v>1.0000461893407868</v>
      </c>
      <c r="K1106" s="123">
        <v>1</v>
      </c>
      <c r="L1106" s="123">
        <f t="shared" si="1459"/>
        <v>1.00004618</v>
      </c>
      <c r="M1106" s="123">
        <f t="shared" si="1460"/>
        <v>559.35793174000003</v>
      </c>
      <c r="N1106" s="27">
        <f t="shared" si="1499"/>
        <v>0</v>
      </c>
      <c r="O1106" s="122">
        <f t="shared" ref="O1106:O1137" si="1507">IF(N1106&gt;0,VLOOKUP(N1106,$X$10:$AD$121,7),0)</f>
        <v>0</v>
      </c>
      <c r="P1106" s="123">
        <f t="shared" si="1448"/>
        <v>0</v>
      </c>
      <c r="Q1106" s="122">
        <f t="shared" si="1496"/>
        <v>0.1268</v>
      </c>
      <c r="R1106" s="130">
        <f t="shared" si="1491"/>
        <v>1.00032097</v>
      </c>
      <c r="S1106" s="123">
        <f t="shared" si="1461"/>
        <v>0.17953711</v>
      </c>
      <c r="T1106" s="123">
        <f t="shared" si="1497"/>
        <v>0</v>
      </c>
      <c r="U1106" s="131" t="str">
        <f t="shared" ref="U1106" si="1508">U1105</f>
        <v>J=</v>
      </c>
      <c r="V1106" s="140">
        <f t="shared" si="1452"/>
        <v>45100</v>
      </c>
      <c r="W1106" s="4"/>
      <c r="X1106" s="4"/>
      <c r="Y1106" s="4"/>
      <c r="AD1106" s="5"/>
      <c r="AI1106" s="10"/>
      <c r="AJ1106" s="10"/>
      <c r="AK1106" s="10"/>
      <c r="AL1106" s="10"/>
      <c r="AM1106" s="10"/>
      <c r="AN1106" s="10"/>
      <c r="AO1106" s="10"/>
      <c r="AP1106" s="10"/>
      <c r="AQ1106" s="10"/>
      <c r="AR1106" s="10"/>
      <c r="AS1106" s="10"/>
      <c r="AT1106" s="10"/>
      <c r="AU1106" s="10"/>
    </row>
    <row r="1107" spans="1:47" x14ac:dyDescent="0.2">
      <c r="A1107" s="125">
        <f t="shared" si="1493"/>
        <v>45071</v>
      </c>
      <c r="B1107" s="123">
        <f t="shared" si="1455"/>
        <v>559.74292131000004</v>
      </c>
      <c r="C1107" s="3">
        <f t="shared" si="1450"/>
        <v>559.33210179000002</v>
      </c>
      <c r="D1107" s="126">
        <f t="shared" si="1456"/>
        <v>1060.116</v>
      </c>
      <c r="E1107" s="175">
        <f>IF(DAY(A1106)=$A$7,VLOOKUP(A1106,[1]A!$A$15:$C$500,3),E1106)</f>
        <v>1061.635</v>
      </c>
      <c r="F1107" s="127">
        <f t="shared" si="1457"/>
        <v>45040</v>
      </c>
      <c r="G1107" s="122">
        <f t="shared" si="1458"/>
        <v>1.4328620641514966E-3</v>
      </c>
      <c r="H1107" s="128">
        <f t="shared" si="1503"/>
        <v>2</v>
      </c>
      <c r="I1107" s="128">
        <f t="shared" si="1494"/>
        <v>31</v>
      </c>
      <c r="J1107" s="123">
        <f t="shared" si="1495"/>
        <v>1.0000923808150286</v>
      </c>
      <c r="K1107" s="123">
        <v>1</v>
      </c>
      <c r="L1107" s="123">
        <f t="shared" si="1459"/>
        <v>1.0000923799999999</v>
      </c>
      <c r="M1107" s="123">
        <f t="shared" si="1460"/>
        <v>559.38377288000004</v>
      </c>
      <c r="N1107" s="27">
        <f t="shared" si="1499"/>
        <v>0</v>
      </c>
      <c r="O1107" s="122">
        <f t="shared" si="1507"/>
        <v>0</v>
      </c>
      <c r="P1107" s="123">
        <f t="shared" si="1448"/>
        <v>0</v>
      </c>
      <c r="Q1107" s="122">
        <f t="shared" si="1496"/>
        <v>0.1268</v>
      </c>
      <c r="R1107" s="130">
        <f t="shared" si="1491"/>
        <v>1.000642043</v>
      </c>
      <c r="S1107" s="123">
        <f t="shared" si="1461"/>
        <v>0.35914843000000002</v>
      </c>
      <c r="T1107" s="123">
        <f t="shared" si="1497"/>
        <v>0</v>
      </c>
      <c r="U1107" s="131" t="str">
        <f t="shared" ref="U1107" si="1509">U1106</f>
        <v>J=</v>
      </c>
      <c r="V1107" s="140">
        <f t="shared" si="1452"/>
        <v>45100</v>
      </c>
      <c r="W1107" s="4"/>
      <c r="X1107" s="4"/>
      <c r="Y1107" s="4"/>
      <c r="AD1107" s="5"/>
      <c r="AI1107" s="10"/>
      <c r="AJ1107" s="10"/>
      <c r="AK1107" s="10"/>
      <c r="AL1107" s="10"/>
      <c r="AM1107" s="10"/>
      <c r="AN1107" s="10"/>
      <c r="AO1107" s="10"/>
      <c r="AP1107" s="10"/>
      <c r="AQ1107" s="10"/>
      <c r="AR1107" s="10"/>
      <c r="AS1107" s="10"/>
      <c r="AT1107" s="10"/>
      <c r="AU1107" s="10"/>
    </row>
    <row r="1108" spans="1:47" x14ac:dyDescent="0.2">
      <c r="A1108" s="125">
        <f t="shared" si="1493"/>
        <v>45072</v>
      </c>
      <c r="B1108" s="123">
        <f t="shared" si="1455"/>
        <v>559.94844295000007</v>
      </c>
      <c r="C1108" s="3">
        <f t="shared" si="1450"/>
        <v>559.33210179000002</v>
      </c>
      <c r="D1108" s="126">
        <f t="shared" si="1456"/>
        <v>1060.116</v>
      </c>
      <c r="E1108" s="175">
        <f>IF(DAY(A1107)=$A$7,VLOOKUP(A1107,[1]A!$A$15:$C$500,3),E1107)</f>
        <v>1061.635</v>
      </c>
      <c r="F1108" s="127">
        <f t="shared" si="1457"/>
        <v>45040</v>
      </c>
      <c r="G1108" s="122">
        <f t="shared" si="1458"/>
        <v>1.4328620641514966E-3</v>
      </c>
      <c r="H1108" s="128">
        <f t="shared" si="1503"/>
        <v>3</v>
      </c>
      <c r="I1108" s="128">
        <f t="shared" si="1494"/>
        <v>31</v>
      </c>
      <c r="J1108" s="123">
        <f t="shared" si="1495"/>
        <v>1.0001385744228244</v>
      </c>
      <c r="K1108" s="123">
        <v>1</v>
      </c>
      <c r="L1108" s="123">
        <f t="shared" si="1459"/>
        <v>1.0001385700000001</v>
      </c>
      <c r="M1108" s="123">
        <f t="shared" si="1460"/>
        <v>559.40960843000005</v>
      </c>
      <c r="N1108" s="27">
        <f t="shared" si="1499"/>
        <v>0</v>
      </c>
      <c r="O1108" s="122">
        <f t="shared" si="1507"/>
        <v>0</v>
      </c>
      <c r="P1108" s="123">
        <f t="shared" si="1448"/>
        <v>0</v>
      </c>
      <c r="Q1108" s="122">
        <f t="shared" si="1496"/>
        <v>0.1268</v>
      </c>
      <c r="R1108" s="130">
        <f t="shared" si="1491"/>
        <v>1.00096322</v>
      </c>
      <c r="S1108" s="123">
        <f t="shared" si="1461"/>
        <v>0.53883451999999998</v>
      </c>
      <c r="T1108" s="123">
        <f t="shared" si="1497"/>
        <v>0</v>
      </c>
      <c r="U1108" s="131" t="str">
        <f t="shared" ref="U1108" si="1510">U1107</f>
        <v>J=</v>
      </c>
      <c r="V1108" s="140">
        <f t="shared" si="1452"/>
        <v>45100</v>
      </c>
      <c r="W1108" s="4"/>
      <c r="X1108" s="4"/>
      <c r="Y1108" s="4"/>
      <c r="AD1108" s="5"/>
      <c r="AI1108" s="10"/>
      <c r="AJ1108" s="10"/>
      <c r="AK1108" s="10"/>
      <c r="AL1108" s="10"/>
      <c r="AM1108" s="10"/>
      <c r="AN1108" s="10"/>
      <c r="AO1108" s="10"/>
      <c r="AP1108" s="10"/>
      <c r="AQ1108" s="10"/>
      <c r="AR1108" s="10"/>
      <c r="AS1108" s="10"/>
      <c r="AT1108" s="10"/>
      <c r="AU1108" s="10"/>
    </row>
    <row r="1109" spans="1:47" x14ac:dyDescent="0.2">
      <c r="A1109" s="125">
        <f t="shared" si="1493"/>
        <v>45073</v>
      </c>
      <c r="B1109" s="123">
        <f t="shared" si="1455"/>
        <v>560.15404384999999</v>
      </c>
      <c r="C1109" s="3">
        <f t="shared" si="1450"/>
        <v>559.33210179000002</v>
      </c>
      <c r="D1109" s="126">
        <f t="shared" si="1456"/>
        <v>1060.116</v>
      </c>
      <c r="E1109" s="175">
        <f>IF(DAY(A1108)=$A$7,VLOOKUP(A1108,[1]A!$A$15:$C$500,3),E1108)</f>
        <v>1061.635</v>
      </c>
      <c r="F1109" s="127">
        <f t="shared" si="1457"/>
        <v>45040</v>
      </c>
      <c r="G1109" s="122">
        <f t="shared" si="1458"/>
        <v>1.4328620641514966E-3</v>
      </c>
      <c r="H1109" s="128">
        <f t="shared" si="1503"/>
        <v>4</v>
      </c>
      <c r="I1109" s="128">
        <f t="shared" si="1494"/>
        <v>31</v>
      </c>
      <c r="J1109" s="123">
        <f t="shared" si="1495"/>
        <v>1.0001847701642723</v>
      </c>
      <c r="K1109" s="123">
        <v>1</v>
      </c>
      <c r="L1109" s="123">
        <f t="shared" si="1459"/>
        <v>1.0001847699999999</v>
      </c>
      <c r="M1109" s="123">
        <f t="shared" si="1460"/>
        <v>559.43544957999995</v>
      </c>
      <c r="N1109" s="27">
        <f t="shared" si="1499"/>
        <v>0</v>
      </c>
      <c r="O1109" s="122">
        <f t="shared" si="1507"/>
        <v>0</v>
      </c>
      <c r="P1109" s="123">
        <f t="shared" si="1448"/>
        <v>0</v>
      </c>
      <c r="Q1109" s="122">
        <f t="shared" si="1496"/>
        <v>0.1268</v>
      </c>
      <c r="R1109" s="130">
        <f t="shared" si="1491"/>
        <v>1.0012844990000001</v>
      </c>
      <c r="S1109" s="123">
        <f t="shared" si="1461"/>
        <v>0.71859426999999998</v>
      </c>
      <c r="T1109" s="123">
        <f t="shared" si="1497"/>
        <v>0</v>
      </c>
      <c r="U1109" s="131" t="str">
        <f t="shared" ref="U1109" si="1511">U1108</f>
        <v>J=</v>
      </c>
      <c r="V1109" s="140">
        <f t="shared" si="1452"/>
        <v>45100</v>
      </c>
      <c r="W1109" s="4"/>
      <c r="X1109" s="4"/>
      <c r="Y1109" s="4"/>
      <c r="AD1109" s="5"/>
      <c r="AI1109" s="10"/>
      <c r="AJ1109" s="10"/>
      <c r="AK1109" s="10"/>
      <c r="AL1109" s="10"/>
      <c r="AM1109" s="10"/>
      <c r="AN1109" s="10"/>
      <c r="AO1109" s="10"/>
      <c r="AP1109" s="10"/>
      <c r="AQ1109" s="10"/>
      <c r="AR1109" s="10"/>
      <c r="AS1109" s="10"/>
      <c r="AT1109" s="10"/>
      <c r="AU1109" s="10"/>
    </row>
    <row r="1110" spans="1:47" x14ac:dyDescent="0.2">
      <c r="A1110" s="125">
        <f t="shared" si="1493"/>
        <v>45074</v>
      </c>
      <c r="B1110" s="123">
        <f t="shared" si="1455"/>
        <v>560.35971393</v>
      </c>
      <c r="C1110" s="3">
        <f t="shared" si="1450"/>
        <v>559.33210179000002</v>
      </c>
      <c r="D1110" s="126">
        <f t="shared" si="1456"/>
        <v>1060.116</v>
      </c>
      <c r="E1110" s="175">
        <f>IF(DAY(A1109)=$A$7,VLOOKUP(A1109,[1]A!$A$15:$C$500,3),E1109)</f>
        <v>1061.635</v>
      </c>
      <c r="F1110" s="127">
        <f t="shared" si="1457"/>
        <v>45040</v>
      </c>
      <c r="G1110" s="122">
        <f t="shared" si="1458"/>
        <v>1.4328620641514966E-3</v>
      </c>
      <c r="H1110" s="128">
        <f t="shared" si="1503"/>
        <v>5</v>
      </c>
      <c r="I1110" s="128">
        <f t="shared" si="1494"/>
        <v>31</v>
      </c>
      <c r="J1110" s="123">
        <f t="shared" si="1495"/>
        <v>1.0002309680394712</v>
      </c>
      <c r="K1110" s="123">
        <v>1</v>
      </c>
      <c r="L1110" s="123">
        <f t="shared" si="1459"/>
        <v>1.0002309599999999</v>
      </c>
      <c r="M1110" s="123">
        <f t="shared" si="1460"/>
        <v>559.46128512999996</v>
      </c>
      <c r="N1110" s="27">
        <f t="shared" si="1499"/>
        <v>0</v>
      </c>
      <c r="O1110" s="122">
        <f t="shared" si="1507"/>
        <v>0</v>
      </c>
      <c r="P1110" s="123">
        <f t="shared" si="1448"/>
        <v>0</v>
      </c>
      <c r="Q1110" s="122">
        <f t="shared" si="1496"/>
        <v>0.1268</v>
      </c>
      <c r="R1110" s="130">
        <f t="shared" si="1491"/>
        <v>1.001605882</v>
      </c>
      <c r="S1110" s="123">
        <f t="shared" si="1461"/>
        <v>0.89842880000000003</v>
      </c>
      <c r="T1110" s="123">
        <f t="shared" si="1497"/>
        <v>0</v>
      </c>
      <c r="U1110" s="131" t="str">
        <f t="shared" ref="U1110" si="1512">U1109</f>
        <v>J=</v>
      </c>
      <c r="V1110" s="140">
        <f t="shared" si="1452"/>
        <v>45100</v>
      </c>
      <c r="W1110" s="4"/>
      <c r="X1110" s="4"/>
      <c r="Y1110" s="4"/>
      <c r="AD1110" s="5"/>
      <c r="AI1110" s="10"/>
      <c r="AJ1110" s="10"/>
      <c r="AK1110" s="10"/>
      <c r="AL1110" s="10"/>
      <c r="AM1110" s="10"/>
      <c r="AN1110" s="10"/>
      <c r="AO1110" s="10"/>
      <c r="AP1110" s="10"/>
      <c r="AQ1110" s="10"/>
      <c r="AR1110" s="10"/>
      <c r="AS1110" s="10"/>
      <c r="AT1110" s="10"/>
      <c r="AU1110" s="10"/>
    </row>
    <row r="1111" spans="1:47" x14ac:dyDescent="0.2">
      <c r="A1111" s="125">
        <f t="shared" si="1493"/>
        <v>45075</v>
      </c>
      <c r="B1111" s="123">
        <f t="shared" si="1455"/>
        <v>560.56546329000003</v>
      </c>
      <c r="C1111" s="3">
        <f t="shared" si="1450"/>
        <v>559.33210179000002</v>
      </c>
      <c r="D1111" s="126">
        <f t="shared" si="1456"/>
        <v>1060.116</v>
      </c>
      <c r="E1111" s="175">
        <f>IF(DAY(A1110)=$A$7,VLOOKUP(A1110,[1]A!$A$15:$C$500,3),E1110)</f>
        <v>1061.635</v>
      </c>
      <c r="F1111" s="127">
        <f t="shared" si="1457"/>
        <v>45040</v>
      </c>
      <c r="G1111" s="122">
        <f t="shared" si="1458"/>
        <v>1.4328620641514966E-3</v>
      </c>
      <c r="H1111" s="128">
        <f t="shared" si="1503"/>
        <v>6</v>
      </c>
      <c r="I1111" s="128">
        <f t="shared" si="1494"/>
        <v>31</v>
      </c>
      <c r="J1111" s="123">
        <f t="shared" si="1495"/>
        <v>1.0002771680485194</v>
      </c>
      <c r="K1111" s="123">
        <v>1</v>
      </c>
      <c r="L1111" s="123">
        <f t="shared" si="1459"/>
        <v>1.00027716</v>
      </c>
      <c r="M1111" s="123">
        <f t="shared" si="1460"/>
        <v>559.48712626999998</v>
      </c>
      <c r="N1111" s="27">
        <f t="shared" si="1499"/>
        <v>0</v>
      </c>
      <c r="O1111" s="122">
        <f t="shared" si="1507"/>
        <v>0</v>
      </c>
      <c r="P1111" s="123">
        <f t="shared" si="1448"/>
        <v>0</v>
      </c>
      <c r="Q1111" s="122">
        <f t="shared" si="1496"/>
        <v>0.1268</v>
      </c>
      <c r="R1111" s="130">
        <f t="shared" si="1491"/>
        <v>1.001927367</v>
      </c>
      <c r="S1111" s="123">
        <f t="shared" si="1461"/>
        <v>1.07833702</v>
      </c>
      <c r="T1111" s="123">
        <f t="shared" si="1497"/>
        <v>0</v>
      </c>
      <c r="U1111" s="131" t="str">
        <f t="shared" ref="U1111" si="1513">U1110</f>
        <v>J=</v>
      </c>
      <c r="V1111" s="140">
        <f t="shared" si="1452"/>
        <v>45100</v>
      </c>
      <c r="W1111" s="4"/>
      <c r="X1111" s="4"/>
      <c r="Y1111" s="4"/>
      <c r="AD1111" s="5"/>
      <c r="AI1111" s="10"/>
      <c r="AJ1111" s="10"/>
      <c r="AK1111" s="10"/>
      <c r="AL1111" s="10"/>
      <c r="AM1111" s="10"/>
      <c r="AN1111" s="10"/>
      <c r="AO1111" s="10"/>
      <c r="AP1111" s="10"/>
      <c r="AQ1111" s="10"/>
      <c r="AR1111" s="10"/>
      <c r="AS1111" s="10"/>
      <c r="AT1111" s="10"/>
      <c r="AU1111" s="10"/>
    </row>
    <row r="1112" spans="1:47" x14ac:dyDescent="0.2">
      <c r="A1112" s="125">
        <f t="shared" si="1493"/>
        <v>45076</v>
      </c>
      <c r="B1112" s="123">
        <f t="shared" si="1455"/>
        <v>560.77129305999995</v>
      </c>
      <c r="C1112" s="3">
        <f t="shared" si="1450"/>
        <v>559.33210179000002</v>
      </c>
      <c r="D1112" s="126">
        <f t="shared" si="1456"/>
        <v>1060.116</v>
      </c>
      <c r="E1112" s="175">
        <f>IF(DAY(A1111)=$A$7,VLOOKUP(A1111,[1]A!$A$15:$C$500,3),E1111)</f>
        <v>1061.635</v>
      </c>
      <c r="F1112" s="127">
        <f t="shared" si="1457"/>
        <v>45040</v>
      </c>
      <c r="G1112" s="122">
        <f t="shared" si="1458"/>
        <v>1.4328620641514966E-3</v>
      </c>
      <c r="H1112" s="128">
        <f t="shared" si="1503"/>
        <v>7</v>
      </c>
      <c r="I1112" s="128">
        <f t="shared" si="1494"/>
        <v>31</v>
      </c>
      <c r="J1112" s="123">
        <f t="shared" si="1495"/>
        <v>1.0003233701915155</v>
      </c>
      <c r="K1112" s="123">
        <v>1</v>
      </c>
      <c r="L1112" s="123">
        <f t="shared" si="1459"/>
        <v>1.00032337</v>
      </c>
      <c r="M1112" s="123">
        <f t="shared" si="1460"/>
        <v>559.51297301</v>
      </c>
      <c r="N1112" s="27">
        <f t="shared" si="1499"/>
        <v>0</v>
      </c>
      <c r="O1112" s="122">
        <f t="shared" si="1507"/>
        <v>0</v>
      </c>
      <c r="P1112" s="123">
        <f t="shared" si="1448"/>
        <v>0</v>
      </c>
      <c r="Q1112" s="122">
        <f t="shared" si="1496"/>
        <v>0.1268</v>
      </c>
      <c r="R1112" s="130">
        <f t="shared" si="1491"/>
        <v>1.0022489560000001</v>
      </c>
      <c r="S1112" s="123">
        <f t="shared" si="1461"/>
        <v>1.25832005</v>
      </c>
      <c r="T1112" s="123">
        <f t="shared" si="1497"/>
        <v>0</v>
      </c>
      <c r="U1112" s="131" t="str">
        <f t="shared" ref="U1112" si="1514">U1111</f>
        <v>J=</v>
      </c>
      <c r="V1112" s="140">
        <f t="shared" si="1452"/>
        <v>45100</v>
      </c>
      <c r="W1112" s="4"/>
      <c r="X1112" s="4"/>
      <c r="Y1112" s="4"/>
      <c r="AD1112" s="5"/>
      <c r="AI1112" s="10"/>
      <c r="AJ1112" s="10"/>
      <c r="AK1112" s="10"/>
      <c r="AL1112" s="10"/>
      <c r="AM1112" s="10"/>
      <c r="AN1112" s="10"/>
      <c r="AO1112" s="10"/>
      <c r="AP1112" s="10"/>
      <c r="AQ1112" s="10"/>
      <c r="AR1112" s="10"/>
      <c r="AS1112" s="10"/>
      <c r="AT1112" s="10"/>
      <c r="AU1112" s="10"/>
    </row>
    <row r="1113" spans="1:47" x14ac:dyDescent="0.2">
      <c r="A1113" s="125">
        <f t="shared" si="1493"/>
        <v>45077</v>
      </c>
      <c r="B1113" s="123">
        <f t="shared" si="1455"/>
        <v>560.97719147999999</v>
      </c>
      <c r="C1113" s="3">
        <f t="shared" si="1450"/>
        <v>559.33210179000002</v>
      </c>
      <c r="D1113" s="126">
        <f t="shared" si="1456"/>
        <v>1060.116</v>
      </c>
      <c r="E1113" s="175">
        <f>IF(DAY(A1112)=$A$7,VLOOKUP(A1112,[1]A!$A$15:$C$500,3),E1112)</f>
        <v>1061.635</v>
      </c>
      <c r="F1113" s="127">
        <f t="shared" si="1457"/>
        <v>45040</v>
      </c>
      <c r="G1113" s="122">
        <f t="shared" si="1458"/>
        <v>1.4328620641514966E-3</v>
      </c>
      <c r="H1113" s="128">
        <f t="shared" si="1503"/>
        <v>8</v>
      </c>
      <c r="I1113" s="128">
        <f t="shared" si="1494"/>
        <v>31</v>
      </c>
      <c r="J1113" s="123">
        <f t="shared" si="1495"/>
        <v>1.0003695744685583</v>
      </c>
      <c r="K1113" s="123">
        <v>1</v>
      </c>
      <c r="L1113" s="123">
        <f t="shared" si="1459"/>
        <v>1.0003695699999999</v>
      </c>
      <c r="M1113" s="123">
        <f t="shared" si="1460"/>
        <v>559.53881415000001</v>
      </c>
      <c r="N1113" s="27">
        <f t="shared" si="1499"/>
        <v>0</v>
      </c>
      <c r="O1113" s="122">
        <f t="shared" si="1507"/>
        <v>0</v>
      </c>
      <c r="P1113" s="123">
        <f t="shared" si="1448"/>
        <v>0</v>
      </c>
      <c r="Q1113" s="122">
        <f t="shared" si="1496"/>
        <v>0.1268</v>
      </c>
      <c r="R1113" s="130">
        <f t="shared" si="1491"/>
        <v>1.0025706480000001</v>
      </c>
      <c r="S1113" s="123">
        <f t="shared" si="1461"/>
        <v>1.43837733</v>
      </c>
      <c r="T1113" s="123">
        <f t="shared" si="1497"/>
        <v>0</v>
      </c>
      <c r="U1113" s="131" t="str">
        <f t="shared" ref="U1113" si="1515">U1112</f>
        <v>J=</v>
      </c>
      <c r="V1113" s="140">
        <f t="shared" si="1452"/>
        <v>45100</v>
      </c>
      <c r="W1113" s="4"/>
      <c r="X1113" s="4"/>
      <c r="Y1113" s="4"/>
      <c r="AD1113" s="5"/>
      <c r="AI1113" s="10"/>
      <c r="AJ1113" s="10"/>
      <c r="AK1113" s="10"/>
      <c r="AL1113" s="10"/>
      <c r="AM1113" s="10"/>
      <c r="AN1113" s="10"/>
      <c r="AO1113" s="10"/>
      <c r="AP1113" s="10"/>
      <c r="AQ1113" s="10"/>
      <c r="AR1113" s="10"/>
      <c r="AS1113" s="10"/>
      <c r="AT1113" s="10"/>
      <c r="AU1113" s="10"/>
    </row>
    <row r="1114" spans="1:47" x14ac:dyDescent="0.2">
      <c r="A1114" s="125">
        <f t="shared" si="1493"/>
        <v>45078</v>
      </c>
      <c r="B1114" s="123">
        <f t="shared" si="1455"/>
        <v>561.18316977000006</v>
      </c>
      <c r="C1114" s="3">
        <f t="shared" si="1450"/>
        <v>559.33210179000002</v>
      </c>
      <c r="D1114" s="126">
        <f t="shared" si="1456"/>
        <v>1060.116</v>
      </c>
      <c r="E1114" s="175">
        <f>IF(DAY(A1113)=$A$7,VLOOKUP(A1113,[1]A!$A$15:$C$500,3),E1113)</f>
        <v>1061.635</v>
      </c>
      <c r="F1114" s="127">
        <f t="shared" si="1457"/>
        <v>45040</v>
      </c>
      <c r="G1114" s="122">
        <f t="shared" si="1458"/>
        <v>1.4328620641514966E-3</v>
      </c>
      <c r="H1114" s="128">
        <f t="shared" si="1503"/>
        <v>9</v>
      </c>
      <c r="I1114" s="128">
        <f t="shared" si="1494"/>
        <v>31</v>
      </c>
      <c r="J1114" s="123">
        <f t="shared" si="1495"/>
        <v>1.000415780879746</v>
      </c>
      <c r="K1114" s="123">
        <v>1</v>
      </c>
      <c r="L1114" s="123">
        <f t="shared" si="1459"/>
        <v>1.00041578</v>
      </c>
      <c r="M1114" s="123">
        <f t="shared" si="1460"/>
        <v>559.56466089000003</v>
      </c>
      <c r="N1114" s="27">
        <f t="shared" si="1499"/>
        <v>0</v>
      </c>
      <c r="O1114" s="122">
        <f t="shared" si="1507"/>
        <v>0</v>
      </c>
      <c r="P1114" s="123">
        <f t="shared" si="1448"/>
        <v>0</v>
      </c>
      <c r="Q1114" s="122">
        <f t="shared" si="1496"/>
        <v>0.1268</v>
      </c>
      <c r="R1114" s="130">
        <f t="shared" si="1491"/>
        <v>1.0028924429999999</v>
      </c>
      <c r="S1114" s="123">
        <f t="shared" si="1461"/>
        <v>1.61850888</v>
      </c>
      <c r="T1114" s="123">
        <f t="shared" si="1497"/>
        <v>0</v>
      </c>
      <c r="U1114" s="131" t="str">
        <f t="shared" ref="U1114" si="1516">U1113</f>
        <v>J=</v>
      </c>
      <c r="V1114" s="140">
        <f t="shared" si="1452"/>
        <v>45100</v>
      </c>
      <c r="W1114" s="4"/>
      <c r="X1114" s="4"/>
      <c r="Y1114" s="4"/>
      <c r="AD1114" s="5"/>
      <c r="AI1114" s="10"/>
      <c r="AJ1114" s="10"/>
      <c r="AK1114" s="10"/>
      <c r="AL1114" s="10"/>
      <c r="AM1114" s="10"/>
      <c r="AN1114" s="10"/>
      <c r="AO1114" s="10"/>
      <c r="AP1114" s="10"/>
      <c r="AQ1114" s="10"/>
      <c r="AR1114" s="10"/>
      <c r="AS1114" s="10"/>
      <c r="AT1114" s="10"/>
      <c r="AU1114" s="10"/>
    </row>
    <row r="1115" spans="1:47" x14ac:dyDescent="0.2">
      <c r="A1115" s="125">
        <f t="shared" si="1493"/>
        <v>45079</v>
      </c>
      <c r="B1115" s="123">
        <f t="shared" si="1455"/>
        <v>561.38921728000003</v>
      </c>
      <c r="C1115" s="3">
        <f t="shared" si="1450"/>
        <v>559.33210179000002</v>
      </c>
      <c r="D1115" s="126">
        <f t="shared" si="1456"/>
        <v>1060.116</v>
      </c>
      <c r="E1115" s="175">
        <f>IF(DAY(A1114)=$A$7,VLOOKUP(A1114,[1]A!$A$15:$C$500,3),E1114)</f>
        <v>1061.635</v>
      </c>
      <c r="F1115" s="127">
        <f t="shared" si="1457"/>
        <v>45040</v>
      </c>
      <c r="G1115" s="122">
        <f t="shared" si="1458"/>
        <v>1.4328620641514966E-3</v>
      </c>
      <c r="H1115" s="128">
        <f t="shared" si="1503"/>
        <v>10</v>
      </c>
      <c r="I1115" s="128">
        <f t="shared" si="1494"/>
        <v>31</v>
      </c>
      <c r="J1115" s="123">
        <f t="shared" si="1495"/>
        <v>1.0004619894251776</v>
      </c>
      <c r="K1115" s="123">
        <v>1</v>
      </c>
      <c r="L1115" s="123">
        <f t="shared" si="1459"/>
        <v>1.0004619800000001</v>
      </c>
      <c r="M1115" s="123">
        <f t="shared" si="1460"/>
        <v>559.59050203000004</v>
      </c>
      <c r="N1115" s="27">
        <f t="shared" si="1499"/>
        <v>0</v>
      </c>
      <c r="O1115" s="122">
        <f t="shared" si="1507"/>
        <v>0</v>
      </c>
      <c r="P1115" s="123">
        <f t="shared" si="1448"/>
        <v>0</v>
      </c>
      <c r="Q1115" s="122">
        <f t="shared" si="1496"/>
        <v>0.1268</v>
      </c>
      <c r="R1115" s="130">
        <f t="shared" si="1491"/>
        <v>1.0032143419999999</v>
      </c>
      <c r="S1115" s="123">
        <f t="shared" si="1461"/>
        <v>1.7987152500000001</v>
      </c>
      <c r="T1115" s="123">
        <f t="shared" si="1497"/>
        <v>0</v>
      </c>
      <c r="U1115" s="131" t="str">
        <f t="shared" ref="U1115" si="1517">U1114</f>
        <v>J=</v>
      </c>
      <c r="V1115" s="140">
        <f t="shared" si="1452"/>
        <v>45100</v>
      </c>
      <c r="W1115" s="4"/>
      <c r="X1115" s="4"/>
      <c r="Y1115" s="4"/>
      <c r="AD1115" s="5"/>
      <c r="AI1115" s="10"/>
      <c r="AJ1115" s="10"/>
      <c r="AK1115" s="10"/>
      <c r="AL1115" s="10"/>
      <c r="AM1115" s="10"/>
      <c r="AN1115" s="10"/>
      <c r="AO1115" s="10"/>
      <c r="AP1115" s="10"/>
      <c r="AQ1115" s="10"/>
      <c r="AR1115" s="10"/>
      <c r="AS1115" s="10"/>
      <c r="AT1115" s="10"/>
      <c r="AU1115" s="10"/>
    </row>
    <row r="1116" spans="1:47" x14ac:dyDescent="0.2">
      <c r="A1116" s="125">
        <f t="shared" si="1493"/>
        <v>45080</v>
      </c>
      <c r="B1116" s="123">
        <f t="shared" si="1455"/>
        <v>561.59535028999994</v>
      </c>
      <c r="C1116" s="3">
        <f t="shared" si="1450"/>
        <v>559.33210179000002</v>
      </c>
      <c r="D1116" s="126">
        <f t="shared" si="1456"/>
        <v>1060.116</v>
      </c>
      <c r="E1116" s="175">
        <f>IF(DAY(A1115)=$A$7,VLOOKUP(A1115,[1]A!$A$15:$C$500,3),E1115)</f>
        <v>1061.635</v>
      </c>
      <c r="F1116" s="127">
        <f t="shared" si="1457"/>
        <v>45040</v>
      </c>
      <c r="G1116" s="122">
        <f t="shared" si="1458"/>
        <v>1.4328620641514966E-3</v>
      </c>
      <c r="H1116" s="128">
        <f t="shared" si="1503"/>
        <v>11</v>
      </c>
      <c r="I1116" s="128">
        <f t="shared" si="1494"/>
        <v>31</v>
      </c>
      <c r="J1116" s="123">
        <f t="shared" si="1495"/>
        <v>1.0005082001049512</v>
      </c>
      <c r="K1116" s="123">
        <v>1</v>
      </c>
      <c r="L1116" s="123">
        <f t="shared" si="1459"/>
        <v>1.0005082000000001</v>
      </c>
      <c r="M1116" s="123">
        <f t="shared" si="1460"/>
        <v>559.61635435999995</v>
      </c>
      <c r="N1116" s="27">
        <f t="shared" si="1499"/>
        <v>0</v>
      </c>
      <c r="O1116" s="122">
        <f t="shared" si="1507"/>
        <v>0</v>
      </c>
      <c r="P1116" s="123">
        <f t="shared" si="1448"/>
        <v>0</v>
      </c>
      <c r="Q1116" s="122">
        <f t="shared" si="1496"/>
        <v>0.1268</v>
      </c>
      <c r="R1116" s="130">
        <f t="shared" si="1491"/>
        <v>1.003536344</v>
      </c>
      <c r="S1116" s="123">
        <f t="shared" si="1461"/>
        <v>1.97899593</v>
      </c>
      <c r="T1116" s="123">
        <f t="shared" si="1497"/>
        <v>0</v>
      </c>
      <c r="U1116" s="131" t="str">
        <f t="shared" ref="U1116" si="1518">U1115</f>
        <v>J=</v>
      </c>
      <c r="V1116" s="140">
        <f t="shared" si="1452"/>
        <v>45100</v>
      </c>
      <c r="W1116" s="4"/>
      <c r="X1116" s="4"/>
      <c r="Y1116" s="4"/>
      <c r="AD1116" s="5"/>
      <c r="AI1116" s="10"/>
      <c r="AJ1116" s="10"/>
      <c r="AK1116" s="10"/>
      <c r="AL1116" s="10"/>
      <c r="AM1116" s="10"/>
      <c r="AN1116" s="10"/>
      <c r="AO1116" s="10"/>
      <c r="AP1116" s="10"/>
      <c r="AQ1116" s="10"/>
      <c r="AR1116" s="10"/>
      <c r="AS1116" s="10"/>
      <c r="AT1116" s="10"/>
      <c r="AU1116" s="10"/>
    </row>
    <row r="1117" spans="1:47" x14ac:dyDescent="0.2">
      <c r="A1117" s="125">
        <f t="shared" si="1493"/>
        <v>45081</v>
      </c>
      <c r="B1117" s="123">
        <f t="shared" si="1455"/>
        <v>561.80155199000001</v>
      </c>
      <c r="C1117" s="3">
        <f t="shared" si="1450"/>
        <v>559.33210179000002</v>
      </c>
      <c r="D1117" s="126">
        <f t="shared" si="1456"/>
        <v>1060.116</v>
      </c>
      <c r="E1117" s="175">
        <f>IF(DAY(A1116)=$A$7,VLOOKUP(A1116,[1]A!$A$15:$C$500,3),E1116)</f>
        <v>1061.635</v>
      </c>
      <c r="F1117" s="127">
        <f t="shared" si="1457"/>
        <v>45040</v>
      </c>
      <c r="G1117" s="122">
        <f t="shared" si="1458"/>
        <v>1.4328620641514966E-3</v>
      </c>
      <c r="H1117" s="128">
        <f t="shared" si="1503"/>
        <v>12</v>
      </c>
      <c r="I1117" s="128">
        <f t="shared" si="1494"/>
        <v>31</v>
      </c>
      <c r="J1117" s="123">
        <f t="shared" si="1495"/>
        <v>1.0005544129191659</v>
      </c>
      <c r="K1117" s="123">
        <v>1</v>
      </c>
      <c r="L1117" s="123">
        <f t="shared" si="1459"/>
        <v>1.0005544099999999</v>
      </c>
      <c r="M1117" s="123">
        <f t="shared" si="1460"/>
        <v>559.64220109999997</v>
      </c>
      <c r="N1117" s="27">
        <f t="shared" si="1499"/>
        <v>0</v>
      </c>
      <c r="O1117" s="122">
        <f t="shared" si="1507"/>
        <v>0</v>
      </c>
      <c r="P1117" s="123">
        <f t="shared" si="1448"/>
        <v>0</v>
      </c>
      <c r="Q1117" s="122">
        <f t="shared" si="1496"/>
        <v>0.1268</v>
      </c>
      <c r="R1117" s="130">
        <f t="shared" si="1491"/>
        <v>1.003858449</v>
      </c>
      <c r="S1117" s="123">
        <f t="shared" si="1461"/>
        <v>2.1593508899999998</v>
      </c>
      <c r="T1117" s="123">
        <f t="shared" si="1497"/>
        <v>0</v>
      </c>
      <c r="U1117" s="131" t="str">
        <f t="shared" ref="U1117" si="1519">U1116</f>
        <v>J=</v>
      </c>
      <c r="V1117" s="140">
        <f t="shared" si="1452"/>
        <v>45100</v>
      </c>
      <c r="W1117" s="4"/>
      <c r="X1117" s="4"/>
      <c r="Y1117" s="4"/>
      <c r="AD1117" s="5"/>
      <c r="AI1117" s="12"/>
      <c r="AJ1117" s="12"/>
      <c r="AK1117" s="12"/>
      <c r="AL1117" s="12"/>
      <c r="AM1117" s="12"/>
      <c r="AN1117" s="12"/>
      <c r="AO1117" s="12"/>
      <c r="AP1117" s="12"/>
      <c r="AQ1117" s="12"/>
      <c r="AR1117" s="12"/>
      <c r="AS1117" s="12"/>
      <c r="AT1117" s="12"/>
      <c r="AU1117" s="12"/>
    </row>
    <row r="1118" spans="1:47" x14ac:dyDescent="0.2">
      <c r="A1118" s="125">
        <f t="shared" si="1493"/>
        <v>45082</v>
      </c>
      <c r="B1118" s="123">
        <f t="shared" si="1455"/>
        <v>562.00782852999998</v>
      </c>
      <c r="C1118" s="3">
        <f t="shared" si="1450"/>
        <v>559.33210179000002</v>
      </c>
      <c r="D1118" s="126">
        <f t="shared" si="1456"/>
        <v>1060.116</v>
      </c>
      <c r="E1118" s="175">
        <f>IF(DAY(A1117)=$A$7,VLOOKUP(A1117,[1]A!$A$15:$C$500,3),E1117)</f>
        <v>1061.635</v>
      </c>
      <c r="F1118" s="127">
        <f t="shared" si="1457"/>
        <v>45040</v>
      </c>
      <c r="G1118" s="122">
        <f t="shared" si="1458"/>
        <v>1.4328620641514966E-3</v>
      </c>
      <c r="H1118" s="128">
        <f t="shared" si="1503"/>
        <v>13</v>
      </c>
      <c r="I1118" s="128">
        <f t="shared" si="1494"/>
        <v>31</v>
      </c>
      <c r="J1118" s="123">
        <f t="shared" si="1495"/>
        <v>1.0006006278679198</v>
      </c>
      <c r="K1118" s="123">
        <v>1</v>
      </c>
      <c r="L1118" s="123">
        <f t="shared" si="1459"/>
        <v>1.0006006199999999</v>
      </c>
      <c r="M1118" s="123">
        <f t="shared" si="1460"/>
        <v>559.66804782999998</v>
      </c>
      <c r="N1118" s="27">
        <f t="shared" si="1499"/>
        <v>0</v>
      </c>
      <c r="O1118" s="122">
        <f t="shared" si="1507"/>
        <v>0</v>
      </c>
      <c r="P1118" s="123">
        <f t="shared" si="1448"/>
        <v>0</v>
      </c>
      <c r="Q1118" s="122">
        <f t="shared" si="1496"/>
        <v>0.1268</v>
      </c>
      <c r="R1118" s="130">
        <f t="shared" si="1491"/>
        <v>1.0041806579999999</v>
      </c>
      <c r="S1118" s="123">
        <f t="shared" si="1461"/>
        <v>2.3397806999999999</v>
      </c>
      <c r="T1118" s="123">
        <f t="shared" si="1497"/>
        <v>0</v>
      </c>
      <c r="U1118" s="131" t="str">
        <f t="shared" ref="U1118" si="1520">U1117</f>
        <v>J=</v>
      </c>
      <c r="V1118" s="140">
        <f t="shared" si="1452"/>
        <v>45100</v>
      </c>
      <c r="W1118" s="4"/>
      <c r="X1118" s="4"/>
      <c r="Y1118" s="4"/>
      <c r="AD1118" s="5"/>
      <c r="AI1118" s="13"/>
      <c r="AJ1118" s="13"/>
      <c r="AK1118" s="13"/>
      <c r="AL1118" s="13"/>
      <c r="AM1118" s="13"/>
      <c r="AN1118" s="13"/>
      <c r="AO1118" s="13"/>
      <c r="AP1118" s="13"/>
      <c r="AQ1118" s="13"/>
      <c r="AR1118" s="13"/>
      <c r="AS1118" s="13"/>
      <c r="AT1118" s="13"/>
      <c r="AU1118" s="13"/>
    </row>
    <row r="1119" spans="1:47" x14ac:dyDescent="0.2">
      <c r="A1119" s="125">
        <f t="shared" si="1493"/>
        <v>45083</v>
      </c>
      <c r="B1119" s="123">
        <f t="shared" si="1455"/>
        <v>562.21418500000004</v>
      </c>
      <c r="C1119" s="3">
        <f t="shared" si="1450"/>
        <v>559.33210179000002</v>
      </c>
      <c r="D1119" s="126">
        <f t="shared" si="1456"/>
        <v>1060.116</v>
      </c>
      <c r="E1119" s="175">
        <f>IF(DAY(A1118)=$A$7,VLOOKUP(A1118,[1]A!$A$15:$C$500,3),E1118)</f>
        <v>1061.635</v>
      </c>
      <c r="F1119" s="127">
        <f t="shared" si="1457"/>
        <v>45040</v>
      </c>
      <c r="G1119" s="122">
        <f t="shared" si="1458"/>
        <v>1.4328620641514966E-3</v>
      </c>
      <c r="H1119" s="128">
        <f t="shared" si="1503"/>
        <v>14</v>
      </c>
      <c r="I1119" s="128">
        <f t="shared" si="1494"/>
        <v>31</v>
      </c>
      <c r="J1119" s="123">
        <f t="shared" si="1495"/>
        <v>1.000646844951312</v>
      </c>
      <c r="K1119" s="123">
        <v>1</v>
      </c>
      <c r="L1119" s="123">
        <f t="shared" si="1459"/>
        <v>1.0006468399999999</v>
      </c>
      <c r="M1119" s="123">
        <f t="shared" si="1460"/>
        <v>559.69390016</v>
      </c>
      <c r="N1119" s="27">
        <f t="shared" si="1499"/>
        <v>0</v>
      </c>
      <c r="O1119" s="122">
        <f t="shared" si="1507"/>
        <v>0</v>
      </c>
      <c r="P1119" s="123">
        <f t="shared" si="1448"/>
        <v>0</v>
      </c>
      <c r="Q1119" s="122">
        <f t="shared" si="1496"/>
        <v>0.1268</v>
      </c>
      <c r="R1119" s="130">
        <f t="shared" si="1491"/>
        <v>1.0045029700000001</v>
      </c>
      <c r="S1119" s="123">
        <f t="shared" si="1461"/>
        <v>2.52028484</v>
      </c>
      <c r="T1119" s="123">
        <f t="shared" si="1497"/>
        <v>0</v>
      </c>
      <c r="U1119" s="131" t="str">
        <f t="shared" ref="U1119" si="1521">U1118</f>
        <v>J=</v>
      </c>
      <c r="V1119" s="140">
        <f t="shared" si="1452"/>
        <v>45100</v>
      </c>
      <c r="W1119" s="4"/>
      <c r="X1119" s="4"/>
      <c r="Y1119" s="4"/>
      <c r="AD1119" s="5"/>
      <c r="AI1119" s="13"/>
      <c r="AJ1119" s="13"/>
      <c r="AK1119" s="13"/>
      <c r="AL1119" s="13"/>
      <c r="AM1119" s="13"/>
      <c r="AN1119" s="13"/>
      <c r="AO1119" s="13"/>
      <c r="AP1119" s="13"/>
      <c r="AQ1119" s="13"/>
      <c r="AR1119" s="13"/>
      <c r="AS1119" s="13"/>
      <c r="AT1119" s="13"/>
      <c r="AU1119" s="13"/>
    </row>
    <row r="1120" spans="1:47" x14ac:dyDescent="0.2">
      <c r="A1120" s="125">
        <f t="shared" si="1493"/>
        <v>45084</v>
      </c>
      <c r="B1120" s="123">
        <f t="shared" si="1455"/>
        <v>562.42061578000005</v>
      </c>
      <c r="C1120" s="3">
        <f t="shared" si="1450"/>
        <v>559.33210179000002</v>
      </c>
      <c r="D1120" s="126">
        <f t="shared" si="1456"/>
        <v>1060.116</v>
      </c>
      <c r="E1120" s="175">
        <f>IF(DAY(A1119)=$A$7,VLOOKUP(A1119,[1]A!$A$15:$C$500,3),E1119)</f>
        <v>1061.635</v>
      </c>
      <c r="F1120" s="127">
        <f t="shared" si="1457"/>
        <v>45040</v>
      </c>
      <c r="G1120" s="122">
        <f t="shared" si="1458"/>
        <v>1.4328620641514966E-3</v>
      </c>
      <c r="H1120" s="128">
        <f t="shared" si="1503"/>
        <v>15</v>
      </c>
      <c r="I1120" s="128">
        <f t="shared" si="1494"/>
        <v>31</v>
      </c>
      <c r="J1120" s="123">
        <f t="shared" si="1495"/>
        <v>1.0006930641694405</v>
      </c>
      <c r="K1120" s="123">
        <v>1</v>
      </c>
      <c r="L1120" s="123">
        <f t="shared" si="1459"/>
        <v>1.0006930599999999</v>
      </c>
      <c r="M1120" s="123">
        <f t="shared" si="1460"/>
        <v>559.71975249000002</v>
      </c>
      <c r="N1120" s="27">
        <f t="shared" si="1499"/>
        <v>0</v>
      </c>
      <c r="O1120" s="122">
        <f t="shared" si="1507"/>
        <v>0</v>
      </c>
      <c r="P1120" s="123">
        <f t="shared" si="1448"/>
        <v>0</v>
      </c>
      <c r="Q1120" s="122">
        <f t="shared" si="1496"/>
        <v>0.1268</v>
      </c>
      <c r="R1120" s="130">
        <f t="shared" si="1491"/>
        <v>1.004825385</v>
      </c>
      <c r="S1120" s="123">
        <f t="shared" si="1461"/>
        <v>2.70086329</v>
      </c>
      <c r="T1120" s="123">
        <f t="shared" si="1497"/>
        <v>0</v>
      </c>
      <c r="U1120" s="131" t="str">
        <f t="shared" ref="U1120" si="1522">U1119</f>
        <v>J=</v>
      </c>
      <c r="V1120" s="140">
        <f t="shared" si="1452"/>
        <v>45100</v>
      </c>
      <c r="W1120" s="4"/>
      <c r="X1120" s="4"/>
      <c r="Y1120" s="4"/>
      <c r="AD1120" s="5"/>
      <c r="AI1120" s="13"/>
      <c r="AJ1120" s="13"/>
      <c r="AK1120" s="13"/>
      <c r="AL1120" s="13"/>
      <c r="AM1120" s="13"/>
      <c r="AN1120" s="13"/>
      <c r="AO1120" s="13"/>
      <c r="AP1120" s="13"/>
      <c r="AQ1120" s="13"/>
      <c r="AR1120" s="13"/>
      <c r="AS1120" s="13"/>
      <c r="AT1120" s="13"/>
      <c r="AU1120" s="13"/>
    </row>
    <row r="1121" spans="1:161" x14ac:dyDescent="0.2">
      <c r="A1121" s="125">
        <f t="shared" si="1493"/>
        <v>45085</v>
      </c>
      <c r="B1121" s="123">
        <f t="shared" si="1455"/>
        <v>562.62712145</v>
      </c>
      <c r="C1121" s="3">
        <f t="shared" si="1450"/>
        <v>559.33210179000002</v>
      </c>
      <c r="D1121" s="126">
        <f t="shared" si="1456"/>
        <v>1060.116</v>
      </c>
      <c r="E1121" s="175">
        <f>IF(DAY(A1120)=$A$7,VLOOKUP(A1120,[1]A!$A$15:$C$500,3),E1120)</f>
        <v>1061.635</v>
      </c>
      <c r="F1121" s="127">
        <f t="shared" si="1457"/>
        <v>45040</v>
      </c>
      <c r="G1121" s="122">
        <f t="shared" si="1458"/>
        <v>1.4328620641514966E-3</v>
      </c>
      <c r="H1121" s="128">
        <f t="shared" si="1503"/>
        <v>16</v>
      </c>
      <c r="I1121" s="128">
        <f t="shared" si="1494"/>
        <v>31</v>
      </c>
      <c r="J1121" s="123">
        <f t="shared" si="1495"/>
        <v>1.0007392855224044</v>
      </c>
      <c r="K1121" s="123">
        <v>1</v>
      </c>
      <c r="L1121" s="123">
        <f t="shared" si="1459"/>
        <v>1.0007392799999999</v>
      </c>
      <c r="M1121" s="123">
        <f t="shared" si="1460"/>
        <v>559.74560482000004</v>
      </c>
      <c r="N1121" s="27">
        <f t="shared" si="1499"/>
        <v>0</v>
      </c>
      <c r="O1121" s="122">
        <f t="shared" si="1507"/>
        <v>0</v>
      </c>
      <c r="P1121" s="123">
        <f t="shared" si="1448"/>
        <v>0</v>
      </c>
      <c r="Q1121" s="122">
        <f t="shared" si="1496"/>
        <v>0.1268</v>
      </c>
      <c r="R1121" s="130">
        <f t="shared" si="1491"/>
        <v>1.005147904</v>
      </c>
      <c r="S1121" s="123">
        <f t="shared" si="1461"/>
        <v>2.8815166300000001</v>
      </c>
      <c r="T1121" s="123">
        <f t="shared" si="1497"/>
        <v>0</v>
      </c>
      <c r="U1121" s="131" t="str">
        <f t="shared" ref="U1121" si="1523">U1120</f>
        <v>J=</v>
      </c>
      <c r="V1121" s="140">
        <f t="shared" si="1452"/>
        <v>45100</v>
      </c>
      <c r="W1121" s="4"/>
      <c r="X1121" s="4"/>
      <c r="Y1121" s="4"/>
      <c r="AD1121" s="5"/>
      <c r="AI1121" s="13"/>
      <c r="AJ1121" s="13"/>
      <c r="AK1121" s="13"/>
      <c r="AL1121" s="13"/>
      <c r="AM1121" s="13"/>
      <c r="AN1121" s="13"/>
      <c r="AO1121" s="13"/>
      <c r="AP1121" s="13"/>
      <c r="AQ1121" s="13"/>
      <c r="AR1121" s="13"/>
      <c r="AS1121" s="13"/>
      <c r="AT1121" s="13"/>
      <c r="AU1121" s="13"/>
    </row>
    <row r="1122" spans="1:161" x14ac:dyDescent="0.2">
      <c r="A1122" s="125">
        <f t="shared" si="1493"/>
        <v>45086</v>
      </c>
      <c r="B1122" s="123">
        <f t="shared" si="1455"/>
        <v>562.83370201999992</v>
      </c>
      <c r="C1122" s="3">
        <f t="shared" si="1450"/>
        <v>559.33210179000002</v>
      </c>
      <c r="D1122" s="126">
        <f t="shared" si="1456"/>
        <v>1060.116</v>
      </c>
      <c r="E1122" s="175">
        <f>IF(DAY(A1121)=$A$7,VLOOKUP(A1121,[1]A!$A$15:$C$500,3),E1121)</f>
        <v>1061.635</v>
      </c>
      <c r="F1122" s="127">
        <f t="shared" si="1457"/>
        <v>45040</v>
      </c>
      <c r="G1122" s="122">
        <f t="shared" si="1458"/>
        <v>1.4328620641514966E-3</v>
      </c>
      <c r="H1122" s="128">
        <f t="shared" si="1503"/>
        <v>17</v>
      </c>
      <c r="I1122" s="128">
        <f t="shared" si="1494"/>
        <v>31</v>
      </c>
      <c r="J1122" s="123">
        <f t="shared" si="1495"/>
        <v>1.0007855090103022</v>
      </c>
      <c r="K1122" s="123">
        <v>1</v>
      </c>
      <c r="L1122" s="123">
        <f t="shared" si="1459"/>
        <v>1.0007855000000001</v>
      </c>
      <c r="M1122" s="123">
        <f t="shared" si="1460"/>
        <v>559.77145714999995</v>
      </c>
      <c r="N1122" s="27">
        <f t="shared" si="1499"/>
        <v>0</v>
      </c>
      <c r="O1122" s="122">
        <f t="shared" si="1507"/>
        <v>0</v>
      </c>
      <c r="P1122" s="123">
        <f t="shared" si="1448"/>
        <v>0</v>
      </c>
      <c r="Q1122" s="122">
        <f t="shared" si="1496"/>
        <v>0.1268</v>
      </c>
      <c r="R1122" s="130">
        <f t="shared" si="1491"/>
        <v>1.0054705269999999</v>
      </c>
      <c r="S1122" s="123">
        <f t="shared" si="1461"/>
        <v>3.0622448699999998</v>
      </c>
      <c r="T1122" s="123">
        <f t="shared" si="1497"/>
        <v>0</v>
      </c>
      <c r="U1122" s="131" t="str">
        <f t="shared" ref="U1122" si="1524">U1121</f>
        <v>J=</v>
      </c>
      <c r="V1122" s="140">
        <f t="shared" si="1452"/>
        <v>45100</v>
      </c>
      <c r="W1122" s="4"/>
      <c r="X1122" s="4"/>
      <c r="Y1122" s="4"/>
      <c r="AD1122" s="5"/>
      <c r="AI1122" s="13"/>
      <c r="AJ1122" s="13"/>
      <c r="AK1122" s="13"/>
      <c r="AL1122" s="13"/>
      <c r="AM1122" s="13"/>
      <c r="AN1122" s="13"/>
      <c r="AO1122" s="13"/>
      <c r="AP1122" s="13"/>
      <c r="AQ1122" s="13"/>
      <c r="AR1122" s="13"/>
      <c r="AS1122" s="13"/>
      <c r="AT1122" s="13"/>
      <c r="AU1122" s="13"/>
    </row>
    <row r="1123" spans="1:161" x14ac:dyDescent="0.2">
      <c r="A1123" s="125">
        <f t="shared" si="1493"/>
        <v>45087</v>
      </c>
      <c r="B1123" s="123">
        <f t="shared" si="1455"/>
        <v>563.04036253999993</v>
      </c>
      <c r="C1123" s="3">
        <f t="shared" si="1450"/>
        <v>559.33210179000002</v>
      </c>
      <c r="D1123" s="126">
        <f t="shared" si="1456"/>
        <v>1060.116</v>
      </c>
      <c r="E1123" s="175">
        <f>IF(DAY(A1122)=$A$7,VLOOKUP(A1122,[1]A!$A$15:$C$500,3),E1122)</f>
        <v>1061.635</v>
      </c>
      <c r="F1123" s="127">
        <f t="shared" si="1457"/>
        <v>45040</v>
      </c>
      <c r="G1123" s="122">
        <f t="shared" si="1458"/>
        <v>1.4328620641514966E-3</v>
      </c>
      <c r="H1123" s="128">
        <f t="shared" si="1503"/>
        <v>18</v>
      </c>
      <c r="I1123" s="128">
        <f t="shared" si="1494"/>
        <v>31</v>
      </c>
      <c r="J1123" s="123">
        <f t="shared" si="1495"/>
        <v>1.0008317346332323</v>
      </c>
      <c r="K1123" s="123">
        <v>1</v>
      </c>
      <c r="L1123" s="123">
        <f t="shared" si="1459"/>
        <v>1.00083173</v>
      </c>
      <c r="M1123" s="123">
        <f t="shared" si="1460"/>
        <v>559.79731506999997</v>
      </c>
      <c r="N1123" s="27">
        <f t="shared" si="1499"/>
        <v>0</v>
      </c>
      <c r="O1123" s="122">
        <f t="shared" si="1507"/>
        <v>0</v>
      </c>
      <c r="P1123" s="123">
        <f t="shared" si="1448"/>
        <v>0</v>
      </c>
      <c r="Q1123" s="122">
        <f t="shared" si="1496"/>
        <v>0.1268</v>
      </c>
      <c r="R1123" s="130">
        <f t="shared" si="1491"/>
        <v>1.005793253</v>
      </c>
      <c r="S1123" s="123">
        <f t="shared" si="1461"/>
        <v>3.24304747</v>
      </c>
      <c r="T1123" s="123">
        <f t="shared" si="1497"/>
        <v>0</v>
      </c>
      <c r="U1123" s="131" t="str">
        <f t="shared" ref="U1123" si="1525">U1122</f>
        <v>J=</v>
      </c>
      <c r="V1123" s="140">
        <f t="shared" si="1452"/>
        <v>45100</v>
      </c>
      <c r="W1123" s="4"/>
      <c r="X1123" s="4"/>
      <c r="Y1123" s="4"/>
      <c r="AD1123" s="5"/>
      <c r="AI1123" s="10"/>
      <c r="AJ1123" s="10"/>
      <c r="AK1123" s="10"/>
      <c r="AL1123" s="10"/>
      <c r="AM1123" s="10"/>
      <c r="AN1123" s="10"/>
      <c r="AO1123" s="10"/>
      <c r="AP1123" s="10"/>
      <c r="AQ1123" s="10"/>
      <c r="AR1123" s="10"/>
      <c r="AS1123" s="10"/>
      <c r="AT1123" s="10"/>
      <c r="AU1123" s="10"/>
    </row>
    <row r="1124" spans="1:161" x14ac:dyDescent="0.2">
      <c r="A1124" s="125">
        <f t="shared" si="1493"/>
        <v>45088</v>
      </c>
      <c r="B1124" s="123">
        <f t="shared" si="1455"/>
        <v>563.24709799000004</v>
      </c>
      <c r="C1124" s="3">
        <f t="shared" si="1450"/>
        <v>559.33210179000002</v>
      </c>
      <c r="D1124" s="126">
        <f t="shared" si="1456"/>
        <v>1060.116</v>
      </c>
      <c r="E1124" s="175">
        <f>IF(DAY(A1123)=$A$7,VLOOKUP(A1123,[1]A!$A$15:$C$500,3),E1123)</f>
        <v>1061.635</v>
      </c>
      <c r="F1124" s="127">
        <f t="shared" si="1457"/>
        <v>45040</v>
      </c>
      <c r="G1124" s="122">
        <f t="shared" si="1458"/>
        <v>1.4328620641514966E-3</v>
      </c>
      <c r="H1124" s="128">
        <f t="shared" si="1503"/>
        <v>19</v>
      </c>
      <c r="I1124" s="128">
        <f t="shared" si="1494"/>
        <v>31</v>
      </c>
      <c r="J1124" s="123">
        <f t="shared" si="1495"/>
        <v>1.0008779623912933</v>
      </c>
      <c r="K1124" s="123">
        <v>1</v>
      </c>
      <c r="L1124" s="123">
        <f t="shared" si="1459"/>
        <v>1.00087796</v>
      </c>
      <c r="M1124" s="123">
        <f t="shared" si="1460"/>
        <v>559.823173</v>
      </c>
      <c r="N1124" s="27">
        <f t="shared" si="1499"/>
        <v>0</v>
      </c>
      <c r="O1124" s="122">
        <f t="shared" si="1507"/>
        <v>0</v>
      </c>
      <c r="P1124" s="123">
        <f t="shared" si="1448"/>
        <v>0</v>
      </c>
      <c r="Q1124" s="122">
        <f t="shared" si="1496"/>
        <v>0.1268</v>
      </c>
      <c r="R1124" s="130">
        <f t="shared" si="1491"/>
        <v>1.006116083</v>
      </c>
      <c r="S1124" s="123">
        <f t="shared" si="1461"/>
        <v>3.4239249900000002</v>
      </c>
      <c r="T1124" s="123">
        <f t="shared" si="1497"/>
        <v>0</v>
      </c>
      <c r="U1124" s="131" t="str">
        <f t="shared" ref="U1124" si="1526">U1123</f>
        <v>J=</v>
      </c>
      <c r="V1124" s="140">
        <f t="shared" si="1452"/>
        <v>45100</v>
      </c>
      <c r="W1124" s="4"/>
      <c r="X1124" s="4"/>
      <c r="Y1124" s="4"/>
      <c r="AD1124" s="5"/>
      <c r="AI1124" s="10"/>
      <c r="AJ1124" s="10"/>
      <c r="AK1124" s="10"/>
      <c r="AL1124" s="10"/>
      <c r="AM1124" s="10"/>
      <c r="AN1124" s="10"/>
      <c r="AO1124" s="10"/>
      <c r="AP1124" s="10"/>
      <c r="AQ1124" s="10"/>
      <c r="AR1124" s="10"/>
      <c r="AS1124" s="10"/>
      <c r="AT1124" s="10"/>
      <c r="AU1124" s="10"/>
    </row>
    <row r="1125" spans="1:161" x14ac:dyDescent="0.2">
      <c r="A1125" s="125">
        <f t="shared" si="1493"/>
        <v>45089</v>
      </c>
      <c r="B1125" s="123">
        <f t="shared" si="1455"/>
        <v>563.45390778000001</v>
      </c>
      <c r="C1125" s="3">
        <f t="shared" si="1450"/>
        <v>559.33210179000002</v>
      </c>
      <c r="D1125" s="126">
        <f t="shared" si="1456"/>
        <v>1060.116</v>
      </c>
      <c r="E1125" s="175">
        <f>IF(DAY(A1124)=$A$7,VLOOKUP(A1124,[1]A!$A$15:$C$500,3),E1124)</f>
        <v>1061.635</v>
      </c>
      <c r="F1125" s="127">
        <f t="shared" si="1457"/>
        <v>45040</v>
      </c>
      <c r="G1125" s="122">
        <f t="shared" si="1458"/>
        <v>1.4328620641514966E-3</v>
      </c>
      <c r="H1125" s="128">
        <f t="shared" si="1503"/>
        <v>20</v>
      </c>
      <c r="I1125" s="128">
        <f t="shared" si="1494"/>
        <v>31</v>
      </c>
      <c r="J1125" s="123">
        <f t="shared" si="1495"/>
        <v>1.0009241922845842</v>
      </c>
      <c r="K1125" s="123">
        <v>1</v>
      </c>
      <c r="L1125" s="123">
        <f t="shared" si="1459"/>
        <v>1.0009241900000001</v>
      </c>
      <c r="M1125" s="123">
        <f t="shared" si="1460"/>
        <v>559.84903092000002</v>
      </c>
      <c r="N1125" s="27">
        <f t="shared" si="1499"/>
        <v>0</v>
      </c>
      <c r="O1125" s="122">
        <f t="shared" si="1507"/>
        <v>0</v>
      </c>
      <c r="P1125" s="123">
        <f t="shared" si="1448"/>
        <v>0</v>
      </c>
      <c r="Q1125" s="122">
        <f t="shared" si="1496"/>
        <v>0.1268</v>
      </c>
      <c r="R1125" s="130">
        <f t="shared" si="1491"/>
        <v>1.0064390160000001</v>
      </c>
      <c r="S1125" s="123">
        <f t="shared" si="1461"/>
        <v>3.6048768600000001</v>
      </c>
      <c r="T1125" s="123">
        <f t="shared" si="1497"/>
        <v>0</v>
      </c>
      <c r="U1125" s="131" t="str">
        <f t="shared" ref="U1125" si="1527">U1124</f>
        <v>J=</v>
      </c>
      <c r="V1125" s="140">
        <f t="shared" si="1452"/>
        <v>45100</v>
      </c>
      <c r="W1125" s="4"/>
      <c r="X1125" s="4"/>
      <c r="Y1125" s="4"/>
      <c r="AD1125" s="5"/>
      <c r="AI1125" s="10"/>
      <c r="AJ1125" s="10"/>
      <c r="AK1125" s="10"/>
      <c r="AL1125" s="10"/>
      <c r="AM1125" s="10"/>
      <c r="AN1125" s="10"/>
      <c r="AO1125" s="10"/>
      <c r="AP1125" s="10"/>
      <c r="AQ1125" s="10"/>
      <c r="AR1125" s="10"/>
      <c r="AS1125" s="10"/>
      <c r="AT1125" s="10"/>
      <c r="AU1125" s="10"/>
    </row>
    <row r="1126" spans="1:161" x14ac:dyDescent="0.2">
      <c r="A1126" s="125">
        <f t="shared" si="1493"/>
        <v>45090</v>
      </c>
      <c r="B1126" s="123">
        <f t="shared" si="1455"/>
        <v>563.66079251000008</v>
      </c>
      <c r="C1126" s="3">
        <f t="shared" si="1450"/>
        <v>559.33210179000002</v>
      </c>
      <c r="D1126" s="126">
        <f t="shared" si="1456"/>
        <v>1060.116</v>
      </c>
      <c r="E1126" s="175">
        <f>IF(DAY(A1125)=$A$7,VLOOKUP(A1125,[1]A!$A$15:$C$500,3),E1125)</f>
        <v>1061.635</v>
      </c>
      <c r="F1126" s="127">
        <f t="shared" si="1457"/>
        <v>45040</v>
      </c>
      <c r="G1126" s="122">
        <f t="shared" si="1458"/>
        <v>1.4328620641514966E-3</v>
      </c>
      <c r="H1126" s="128">
        <f t="shared" si="1503"/>
        <v>21</v>
      </c>
      <c r="I1126" s="128">
        <f t="shared" si="1494"/>
        <v>31</v>
      </c>
      <c r="J1126" s="123">
        <f t="shared" si="1495"/>
        <v>1.0009704243132034</v>
      </c>
      <c r="K1126" s="123">
        <v>1</v>
      </c>
      <c r="L1126" s="123">
        <f t="shared" si="1459"/>
        <v>1.00097042</v>
      </c>
      <c r="M1126" s="123">
        <f t="shared" si="1460"/>
        <v>559.87488884000004</v>
      </c>
      <c r="N1126" s="27">
        <f t="shared" si="1499"/>
        <v>0</v>
      </c>
      <c r="O1126" s="122">
        <f t="shared" si="1507"/>
        <v>0</v>
      </c>
      <c r="P1126" s="123">
        <f t="shared" si="1448"/>
        <v>0</v>
      </c>
      <c r="Q1126" s="122">
        <f t="shared" si="1496"/>
        <v>0.1268</v>
      </c>
      <c r="R1126" s="130">
        <f t="shared" si="1491"/>
        <v>1.0067620530000001</v>
      </c>
      <c r="S1126" s="123">
        <f t="shared" si="1461"/>
        <v>3.7859036700000002</v>
      </c>
      <c r="T1126" s="123">
        <f t="shared" si="1497"/>
        <v>0</v>
      </c>
      <c r="U1126" s="131" t="str">
        <f t="shared" ref="U1126" si="1528">U1125</f>
        <v>J=</v>
      </c>
      <c r="V1126" s="140">
        <f t="shared" si="1452"/>
        <v>45100</v>
      </c>
      <c r="W1126" s="4"/>
      <c r="X1126" s="4"/>
      <c r="Y1126" s="4"/>
      <c r="AD1126" s="5"/>
      <c r="AI1126" s="10"/>
      <c r="AJ1126" s="10"/>
      <c r="AK1126" s="10"/>
      <c r="AL1126" s="10"/>
      <c r="AM1126" s="10"/>
      <c r="AN1126" s="10"/>
      <c r="AO1126" s="10"/>
      <c r="AP1126" s="10"/>
      <c r="AQ1126" s="10"/>
      <c r="AR1126" s="10"/>
      <c r="AS1126" s="10"/>
      <c r="AT1126" s="10"/>
      <c r="AU1126" s="10"/>
    </row>
    <row r="1127" spans="1:161" x14ac:dyDescent="0.2">
      <c r="A1127" s="125">
        <f t="shared" si="1493"/>
        <v>45091</v>
      </c>
      <c r="B1127" s="123">
        <f t="shared" si="1455"/>
        <v>563.86775161999992</v>
      </c>
      <c r="C1127" s="3">
        <f t="shared" si="1450"/>
        <v>559.33210179000002</v>
      </c>
      <c r="D1127" s="126">
        <f t="shared" si="1456"/>
        <v>1060.116</v>
      </c>
      <c r="E1127" s="175">
        <f>IF(DAY(A1126)=$A$7,VLOOKUP(A1126,[1]A!$A$15:$C$500,3),E1126)</f>
        <v>1061.635</v>
      </c>
      <c r="F1127" s="127">
        <f t="shared" si="1457"/>
        <v>45040</v>
      </c>
      <c r="G1127" s="122">
        <f t="shared" si="1458"/>
        <v>1.4328620641514966E-3</v>
      </c>
      <c r="H1127" s="128">
        <f t="shared" si="1503"/>
        <v>22</v>
      </c>
      <c r="I1127" s="128">
        <f t="shared" si="1494"/>
        <v>31</v>
      </c>
      <c r="J1127" s="123">
        <f t="shared" si="1495"/>
        <v>1.0010166584772493</v>
      </c>
      <c r="K1127" s="123">
        <v>1</v>
      </c>
      <c r="L1127" s="123">
        <f t="shared" si="1459"/>
        <v>1.00101665</v>
      </c>
      <c r="M1127" s="123">
        <f t="shared" si="1460"/>
        <v>559.90074676999996</v>
      </c>
      <c r="N1127" s="27">
        <f t="shared" si="1499"/>
        <v>0</v>
      </c>
      <c r="O1127" s="122">
        <f t="shared" si="1507"/>
        <v>0</v>
      </c>
      <c r="P1127" s="123">
        <f t="shared" si="1448"/>
        <v>0</v>
      </c>
      <c r="Q1127" s="122">
        <f t="shared" si="1496"/>
        <v>0.1268</v>
      </c>
      <c r="R1127" s="130">
        <f t="shared" si="1491"/>
        <v>1.007085193</v>
      </c>
      <c r="S1127" s="123">
        <f t="shared" si="1461"/>
        <v>3.9670048499999999</v>
      </c>
      <c r="T1127" s="123">
        <f t="shared" si="1497"/>
        <v>0</v>
      </c>
      <c r="U1127" s="131" t="str">
        <f t="shared" ref="U1127" si="1529">U1126</f>
        <v>J=</v>
      </c>
      <c r="V1127" s="140">
        <f t="shared" si="1452"/>
        <v>45100</v>
      </c>
      <c r="W1127" s="4"/>
      <c r="X1127" s="4"/>
      <c r="Y1127" s="4"/>
      <c r="AD1127" s="5"/>
      <c r="AI1127" s="10"/>
      <c r="AJ1127" s="10"/>
      <c r="AK1127" s="10"/>
      <c r="AL1127" s="10"/>
      <c r="AM1127" s="10"/>
      <c r="AN1127" s="10"/>
      <c r="AO1127" s="10"/>
      <c r="AP1127" s="10"/>
      <c r="AQ1127" s="10"/>
      <c r="AR1127" s="10"/>
      <c r="AS1127" s="10"/>
      <c r="AT1127" s="10"/>
      <c r="AU1127" s="10"/>
    </row>
    <row r="1128" spans="1:161" x14ac:dyDescent="0.2">
      <c r="A1128" s="125">
        <f t="shared" si="1493"/>
        <v>45092</v>
      </c>
      <c r="B1128" s="123">
        <f t="shared" si="1455"/>
        <v>564.07479185</v>
      </c>
      <c r="C1128" s="3">
        <f t="shared" si="1450"/>
        <v>559.33210179000002</v>
      </c>
      <c r="D1128" s="126">
        <f t="shared" si="1456"/>
        <v>1060.116</v>
      </c>
      <c r="E1128" s="175">
        <f>IF(DAY(A1127)=$A$7,VLOOKUP(A1127,[1]A!$A$15:$C$500,3),E1127)</f>
        <v>1061.635</v>
      </c>
      <c r="F1128" s="127">
        <f t="shared" si="1457"/>
        <v>45040</v>
      </c>
      <c r="G1128" s="122">
        <f t="shared" si="1458"/>
        <v>1.4328620641514966E-3</v>
      </c>
      <c r="H1128" s="128">
        <f t="shared" si="1503"/>
        <v>23</v>
      </c>
      <c r="I1128" s="128">
        <f t="shared" si="1494"/>
        <v>31</v>
      </c>
      <c r="J1128" s="123">
        <f t="shared" si="1495"/>
        <v>1.001062894776821</v>
      </c>
      <c r="K1128" s="123">
        <v>1</v>
      </c>
      <c r="L1128" s="123">
        <f t="shared" si="1459"/>
        <v>1.00106289</v>
      </c>
      <c r="M1128" s="123">
        <f t="shared" si="1460"/>
        <v>559.92661027999998</v>
      </c>
      <c r="N1128" s="27">
        <f t="shared" si="1499"/>
        <v>0</v>
      </c>
      <c r="O1128" s="122">
        <f t="shared" si="1507"/>
        <v>0</v>
      </c>
      <c r="P1128" s="123">
        <f t="shared" si="1448"/>
        <v>0</v>
      </c>
      <c r="Q1128" s="122">
        <f t="shared" si="1496"/>
        <v>0.1268</v>
      </c>
      <c r="R1128" s="130">
        <f t="shared" si="1491"/>
        <v>1.0074084379999999</v>
      </c>
      <c r="S1128" s="123">
        <f t="shared" si="1461"/>
        <v>4.1481815700000002</v>
      </c>
      <c r="T1128" s="123">
        <f t="shared" si="1497"/>
        <v>0</v>
      </c>
      <c r="U1128" s="131" t="str">
        <f t="shared" ref="U1128" si="1530">U1127</f>
        <v>J=</v>
      </c>
      <c r="V1128" s="140">
        <f t="shared" si="1452"/>
        <v>45100</v>
      </c>
      <c r="W1128" s="4"/>
      <c r="X1128" s="4"/>
      <c r="Y1128" s="4"/>
      <c r="AD1128" s="5"/>
      <c r="AI1128" s="10"/>
      <c r="AJ1128" s="10"/>
      <c r="AK1128" s="10"/>
      <c r="AL1128" s="10"/>
      <c r="AM1128" s="10"/>
      <c r="AN1128" s="10"/>
      <c r="AO1128" s="10"/>
      <c r="AP1128" s="10"/>
      <c r="AQ1128" s="10"/>
      <c r="AR1128" s="10"/>
      <c r="AS1128" s="10"/>
      <c r="AT1128" s="10"/>
      <c r="AU1128" s="10"/>
    </row>
    <row r="1129" spans="1:161" x14ac:dyDescent="0.2">
      <c r="A1129" s="125">
        <f t="shared" si="1493"/>
        <v>45093</v>
      </c>
      <c r="B1129" s="123">
        <f t="shared" si="1455"/>
        <v>564.28190648999998</v>
      </c>
      <c r="C1129" s="3">
        <f t="shared" si="1450"/>
        <v>559.33210179000002</v>
      </c>
      <c r="D1129" s="126">
        <f t="shared" si="1456"/>
        <v>1060.116</v>
      </c>
      <c r="E1129" s="175">
        <f>IF(DAY(A1128)=$A$7,VLOOKUP(A1128,[1]A!$A$15:$C$500,3),E1128)</f>
        <v>1061.635</v>
      </c>
      <c r="F1129" s="127">
        <f t="shared" si="1457"/>
        <v>45040</v>
      </c>
      <c r="G1129" s="122">
        <f t="shared" si="1458"/>
        <v>1.4328620641514966E-3</v>
      </c>
      <c r="H1129" s="128">
        <f t="shared" si="1503"/>
        <v>24</v>
      </c>
      <c r="I1129" s="128">
        <f t="shared" si="1494"/>
        <v>31</v>
      </c>
      <c r="J1129" s="123">
        <f t="shared" si="1495"/>
        <v>1.0011091332120168</v>
      </c>
      <c r="K1129" s="123">
        <v>1</v>
      </c>
      <c r="L1129" s="123">
        <f t="shared" si="1459"/>
        <v>1.0011091299999999</v>
      </c>
      <c r="M1129" s="123">
        <f t="shared" si="1460"/>
        <v>559.95247380000001</v>
      </c>
      <c r="N1129" s="27">
        <f t="shared" si="1499"/>
        <v>0</v>
      </c>
      <c r="O1129" s="122">
        <f t="shared" si="1507"/>
        <v>0</v>
      </c>
      <c r="P1129" s="123">
        <f t="shared" si="1448"/>
        <v>0</v>
      </c>
      <c r="Q1129" s="122">
        <f t="shared" si="1496"/>
        <v>0.1268</v>
      </c>
      <c r="R1129" s="130">
        <f t="shared" si="1491"/>
        <v>1.0077317859999999</v>
      </c>
      <c r="S1129" s="123">
        <f t="shared" si="1461"/>
        <v>4.32943269</v>
      </c>
      <c r="T1129" s="123">
        <f t="shared" si="1497"/>
        <v>0</v>
      </c>
      <c r="U1129" s="131" t="str">
        <f t="shared" ref="U1129" si="1531">U1128</f>
        <v>J=</v>
      </c>
      <c r="V1129" s="140">
        <f t="shared" si="1452"/>
        <v>45100</v>
      </c>
      <c r="W1129" s="4"/>
      <c r="X1129" s="4"/>
      <c r="Y1129" s="4"/>
      <c r="AD1129" s="5"/>
      <c r="AI1129" s="10"/>
      <c r="AJ1129" s="10"/>
      <c r="AK1129" s="10"/>
      <c r="AL1129" s="10"/>
      <c r="AM1129" s="10"/>
      <c r="AN1129" s="10"/>
      <c r="AO1129" s="10"/>
      <c r="AP1129" s="10"/>
      <c r="AQ1129" s="10"/>
      <c r="AR1129" s="10"/>
      <c r="AS1129" s="10"/>
      <c r="AT1129" s="10"/>
      <c r="AU1129" s="10"/>
    </row>
    <row r="1130" spans="1:161" x14ac:dyDescent="0.2">
      <c r="A1130" s="125">
        <f t="shared" si="1493"/>
        <v>45094</v>
      </c>
      <c r="B1130" s="123">
        <f t="shared" si="1455"/>
        <v>564.48909609999998</v>
      </c>
      <c r="C1130" s="3">
        <f t="shared" si="1450"/>
        <v>559.33210179000002</v>
      </c>
      <c r="D1130" s="126">
        <f t="shared" si="1456"/>
        <v>1060.116</v>
      </c>
      <c r="E1130" s="175">
        <f>IF(DAY(A1129)=$A$7,VLOOKUP(A1129,[1]A!$A$15:$C$500,3),E1129)</f>
        <v>1061.635</v>
      </c>
      <c r="F1130" s="127">
        <f t="shared" si="1457"/>
        <v>45040</v>
      </c>
      <c r="G1130" s="122">
        <f t="shared" si="1458"/>
        <v>1.4328620641514966E-3</v>
      </c>
      <c r="H1130" s="128">
        <f t="shared" si="1503"/>
        <v>25</v>
      </c>
      <c r="I1130" s="128">
        <f t="shared" si="1494"/>
        <v>31</v>
      </c>
      <c r="J1130" s="123">
        <f t="shared" si="1495"/>
        <v>1.0011553737829353</v>
      </c>
      <c r="K1130" s="123">
        <v>1</v>
      </c>
      <c r="L1130" s="123">
        <f t="shared" si="1459"/>
        <v>1.00115537</v>
      </c>
      <c r="M1130" s="123">
        <f t="shared" si="1460"/>
        <v>559.97833732000004</v>
      </c>
      <c r="N1130" s="27">
        <f t="shared" si="1499"/>
        <v>0</v>
      </c>
      <c r="O1130" s="122">
        <f t="shared" si="1507"/>
        <v>0</v>
      </c>
      <c r="P1130" s="123">
        <f t="shared" ref="P1130:P1136" si="1532">IF(O1130&gt;0,TRUNC(O1130*M1130,8),0)</f>
        <v>0</v>
      </c>
      <c r="Q1130" s="122">
        <f t="shared" si="1496"/>
        <v>0.1268</v>
      </c>
      <c r="R1130" s="130">
        <f t="shared" si="1491"/>
        <v>1.0080552380000001</v>
      </c>
      <c r="S1130" s="123">
        <f t="shared" si="1461"/>
        <v>4.5107587799999997</v>
      </c>
      <c r="T1130" s="123">
        <f t="shared" si="1497"/>
        <v>0</v>
      </c>
      <c r="U1130" s="131" t="str">
        <f t="shared" ref="U1130" si="1533">U1129</f>
        <v>J=</v>
      </c>
      <c r="V1130" s="140">
        <f t="shared" si="1452"/>
        <v>45100</v>
      </c>
      <c r="W1130" s="4"/>
      <c r="X1130" s="4"/>
      <c r="Y1130" s="4"/>
      <c r="AD1130" s="5"/>
      <c r="AI1130" s="10"/>
      <c r="AJ1130" s="10"/>
      <c r="AK1130" s="10"/>
      <c r="AL1130" s="10"/>
      <c r="AM1130" s="10"/>
      <c r="AN1130" s="10"/>
      <c r="AO1130" s="10"/>
      <c r="AP1130" s="10"/>
      <c r="AQ1130" s="10"/>
      <c r="AR1130" s="10"/>
      <c r="AS1130" s="10"/>
      <c r="AT1130" s="10"/>
      <c r="AU1130" s="10"/>
    </row>
    <row r="1131" spans="1:161" x14ac:dyDescent="0.2">
      <c r="A1131" s="125">
        <f t="shared" si="1493"/>
        <v>45095</v>
      </c>
      <c r="B1131" s="123">
        <f t="shared" si="1455"/>
        <v>564.69636009999999</v>
      </c>
      <c r="C1131" s="3">
        <f t="shared" ref="C1131:C1136" si="1534">IF(N1130&gt;0,M1130-P1130,C1130)</f>
        <v>559.33210179000002</v>
      </c>
      <c r="D1131" s="126">
        <f t="shared" si="1456"/>
        <v>1060.116</v>
      </c>
      <c r="E1131" s="175">
        <f>IF(DAY(A1130)=$A$7,VLOOKUP(A1130,[1]A!$A$15:$C$500,3),E1130)</f>
        <v>1061.635</v>
      </c>
      <c r="F1131" s="127">
        <f t="shared" si="1457"/>
        <v>45040</v>
      </c>
      <c r="G1131" s="122">
        <f t="shared" si="1458"/>
        <v>1.4328620641514966E-3</v>
      </c>
      <c r="H1131" s="128">
        <f t="shared" si="1503"/>
        <v>26</v>
      </c>
      <c r="I1131" s="128">
        <f t="shared" si="1494"/>
        <v>31</v>
      </c>
      <c r="J1131" s="123">
        <f t="shared" si="1495"/>
        <v>1.0012016164896755</v>
      </c>
      <c r="K1131" s="123">
        <v>1</v>
      </c>
      <c r="L1131" s="123">
        <f t="shared" si="1459"/>
        <v>1.0012016100000001</v>
      </c>
      <c r="M1131" s="123">
        <f t="shared" si="1460"/>
        <v>560.00420082999995</v>
      </c>
      <c r="N1131" s="27">
        <f t="shared" si="1499"/>
        <v>0</v>
      </c>
      <c r="O1131" s="122">
        <f t="shared" si="1507"/>
        <v>0</v>
      </c>
      <c r="P1131" s="123">
        <f t="shared" si="1532"/>
        <v>0</v>
      </c>
      <c r="Q1131" s="122">
        <f t="shared" si="1496"/>
        <v>0.1268</v>
      </c>
      <c r="R1131" s="130">
        <f t="shared" si="1491"/>
        <v>1.0083787930000001</v>
      </c>
      <c r="S1131" s="123">
        <f t="shared" si="1461"/>
        <v>4.6921592700000003</v>
      </c>
      <c r="T1131" s="123">
        <f t="shared" si="1497"/>
        <v>0</v>
      </c>
      <c r="U1131" s="131" t="str">
        <f t="shared" ref="U1131" si="1535">U1130</f>
        <v>J=</v>
      </c>
      <c r="V1131" s="140">
        <f t="shared" ref="V1131:V1136" si="1536">VLOOKUP(A1130,$Y$10:$AG$60,9)</f>
        <v>45100</v>
      </c>
      <c r="W1131" s="4"/>
      <c r="X1131" s="4"/>
      <c r="Y1131" s="4"/>
      <c r="AD1131" s="5"/>
      <c r="AI1131" s="10"/>
      <c r="AJ1131" s="10"/>
      <c r="AK1131" s="10"/>
      <c r="AL1131" s="10"/>
      <c r="AM1131" s="10"/>
      <c r="AN1131" s="10"/>
      <c r="AO1131" s="10"/>
      <c r="AP1131" s="10"/>
      <c r="AQ1131" s="10"/>
      <c r="AR1131" s="10"/>
      <c r="AS1131" s="10"/>
      <c r="AT1131" s="10"/>
      <c r="AU1131" s="10"/>
    </row>
    <row r="1132" spans="1:161" x14ac:dyDescent="0.2">
      <c r="A1132" s="125">
        <f t="shared" si="1493"/>
        <v>45096</v>
      </c>
      <c r="B1132" s="123">
        <f t="shared" si="1455"/>
        <v>564.90370529999996</v>
      </c>
      <c r="C1132" s="3">
        <f t="shared" si="1534"/>
        <v>559.33210179000002</v>
      </c>
      <c r="D1132" s="126">
        <f t="shared" si="1456"/>
        <v>1060.116</v>
      </c>
      <c r="E1132" s="175">
        <f>IF(DAY(A1131)=$A$7,VLOOKUP(A1131,[1]A!$A$15:$C$500,3),E1131)</f>
        <v>1061.635</v>
      </c>
      <c r="F1132" s="127">
        <f t="shared" si="1457"/>
        <v>45040</v>
      </c>
      <c r="G1132" s="122">
        <f t="shared" si="1458"/>
        <v>1.4328620641514966E-3</v>
      </c>
      <c r="H1132" s="128">
        <f t="shared" si="1503"/>
        <v>27</v>
      </c>
      <c r="I1132" s="128">
        <f t="shared" si="1494"/>
        <v>31</v>
      </c>
      <c r="J1132" s="123">
        <f t="shared" si="1495"/>
        <v>1.0012478613323359</v>
      </c>
      <c r="K1132" s="123">
        <v>1</v>
      </c>
      <c r="L1132" s="123">
        <f t="shared" si="1459"/>
        <v>1.0012478600000001</v>
      </c>
      <c r="M1132" s="123">
        <f t="shared" si="1460"/>
        <v>560.03006993999998</v>
      </c>
      <c r="N1132" s="27">
        <f t="shared" si="1499"/>
        <v>0</v>
      </c>
      <c r="O1132" s="122">
        <f t="shared" si="1507"/>
        <v>0</v>
      </c>
      <c r="P1132" s="123">
        <f t="shared" si="1532"/>
        <v>0</v>
      </c>
      <c r="Q1132" s="122">
        <f t="shared" si="1496"/>
        <v>0.1268</v>
      </c>
      <c r="R1132" s="130">
        <f t="shared" si="1491"/>
        <v>1.0087024529999999</v>
      </c>
      <c r="S1132" s="123">
        <f t="shared" si="1461"/>
        <v>4.8736353599999997</v>
      </c>
      <c r="T1132" s="123">
        <f t="shared" si="1497"/>
        <v>0</v>
      </c>
      <c r="U1132" s="131" t="str">
        <f t="shared" ref="U1132" si="1537">U1131</f>
        <v>J=</v>
      </c>
      <c r="V1132" s="140">
        <f t="shared" si="1536"/>
        <v>45100</v>
      </c>
      <c r="W1132" s="4"/>
      <c r="X1132" s="4"/>
      <c r="Y1132" s="4"/>
      <c r="AD1132" s="5"/>
      <c r="AI1132" s="10"/>
      <c r="AJ1132" s="10"/>
      <c r="AK1132" s="10"/>
      <c r="AL1132" s="10"/>
      <c r="AM1132" s="10"/>
      <c r="AN1132" s="10"/>
      <c r="AO1132" s="10"/>
      <c r="AP1132" s="10"/>
      <c r="AQ1132" s="10"/>
      <c r="AR1132" s="10"/>
      <c r="AS1132" s="10"/>
      <c r="AT1132" s="10"/>
      <c r="AU1132" s="10"/>
    </row>
    <row r="1133" spans="1:161" x14ac:dyDescent="0.2">
      <c r="A1133" s="125">
        <f t="shared" si="1493"/>
        <v>45097</v>
      </c>
      <c r="B1133" s="123">
        <f t="shared" si="1455"/>
        <v>565.11111928000003</v>
      </c>
      <c r="C1133" s="3">
        <f t="shared" si="1534"/>
        <v>559.33210179000002</v>
      </c>
      <c r="D1133" s="126">
        <f t="shared" si="1456"/>
        <v>1060.116</v>
      </c>
      <c r="E1133" s="175">
        <f>IF(DAY(A1132)=$A$7,VLOOKUP(A1132,[1]A!$A$15:$C$500,3),E1132)</f>
        <v>1061.635</v>
      </c>
      <c r="F1133" s="127">
        <f t="shared" si="1457"/>
        <v>45040</v>
      </c>
      <c r="G1133" s="122">
        <f t="shared" si="1458"/>
        <v>1.4328620641514966E-3</v>
      </c>
      <c r="H1133" s="128">
        <f t="shared" si="1503"/>
        <v>28</v>
      </c>
      <c r="I1133" s="128">
        <f t="shared" si="1494"/>
        <v>31</v>
      </c>
      <c r="J1133" s="123">
        <f t="shared" si="1495"/>
        <v>1.001294108311015</v>
      </c>
      <c r="K1133" s="123">
        <v>1</v>
      </c>
      <c r="L1133" s="123">
        <f t="shared" si="1459"/>
        <v>1.0012941</v>
      </c>
      <c r="M1133" s="123">
        <f t="shared" si="1460"/>
        <v>560.05593346000001</v>
      </c>
      <c r="N1133" s="27">
        <f t="shared" si="1499"/>
        <v>0</v>
      </c>
      <c r="O1133" s="122">
        <f t="shared" si="1507"/>
        <v>0</v>
      </c>
      <c r="P1133" s="123">
        <f t="shared" si="1532"/>
        <v>0</v>
      </c>
      <c r="Q1133" s="122">
        <f t="shared" si="1496"/>
        <v>0.1268</v>
      </c>
      <c r="R1133" s="130">
        <f t="shared" si="1491"/>
        <v>1.0090262160000001</v>
      </c>
      <c r="S1133" s="123">
        <f t="shared" si="1461"/>
        <v>5.0551858200000002</v>
      </c>
      <c r="T1133" s="123">
        <f t="shared" si="1497"/>
        <v>0</v>
      </c>
      <c r="U1133" s="131" t="str">
        <f t="shared" ref="U1133" si="1538">U1132</f>
        <v>J=</v>
      </c>
      <c r="V1133" s="140">
        <f t="shared" si="1536"/>
        <v>45100</v>
      </c>
      <c r="W1133" s="4"/>
      <c r="X1133" s="4"/>
      <c r="Y1133" s="4"/>
      <c r="AD1133" s="5"/>
      <c r="AI1133" s="10"/>
      <c r="AJ1133" s="10"/>
      <c r="AK1133" s="10"/>
      <c r="AL1133" s="10"/>
      <c r="AM1133" s="10"/>
      <c r="AN1133" s="10"/>
      <c r="AO1133" s="10"/>
      <c r="AP1133" s="10"/>
      <c r="AQ1133" s="10"/>
      <c r="AR1133" s="10"/>
      <c r="AS1133" s="10"/>
      <c r="AT1133" s="10"/>
      <c r="AU1133" s="10"/>
    </row>
    <row r="1134" spans="1:161" x14ac:dyDescent="0.2">
      <c r="A1134" s="125">
        <f t="shared" si="1493"/>
        <v>45098</v>
      </c>
      <c r="B1134" s="123">
        <f t="shared" ref="B1134:B1136" si="1539">(M1134+S1134)</f>
        <v>565.31861447000006</v>
      </c>
      <c r="C1134" s="3">
        <f t="shared" si="1534"/>
        <v>559.33210179000002</v>
      </c>
      <c r="D1134" s="126">
        <f t="shared" ref="D1134:D1136" si="1540">IF(E1134=E1133,D1133,E1133)</f>
        <v>1060.116</v>
      </c>
      <c r="E1134" s="175">
        <f>IF(DAY(A1133)=$A$7,VLOOKUP(A1133,[1]A!$A$15:$C$500,3),E1133)</f>
        <v>1061.635</v>
      </c>
      <c r="F1134" s="127">
        <f t="shared" ref="F1134:F1136" si="1541">IF(D1134=D1133,F1133,EDATE(A1134,-1))</f>
        <v>45040</v>
      </c>
      <c r="G1134" s="122">
        <f t="shared" ref="G1134:G1136" si="1542">(E1134/D1134)-1</f>
        <v>1.4328620641514966E-3</v>
      </c>
      <c r="H1134" s="128">
        <f t="shared" si="1503"/>
        <v>29</v>
      </c>
      <c r="I1134" s="128">
        <f t="shared" si="1494"/>
        <v>31</v>
      </c>
      <c r="J1134" s="123">
        <f t="shared" si="1495"/>
        <v>1.0013403574258113</v>
      </c>
      <c r="K1134" s="123">
        <v>1</v>
      </c>
      <c r="L1134" s="123">
        <f t="shared" ref="L1134:L1136" si="1543">TRUNC(J1134*K1134,8)</f>
        <v>1.00134035</v>
      </c>
      <c r="M1134" s="123">
        <f t="shared" ref="M1134:M1136" si="1544">TRUNC(C1134*L1134,8)</f>
        <v>560.08180257000004</v>
      </c>
      <c r="N1134" s="27">
        <f t="shared" si="1499"/>
        <v>0</v>
      </c>
      <c r="O1134" s="122">
        <f t="shared" si="1507"/>
        <v>0</v>
      </c>
      <c r="P1134" s="123">
        <f t="shared" si="1532"/>
        <v>0</v>
      </c>
      <c r="Q1134" s="122">
        <f t="shared" si="1496"/>
        <v>0.1268</v>
      </c>
      <c r="R1134" s="130">
        <f t="shared" si="1491"/>
        <v>1.009350084</v>
      </c>
      <c r="S1134" s="123">
        <f t="shared" ref="S1134:S1136" si="1545">TRUNC(M1134*(R1134-1),8)</f>
        <v>5.2368119000000002</v>
      </c>
      <c r="T1134" s="123">
        <f t="shared" si="1497"/>
        <v>0</v>
      </c>
      <c r="U1134" s="131" t="str">
        <f t="shared" ref="U1134" si="1546">U1133</f>
        <v>J=</v>
      </c>
      <c r="V1134" s="140">
        <f t="shared" si="1536"/>
        <v>45100</v>
      </c>
      <c r="W1134" s="4"/>
      <c r="X1134" s="4"/>
      <c r="Y1134" s="4"/>
      <c r="AD1134" s="5"/>
      <c r="AI1134" s="10"/>
      <c r="AJ1134" s="10"/>
      <c r="AK1134" s="10"/>
      <c r="AL1134" s="10"/>
      <c r="AM1134" s="10"/>
      <c r="AN1134" s="10"/>
      <c r="AO1134" s="10"/>
      <c r="AP1134" s="10"/>
      <c r="AQ1134" s="10"/>
      <c r="AR1134" s="10"/>
      <c r="AS1134" s="10"/>
      <c r="AT1134" s="10"/>
      <c r="AU1134" s="10"/>
    </row>
    <row r="1135" spans="1:161" x14ac:dyDescent="0.2">
      <c r="A1135" s="125">
        <f t="shared" si="1493"/>
        <v>45099</v>
      </c>
      <c r="B1135" s="123">
        <f t="shared" si="1539"/>
        <v>565.52618409999991</v>
      </c>
      <c r="C1135" s="3">
        <f t="shared" si="1534"/>
        <v>559.33210179000002</v>
      </c>
      <c r="D1135" s="126">
        <f t="shared" si="1540"/>
        <v>1060.116</v>
      </c>
      <c r="E1135" s="175">
        <f>IF(DAY(A1134)=$A$7,VLOOKUP(A1134,[1]A!$A$15:$C$500,3),E1134)</f>
        <v>1061.635</v>
      </c>
      <c r="F1135" s="127">
        <f t="shared" si="1541"/>
        <v>45040</v>
      </c>
      <c r="G1135" s="122">
        <f t="shared" si="1542"/>
        <v>1.4328620641514966E-3</v>
      </c>
      <c r="H1135" s="128">
        <f t="shared" si="1503"/>
        <v>30</v>
      </c>
      <c r="I1135" s="128">
        <f t="shared" si="1494"/>
        <v>31</v>
      </c>
      <c r="J1135" s="123">
        <f t="shared" si="1495"/>
        <v>1.0013866086768239</v>
      </c>
      <c r="K1135" s="123">
        <v>1</v>
      </c>
      <c r="L1135" s="123">
        <f t="shared" si="1543"/>
        <v>1.0013866</v>
      </c>
      <c r="M1135" s="123">
        <f t="shared" si="1544"/>
        <v>560.10767167999995</v>
      </c>
      <c r="N1135" s="27">
        <f t="shared" si="1499"/>
        <v>0</v>
      </c>
      <c r="O1135" s="122">
        <f t="shared" si="1507"/>
        <v>0</v>
      </c>
      <c r="P1135" s="123">
        <f t="shared" si="1532"/>
        <v>0</v>
      </c>
      <c r="Q1135" s="122">
        <f t="shared" si="1496"/>
        <v>0.1268</v>
      </c>
      <c r="R1135" s="130">
        <f t="shared" si="1491"/>
        <v>1.0096740550000001</v>
      </c>
      <c r="S1135" s="123">
        <f t="shared" si="1545"/>
        <v>5.4185124199999999</v>
      </c>
      <c r="T1135" s="123">
        <f t="shared" si="1497"/>
        <v>0</v>
      </c>
      <c r="U1135" s="131" t="str">
        <f t="shared" ref="U1135" si="1547">U1134</f>
        <v>J=</v>
      </c>
      <c r="V1135" s="140">
        <f t="shared" si="1536"/>
        <v>45100</v>
      </c>
      <c r="W1135" s="4"/>
      <c r="X1135" s="4"/>
      <c r="Y1135" s="4"/>
      <c r="AD1135" s="5"/>
      <c r="AI1135" s="10"/>
      <c r="AJ1135" s="10"/>
      <c r="AK1135" s="10"/>
      <c r="AL1135" s="10"/>
      <c r="AM1135" s="10"/>
      <c r="AN1135" s="10"/>
      <c r="AO1135" s="10"/>
      <c r="AP1135" s="10"/>
      <c r="AQ1135" s="10"/>
      <c r="AR1135" s="10"/>
      <c r="AS1135" s="10"/>
      <c r="AT1135" s="10"/>
      <c r="AU1135" s="10"/>
    </row>
    <row r="1136" spans="1:161" x14ac:dyDescent="0.2">
      <c r="A1136" s="125">
        <f t="shared" si="1493"/>
        <v>45100</v>
      </c>
      <c r="B1136" s="123">
        <f t="shared" si="1539"/>
        <v>565.73383438999997</v>
      </c>
      <c r="C1136" s="3">
        <f t="shared" si="1534"/>
        <v>559.33210179000002</v>
      </c>
      <c r="D1136" s="126">
        <f t="shared" si="1540"/>
        <v>1060.116</v>
      </c>
      <c r="E1136" s="175">
        <f>IF(DAY(A1135)=$A$7,VLOOKUP(A1135,[1]A!$A$15:$C$500,3),E1135)</f>
        <v>1061.635</v>
      </c>
      <c r="F1136" s="127">
        <f t="shared" si="1541"/>
        <v>45040</v>
      </c>
      <c r="G1136" s="122">
        <f t="shared" si="1542"/>
        <v>1.4328620641514966E-3</v>
      </c>
      <c r="H1136" s="128">
        <f t="shared" si="1503"/>
        <v>31</v>
      </c>
      <c r="I1136" s="128">
        <f t="shared" si="1494"/>
        <v>31</v>
      </c>
      <c r="J1136" s="123">
        <f t="shared" si="1495"/>
        <v>1.0014328620641515</v>
      </c>
      <c r="K1136" s="123">
        <v>1</v>
      </c>
      <c r="L1136" s="123">
        <f t="shared" si="1543"/>
        <v>1.00143286</v>
      </c>
      <c r="M1136" s="123">
        <f t="shared" si="1544"/>
        <v>560.13354637999998</v>
      </c>
      <c r="N1136" s="27">
        <f t="shared" si="1499"/>
        <v>37</v>
      </c>
      <c r="O1136" s="122">
        <f t="shared" si="1507"/>
        <v>0</v>
      </c>
      <c r="P1136" s="123">
        <f t="shared" si="1532"/>
        <v>0</v>
      </c>
      <c r="Q1136" s="122">
        <f t="shared" si="1496"/>
        <v>0.1268</v>
      </c>
      <c r="R1136" s="130">
        <f t="shared" si="1491"/>
        <v>1.00999813</v>
      </c>
      <c r="S1136" s="123">
        <f t="shared" si="1545"/>
        <v>5.6002880099999999</v>
      </c>
      <c r="T1136" s="123">
        <f t="shared" si="1497"/>
        <v>5.6002880099999999</v>
      </c>
      <c r="U1136" s="131" t="str">
        <f t="shared" ref="U1136:U1199" si="1548">U1135</f>
        <v>J=</v>
      </c>
      <c r="V1136" s="140">
        <f t="shared" si="1536"/>
        <v>45100</v>
      </c>
      <c r="W1136" s="28"/>
      <c r="X1136" s="4"/>
      <c r="Y1136" s="4"/>
      <c r="AA1136" s="18"/>
      <c r="AB1136" s="18"/>
      <c r="AC1136" s="18"/>
      <c r="AD1136" s="19"/>
      <c r="AE1136" s="18"/>
      <c r="AF1136" s="18"/>
      <c r="AG1136" s="18"/>
      <c r="AH1136" s="18"/>
      <c r="AI1136" s="17"/>
      <c r="AJ1136" s="17"/>
      <c r="AK1136" s="17"/>
      <c r="AL1136" s="17"/>
      <c r="AM1136" s="17"/>
      <c r="AN1136" s="17"/>
      <c r="AO1136" s="17"/>
      <c r="AP1136" s="17"/>
      <c r="AQ1136" s="17"/>
      <c r="AR1136" s="17"/>
      <c r="AS1136" s="17"/>
      <c r="AT1136" s="17"/>
      <c r="AU1136" s="17"/>
      <c r="AV1136" s="18"/>
      <c r="AW1136" s="18"/>
      <c r="AX1136" s="18"/>
      <c r="AY1136" s="18"/>
      <c r="AZ1136" s="18"/>
      <c r="BA1136" s="18"/>
      <c r="BB1136" s="18"/>
      <c r="BC1136" s="18"/>
      <c r="BD1136" s="18"/>
      <c r="BE1136" s="18"/>
      <c r="BF1136" s="18"/>
      <c r="BG1136" s="18"/>
      <c r="BH1136" s="18"/>
      <c r="BI1136" s="18"/>
      <c r="BJ1136" s="18"/>
      <c r="BK1136" s="18"/>
      <c r="BL1136" s="18"/>
      <c r="BM1136" s="18"/>
      <c r="BN1136" s="18"/>
      <c r="BO1136" s="18"/>
      <c r="BP1136" s="18"/>
      <c r="BQ1136" s="18"/>
      <c r="BR1136" s="18"/>
      <c r="BS1136" s="18"/>
      <c r="BT1136" s="18"/>
      <c r="BU1136" s="18"/>
      <c r="BV1136" s="18"/>
      <c r="BW1136" s="18"/>
      <c r="BX1136" s="18"/>
      <c r="BY1136" s="18"/>
      <c r="BZ1136" s="18"/>
      <c r="CA1136" s="18"/>
      <c r="CB1136" s="18"/>
      <c r="CC1136" s="18"/>
      <c r="CD1136" s="18"/>
      <c r="CE1136" s="18"/>
      <c r="CF1136" s="18"/>
      <c r="CG1136" s="18"/>
      <c r="CH1136" s="18"/>
      <c r="CI1136" s="18"/>
      <c r="CJ1136" s="18"/>
      <c r="CK1136" s="18"/>
      <c r="CL1136" s="18"/>
      <c r="CM1136" s="18"/>
      <c r="CN1136" s="18"/>
      <c r="CO1136" s="18"/>
      <c r="CP1136" s="18"/>
      <c r="CQ1136" s="18"/>
      <c r="CR1136" s="18"/>
      <c r="CS1136" s="18"/>
      <c r="CT1136" s="18"/>
      <c r="CU1136" s="18"/>
      <c r="CV1136" s="18"/>
      <c r="CW1136" s="18"/>
      <c r="CX1136" s="18"/>
      <c r="CY1136" s="18"/>
      <c r="CZ1136" s="18"/>
      <c r="DA1136" s="18"/>
      <c r="DB1136" s="18"/>
      <c r="DC1136" s="18"/>
      <c r="DD1136" s="18"/>
      <c r="DE1136" s="18"/>
      <c r="DF1136" s="18"/>
      <c r="DG1136" s="18"/>
      <c r="DH1136" s="18"/>
      <c r="DI1136" s="18"/>
      <c r="DJ1136" s="18"/>
      <c r="DK1136" s="18"/>
      <c r="DL1136" s="18"/>
      <c r="DM1136" s="18"/>
      <c r="DN1136" s="18"/>
      <c r="DO1136" s="18"/>
      <c r="DP1136" s="18"/>
      <c r="DQ1136" s="18"/>
      <c r="DR1136" s="18"/>
      <c r="DS1136" s="18"/>
      <c r="DT1136" s="18"/>
      <c r="DU1136" s="18"/>
      <c r="DV1136" s="18"/>
      <c r="DW1136" s="18"/>
      <c r="DX1136" s="18"/>
      <c r="DY1136" s="18"/>
      <c r="DZ1136" s="18"/>
      <c r="EA1136" s="18"/>
      <c r="EB1136" s="18"/>
      <c r="EC1136" s="18"/>
      <c r="ED1136" s="18"/>
      <c r="EE1136" s="18"/>
      <c r="EF1136" s="18"/>
      <c r="EG1136" s="18"/>
      <c r="EH1136" s="18"/>
      <c r="EI1136" s="18"/>
      <c r="EJ1136" s="18"/>
      <c r="EK1136" s="18"/>
      <c r="EL1136" s="18"/>
      <c r="EM1136" s="18"/>
      <c r="EN1136" s="18"/>
      <c r="EO1136" s="18"/>
      <c r="EP1136" s="18"/>
      <c r="EQ1136" s="18"/>
      <c r="ER1136" s="18"/>
      <c r="ES1136" s="18"/>
      <c r="ET1136" s="18"/>
      <c r="EU1136" s="18"/>
      <c r="EV1136" s="18"/>
      <c r="EW1136" s="18"/>
      <c r="EX1136" s="18"/>
      <c r="EY1136" s="18"/>
      <c r="EZ1136" s="18"/>
      <c r="FA1136" s="18"/>
      <c r="FB1136" s="18"/>
      <c r="FC1136" s="18"/>
      <c r="FD1136" s="18"/>
      <c r="FE1136" s="18"/>
    </row>
    <row r="1137" spans="1:47" ht="18.75" x14ac:dyDescent="0.2">
      <c r="A1137" s="125">
        <f t="shared" si="1493"/>
        <v>45101</v>
      </c>
      <c r="B1137" s="123">
        <f t="shared" ref="B1137:B1200" si="1549">(M1137+S1137)</f>
        <v>560.52183410999999</v>
      </c>
      <c r="C1137" s="3">
        <f t="shared" ref="C1137:C1200" si="1550">IF(N1136&gt;0,M1136-P1136,C1136)</f>
        <v>560.13354637999998</v>
      </c>
      <c r="D1137" s="126">
        <f t="shared" ref="D1137:D1200" si="1551">IF(E1137=E1136,D1136,E1136)</f>
        <v>1061.635</v>
      </c>
      <c r="E1137" s="175">
        <f>IF(DAY(A1136)=$A$7,VLOOKUP(A1136,[1]A!$A$15:$C$500,3),E1136)</f>
        <v>1067.9190000000001</v>
      </c>
      <c r="F1137" s="127">
        <f t="shared" ref="F1137:F1200" si="1552">IF(D1137=D1136,F1136,EDATE(A1137,-1))</f>
        <v>45070</v>
      </c>
      <c r="G1137" s="122">
        <f t="shared" ref="G1137:G1200" si="1553">(E1137/D1137)-1</f>
        <v>5.9191718434303819E-3</v>
      </c>
      <c r="H1137" s="128">
        <f t="shared" ref="H1137:H1200" si="1554">IF(DAY(A1137)=A$7+1,1,H1136+1)</f>
        <v>1</v>
      </c>
      <c r="I1137" s="128">
        <f t="shared" ref="I1137:I1200" si="1555">IF(DAY(A1137)=A$7+1,DAY(EOMONTH(A1137,0)),I1136)</f>
        <v>30</v>
      </c>
      <c r="J1137" s="123">
        <f t="shared" ref="J1137:J1200" si="1556">IF(E1137&gt;D1137,((E1137/D1137)^(H1137/I1137)),1)</f>
        <v>1.0001967434304353</v>
      </c>
      <c r="K1137" s="123">
        <v>1</v>
      </c>
      <c r="L1137" s="123">
        <f t="shared" ref="L1137:L1200" si="1557">TRUNC(J1137*K1137,8)</f>
        <v>1.00019674</v>
      </c>
      <c r="M1137" s="123">
        <f t="shared" ref="M1137:M1200" si="1558">TRUNC(C1137*L1137,8)</f>
        <v>560.24374705000002</v>
      </c>
      <c r="N1137" s="27">
        <f t="shared" si="1499"/>
        <v>0</v>
      </c>
      <c r="O1137" s="122">
        <f t="shared" si="1507"/>
        <v>0</v>
      </c>
      <c r="P1137" s="123">
        <f t="shared" ref="P1137:P1200" si="1559">IF(O1137&gt;0,TRUNC(O1137*M1137,8),0)</f>
        <v>0</v>
      </c>
      <c r="Q1137" s="179">
        <v>0.1956</v>
      </c>
      <c r="R1137" s="130">
        <f t="shared" ref="R1137:R1200" si="1560">ROUND((1+Q1137)^(1/12)^(H1137/I1137),9)</f>
        <v>1.0004963680000001</v>
      </c>
      <c r="S1137" s="123">
        <f t="shared" ref="S1137:S1200" si="1561">TRUNC(M1137*(R1137-1),8)</f>
        <v>0.27808706</v>
      </c>
      <c r="T1137" s="123">
        <f t="shared" ref="T1137:T1200" si="1562">IF(N1137&gt;0,P1137+S1137,0)</f>
        <v>0</v>
      </c>
      <c r="U1137" s="131" t="str">
        <f t="shared" si="1548"/>
        <v>J=</v>
      </c>
      <c r="V1137" s="140">
        <f t="shared" ref="V1137:V1200" si="1563">VLOOKUP(A1136,$Y$10:$AG$60,9)</f>
        <v>45130</v>
      </c>
      <c r="W1137" s="4"/>
      <c r="X1137" s="4"/>
      <c r="Y1137" s="4"/>
      <c r="AD1137" s="5"/>
      <c r="AI1137" s="10"/>
      <c r="AJ1137" s="10"/>
      <c r="AK1137" s="10"/>
      <c r="AL1137" s="10"/>
      <c r="AM1137" s="10"/>
      <c r="AN1137" s="10"/>
      <c r="AO1137" s="10"/>
      <c r="AP1137" s="10"/>
      <c r="AQ1137" s="10"/>
      <c r="AR1137" s="10"/>
      <c r="AS1137" s="10"/>
      <c r="AT1137" s="10"/>
      <c r="AU1137" s="10"/>
    </row>
    <row r="1138" spans="1:47" x14ac:dyDescent="0.2">
      <c r="A1138" s="125">
        <f t="shared" si="1493"/>
        <v>45102</v>
      </c>
      <c r="B1138" s="123">
        <f t="shared" si="1549"/>
        <v>560.91039152999997</v>
      </c>
      <c r="C1138" s="3">
        <f t="shared" si="1550"/>
        <v>560.13354637999998</v>
      </c>
      <c r="D1138" s="126">
        <f t="shared" si="1551"/>
        <v>1061.635</v>
      </c>
      <c r="E1138" s="175">
        <f>IF(DAY(A1137)=$A$7,VLOOKUP(A1137,[1]A!$A$15:$C$500,3),E1137)</f>
        <v>1067.9190000000001</v>
      </c>
      <c r="F1138" s="127">
        <f t="shared" si="1552"/>
        <v>45070</v>
      </c>
      <c r="G1138" s="122">
        <f t="shared" si="1553"/>
        <v>5.9191718434303819E-3</v>
      </c>
      <c r="H1138" s="128">
        <f t="shared" si="1554"/>
        <v>2</v>
      </c>
      <c r="I1138" s="128">
        <f t="shared" si="1555"/>
        <v>30</v>
      </c>
      <c r="J1138" s="123">
        <f t="shared" si="1556"/>
        <v>1.0003935255688479</v>
      </c>
      <c r="K1138" s="123">
        <v>1</v>
      </c>
      <c r="L1138" s="123">
        <f t="shared" si="1557"/>
        <v>1.00039352</v>
      </c>
      <c r="M1138" s="123">
        <f t="shared" si="1558"/>
        <v>560.35397012999999</v>
      </c>
      <c r="N1138" s="27">
        <f t="shared" si="1499"/>
        <v>0</v>
      </c>
      <c r="O1138" s="122">
        <f t="shared" ref="O1138:O1169" si="1564">IF(N1138&gt;0,VLOOKUP(N1138,$X$10:$AD$121,7),0)</f>
        <v>0</v>
      </c>
      <c r="P1138" s="123">
        <f t="shared" si="1559"/>
        <v>0</v>
      </c>
      <c r="Q1138" s="122">
        <f t="shared" si="1496"/>
        <v>0.1956</v>
      </c>
      <c r="R1138" s="130">
        <f t="shared" si="1560"/>
        <v>1.0009929820000001</v>
      </c>
      <c r="S1138" s="123">
        <f t="shared" si="1561"/>
        <v>0.55642139999999995</v>
      </c>
      <c r="T1138" s="123">
        <f t="shared" si="1562"/>
        <v>0</v>
      </c>
      <c r="U1138" s="131" t="str">
        <f t="shared" si="1548"/>
        <v>J=</v>
      </c>
      <c r="V1138" s="140">
        <f t="shared" si="1563"/>
        <v>45130</v>
      </c>
      <c r="W1138" s="4"/>
      <c r="X1138" s="4"/>
      <c r="Y1138" s="4"/>
      <c r="AD1138" s="5"/>
      <c r="AI1138" s="10"/>
      <c r="AJ1138" s="10"/>
      <c r="AK1138" s="10"/>
      <c r="AL1138" s="10"/>
      <c r="AM1138" s="10"/>
      <c r="AN1138" s="10"/>
      <c r="AO1138" s="10"/>
      <c r="AP1138" s="10"/>
      <c r="AQ1138" s="10"/>
      <c r="AR1138" s="10"/>
      <c r="AS1138" s="10"/>
      <c r="AT1138" s="10"/>
      <c r="AU1138" s="10"/>
    </row>
    <row r="1139" spans="1:47" x14ac:dyDescent="0.2">
      <c r="A1139" s="125">
        <f t="shared" si="1493"/>
        <v>45103</v>
      </c>
      <c r="B1139" s="123">
        <f t="shared" si="1549"/>
        <v>561.29921929</v>
      </c>
      <c r="C1139" s="3">
        <f t="shared" si="1550"/>
        <v>560.13354637999998</v>
      </c>
      <c r="D1139" s="126">
        <f t="shared" si="1551"/>
        <v>1061.635</v>
      </c>
      <c r="E1139" s="175">
        <f>IF(DAY(A1138)=$A$7,VLOOKUP(A1138,[1]A!$A$15:$C$500,3),E1138)</f>
        <v>1067.9190000000001</v>
      </c>
      <c r="F1139" s="127">
        <f t="shared" si="1552"/>
        <v>45070</v>
      </c>
      <c r="G1139" s="122">
        <f t="shared" si="1553"/>
        <v>5.9191718434303819E-3</v>
      </c>
      <c r="H1139" s="128">
        <f t="shared" si="1554"/>
        <v>3</v>
      </c>
      <c r="I1139" s="128">
        <f t="shared" si="1555"/>
        <v>30</v>
      </c>
      <c r="J1139" s="123">
        <f t="shared" si="1556"/>
        <v>1.0005903464228534</v>
      </c>
      <c r="K1139" s="123">
        <v>1</v>
      </c>
      <c r="L1139" s="123">
        <f t="shared" si="1557"/>
        <v>1.00059034</v>
      </c>
      <c r="M1139" s="123">
        <f t="shared" si="1558"/>
        <v>560.46421561</v>
      </c>
      <c r="N1139" s="27">
        <f t="shared" si="1499"/>
        <v>0</v>
      </c>
      <c r="O1139" s="122">
        <f t="shared" si="1564"/>
        <v>0</v>
      </c>
      <c r="P1139" s="123">
        <f t="shared" si="1559"/>
        <v>0</v>
      </c>
      <c r="Q1139" s="122">
        <f t="shared" si="1496"/>
        <v>0.1956</v>
      </c>
      <c r="R1139" s="130">
        <f t="shared" si="1560"/>
        <v>1.0014898430000001</v>
      </c>
      <c r="S1139" s="123">
        <f t="shared" si="1561"/>
        <v>0.83500368000000003</v>
      </c>
      <c r="T1139" s="123">
        <f t="shared" si="1562"/>
        <v>0</v>
      </c>
      <c r="U1139" s="131" t="str">
        <f t="shared" si="1548"/>
        <v>J=</v>
      </c>
      <c r="V1139" s="140">
        <f t="shared" si="1563"/>
        <v>45130</v>
      </c>
      <c r="W1139" s="4"/>
      <c r="X1139" s="4"/>
      <c r="Y1139" s="4"/>
      <c r="AD1139" s="5"/>
      <c r="AI1139" s="10"/>
      <c r="AJ1139" s="10"/>
      <c r="AK1139" s="10"/>
      <c r="AL1139" s="10"/>
      <c r="AM1139" s="10"/>
      <c r="AN1139" s="10"/>
      <c r="AO1139" s="10"/>
      <c r="AP1139" s="10"/>
      <c r="AQ1139" s="10"/>
      <c r="AR1139" s="10"/>
      <c r="AS1139" s="10"/>
      <c r="AT1139" s="10"/>
      <c r="AU1139" s="10"/>
    </row>
    <row r="1140" spans="1:47" x14ac:dyDescent="0.2">
      <c r="A1140" s="125">
        <f t="shared" si="1493"/>
        <v>45104</v>
      </c>
      <c r="B1140" s="123">
        <f t="shared" si="1549"/>
        <v>561.68831753000006</v>
      </c>
      <c r="C1140" s="3">
        <f t="shared" si="1550"/>
        <v>560.13354637999998</v>
      </c>
      <c r="D1140" s="126">
        <f t="shared" si="1551"/>
        <v>1061.635</v>
      </c>
      <c r="E1140" s="175">
        <f>IF(DAY(A1139)=$A$7,VLOOKUP(A1139,[1]A!$A$15:$C$500,3),E1139)</f>
        <v>1067.9190000000001</v>
      </c>
      <c r="F1140" s="127">
        <f t="shared" si="1552"/>
        <v>45070</v>
      </c>
      <c r="G1140" s="122">
        <f t="shared" si="1553"/>
        <v>5.9191718434303819E-3</v>
      </c>
      <c r="H1140" s="128">
        <f t="shared" si="1554"/>
        <v>4</v>
      </c>
      <c r="I1140" s="128">
        <f t="shared" si="1555"/>
        <v>30</v>
      </c>
      <c r="J1140" s="123">
        <f t="shared" si="1556"/>
        <v>1.0007872060000691</v>
      </c>
      <c r="K1140" s="123">
        <v>1</v>
      </c>
      <c r="L1140" s="123">
        <f t="shared" si="1557"/>
        <v>1.0007872</v>
      </c>
      <c r="M1140" s="123">
        <f t="shared" si="1558"/>
        <v>560.57448350000004</v>
      </c>
      <c r="N1140" s="27">
        <f t="shared" si="1499"/>
        <v>0</v>
      </c>
      <c r="O1140" s="122">
        <f t="shared" si="1564"/>
        <v>0</v>
      </c>
      <c r="P1140" s="123">
        <f t="shared" si="1559"/>
        <v>0</v>
      </c>
      <c r="Q1140" s="122">
        <f t="shared" si="1496"/>
        <v>0.1956</v>
      </c>
      <c r="R1140" s="130">
        <f t="shared" si="1560"/>
        <v>1.0019869509999999</v>
      </c>
      <c r="S1140" s="123">
        <f t="shared" si="1561"/>
        <v>1.11383403</v>
      </c>
      <c r="T1140" s="123">
        <f t="shared" si="1562"/>
        <v>0</v>
      </c>
      <c r="U1140" s="131" t="str">
        <f t="shared" si="1548"/>
        <v>J=</v>
      </c>
      <c r="V1140" s="140">
        <f t="shared" si="1563"/>
        <v>45130</v>
      </c>
      <c r="W1140" s="4"/>
      <c r="X1140" s="4"/>
      <c r="Y1140" s="4"/>
      <c r="AD1140" s="5"/>
      <c r="AI1140" s="12"/>
      <c r="AJ1140" s="12"/>
      <c r="AK1140" s="12"/>
      <c r="AL1140" s="12"/>
      <c r="AM1140" s="12"/>
      <c r="AN1140" s="12"/>
      <c r="AO1140" s="12"/>
      <c r="AP1140" s="12"/>
      <c r="AQ1140" s="12"/>
      <c r="AR1140" s="12"/>
      <c r="AS1140" s="12"/>
      <c r="AT1140" s="12"/>
      <c r="AU1140" s="12"/>
    </row>
    <row r="1141" spans="1:47" x14ac:dyDescent="0.2">
      <c r="A1141" s="125">
        <f t="shared" si="1493"/>
        <v>45105</v>
      </c>
      <c r="B1141" s="123">
        <f t="shared" si="1549"/>
        <v>562.07768578000002</v>
      </c>
      <c r="C1141" s="3">
        <f t="shared" si="1550"/>
        <v>560.13354637999998</v>
      </c>
      <c r="D1141" s="126">
        <f t="shared" si="1551"/>
        <v>1061.635</v>
      </c>
      <c r="E1141" s="175">
        <f>IF(DAY(A1140)=$A$7,VLOOKUP(A1140,[1]A!$A$15:$C$500,3),E1140)</f>
        <v>1067.9190000000001</v>
      </c>
      <c r="F1141" s="127">
        <f t="shared" si="1552"/>
        <v>45070</v>
      </c>
      <c r="G1141" s="122">
        <f t="shared" si="1553"/>
        <v>5.9191718434303819E-3</v>
      </c>
      <c r="H1141" s="128">
        <f t="shared" si="1554"/>
        <v>5</v>
      </c>
      <c r="I1141" s="128">
        <f t="shared" si="1555"/>
        <v>30</v>
      </c>
      <c r="J1141" s="123">
        <f t="shared" si="1556"/>
        <v>1.0009841043081131</v>
      </c>
      <c r="K1141" s="123">
        <v>1</v>
      </c>
      <c r="L1141" s="123">
        <f t="shared" si="1557"/>
        <v>1.0009840999999999</v>
      </c>
      <c r="M1141" s="123">
        <f t="shared" si="1558"/>
        <v>560.68477380000002</v>
      </c>
      <c r="N1141" s="27">
        <f t="shared" si="1499"/>
        <v>0</v>
      </c>
      <c r="O1141" s="122">
        <f t="shared" si="1564"/>
        <v>0</v>
      </c>
      <c r="P1141" s="123">
        <f t="shared" si="1559"/>
        <v>0</v>
      </c>
      <c r="Q1141" s="122">
        <f t="shared" si="1496"/>
        <v>0.1956</v>
      </c>
      <c r="R1141" s="130">
        <f t="shared" si="1560"/>
        <v>1.0024843050000001</v>
      </c>
      <c r="S1141" s="123">
        <f t="shared" si="1561"/>
        <v>1.39291198</v>
      </c>
      <c r="T1141" s="123">
        <f t="shared" si="1562"/>
        <v>0</v>
      </c>
      <c r="U1141" s="131" t="str">
        <f t="shared" si="1548"/>
        <v>J=</v>
      </c>
      <c r="V1141" s="140">
        <f t="shared" si="1563"/>
        <v>45130</v>
      </c>
      <c r="W1141" s="4"/>
      <c r="X1141" s="4"/>
      <c r="Y1141" s="4"/>
      <c r="AD1141" s="5"/>
      <c r="AI1141" s="13"/>
      <c r="AJ1141" s="13"/>
      <c r="AK1141" s="13"/>
      <c r="AL1141" s="13"/>
      <c r="AM1141" s="13"/>
      <c r="AN1141" s="13"/>
      <c r="AO1141" s="13"/>
      <c r="AP1141" s="13"/>
      <c r="AQ1141" s="13"/>
      <c r="AR1141" s="13"/>
      <c r="AS1141" s="13"/>
      <c r="AT1141" s="13"/>
      <c r="AU1141" s="13"/>
    </row>
    <row r="1142" spans="1:47" x14ac:dyDescent="0.2">
      <c r="A1142" s="125">
        <f t="shared" si="1493"/>
        <v>45106</v>
      </c>
      <c r="B1142" s="123">
        <f t="shared" si="1549"/>
        <v>562.46732472999997</v>
      </c>
      <c r="C1142" s="3">
        <f t="shared" si="1550"/>
        <v>560.13354637999998</v>
      </c>
      <c r="D1142" s="126">
        <f t="shared" si="1551"/>
        <v>1061.635</v>
      </c>
      <c r="E1142" s="175">
        <f>IF(DAY(A1141)=$A$7,VLOOKUP(A1141,[1]A!$A$15:$C$500,3),E1141)</f>
        <v>1067.9190000000001</v>
      </c>
      <c r="F1142" s="127">
        <f t="shared" si="1552"/>
        <v>45070</v>
      </c>
      <c r="G1142" s="122">
        <f t="shared" si="1553"/>
        <v>5.9191718434303819E-3</v>
      </c>
      <c r="H1142" s="128">
        <f t="shared" si="1554"/>
        <v>6</v>
      </c>
      <c r="I1142" s="128">
        <f t="shared" si="1555"/>
        <v>30</v>
      </c>
      <c r="J1142" s="123">
        <f t="shared" si="1556"/>
        <v>1.0011810413546058</v>
      </c>
      <c r="K1142" s="123">
        <v>1</v>
      </c>
      <c r="L1142" s="123">
        <f t="shared" si="1557"/>
        <v>1.0011810400000001</v>
      </c>
      <c r="M1142" s="123">
        <f t="shared" si="1558"/>
        <v>560.79508650000002</v>
      </c>
      <c r="N1142" s="27">
        <f t="shared" si="1499"/>
        <v>0</v>
      </c>
      <c r="O1142" s="122">
        <f t="shared" si="1564"/>
        <v>0</v>
      </c>
      <c r="P1142" s="123">
        <f t="shared" si="1559"/>
        <v>0</v>
      </c>
      <c r="Q1142" s="122">
        <f t="shared" si="1496"/>
        <v>0.1956</v>
      </c>
      <c r="R1142" s="130">
        <f t="shared" si="1560"/>
        <v>1.002981906</v>
      </c>
      <c r="S1142" s="123">
        <f t="shared" si="1561"/>
        <v>1.67223823</v>
      </c>
      <c r="T1142" s="123">
        <f t="shared" si="1562"/>
        <v>0</v>
      </c>
      <c r="U1142" s="131" t="str">
        <f t="shared" si="1548"/>
        <v>J=</v>
      </c>
      <c r="V1142" s="140">
        <f t="shared" si="1563"/>
        <v>45130</v>
      </c>
      <c r="W1142" s="4"/>
      <c r="X1142" s="4"/>
      <c r="Y1142" s="4"/>
      <c r="AD1142" s="5"/>
      <c r="AI1142" s="13"/>
      <c r="AJ1142" s="13"/>
      <c r="AK1142" s="13"/>
      <c r="AL1142" s="13"/>
      <c r="AM1142" s="13"/>
      <c r="AN1142" s="13"/>
      <c r="AO1142" s="13"/>
      <c r="AP1142" s="13"/>
      <c r="AQ1142" s="13"/>
      <c r="AR1142" s="13"/>
      <c r="AS1142" s="13"/>
      <c r="AT1142" s="13"/>
      <c r="AU1142" s="13"/>
    </row>
    <row r="1143" spans="1:47" x14ac:dyDescent="0.2">
      <c r="A1143" s="125">
        <f t="shared" si="1493"/>
        <v>45107</v>
      </c>
      <c r="B1143" s="123">
        <f t="shared" si="1549"/>
        <v>562.85722885999996</v>
      </c>
      <c r="C1143" s="3">
        <f t="shared" si="1550"/>
        <v>560.13354637999998</v>
      </c>
      <c r="D1143" s="126">
        <f t="shared" si="1551"/>
        <v>1061.635</v>
      </c>
      <c r="E1143" s="175">
        <f>IF(DAY(A1142)=$A$7,VLOOKUP(A1142,[1]A!$A$15:$C$500,3),E1142)</f>
        <v>1067.9190000000001</v>
      </c>
      <c r="F1143" s="127">
        <f t="shared" si="1552"/>
        <v>45070</v>
      </c>
      <c r="G1143" s="122">
        <f t="shared" si="1553"/>
        <v>5.9191718434303819E-3</v>
      </c>
      <c r="H1143" s="128">
        <f t="shared" si="1554"/>
        <v>7</v>
      </c>
      <c r="I1143" s="128">
        <f t="shared" si="1555"/>
        <v>30</v>
      </c>
      <c r="J1143" s="123">
        <f t="shared" si="1556"/>
        <v>1.0013780171471687</v>
      </c>
      <c r="K1143" s="123">
        <v>1</v>
      </c>
      <c r="L1143" s="123">
        <f t="shared" si="1557"/>
        <v>1.00137801</v>
      </c>
      <c r="M1143" s="123">
        <f t="shared" si="1558"/>
        <v>560.90541599999995</v>
      </c>
      <c r="N1143" s="27">
        <f t="shared" si="1499"/>
        <v>0</v>
      </c>
      <c r="O1143" s="122">
        <f t="shared" si="1564"/>
        <v>0</v>
      </c>
      <c r="P1143" s="123">
        <f t="shared" si="1559"/>
        <v>0</v>
      </c>
      <c r="Q1143" s="122">
        <f t="shared" si="1496"/>
        <v>0.1956</v>
      </c>
      <c r="R1143" s="130">
        <f t="shared" si="1560"/>
        <v>1.003479754</v>
      </c>
      <c r="S1143" s="123">
        <f t="shared" si="1561"/>
        <v>1.95181286</v>
      </c>
      <c r="T1143" s="123">
        <f t="shared" si="1562"/>
        <v>0</v>
      </c>
      <c r="U1143" s="131" t="str">
        <f t="shared" si="1548"/>
        <v>J=</v>
      </c>
      <c r="V1143" s="140">
        <f t="shared" si="1563"/>
        <v>45130</v>
      </c>
      <c r="W1143" s="4"/>
      <c r="X1143" s="4"/>
      <c r="Y1143" s="4"/>
      <c r="AD1143" s="5"/>
      <c r="AI1143" s="13"/>
      <c r="AJ1143" s="13"/>
      <c r="AK1143" s="13"/>
      <c r="AL1143" s="13"/>
      <c r="AM1143" s="13"/>
      <c r="AN1143" s="13"/>
      <c r="AO1143" s="13"/>
      <c r="AP1143" s="13"/>
      <c r="AQ1143" s="13"/>
      <c r="AR1143" s="13"/>
      <c r="AS1143" s="13"/>
      <c r="AT1143" s="13"/>
      <c r="AU1143" s="13"/>
    </row>
    <row r="1144" spans="1:47" x14ac:dyDescent="0.2">
      <c r="A1144" s="125">
        <f t="shared" si="1493"/>
        <v>45108</v>
      </c>
      <c r="B1144" s="123">
        <f t="shared" si="1549"/>
        <v>563.24741010000002</v>
      </c>
      <c r="C1144" s="3">
        <f t="shared" si="1550"/>
        <v>560.13354637999998</v>
      </c>
      <c r="D1144" s="126">
        <f t="shared" si="1551"/>
        <v>1061.635</v>
      </c>
      <c r="E1144" s="175">
        <f>IF(DAY(A1143)=$A$7,VLOOKUP(A1143,[1]A!$A$15:$C$500,3),E1143)</f>
        <v>1067.9190000000001</v>
      </c>
      <c r="F1144" s="127">
        <f t="shared" si="1552"/>
        <v>45070</v>
      </c>
      <c r="G1144" s="122">
        <f t="shared" si="1553"/>
        <v>5.9191718434303819E-3</v>
      </c>
      <c r="H1144" s="128">
        <f t="shared" si="1554"/>
        <v>8</v>
      </c>
      <c r="I1144" s="128">
        <f t="shared" si="1555"/>
        <v>30</v>
      </c>
      <c r="J1144" s="123">
        <f t="shared" si="1556"/>
        <v>1.0015750316934247</v>
      </c>
      <c r="K1144" s="123">
        <v>1</v>
      </c>
      <c r="L1144" s="123">
        <f t="shared" si="1557"/>
        <v>1.0015750299999999</v>
      </c>
      <c r="M1144" s="123">
        <f t="shared" si="1558"/>
        <v>561.01577351000003</v>
      </c>
      <c r="N1144" s="27">
        <f t="shared" si="1499"/>
        <v>0</v>
      </c>
      <c r="O1144" s="122">
        <f t="shared" si="1564"/>
        <v>0</v>
      </c>
      <c r="P1144" s="123">
        <f t="shared" si="1559"/>
        <v>0</v>
      </c>
      <c r="Q1144" s="122">
        <f t="shared" si="1496"/>
        <v>0.1956</v>
      </c>
      <c r="R1144" s="130">
        <f t="shared" si="1560"/>
        <v>1.0039778500000001</v>
      </c>
      <c r="S1144" s="123">
        <f t="shared" si="1561"/>
        <v>2.2316365899999999</v>
      </c>
      <c r="T1144" s="123">
        <f t="shared" si="1562"/>
        <v>0</v>
      </c>
      <c r="U1144" s="131" t="str">
        <f t="shared" si="1548"/>
        <v>J=</v>
      </c>
      <c r="V1144" s="140">
        <f t="shared" si="1563"/>
        <v>45130</v>
      </c>
      <c r="W1144" s="4"/>
      <c r="X1144" s="4"/>
      <c r="Y1144" s="4"/>
      <c r="AD1144" s="5"/>
      <c r="AI1144" s="13"/>
      <c r="AJ1144" s="13"/>
      <c r="AK1144" s="13"/>
      <c r="AL1144" s="13"/>
      <c r="AM1144" s="13"/>
      <c r="AN1144" s="13"/>
      <c r="AO1144" s="13"/>
      <c r="AP1144" s="13"/>
      <c r="AQ1144" s="13"/>
      <c r="AR1144" s="13"/>
      <c r="AS1144" s="13"/>
      <c r="AT1144" s="13"/>
      <c r="AU1144" s="13"/>
    </row>
    <row r="1145" spans="1:47" x14ac:dyDescent="0.2">
      <c r="A1145" s="125">
        <f t="shared" si="1493"/>
        <v>45109</v>
      </c>
      <c r="B1145" s="123">
        <f t="shared" si="1549"/>
        <v>563.63785619999999</v>
      </c>
      <c r="C1145" s="3">
        <f t="shared" si="1550"/>
        <v>560.13354637999998</v>
      </c>
      <c r="D1145" s="126">
        <f t="shared" si="1551"/>
        <v>1061.635</v>
      </c>
      <c r="E1145" s="175">
        <f>IF(DAY(A1144)=$A$7,VLOOKUP(A1144,[1]A!$A$15:$C$500,3),E1144)</f>
        <v>1067.9190000000001</v>
      </c>
      <c r="F1145" s="127">
        <f t="shared" si="1552"/>
        <v>45070</v>
      </c>
      <c r="G1145" s="122">
        <f t="shared" si="1553"/>
        <v>5.9191718434303819E-3</v>
      </c>
      <c r="H1145" s="128">
        <f t="shared" si="1554"/>
        <v>9</v>
      </c>
      <c r="I1145" s="128">
        <f t="shared" si="1555"/>
        <v>30</v>
      </c>
      <c r="J1145" s="123">
        <f t="shared" si="1556"/>
        <v>1.0017720850009981</v>
      </c>
      <c r="K1145" s="123">
        <v>1</v>
      </c>
      <c r="L1145" s="123">
        <f t="shared" si="1557"/>
        <v>1.0017720800000001</v>
      </c>
      <c r="M1145" s="123">
        <f t="shared" si="1558"/>
        <v>561.12614783000004</v>
      </c>
      <c r="N1145" s="27">
        <f t="shared" si="1499"/>
        <v>0</v>
      </c>
      <c r="O1145" s="122">
        <f t="shared" si="1564"/>
        <v>0</v>
      </c>
      <c r="P1145" s="123">
        <f t="shared" si="1559"/>
        <v>0</v>
      </c>
      <c r="Q1145" s="122">
        <f t="shared" si="1496"/>
        <v>0.1956</v>
      </c>
      <c r="R1145" s="130">
        <f t="shared" si="1560"/>
        <v>1.004476192</v>
      </c>
      <c r="S1145" s="123">
        <f t="shared" si="1561"/>
        <v>2.51170837</v>
      </c>
      <c r="T1145" s="123">
        <f t="shared" si="1562"/>
        <v>0</v>
      </c>
      <c r="U1145" s="131" t="str">
        <f t="shared" si="1548"/>
        <v>J=</v>
      </c>
      <c r="V1145" s="140">
        <f t="shared" si="1563"/>
        <v>45130</v>
      </c>
      <c r="W1145" s="4"/>
      <c r="X1145" s="4"/>
      <c r="Y1145" s="4"/>
      <c r="AD1145" s="5"/>
      <c r="AI1145" s="13"/>
      <c r="AJ1145" s="13"/>
      <c r="AK1145" s="13"/>
      <c r="AL1145" s="13"/>
      <c r="AM1145" s="13"/>
      <c r="AN1145" s="13"/>
      <c r="AO1145" s="13"/>
      <c r="AP1145" s="13"/>
      <c r="AQ1145" s="13"/>
      <c r="AR1145" s="13"/>
      <c r="AS1145" s="13"/>
      <c r="AT1145" s="13"/>
      <c r="AU1145" s="13"/>
    </row>
    <row r="1146" spans="1:47" x14ac:dyDescent="0.2">
      <c r="A1146" s="125">
        <f t="shared" si="1493"/>
        <v>45110</v>
      </c>
      <c r="B1146" s="123">
        <f t="shared" si="1549"/>
        <v>564.02857399999994</v>
      </c>
      <c r="C1146" s="3">
        <f t="shared" si="1550"/>
        <v>560.13354637999998</v>
      </c>
      <c r="D1146" s="126">
        <f t="shared" si="1551"/>
        <v>1061.635</v>
      </c>
      <c r="E1146" s="175">
        <f>IF(DAY(A1145)=$A$7,VLOOKUP(A1145,[1]A!$A$15:$C$500,3),E1145)</f>
        <v>1067.9190000000001</v>
      </c>
      <c r="F1146" s="127">
        <f t="shared" si="1552"/>
        <v>45070</v>
      </c>
      <c r="G1146" s="122">
        <f t="shared" si="1553"/>
        <v>5.9191718434303819E-3</v>
      </c>
      <c r="H1146" s="128">
        <f t="shared" si="1554"/>
        <v>10</v>
      </c>
      <c r="I1146" s="128">
        <f t="shared" si="1555"/>
        <v>30</v>
      </c>
      <c r="J1146" s="123">
        <f t="shared" si="1556"/>
        <v>1.0019691770775154</v>
      </c>
      <c r="K1146" s="123">
        <v>1</v>
      </c>
      <c r="L1146" s="123">
        <f t="shared" si="1557"/>
        <v>1.00196917</v>
      </c>
      <c r="M1146" s="123">
        <f t="shared" si="1558"/>
        <v>561.23654454999996</v>
      </c>
      <c r="N1146" s="27">
        <f t="shared" si="1499"/>
        <v>0</v>
      </c>
      <c r="O1146" s="122">
        <f t="shared" si="1564"/>
        <v>0</v>
      </c>
      <c r="P1146" s="123">
        <f t="shared" si="1559"/>
        <v>0</v>
      </c>
      <c r="Q1146" s="122">
        <f t="shared" si="1496"/>
        <v>0.1956</v>
      </c>
      <c r="R1146" s="130">
        <f t="shared" si="1560"/>
        <v>1.0049747819999999</v>
      </c>
      <c r="S1146" s="123">
        <f t="shared" si="1561"/>
        <v>2.7920294499999998</v>
      </c>
      <c r="T1146" s="123">
        <f t="shared" si="1562"/>
        <v>0</v>
      </c>
      <c r="U1146" s="131" t="str">
        <f t="shared" si="1548"/>
        <v>J=</v>
      </c>
      <c r="V1146" s="140">
        <f t="shared" si="1563"/>
        <v>45130</v>
      </c>
      <c r="W1146" s="4"/>
      <c r="X1146" s="4"/>
      <c r="Y1146" s="4"/>
      <c r="AD1146" s="5"/>
      <c r="AI1146" s="10"/>
      <c r="AJ1146" s="10"/>
      <c r="AK1146" s="10"/>
      <c r="AL1146" s="10"/>
      <c r="AM1146" s="10"/>
      <c r="AN1146" s="10"/>
      <c r="AO1146" s="10"/>
      <c r="AP1146" s="10"/>
      <c r="AQ1146" s="10"/>
      <c r="AR1146" s="10"/>
      <c r="AS1146" s="10"/>
      <c r="AT1146" s="10"/>
      <c r="AU1146" s="10"/>
    </row>
    <row r="1147" spans="1:47" x14ac:dyDescent="0.2">
      <c r="A1147" s="125">
        <f t="shared" si="1493"/>
        <v>45111</v>
      </c>
      <c r="B1147" s="123">
        <f t="shared" si="1549"/>
        <v>564.41956307999999</v>
      </c>
      <c r="C1147" s="3">
        <f t="shared" si="1550"/>
        <v>560.13354637999998</v>
      </c>
      <c r="D1147" s="126">
        <f t="shared" si="1551"/>
        <v>1061.635</v>
      </c>
      <c r="E1147" s="175">
        <f>IF(DAY(A1146)=$A$7,VLOOKUP(A1146,[1]A!$A$15:$C$500,3),E1146)</f>
        <v>1067.9190000000001</v>
      </c>
      <c r="F1147" s="127">
        <f t="shared" si="1552"/>
        <v>45070</v>
      </c>
      <c r="G1147" s="122">
        <f t="shared" si="1553"/>
        <v>5.9191718434303819E-3</v>
      </c>
      <c r="H1147" s="128">
        <f t="shared" si="1554"/>
        <v>11</v>
      </c>
      <c r="I1147" s="128">
        <f t="shared" si="1555"/>
        <v>30</v>
      </c>
      <c r="J1147" s="123">
        <f t="shared" si="1556"/>
        <v>1.002166307930604</v>
      </c>
      <c r="K1147" s="123">
        <v>1</v>
      </c>
      <c r="L1147" s="123">
        <f t="shared" si="1557"/>
        <v>1.0021663000000001</v>
      </c>
      <c r="M1147" s="123">
        <f t="shared" si="1558"/>
        <v>561.34696368000004</v>
      </c>
      <c r="N1147" s="27">
        <f t="shared" si="1499"/>
        <v>0</v>
      </c>
      <c r="O1147" s="122">
        <f t="shared" si="1564"/>
        <v>0</v>
      </c>
      <c r="P1147" s="123">
        <f t="shared" si="1559"/>
        <v>0</v>
      </c>
      <c r="Q1147" s="122">
        <f t="shared" si="1496"/>
        <v>0.1956</v>
      </c>
      <c r="R1147" s="130">
        <f t="shared" si="1560"/>
        <v>1.005473619</v>
      </c>
      <c r="S1147" s="123">
        <f t="shared" si="1561"/>
        <v>3.0725994000000001</v>
      </c>
      <c r="T1147" s="123">
        <f t="shared" si="1562"/>
        <v>0</v>
      </c>
      <c r="U1147" s="131" t="str">
        <f t="shared" si="1548"/>
        <v>J=</v>
      </c>
      <c r="V1147" s="140">
        <f t="shared" si="1563"/>
        <v>45130</v>
      </c>
      <c r="W1147" s="4"/>
      <c r="X1147" s="4"/>
      <c r="Y1147" s="4"/>
      <c r="AD1147" s="5"/>
      <c r="AI1147" s="10"/>
      <c r="AJ1147" s="10"/>
      <c r="AK1147" s="10"/>
      <c r="AL1147" s="10"/>
      <c r="AM1147" s="10"/>
      <c r="AN1147" s="10"/>
      <c r="AO1147" s="10"/>
      <c r="AP1147" s="10"/>
      <c r="AQ1147" s="10"/>
      <c r="AR1147" s="10"/>
      <c r="AS1147" s="10"/>
      <c r="AT1147" s="10"/>
      <c r="AU1147" s="10"/>
    </row>
    <row r="1148" spans="1:47" x14ac:dyDescent="0.2">
      <c r="A1148" s="125">
        <f t="shared" si="1493"/>
        <v>45112</v>
      </c>
      <c r="B1148" s="123">
        <f t="shared" si="1549"/>
        <v>564.8108240900001</v>
      </c>
      <c r="C1148" s="3">
        <f t="shared" si="1550"/>
        <v>560.13354637999998</v>
      </c>
      <c r="D1148" s="126">
        <f t="shared" si="1551"/>
        <v>1061.635</v>
      </c>
      <c r="E1148" s="175">
        <f>IF(DAY(A1147)=$A$7,VLOOKUP(A1147,[1]A!$A$15:$C$500,3),E1147)</f>
        <v>1067.9190000000001</v>
      </c>
      <c r="F1148" s="127">
        <f t="shared" si="1552"/>
        <v>45070</v>
      </c>
      <c r="G1148" s="122">
        <f t="shared" si="1553"/>
        <v>5.9191718434303819E-3</v>
      </c>
      <c r="H1148" s="128">
        <f t="shared" si="1554"/>
        <v>12</v>
      </c>
      <c r="I1148" s="128">
        <f t="shared" si="1555"/>
        <v>30</v>
      </c>
      <c r="J1148" s="123">
        <f t="shared" si="1556"/>
        <v>1.0023634775678929</v>
      </c>
      <c r="K1148" s="123">
        <v>1</v>
      </c>
      <c r="L1148" s="123">
        <f t="shared" si="1557"/>
        <v>1.0023634699999999</v>
      </c>
      <c r="M1148" s="123">
        <f t="shared" si="1558"/>
        <v>561.45740521000005</v>
      </c>
      <c r="N1148" s="27">
        <f t="shared" si="1499"/>
        <v>0</v>
      </c>
      <c r="O1148" s="122">
        <f t="shared" si="1564"/>
        <v>0</v>
      </c>
      <c r="P1148" s="123">
        <f t="shared" si="1559"/>
        <v>0</v>
      </c>
      <c r="Q1148" s="122">
        <f t="shared" si="1496"/>
        <v>0.1956</v>
      </c>
      <c r="R1148" s="130">
        <f t="shared" si="1560"/>
        <v>1.0059727039999999</v>
      </c>
      <c r="S1148" s="123">
        <f t="shared" si="1561"/>
        <v>3.35341888</v>
      </c>
      <c r="T1148" s="123">
        <f t="shared" si="1562"/>
        <v>0</v>
      </c>
      <c r="U1148" s="131" t="str">
        <f t="shared" si="1548"/>
        <v>J=</v>
      </c>
      <c r="V1148" s="140">
        <f t="shared" si="1563"/>
        <v>45130</v>
      </c>
      <c r="W1148" s="4"/>
      <c r="X1148" s="4"/>
      <c r="Y1148" s="4"/>
      <c r="AD1148" s="5"/>
      <c r="AI1148" s="10"/>
      <c r="AJ1148" s="10"/>
      <c r="AK1148" s="10"/>
      <c r="AL1148" s="10"/>
      <c r="AM1148" s="10"/>
      <c r="AN1148" s="10"/>
      <c r="AO1148" s="10"/>
      <c r="AP1148" s="10"/>
      <c r="AQ1148" s="10"/>
      <c r="AR1148" s="10"/>
      <c r="AS1148" s="10"/>
      <c r="AT1148" s="10"/>
      <c r="AU1148" s="10"/>
    </row>
    <row r="1149" spans="1:47" x14ac:dyDescent="0.2">
      <c r="A1149" s="125">
        <f t="shared" si="1493"/>
        <v>45113</v>
      </c>
      <c r="B1149" s="123">
        <f t="shared" si="1549"/>
        <v>565.20235716000002</v>
      </c>
      <c r="C1149" s="3">
        <f t="shared" si="1550"/>
        <v>560.13354637999998</v>
      </c>
      <c r="D1149" s="126">
        <f t="shared" si="1551"/>
        <v>1061.635</v>
      </c>
      <c r="E1149" s="175">
        <f>IF(DAY(A1148)=$A$7,VLOOKUP(A1148,[1]A!$A$15:$C$500,3),E1148)</f>
        <v>1067.9190000000001</v>
      </c>
      <c r="F1149" s="127">
        <f t="shared" si="1552"/>
        <v>45070</v>
      </c>
      <c r="G1149" s="122">
        <f t="shared" si="1553"/>
        <v>5.9191718434303819E-3</v>
      </c>
      <c r="H1149" s="128">
        <f t="shared" si="1554"/>
        <v>13</v>
      </c>
      <c r="I1149" s="128">
        <f t="shared" si="1555"/>
        <v>30</v>
      </c>
      <c r="J1149" s="123">
        <f t="shared" si="1556"/>
        <v>1.0025606859970126</v>
      </c>
      <c r="K1149" s="123">
        <v>1</v>
      </c>
      <c r="L1149" s="123">
        <f t="shared" si="1557"/>
        <v>1.00256068</v>
      </c>
      <c r="M1149" s="123">
        <f t="shared" si="1558"/>
        <v>561.56786913999997</v>
      </c>
      <c r="N1149" s="27">
        <f t="shared" si="1499"/>
        <v>0</v>
      </c>
      <c r="O1149" s="122">
        <f t="shared" si="1564"/>
        <v>0</v>
      </c>
      <c r="P1149" s="123">
        <f t="shared" si="1559"/>
        <v>0</v>
      </c>
      <c r="Q1149" s="122">
        <f t="shared" si="1496"/>
        <v>0.1956</v>
      </c>
      <c r="R1149" s="130">
        <f t="shared" si="1560"/>
        <v>1.006472037</v>
      </c>
      <c r="S1149" s="123">
        <f t="shared" si="1561"/>
        <v>3.63448802</v>
      </c>
      <c r="T1149" s="123">
        <f t="shared" si="1562"/>
        <v>0</v>
      </c>
      <c r="U1149" s="131" t="str">
        <f t="shared" si="1548"/>
        <v>J=</v>
      </c>
      <c r="V1149" s="140">
        <f t="shared" si="1563"/>
        <v>45130</v>
      </c>
      <c r="W1149" s="4"/>
      <c r="X1149" s="4"/>
      <c r="Y1149" s="4"/>
      <c r="AD1149" s="5"/>
      <c r="AI1149" s="10"/>
      <c r="AJ1149" s="10"/>
      <c r="AK1149" s="10"/>
      <c r="AL1149" s="10"/>
      <c r="AM1149" s="10"/>
      <c r="AN1149" s="10"/>
      <c r="AO1149" s="10"/>
      <c r="AP1149" s="10"/>
      <c r="AQ1149" s="10"/>
      <c r="AR1149" s="10"/>
      <c r="AS1149" s="10"/>
      <c r="AT1149" s="10"/>
      <c r="AU1149" s="10"/>
    </row>
    <row r="1150" spans="1:47" x14ac:dyDescent="0.2">
      <c r="A1150" s="125">
        <f t="shared" si="1493"/>
        <v>45114</v>
      </c>
      <c r="B1150" s="123">
        <f t="shared" si="1549"/>
        <v>565.59416185999999</v>
      </c>
      <c r="C1150" s="3">
        <f t="shared" si="1550"/>
        <v>560.13354637999998</v>
      </c>
      <c r="D1150" s="126">
        <f t="shared" si="1551"/>
        <v>1061.635</v>
      </c>
      <c r="E1150" s="175">
        <f>IF(DAY(A1149)=$A$7,VLOOKUP(A1149,[1]A!$A$15:$C$500,3),E1149)</f>
        <v>1067.9190000000001</v>
      </c>
      <c r="F1150" s="127">
        <f t="shared" si="1552"/>
        <v>45070</v>
      </c>
      <c r="G1150" s="122">
        <f t="shared" si="1553"/>
        <v>5.9191718434303819E-3</v>
      </c>
      <c r="H1150" s="128">
        <f t="shared" si="1554"/>
        <v>14</v>
      </c>
      <c r="I1150" s="128">
        <f t="shared" si="1555"/>
        <v>30</v>
      </c>
      <c r="J1150" s="123">
        <f t="shared" si="1556"/>
        <v>1.0027579332255951</v>
      </c>
      <c r="K1150" s="123">
        <v>1</v>
      </c>
      <c r="L1150" s="123">
        <f t="shared" si="1557"/>
        <v>1.00275793</v>
      </c>
      <c r="M1150" s="123">
        <f t="shared" si="1558"/>
        <v>561.67835548999994</v>
      </c>
      <c r="N1150" s="27">
        <f t="shared" si="1499"/>
        <v>0</v>
      </c>
      <c r="O1150" s="122">
        <f t="shared" si="1564"/>
        <v>0</v>
      </c>
      <c r="P1150" s="123">
        <f t="shared" si="1559"/>
        <v>0</v>
      </c>
      <c r="Q1150" s="122">
        <f t="shared" si="1496"/>
        <v>0.1956</v>
      </c>
      <c r="R1150" s="130">
        <f t="shared" si="1560"/>
        <v>1.006971617</v>
      </c>
      <c r="S1150" s="123">
        <f t="shared" si="1561"/>
        <v>3.9158063699999999</v>
      </c>
      <c r="T1150" s="123">
        <f t="shared" si="1562"/>
        <v>0</v>
      </c>
      <c r="U1150" s="131" t="str">
        <f t="shared" si="1548"/>
        <v>J=</v>
      </c>
      <c r="V1150" s="140">
        <f t="shared" si="1563"/>
        <v>45130</v>
      </c>
      <c r="W1150" s="4"/>
      <c r="X1150" s="4"/>
      <c r="Y1150" s="4"/>
      <c r="AD1150" s="5"/>
      <c r="AI1150" s="10"/>
      <c r="AJ1150" s="10"/>
      <c r="AK1150" s="10"/>
      <c r="AL1150" s="10"/>
      <c r="AM1150" s="10"/>
      <c r="AN1150" s="10"/>
      <c r="AO1150" s="10"/>
      <c r="AP1150" s="10"/>
      <c r="AQ1150" s="10"/>
      <c r="AR1150" s="10"/>
      <c r="AS1150" s="10"/>
      <c r="AT1150" s="10"/>
      <c r="AU1150" s="10"/>
    </row>
    <row r="1151" spans="1:47" x14ac:dyDescent="0.2">
      <c r="A1151" s="125">
        <f t="shared" si="1493"/>
        <v>45115</v>
      </c>
      <c r="B1151" s="123">
        <f t="shared" si="1549"/>
        <v>565.98623375</v>
      </c>
      <c r="C1151" s="3">
        <f t="shared" si="1550"/>
        <v>560.13354637999998</v>
      </c>
      <c r="D1151" s="126">
        <f t="shared" si="1551"/>
        <v>1061.635</v>
      </c>
      <c r="E1151" s="175">
        <f>IF(DAY(A1150)=$A$7,VLOOKUP(A1150,[1]A!$A$15:$C$500,3),E1150)</f>
        <v>1067.9190000000001</v>
      </c>
      <c r="F1151" s="127">
        <f t="shared" si="1552"/>
        <v>45070</v>
      </c>
      <c r="G1151" s="122">
        <f t="shared" si="1553"/>
        <v>5.9191718434303819E-3</v>
      </c>
      <c r="H1151" s="128">
        <f t="shared" si="1554"/>
        <v>15</v>
      </c>
      <c r="I1151" s="128">
        <f t="shared" si="1555"/>
        <v>30</v>
      </c>
      <c r="J1151" s="123">
        <f t="shared" si="1556"/>
        <v>1.0029552192612741</v>
      </c>
      <c r="K1151" s="123">
        <v>1</v>
      </c>
      <c r="L1151" s="123">
        <f t="shared" si="1557"/>
        <v>1.0029552100000001</v>
      </c>
      <c r="M1151" s="123">
        <f t="shared" si="1558"/>
        <v>561.78885863000005</v>
      </c>
      <c r="N1151" s="27">
        <f t="shared" si="1499"/>
        <v>0</v>
      </c>
      <c r="O1151" s="122">
        <f t="shared" si="1564"/>
        <v>0</v>
      </c>
      <c r="P1151" s="123">
        <f t="shared" si="1559"/>
        <v>0</v>
      </c>
      <c r="Q1151" s="122">
        <f t="shared" si="1496"/>
        <v>0.1956</v>
      </c>
      <c r="R1151" s="130">
        <f t="shared" si="1560"/>
        <v>1.007471446</v>
      </c>
      <c r="S1151" s="123">
        <f t="shared" si="1561"/>
        <v>4.1973751200000002</v>
      </c>
      <c r="T1151" s="123">
        <f t="shared" si="1562"/>
        <v>0</v>
      </c>
      <c r="U1151" s="131" t="str">
        <f t="shared" si="1548"/>
        <v>J=</v>
      </c>
      <c r="V1151" s="140">
        <f t="shared" si="1563"/>
        <v>45130</v>
      </c>
      <c r="W1151" s="4"/>
      <c r="X1151" s="4"/>
      <c r="Y1151" s="4"/>
      <c r="AD1151" s="5"/>
      <c r="AI1151" s="10"/>
      <c r="AJ1151" s="10"/>
      <c r="AK1151" s="10"/>
      <c r="AL1151" s="10"/>
      <c r="AM1151" s="10"/>
      <c r="AN1151" s="10"/>
      <c r="AO1151" s="10"/>
      <c r="AP1151" s="10"/>
      <c r="AQ1151" s="10"/>
      <c r="AR1151" s="10"/>
      <c r="AS1151" s="10"/>
      <c r="AT1151" s="10"/>
      <c r="AU1151" s="10"/>
    </row>
    <row r="1152" spans="1:47" x14ac:dyDescent="0.2">
      <c r="A1152" s="125">
        <f t="shared" si="1493"/>
        <v>45116</v>
      </c>
      <c r="B1152" s="123">
        <f t="shared" si="1549"/>
        <v>566.37858369000003</v>
      </c>
      <c r="C1152" s="3">
        <f t="shared" si="1550"/>
        <v>560.13354637999998</v>
      </c>
      <c r="D1152" s="126">
        <f t="shared" si="1551"/>
        <v>1061.635</v>
      </c>
      <c r="E1152" s="175">
        <f>IF(DAY(A1151)=$A$7,VLOOKUP(A1151,[1]A!$A$15:$C$500,3),E1151)</f>
        <v>1067.9190000000001</v>
      </c>
      <c r="F1152" s="127">
        <f t="shared" si="1552"/>
        <v>45070</v>
      </c>
      <c r="G1152" s="122">
        <f t="shared" si="1553"/>
        <v>5.9191718434303819E-3</v>
      </c>
      <c r="H1152" s="128">
        <f t="shared" si="1554"/>
        <v>16</v>
      </c>
      <c r="I1152" s="128">
        <f t="shared" si="1555"/>
        <v>30</v>
      </c>
      <c r="J1152" s="123">
        <f t="shared" si="1556"/>
        <v>1.0031525441116844</v>
      </c>
      <c r="K1152" s="123">
        <v>1</v>
      </c>
      <c r="L1152" s="123">
        <f t="shared" si="1557"/>
        <v>1.0031525400000001</v>
      </c>
      <c r="M1152" s="123">
        <f t="shared" si="1558"/>
        <v>561.89938978999999</v>
      </c>
      <c r="N1152" s="27">
        <f t="shared" si="1499"/>
        <v>0</v>
      </c>
      <c r="O1152" s="122">
        <f t="shared" si="1564"/>
        <v>0</v>
      </c>
      <c r="P1152" s="123">
        <f t="shared" si="1559"/>
        <v>0</v>
      </c>
      <c r="Q1152" s="122">
        <f t="shared" si="1496"/>
        <v>0.1956</v>
      </c>
      <c r="R1152" s="130">
        <f t="shared" si="1560"/>
        <v>1.0079715229999999</v>
      </c>
      <c r="S1152" s="123">
        <f t="shared" si="1561"/>
        <v>4.4791939000000003</v>
      </c>
      <c r="T1152" s="123">
        <f t="shared" si="1562"/>
        <v>0</v>
      </c>
      <c r="U1152" s="131" t="str">
        <f t="shared" si="1548"/>
        <v>J=</v>
      </c>
      <c r="V1152" s="140">
        <f t="shared" si="1563"/>
        <v>45130</v>
      </c>
      <c r="W1152" s="4"/>
      <c r="X1152" s="4"/>
      <c r="Y1152" s="4"/>
      <c r="AD1152" s="5"/>
      <c r="AI1152" s="10"/>
      <c r="AJ1152" s="10"/>
      <c r="AK1152" s="10"/>
      <c r="AL1152" s="10"/>
      <c r="AM1152" s="10"/>
      <c r="AN1152" s="10"/>
      <c r="AO1152" s="10"/>
      <c r="AP1152" s="10"/>
      <c r="AQ1152" s="10"/>
      <c r="AR1152" s="10"/>
      <c r="AS1152" s="10"/>
      <c r="AT1152" s="10"/>
      <c r="AU1152" s="10"/>
    </row>
    <row r="1153" spans="1:161" x14ac:dyDescent="0.2">
      <c r="A1153" s="125">
        <f t="shared" si="1493"/>
        <v>45117</v>
      </c>
      <c r="B1153" s="123">
        <f t="shared" si="1549"/>
        <v>566.77119994000009</v>
      </c>
      <c r="C1153" s="3">
        <f t="shared" si="1550"/>
        <v>560.13354637999998</v>
      </c>
      <c r="D1153" s="126">
        <f t="shared" si="1551"/>
        <v>1061.635</v>
      </c>
      <c r="E1153" s="175">
        <f>IF(DAY(A1152)=$A$7,VLOOKUP(A1152,[1]A!$A$15:$C$500,3),E1152)</f>
        <v>1067.9190000000001</v>
      </c>
      <c r="F1153" s="127">
        <f t="shared" si="1552"/>
        <v>45070</v>
      </c>
      <c r="G1153" s="122">
        <f t="shared" si="1553"/>
        <v>5.9191718434303819E-3</v>
      </c>
      <c r="H1153" s="128">
        <f t="shared" si="1554"/>
        <v>17</v>
      </c>
      <c r="I1153" s="128">
        <f t="shared" si="1555"/>
        <v>30</v>
      </c>
      <c r="J1153" s="123">
        <f t="shared" si="1556"/>
        <v>1.0033499077844628</v>
      </c>
      <c r="K1153" s="123">
        <v>1</v>
      </c>
      <c r="L1153" s="123">
        <f t="shared" si="1557"/>
        <v>1.0033498999999999</v>
      </c>
      <c r="M1153" s="123">
        <f t="shared" si="1558"/>
        <v>562.00993774000005</v>
      </c>
      <c r="N1153" s="27">
        <f t="shared" si="1499"/>
        <v>0</v>
      </c>
      <c r="O1153" s="122">
        <f t="shared" si="1564"/>
        <v>0</v>
      </c>
      <c r="P1153" s="123">
        <f t="shared" si="1559"/>
        <v>0</v>
      </c>
      <c r="Q1153" s="122">
        <f t="shared" si="1496"/>
        <v>0.1956</v>
      </c>
      <c r="R1153" s="130">
        <f t="shared" si="1560"/>
        <v>1.008471847</v>
      </c>
      <c r="S1153" s="123">
        <f t="shared" si="1561"/>
        <v>4.7612622</v>
      </c>
      <c r="T1153" s="123">
        <f t="shared" si="1562"/>
        <v>0</v>
      </c>
      <c r="U1153" s="131" t="str">
        <f t="shared" si="1548"/>
        <v>J=</v>
      </c>
      <c r="V1153" s="140">
        <f t="shared" si="1563"/>
        <v>45130</v>
      </c>
      <c r="W1153" s="4"/>
      <c r="X1153" s="4"/>
      <c r="Y1153" s="4"/>
      <c r="AD1153" s="5"/>
      <c r="AI1153" s="10"/>
      <c r="AJ1153" s="10"/>
      <c r="AK1153" s="10"/>
      <c r="AL1153" s="10"/>
      <c r="AM1153" s="10"/>
      <c r="AN1153" s="10"/>
      <c r="AO1153" s="10"/>
      <c r="AP1153" s="10"/>
      <c r="AQ1153" s="10"/>
      <c r="AR1153" s="10"/>
      <c r="AS1153" s="10"/>
      <c r="AT1153" s="10"/>
      <c r="AU1153" s="10"/>
    </row>
    <row r="1154" spans="1:161" x14ac:dyDescent="0.2">
      <c r="A1154" s="125">
        <f t="shared" si="1493"/>
        <v>45118</v>
      </c>
      <c r="B1154" s="123">
        <f t="shared" si="1549"/>
        <v>567.16409561</v>
      </c>
      <c r="C1154" s="3">
        <f t="shared" si="1550"/>
        <v>560.13354637999998</v>
      </c>
      <c r="D1154" s="126">
        <f t="shared" si="1551"/>
        <v>1061.635</v>
      </c>
      <c r="E1154" s="175">
        <f>IF(DAY(A1153)=$A$7,VLOOKUP(A1153,[1]A!$A$15:$C$500,3),E1153)</f>
        <v>1067.9190000000001</v>
      </c>
      <c r="F1154" s="127">
        <f t="shared" si="1552"/>
        <v>45070</v>
      </c>
      <c r="G1154" s="122">
        <f t="shared" si="1553"/>
        <v>5.9191718434303819E-3</v>
      </c>
      <c r="H1154" s="128">
        <f t="shared" si="1554"/>
        <v>18</v>
      </c>
      <c r="I1154" s="128">
        <f t="shared" si="1555"/>
        <v>30</v>
      </c>
      <c r="J1154" s="123">
        <f t="shared" si="1556"/>
        <v>1.0035473102872472</v>
      </c>
      <c r="K1154" s="123">
        <v>1</v>
      </c>
      <c r="L1154" s="123">
        <f t="shared" si="1557"/>
        <v>1.0035473100000001</v>
      </c>
      <c r="M1154" s="123">
        <f t="shared" si="1558"/>
        <v>562.12051370999995</v>
      </c>
      <c r="N1154" s="27">
        <f t="shared" si="1499"/>
        <v>0</v>
      </c>
      <c r="O1154" s="122">
        <f t="shared" si="1564"/>
        <v>0</v>
      </c>
      <c r="P1154" s="123">
        <f t="shared" si="1559"/>
        <v>0</v>
      </c>
      <c r="Q1154" s="122">
        <f t="shared" si="1496"/>
        <v>0.1956</v>
      </c>
      <c r="R1154" s="130">
        <f t="shared" si="1560"/>
        <v>1.008972421</v>
      </c>
      <c r="S1154" s="123">
        <f t="shared" si="1561"/>
        <v>5.0435819000000004</v>
      </c>
      <c r="T1154" s="123">
        <f t="shared" si="1562"/>
        <v>0</v>
      </c>
      <c r="U1154" s="131" t="str">
        <f t="shared" si="1548"/>
        <v>J=</v>
      </c>
      <c r="V1154" s="140">
        <f t="shared" si="1563"/>
        <v>45130</v>
      </c>
      <c r="W1154" s="4"/>
      <c r="X1154" s="4"/>
      <c r="Y1154" s="4"/>
      <c r="AD1154" s="5"/>
      <c r="AI1154" s="10"/>
      <c r="AJ1154" s="10"/>
      <c r="AK1154" s="10"/>
      <c r="AL1154" s="10"/>
      <c r="AM1154" s="10"/>
      <c r="AN1154" s="10"/>
      <c r="AO1154" s="10"/>
      <c r="AP1154" s="10"/>
      <c r="AQ1154" s="10"/>
      <c r="AR1154" s="10"/>
      <c r="AS1154" s="10"/>
      <c r="AT1154" s="10"/>
      <c r="AU1154" s="10"/>
    </row>
    <row r="1155" spans="1:161" x14ac:dyDescent="0.2">
      <c r="A1155" s="125">
        <f t="shared" si="1493"/>
        <v>45119</v>
      </c>
      <c r="B1155" s="123">
        <f t="shared" si="1549"/>
        <v>567.5572578</v>
      </c>
      <c r="C1155" s="3">
        <f t="shared" si="1550"/>
        <v>560.13354637999998</v>
      </c>
      <c r="D1155" s="126">
        <f t="shared" si="1551"/>
        <v>1061.635</v>
      </c>
      <c r="E1155" s="175">
        <f>IF(DAY(A1154)=$A$7,VLOOKUP(A1154,[1]A!$A$15:$C$500,3),E1154)</f>
        <v>1067.9190000000001</v>
      </c>
      <c r="F1155" s="127">
        <f t="shared" si="1552"/>
        <v>45070</v>
      </c>
      <c r="G1155" s="122">
        <f t="shared" si="1553"/>
        <v>5.9191718434303819E-3</v>
      </c>
      <c r="H1155" s="128">
        <f t="shared" si="1554"/>
        <v>19</v>
      </c>
      <c r="I1155" s="128">
        <f t="shared" si="1555"/>
        <v>30</v>
      </c>
      <c r="J1155" s="123">
        <f t="shared" si="1556"/>
        <v>1.0037447516276772</v>
      </c>
      <c r="K1155" s="123">
        <v>1</v>
      </c>
      <c r="L1155" s="123">
        <f t="shared" si="1557"/>
        <v>1.0037447500000001</v>
      </c>
      <c r="M1155" s="123">
        <f t="shared" si="1558"/>
        <v>562.23110646999999</v>
      </c>
      <c r="N1155" s="27">
        <f t="shared" si="1499"/>
        <v>0</v>
      </c>
      <c r="O1155" s="122">
        <f t="shared" si="1564"/>
        <v>0</v>
      </c>
      <c r="P1155" s="123">
        <f t="shared" si="1559"/>
        <v>0</v>
      </c>
      <c r="Q1155" s="122">
        <f t="shared" si="1496"/>
        <v>0.1956</v>
      </c>
      <c r="R1155" s="130">
        <f t="shared" si="1560"/>
        <v>1.0094732420000001</v>
      </c>
      <c r="S1155" s="123">
        <f t="shared" si="1561"/>
        <v>5.3261513300000001</v>
      </c>
      <c r="T1155" s="123">
        <f t="shared" si="1562"/>
        <v>0</v>
      </c>
      <c r="U1155" s="131" t="str">
        <f t="shared" si="1548"/>
        <v>J=</v>
      </c>
      <c r="V1155" s="140">
        <f t="shared" si="1563"/>
        <v>45130</v>
      </c>
      <c r="W1155" s="4"/>
      <c r="X1155" s="4"/>
      <c r="Y1155" s="4"/>
      <c r="AD1155" s="5"/>
      <c r="AI1155" s="10"/>
      <c r="AJ1155" s="10"/>
      <c r="AK1155" s="10"/>
      <c r="AL1155" s="10"/>
      <c r="AM1155" s="10"/>
      <c r="AN1155" s="10"/>
      <c r="AO1155" s="10"/>
      <c r="AP1155" s="10"/>
      <c r="AQ1155" s="10"/>
      <c r="AR1155" s="10"/>
      <c r="AS1155" s="10"/>
      <c r="AT1155" s="10"/>
      <c r="AU1155" s="10"/>
    </row>
    <row r="1156" spans="1:161" x14ac:dyDescent="0.2">
      <c r="A1156" s="125">
        <f t="shared" si="1493"/>
        <v>45120</v>
      </c>
      <c r="B1156" s="123">
        <f t="shared" si="1549"/>
        <v>567.95069343</v>
      </c>
      <c r="C1156" s="3">
        <f t="shared" si="1550"/>
        <v>560.13354637999998</v>
      </c>
      <c r="D1156" s="126">
        <f t="shared" si="1551"/>
        <v>1061.635</v>
      </c>
      <c r="E1156" s="175">
        <f>IF(DAY(A1155)=$A$7,VLOOKUP(A1155,[1]A!$A$15:$C$500,3),E1155)</f>
        <v>1067.9190000000001</v>
      </c>
      <c r="F1156" s="127">
        <f t="shared" si="1552"/>
        <v>45070</v>
      </c>
      <c r="G1156" s="122">
        <f t="shared" si="1553"/>
        <v>5.9191718434303819E-3</v>
      </c>
      <c r="H1156" s="128">
        <f t="shared" si="1554"/>
        <v>20</v>
      </c>
      <c r="I1156" s="128">
        <f t="shared" si="1555"/>
        <v>30</v>
      </c>
      <c r="J1156" s="123">
        <f t="shared" si="1556"/>
        <v>1.0039422318133937</v>
      </c>
      <c r="K1156" s="123">
        <v>1</v>
      </c>
      <c r="L1156" s="123">
        <f t="shared" si="1557"/>
        <v>1.00394223</v>
      </c>
      <c r="M1156" s="123">
        <f t="shared" si="1558"/>
        <v>562.34172164999995</v>
      </c>
      <c r="N1156" s="27">
        <f t="shared" si="1499"/>
        <v>0</v>
      </c>
      <c r="O1156" s="122">
        <f t="shared" si="1564"/>
        <v>0</v>
      </c>
      <c r="P1156" s="123">
        <f t="shared" si="1559"/>
        <v>0</v>
      </c>
      <c r="Q1156" s="122">
        <f t="shared" si="1496"/>
        <v>0.1956</v>
      </c>
      <c r="R1156" s="130">
        <f t="shared" si="1560"/>
        <v>1.009974312</v>
      </c>
      <c r="S1156" s="123">
        <f t="shared" si="1561"/>
        <v>5.6089717800000001</v>
      </c>
      <c r="T1156" s="123">
        <f t="shared" si="1562"/>
        <v>0</v>
      </c>
      <c r="U1156" s="131" t="str">
        <f t="shared" si="1548"/>
        <v>J=</v>
      </c>
      <c r="V1156" s="140">
        <f t="shared" si="1563"/>
        <v>45130</v>
      </c>
      <c r="W1156" s="4"/>
      <c r="X1156" s="4"/>
      <c r="Y1156" s="4"/>
      <c r="AD1156" s="5"/>
      <c r="AI1156" s="10"/>
      <c r="AJ1156" s="10"/>
      <c r="AK1156" s="10"/>
      <c r="AL1156" s="10"/>
      <c r="AM1156" s="10"/>
      <c r="AN1156" s="10"/>
      <c r="AO1156" s="10"/>
      <c r="AP1156" s="10"/>
      <c r="AQ1156" s="10"/>
      <c r="AR1156" s="10"/>
      <c r="AS1156" s="10"/>
      <c r="AT1156" s="10"/>
      <c r="AU1156" s="10"/>
    </row>
    <row r="1157" spans="1:161" x14ac:dyDescent="0.2">
      <c r="A1157" s="125">
        <f t="shared" si="1493"/>
        <v>45121</v>
      </c>
      <c r="B1157" s="123">
        <f t="shared" si="1549"/>
        <v>568.34440258999996</v>
      </c>
      <c r="C1157" s="3">
        <f t="shared" si="1550"/>
        <v>560.13354637999998</v>
      </c>
      <c r="D1157" s="126">
        <f t="shared" si="1551"/>
        <v>1061.635</v>
      </c>
      <c r="E1157" s="175">
        <f>IF(DAY(A1156)=$A$7,VLOOKUP(A1156,[1]A!$A$15:$C$500,3),E1156)</f>
        <v>1067.9190000000001</v>
      </c>
      <c r="F1157" s="127">
        <f t="shared" si="1552"/>
        <v>45070</v>
      </c>
      <c r="G1157" s="122">
        <f t="shared" si="1553"/>
        <v>5.9191718434303819E-3</v>
      </c>
      <c r="H1157" s="128">
        <f t="shared" si="1554"/>
        <v>21</v>
      </c>
      <c r="I1157" s="128">
        <f t="shared" si="1555"/>
        <v>30</v>
      </c>
      <c r="J1157" s="123">
        <f t="shared" si="1556"/>
        <v>1.0041397508520393</v>
      </c>
      <c r="K1157" s="123">
        <v>1</v>
      </c>
      <c r="L1157" s="123">
        <f t="shared" si="1557"/>
        <v>1.00413975</v>
      </c>
      <c r="M1157" s="123">
        <f t="shared" si="1558"/>
        <v>562.45235921999995</v>
      </c>
      <c r="N1157" s="27">
        <f t="shared" si="1499"/>
        <v>0</v>
      </c>
      <c r="O1157" s="122">
        <f t="shared" si="1564"/>
        <v>0</v>
      </c>
      <c r="P1157" s="123">
        <f t="shared" si="1559"/>
        <v>0</v>
      </c>
      <c r="Q1157" s="122">
        <f t="shared" si="1496"/>
        <v>0.1956</v>
      </c>
      <c r="R1157" s="130">
        <f t="shared" si="1560"/>
        <v>1.010475631</v>
      </c>
      <c r="S1157" s="123">
        <f t="shared" si="1561"/>
        <v>5.8920433699999997</v>
      </c>
      <c r="T1157" s="123">
        <f t="shared" si="1562"/>
        <v>0</v>
      </c>
      <c r="U1157" s="131" t="str">
        <f t="shared" si="1548"/>
        <v>J=</v>
      </c>
      <c r="V1157" s="140">
        <f t="shared" si="1563"/>
        <v>45130</v>
      </c>
      <c r="W1157" s="4"/>
      <c r="X1157" s="4"/>
      <c r="Y1157" s="4"/>
      <c r="AD1157" s="5"/>
      <c r="AI1157" s="10"/>
      <c r="AJ1157" s="10"/>
      <c r="AK1157" s="10"/>
      <c r="AL1157" s="10"/>
      <c r="AM1157" s="10"/>
      <c r="AN1157" s="10"/>
      <c r="AO1157" s="10"/>
      <c r="AP1157" s="10"/>
      <c r="AQ1157" s="10"/>
      <c r="AR1157" s="10"/>
      <c r="AS1157" s="10"/>
      <c r="AT1157" s="10"/>
      <c r="AU1157" s="10"/>
    </row>
    <row r="1158" spans="1:161" x14ac:dyDescent="0.2">
      <c r="A1158" s="125">
        <f t="shared" si="1493"/>
        <v>45122</v>
      </c>
      <c r="B1158" s="123">
        <f t="shared" si="1549"/>
        <v>568.73837975999993</v>
      </c>
      <c r="C1158" s="3">
        <f t="shared" si="1550"/>
        <v>560.13354637999998</v>
      </c>
      <c r="D1158" s="126">
        <f t="shared" si="1551"/>
        <v>1061.635</v>
      </c>
      <c r="E1158" s="175">
        <f>IF(DAY(A1157)=$A$7,VLOOKUP(A1157,[1]A!$A$15:$C$500,3),E1157)</f>
        <v>1067.9190000000001</v>
      </c>
      <c r="F1158" s="127">
        <f t="shared" si="1552"/>
        <v>45070</v>
      </c>
      <c r="G1158" s="122">
        <f t="shared" si="1553"/>
        <v>5.9191718434303819E-3</v>
      </c>
      <c r="H1158" s="128">
        <f t="shared" si="1554"/>
        <v>22</v>
      </c>
      <c r="I1158" s="128">
        <f t="shared" si="1555"/>
        <v>30</v>
      </c>
      <c r="J1158" s="123">
        <f t="shared" si="1556"/>
        <v>1.0043373087512584</v>
      </c>
      <c r="K1158" s="123">
        <v>1</v>
      </c>
      <c r="L1158" s="123">
        <f t="shared" si="1557"/>
        <v>1.0043373</v>
      </c>
      <c r="M1158" s="123">
        <f t="shared" si="1558"/>
        <v>562.56301360999998</v>
      </c>
      <c r="N1158" s="27">
        <f t="shared" si="1499"/>
        <v>0</v>
      </c>
      <c r="O1158" s="122">
        <f t="shared" si="1564"/>
        <v>0</v>
      </c>
      <c r="P1158" s="123">
        <f t="shared" si="1559"/>
        <v>0</v>
      </c>
      <c r="Q1158" s="122">
        <f t="shared" si="1496"/>
        <v>0.1956</v>
      </c>
      <c r="R1158" s="130">
        <f t="shared" si="1560"/>
        <v>1.010977199</v>
      </c>
      <c r="S1158" s="123">
        <f t="shared" si="1561"/>
        <v>6.1753661500000003</v>
      </c>
      <c r="T1158" s="123">
        <f t="shared" si="1562"/>
        <v>0</v>
      </c>
      <c r="U1158" s="131" t="str">
        <f t="shared" si="1548"/>
        <v>J=</v>
      </c>
      <c r="V1158" s="140">
        <f t="shared" si="1563"/>
        <v>45130</v>
      </c>
      <c r="W1158" s="4"/>
      <c r="X1158" s="4"/>
      <c r="Y1158" s="4"/>
      <c r="AD1158" s="5"/>
      <c r="AI1158" s="10"/>
      <c r="AJ1158" s="10"/>
      <c r="AK1158" s="10"/>
      <c r="AL1158" s="10"/>
      <c r="AM1158" s="10"/>
      <c r="AN1158" s="10"/>
      <c r="AO1158" s="10"/>
      <c r="AP1158" s="10"/>
      <c r="AQ1158" s="10"/>
      <c r="AR1158" s="10"/>
      <c r="AS1158" s="10"/>
      <c r="AT1158" s="10"/>
      <c r="AU1158" s="10"/>
    </row>
    <row r="1159" spans="1:161" x14ac:dyDescent="0.2">
      <c r="A1159" s="125">
        <f t="shared" si="1493"/>
        <v>45123</v>
      </c>
      <c r="B1159" s="123">
        <f t="shared" si="1549"/>
        <v>569.13263634000009</v>
      </c>
      <c r="C1159" s="3">
        <f t="shared" si="1550"/>
        <v>560.13354637999998</v>
      </c>
      <c r="D1159" s="126">
        <f t="shared" si="1551"/>
        <v>1061.635</v>
      </c>
      <c r="E1159" s="175">
        <f>IF(DAY(A1158)=$A$7,VLOOKUP(A1158,[1]A!$A$15:$C$500,3),E1158)</f>
        <v>1067.9190000000001</v>
      </c>
      <c r="F1159" s="127">
        <f t="shared" si="1552"/>
        <v>45070</v>
      </c>
      <c r="G1159" s="122">
        <f t="shared" si="1553"/>
        <v>5.9191718434303819E-3</v>
      </c>
      <c r="H1159" s="128">
        <f t="shared" si="1554"/>
        <v>23</v>
      </c>
      <c r="I1159" s="128">
        <f t="shared" si="1555"/>
        <v>30</v>
      </c>
      <c r="J1159" s="123">
        <f t="shared" si="1556"/>
        <v>1.0045349055186963</v>
      </c>
      <c r="K1159" s="123">
        <v>1</v>
      </c>
      <c r="L1159" s="123">
        <f t="shared" si="1557"/>
        <v>1.0045348999999999</v>
      </c>
      <c r="M1159" s="123">
        <f t="shared" si="1558"/>
        <v>562.67369599000006</v>
      </c>
      <c r="N1159" s="27">
        <f t="shared" si="1499"/>
        <v>0</v>
      </c>
      <c r="O1159" s="122">
        <f t="shared" si="1564"/>
        <v>0</v>
      </c>
      <c r="P1159" s="123">
        <f t="shared" si="1559"/>
        <v>0</v>
      </c>
      <c r="Q1159" s="122">
        <f t="shared" si="1496"/>
        <v>0.1956</v>
      </c>
      <c r="R1159" s="130">
        <f t="shared" si="1560"/>
        <v>1.011479016</v>
      </c>
      <c r="S1159" s="123">
        <f t="shared" si="1561"/>
        <v>6.4589403499999998</v>
      </c>
      <c r="T1159" s="123">
        <f t="shared" si="1562"/>
        <v>0</v>
      </c>
      <c r="U1159" s="131" t="str">
        <f t="shared" si="1548"/>
        <v>J=</v>
      </c>
      <c r="V1159" s="140">
        <f t="shared" si="1563"/>
        <v>45130</v>
      </c>
      <c r="W1159" s="4"/>
      <c r="X1159" s="4"/>
      <c r="Y1159" s="4"/>
      <c r="AD1159" s="5"/>
      <c r="AI1159" s="10"/>
      <c r="AJ1159" s="10"/>
      <c r="AK1159" s="10"/>
      <c r="AL1159" s="10"/>
      <c r="AM1159" s="10"/>
      <c r="AN1159" s="10"/>
      <c r="AO1159" s="10"/>
      <c r="AP1159" s="10"/>
      <c r="AQ1159" s="10"/>
      <c r="AR1159" s="10"/>
      <c r="AS1159" s="10"/>
      <c r="AT1159" s="10"/>
      <c r="AU1159" s="10"/>
    </row>
    <row r="1160" spans="1:161" x14ac:dyDescent="0.2">
      <c r="A1160" s="125">
        <f t="shared" si="1493"/>
        <v>45124</v>
      </c>
      <c r="B1160" s="123">
        <f t="shared" si="1549"/>
        <v>569.52716683999995</v>
      </c>
      <c r="C1160" s="3">
        <f t="shared" si="1550"/>
        <v>560.13354637999998</v>
      </c>
      <c r="D1160" s="126">
        <f t="shared" si="1551"/>
        <v>1061.635</v>
      </c>
      <c r="E1160" s="175">
        <f>IF(DAY(A1159)=$A$7,VLOOKUP(A1159,[1]A!$A$15:$C$500,3),E1159)</f>
        <v>1067.9190000000001</v>
      </c>
      <c r="F1160" s="127">
        <f t="shared" si="1552"/>
        <v>45070</v>
      </c>
      <c r="G1160" s="122">
        <f t="shared" si="1553"/>
        <v>5.9191718434303819E-3</v>
      </c>
      <c r="H1160" s="128">
        <f t="shared" si="1554"/>
        <v>24</v>
      </c>
      <c r="I1160" s="128">
        <f t="shared" si="1555"/>
        <v>30</v>
      </c>
      <c r="J1160" s="123">
        <f t="shared" si="1556"/>
        <v>1.0047325411619998</v>
      </c>
      <c r="K1160" s="123">
        <v>1</v>
      </c>
      <c r="L1160" s="123">
        <f t="shared" si="1557"/>
        <v>1.00473254</v>
      </c>
      <c r="M1160" s="123">
        <f t="shared" si="1558"/>
        <v>562.78440078999995</v>
      </c>
      <c r="N1160" s="27">
        <f t="shared" si="1499"/>
        <v>0</v>
      </c>
      <c r="O1160" s="122">
        <f t="shared" si="1564"/>
        <v>0</v>
      </c>
      <c r="P1160" s="123">
        <f t="shared" si="1559"/>
        <v>0</v>
      </c>
      <c r="Q1160" s="122">
        <f t="shared" si="1496"/>
        <v>0.1956</v>
      </c>
      <c r="R1160" s="130">
        <f t="shared" si="1560"/>
        <v>1.0119810819999999</v>
      </c>
      <c r="S1160" s="123">
        <f t="shared" si="1561"/>
        <v>6.7427660500000002</v>
      </c>
      <c r="T1160" s="123">
        <f t="shared" si="1562"/>
        <v>0</v>
      </c>
      <c r="U1160" s="131" t="str">
        <f t="shared" si="1548"/>
        <v>J=</v>
      </c>
      <c r="V1160" s="140">
        <f t="shared" si="1563"/>
        <v>45130</v>
      </c>
      <c r="W1160" s="4"/>
      <c r="X1160" s="4"/>
      <c r="Y1160" s="4"/>
      <c r="AD1160" s="5"/>
      <c r="AI1160" s="10"/>
      <c r="AJ1160" s="10"/>
      <c r="AK1160" s="10"/>
      <c r="AL1160" s="10"/>
      <c r="AM1160" s="10"/>
      <c r="AN1160" s="10"/>
      <c r="AO1160" s="10"/>
      <c r="AP1160" s="10"/>
      <c r="AQ1160" s="10"/>
      <c r="AR1160" s="10"/>
      <c r="AS1160" s="10"/>
      <c r="AT1160" s="10"/>
      <c r="AU1160" s="10"/>
    </row>
    <row r="1161" spans="1:161" x14ac:dyDescent="0.2">
      <c r="A1161" s="125">
        <f t="shared" si="1493"/>
        <v>45125</v>
      </c>
      <c r="B1161" s="123">
        <f t="shared" si="1549"/>
        <v>569.92196566999996</v>
      </c>
      <c r="C1161" s="3">
        <f t="shared" si="1550"/>
        <v>560.13354637999998</v>
      </c>
      <c r="D1161" s="126">
        <f t="shared" si="1551"/>
        <v>1061.635</v>
      </c>
      <c r="E1161" s="175">
        <f>IF(DAY(A1160)=$A$7,VLOOKUP(A1160,[1]A!$A$15:$C$500,3),E1160)</f>
        <v>1067.9190000000001</v>
      </c>
      <c r="F1161" s="127">
        <f t="shared" si="1552"/>
        <v>45070</v>
      </c>
      <c r="G1161" s="122">
        <f t="shared" si="1553"/>
        <v>5.9191718434303819E-3</v>
      </c>
      <c r="H1161" s="128">
        <f t="shared" si="1554"/>
        <v>25</v>
      </c>
      <c r="I1161" s="128">
        <f t="shared" si="1555"/>
        <v>30</v>
      </c>
      <c r="J1161" s="123">
        <f t="shared" si="1556"/>
        <v>1.004930215688818</v>
      </c>
      <c r="K1161" s="123">
        <v>1</v>
      </c>
      <c r="L1161" s="123">
        <f t="shared" si="1557"/>
        <v>1.0049302099999999</v>
      </c>
      <c r="M1161" s="123">
        <f t="shared" si="1558"/>
        <v>562.89512238999998</v>
      </c>
      <c r="N1161" s="27">
        <f t="shared" si="1499"/>
        <v>0</v>
      </c>
      <c r="O1161" s="122">
        <f t="shared" si="1564"/>
        <v>0</v>
      </c>
      <c r="P1161" s="123">
        <f t="shared" si="1559"/>
        <v>0</v>
      </c>
      <c r="Q1161" s="122">
        <f t="shared" si="1496"/>
        <v>0.1956</v>
      </c>
      <c r="R1161" s="130">
        <f t="shared" si="1560"/>
        <v>1.012483397</v>
      </c>
      <c r="S1161" s="123">
        <f t="shared" si="1561"/>
        <v>7.0268432799999996</v>
      </c>
      <c r="T1161" s="123">
        <f t="shared" si="1562"/>
        <v>0</v>
      </c>
      <c r="U1161" s="131" t="str">
        <f t="shared" si="1548"/>
        <v>J=</v>
      </c>
      <c r="V1161" s="140">
        <f t="shared" si="1563"/>
        <v>45130</v>
      </c>
      <c r="W1161" s="4"/>
      <c r="X1161" s="4"/>
      <c r="Y1161" s="4"/>
      <c r="AD1161" s="5"/>
      <c r="AI1161" s="10"/>
      <c r="AJ1161" s="10"/>
      <c r="AK1161" s="10"/>
      <c r="AL1161" s="10"/>
      <c r="AM1161" s="10"/>
      <c r="AN1161" s="10"/>
      <c r="AO1161" s="10"/>
      <c r="AP1161" s="10"/>
      <c r="AQ1161" s="10"/>
      <c r="AR1161" s="10"/>
      <c r="AS1161" s="10"/>
      <c r="AT1161" s="10"/>
      <c r="AU1161" s="10"/>
    </row>
    <row r="1162" spans="1:161" x14ac:dyDescent="0.2">
      <c r="A1162" s="125">
        <f t="shared" si="1493"/>
        <v>45126</v>
      </c>
      <c r="B1162" s="123">
        <f t="shared" si="1549"/>
        <v>570.31703861000005</v>
      </c>
      <c r="C1162" s="3">
        <f t="shared" si="1550"/>
        <v>560.13354637999998</v>
      </c>
      <c r="D1162" s="126">
        <f t="shared" si="1551"/>
        <v>1061.635</v>
      </c>
      <c r="E1162" s="175">
        <f>IF(DAY(A1161)=$A$7,VLOOKUP(A1161,[1]A!$A$15:$C$500,3),E1161)</f>
        <v>1067.9190000000001</v>
      </c>
      <c r="F1162" s="127">
        <f t="shared" si="1552"/>
        <v>45070</v>
      </c>
      <c r="G1162" s="122">
        <f t="shared" si="1553"/>
        <v>5.9191718434303819E-3</v>
      </c>
      <c r="H1162" s="128">
        <f t="shared" si="1554"/>
        <v>26</v>
      </c>
      <c r="I1162" s="128">
        <f t="shared" si="1555"/>
        <v>30</v>
      </c>
      <c r="J1162" s="123">
        <f t="shared" si="1556"/>
        <v>1.0051279291068005</v>
      </c>
      <c r="K1162" s="123">
        <v>1</v>
      </c>
      <c r="L1162" s="123">
        <f t="shared" si="1557"/>
        <v>1.0051279200000001</v>
      </c>
      <c r="M1162" s="123">
        <f t="shared" si="1558"/>
        <v>563.00586639000005</v>
      </c>
      <c r="N1162" s="27">
        <f t="shared" si="1499"/>
        <v>0</v>
      </c>
      <c r="O1162" s="122">
        <f t="shared" si="1564"/>
        <v>0</v>
      </c>
      <c r="P1162" s="123">
        <f t="shared" si="1559"/>
        <v>0</v>
      </c>
      <c r="Q1162" s="122">
        <f t="shared" si="1496"/>
        <v>0.1956</v>
      </c>
      <c r="R1162" s="130">
        <f t="shared" si="1560"/>
        <v>1.012985961</v>
      </c>
      <c r="S1162" s="123">
        <f t="shared" si="1561"/>
        <v>7.3111722200000004</v>
      </c>
      <c r="T1162" s="123">
        <f t="shared" si="1562"/>
        <v>0</v>
      </c>
      <c r="U1162" s="131" t="str">
        <f t="shared" si="1548"/>
        <v>J=</v>
      </c>
      <c r="V1162" s="140">
        <f t="shared" si="1563"/>
        <v>45130</v>
      </c>
      <c r="W1162" s="4"/>
      <c r="X1162" s="4"/>
      <c r="Y1162" s="4"/>
      <c r="AD1162" s="5"/>
      <c r="AI1162" s="10"/>
      <c r="AJ1162" s="10"/>
      <c r="AK1162" s="10"/>
      <c r="AL1162" s="10"/>
      <c r="AM1162" s="10"/>
      <c r="AN1162" s="10"/>
      <c r="AO1162" s="10"/>
      <c r="AP1162" s="10"/>
      <c r="AQ1162" s="10"/>
      <c r="AR1162" s="10"/>
      <c r="AS1162" s="10"/>
      <c r="AT1162" s="10"/>
      <c r="AU1162" s="10"/>
    </row>
    <row r="1163" spans="1:161" x14ac:dyDescent="0.2">
      <c r="A1163" s="125">
        <f t="shared" ref="A1163:A1226" si="1565">(A1162+1)</f>
        <v>45127</v>
      </c>
      <c r="B1163" s="123">
        <f t="shared" si="1549"/>
        <v>570.71239203000005</v>
      </c>
      <c r="C1163" s="3">
        <f t="shared" si="1550"/>
        <v>560.13354637999998</v>
      </c>
      <c r="D1163" s="126">
        <f t="shared" si="1551"/>
        <v>1061.635</v>
      </c>
      <c r="E1163" s="175">
        <f>IF(DAY(A1162)=$A$7,VLOOKUP(A1162,[1]A!$A$15:$C$500,3),E1162)</f>
        <v>1067.9190000000001</v>
      </c>
      <c r="F1163" s="127">
        <f t="shared" si="1552"/>
        <v>45070</v>
      </c>
      <c r="G1163" s="122">
        <f t="shared" si="1553"/>
        <v>5.9191718434303819E-3</v>
      </c>
      <c r="H1163" s="128">
        <f t="shared" si="1554"/>
        <v>27</v>
      </c>
      <c r="I1163" s="128">
        <f t="shared" si="1555"/>
        <v>30</v>
      </c>
      <c r="J1163" s="123">
        <f t="shared" si="1556"/>
        <v>1.0053256814235993</v>
      </c>
      <c r="K1163" s="123">
        <v>1</v>
      </c>
      <c r="L1163" s="123">
        <f t="shared" si="1557"/>
        <v>1.0053256800000001</v>
      </c>
      <c r="M1163" s="123">
        <f t="shared" si="1558"/>
        <v>563.11663840000006</v>
      </c>
      <c r="N1163" s="27">
        <f t="shared" si="1499"/>
        <v>0</v>
      </c>
      <c r="O1163" s="122">
        <f t="shared" si="1564"/>
        <v>0</v>
      </c>
      <c r="P1163" s="123">
        <f t="shared" si="1559"/>
        <v>0</v>
      </c>
      <c r="Q1163" s="122">
        <f t="shared" ref="Q1163:Q1226" si="1566">(Q1162)</f>
        <v>0.1956</v>
      </c>
      <c r="R1163" s="130">
        <f t="shared" si="1560"/>
        <v>1.0134887749999999</v>
      </c>
      <c r="S1163" s="123">
        <f t="shared" si="1561"/>
        <v>7.5957536299999999</v>
      </c>
      <c r="T1163" s="123">
        <f t="shared" si="1562"/>
        <v>0</v>
      </c>
      <c r="U1163" s="131" t="str">
        <f t="shared" si="1548"/>
        <v>J=</v>
      </c>
      <c r="V1163" s="140">
        <f t="shared" si="1563"/>
        <v>45130</v>
      </c>
      <c r="W1163" s="4"/>
      <c r="X1163" s="4"/>
      <c r="Y1163" s="4"/>
      <c r="AD1163" s="5"/>
      <c r="AI1163" s="12"/>
      <c r="AJ1163" s="12"/>
      <c r="AK1163" s="12"/>
      <c r="AL1163" s="12"/>
      <c r="AM1163" s="12"/>
      <c r="AN1163" s="12"/>
      <c r="AO1163" s="12"/>
      <c r="AP1163" s="12"/>
      <c r="AQ1163" s="12"/>
      <c r="AR1163" s="12"/>
      <c r="AS1163" s="12"/>
      <c r="AT1163" s="12"/>
      <c r="AU1163" s="12"/>
    </row>
    <row r="1164" spans="1:161" x14ac:dyDescent="0.2">
      <c r="A1164" s="125">
        <f t="shared" si="1565"/>
        <v>45128</v>
      </c>
      <c r="B1164" s="123">
        <f t="shared" si="1549"/>
        <v>571.10801412000001</v>
      </c>
      <c r="C1164" s="3">
        <f t="shared" si="1550"/>
        <v>560.13354637999998</v>
      </c>
      <c r="D1164" s="126">
        <f t="shared" si="1551"/>
        <v>1061.635</v>
      </c>
      <c r="E1164" s="175">
        <f>IF(DAY(A1163)=$A$7,VLOOKUP(A1163,[1]A!$A$15:$C$500,3),E1163)</f>
        <v>1067.9190000000001</v>
      </c>
      <c r="F1164" s="127">
        <f t="shared" si="1552"/>
        <v>45070</v>
      </c>
      <c r="G1164" s="122">
        <f t="shared" si="1553"/>
        <v>5.9191718434303819E-3</v>
      </c>
      <c r="H1164" s="128">
        <f t="shared" si="1554"/>
        <v>28</v>
      </c>
      <c r="I1164" s="128">
        <f t="shared" si="1555"/>
        <v>30</v>
      </c>
      <c r="J1164" s="123">
        <f t="shared" si="1556"/>
        <v>1.0055234726468671</v>
      </c>
      <c r="K1164" s="123">
        <v>1</v>
      </c>
      <c r="L1164" s="123">
        <f t="shared" si="1557"/>
        <v>1.00552347</v>
      </c>
      <c r="M1164" s="123">
        <f t="shared" si="1558"/>
        <v>563.22742720999997</v>
      </c>
      <c r="N1164" s="27">
        <f t="shared" ref="N1164:N1227" si="1567">IF(DAY(A1164)=A$7,VLOOKUP(A1164,$Y$10:$AG$75,8),0)</f>
        <v>0</v>
      </c>
      <c r="O1164" s="122">
        <f t="shared" si="1564"/>
        <v>0</v>
      </c>
      <c r="P1164" s="123">
        <f t="shared" si="1559"/>
        <v>0</v>
      </c>
      <c r="Q1164" s="122">
        <f t="shared" si="1566"/>
        <v>0.1956</v>
      </c>
      <c r="R1164" s="130">
        <f t="shared" si="1560"/>
        <v>1.0139918379999999</v>
      </c>
      <c r="S1164" s="123">
        <f t="shared" si="1561"/>
        <v>7.8805869099999999</v>
      </c>
      <c r="T1164" s="123">
        <f t="shared" si="1562"/>
        <v>0</v>
      </c>
      <c r="U1164" s="131" t="str">
        <f t="shared" si="1548"/>
        <v>J=</v>
      </c>
      <c r="V1164" s="140">
        <f t="shared" si="1563"/>
        <v>45130</v>
      </c>
      <c r="W1164" s="4"/>
      <c r="X1164" s="4"/>
      <c r="Y1164" s="4"/>
      <c r="AD1164" s="5"/>
      <c r="AI1164" s="13"/>
      <c r="AJ1164" s="13"/>
      <c r="AK1164" s="13"/>
      <c r="AL1164" s="13"/>
      <c r="AM1164" s="13"/>
      <c r="AN1164" s="13"/>
      <c r="AO1164" s="13"/>
      <c r="AP1164" s="13"/>
      <c r="AQ1164" s="13"/>
      <c r="AR1164" s="13"/>
      <c r="AS1164" s="13"/>
      <c r="AT1164" s="13"/>
      <c r="AU1164" s="13"/>
    </row>
    <row r="1165" spans="1:161" x14ac:dyDescent="0.2">
      <c r="A1165" s="125">
        <f t="shared" si="1565"/>
        <v>45129</v>
      </c>
      <c r="B1165" s="123">
        <f t="shared" si="1549"/>
        <v>571.5039118200001</v>
      </c>
      <c r="C1165" s="3">
        <f t="shared" si="1550"/>
        <v>560.13354637999998</v>
      </c>
      <c r="D1165" s="126">
        <f t="shared" si="1551"/>
        <v>1061.635</v>
      </c>
      <c r="E1165" s="175">
        <f>IF(DAY(A1164)=$A$7,VLOOKUP(A1164,[1]A!$A$15:$C$500,3),E1164)</f>
        <v>1067.9190000000001</v>
      </c>
      <c r="F1165" s="127">
        <f t="shared" si="1552"/>
        <v>45070</v>
      </c>
      <c r="G1165" s="122">
        <f t="shared" si="1553"/>
        <v>5.9191718434303819E-3</v>
      </c>
      <c r="H1165" s="128">
        <f t="shared" si="1554"/>
        <v>29</v>
      </c>
      <c r="I1165" s="128">
        <f t="shared" si="1555"/>
        <v>30</v>
      </c>
      <c r="J1165" s="123">
        <f t="shared" si="1556"/>
        <v>1.0057213027842589</v>
      </c>
      <c r="K1165" s="123">
        <v>1</v>
      </c>
      <c r="L1165" s="123">
        <f t="shared" si="1557"/>
        <v>1.0057213</v>
      </c>
      <c r="M1165" s="123">
        <f t="shared" si="1558"/>
        <v>563.33823843000005</v>
      </c>
      <c r="N1165" s="27">
        <f t="shared" si="1567"/>
        <v>0</v>
      </c>
      <c r="O1165" s="122">
        <f t="shared" si="1564"/>
        <v>0</v>
      </c>
      <c r="P1165" s="123">
        <f t="shared" si="1559"/>
        <v>0</v>
      </c>
      <c r="Q1165" s="122">
        <f t="shared" si="1566"/>
        <v>0.1956</v>
      </c>
      <c r="R1165" s="130">
        <f t="shared" si="1560"/>
        <v>1.0144951520000001</v>
      </c>
      <c r="S1165" s="123">
        <f t="shared" si="1561"/>
        <v>8.1656733900000003</v>
      </c>
      <c r="T1165" s="123">
        <f t="shared" si="1562"/>
        <v>0</v>
      </c>
      <c r="U1165" s="131" t="str">
        <f t="shared" si="1548"/>
        <v>J=</v>
      </c>
      <c r="V1165" s="140">
        <f t="shared" si="1563"/>
        <v>45130</v>
      </c>
      <c r="W1165" s="4"/>
      <c r="X1165" s="4"/>
      <c r="Y1165" s="4"/>
      <c r="AD1165" s="5"/>
      <c r="AI1165" s="13"/>
      <c r="AJ1165" s="13"/>
      <c r="AK1165" s="13"/>
      <c r="AL1165" s="13"/>
      <c r="AM1165" s="13"/>
      <c r="AN1165" s="13"/>
      <c r="AO1165" s="13"/>
      <c r="AP1165" s="13"/>
      <c r="AQ1165" s="13"/>
      <c r="AR1165" s="13"/>
      <c r="AS1165" s="13"/>
      <c r="AT1165" s="13"/>
      <c r="AU1165" s="13"/>
    </row>
    <row r="1166" spans="1:161" x14ac:dyDescent="0.2">
      <c r="A1166" s="125">
        <f t="shared" si="1565"/>
        <v>45130</v>
      </c>
      <c r="B1166" s="123">
        <f t="shared" si="1549"/>
        <v>571.90008354000008</v>
      </c>
      <c r="C1166" s="3">
        <f t="shared" si="1550"/>
        <v>560.13354637999998</v>
      </c>
      <c r="D1166" s="126">
        <f t="shared" si="1551"/>
        <v>1061.635</v>
      </c>
      <c r="E1166" s="175">
        <f>IF(DAY(A1165)=$A$7,VLOOKUP(A1165,[1]A!$A$15:$C$500,3),E1165)</f>
        <v>1067.9190000000001</v>
      </c>
      <c r="F1166" s="127">
        <f t="shared" si="1552"/>
        <v>45070</v>
      </c>
      <c r="G1166" s="122">
        <f t="shared" si="1553"/>
        <v>5.9191718434303819E-3</v>
      </c>
      <c r="H1166" s="128">
        <f t="shared" si="1554"/>
        <v>30</v>
      </c>
      <c r="I1166" s="128">
        <f t="shared" si="1555"/>
        <v>30</v>
      </c>
      <c r="J1166" s="123">
        <f t="shared" si="1556"/>
        <v>1.0059191718434304</v>
      </c>
      <c r="K1166" s="123">
        <v>1</v>
      </c>
      <c r="L1166" s="123">
        <f t="shared" si="1557"/>
        <v>1.0059191700000001</v>
      </c>
      <c r="M1166" s="123">
        <f t="shared" si="1558"/>
        <v>563.44907206000005</v>
      </c>
      <c r="N1166" s="27">
        <f t="shared" si="1567"/>
        <v>38</v>
      </c>
      <c r="O1166" s="122">
        <f t="shared" si="1564"/>
        <v>0.01</v>
      </c>
      <c r="P1166" s="123">
        <f t="shared" si="1559"/>
        <v>5.6344907199999996</v>
      </c>
      <c r="Q1166" s="122">
        <f t="shared" si="1566"/>
        <v>0.1956</v>
      </c>
      <c r="R1166" s="130">
        <f t="shared" si="1560"/>
        <v>1.0149987140000001</v>
      </c>
      <c r="S1166" s="123">
        <f t="shared" si="1561"/>
        <v>8.45101148</v>
      </c>
      <c r="T1166" s="123">
        <f t="shared" si="1562"/>
        <v>14.085502200000001</v>
      </c>
      <c r="U1166" s="131" t="str">
        <f t="shared" si="1548"/>
        <v>J=</v>
      </c>
      <c r="V1166" s="140">
        <f t="shared" si="1563"/>
        <v>45130</v>
      </c>
      <c r="W1166" s="4"/>
      <c r="X1166" s="4"/>
      <c r="Y1166" s="4"/>
      <c r="AD1166" s="5"/>
      <c r="AI1166" s="13"/>
      <c r="AJ1166" s="13"/>
      <c r="AK1166" s="13"/>
      <c r="AL1166" s="13"/>
      <c r="AM1166" s="13"/>
      <c r="AN1166" s="13"/>
      <c r="AO1166" s="13"/>
      <c r="AP1166" s="13"/>
      <c r="AQ1166" s="13"/>
      <c r="AR1166" s="13"/>
      <c r="AS1166" s="13"/>
      <c r="AT1166" s="13"/>
      <c r="AU1166" s="13"/>
    </row>
    <row r="1167" spans="1:161" x14ac:dyDescent="0.2">
      <c r="A1167" s="125">
        <f t="shared" si="1565"/>
        <v>45131</v>
      </c>
      <c r="B1167" s="123">
        <f t="shared" si="1549"/>
        <v>558.21055838999996</v>
      </c>
      <c r="C1167" s="3">
        <f t="shared" si="1550"/>
        <v>557.81458134000002</v>
      </c>
      <c r="D1167" s="126">
        <f t="shared" si="1551"/>
        <v>1067.9190000000001</v>
      </c>
      <c r="E1167" s="175">
        <f>IF(DAY(A1166)=$A$7,VLOOKUP(A1166,[1]A!$A$15:$C$500,3),E1166)</f>
        <v>1075.54</v>
      </c>
      <c r="F1167" s="127">
        <f t="shared" si="1552"/>
        <v>45101</v>
      </c>
      <c r="G1167" s="122">
        <f t="shared" si="1553"/>
        <v>7.1363090271825413E-3</v>
      </c>
      <c r="H1167" s="128">
        <f t="shared" si="1554"/>
        <v>1</v>
      </c>
      <c r="I1167" s="128">
        <f t="shared" si="1555"/>
        <v>31</v>
      </c>
      <c r="J1167" s="123">
        <f t="shared" si="1556"/>
        <v>1.0002294123133224</v>
      </c>
      <c r="K1167" s="123">
        <v>1</v>
      </c>
      <c r="L1167" s="123">
        <f t="shared" si="1557"/>
        <v>1.00022941</v>
      </c>
      <c r="M1167" s="123">
        <f t="shared" si="1558"/>
        <v>557.94254957999999</v>
      </c>
      <c r="N1167" s="27">
        <f t="shared" si="1567"/>
        <v>0</v>
      </c>
      <c r="O1167" s="122">
        <f t="shared" si="1564"/>
        <v>0</v>
      </c>
      <c r="P1167" s="123">
        <f t="shared" si="1559"/>
        <v>0</v>
      </c>
      <c r="Q1167" s="122">
        <f t="shared" si="1566"/>
        <v>0.1956</v>
      </c>
      <c r="R1167" s="130">
        <f t="shared" si="1560"/>
        <v>1.0004803520000001</v>
      </c>
      <c r="S1167" s="123">
        <f t="shared" si="1561"/>
        <v>0.26800880999999999</v>
      </c>
      <c r="T1167" s="123">
        <f t="shared" si="1562"/>
        <v>0</v>
      </c>
      <c r="U1167" s="131" t="str">
        <f t="shared" si="1548"/>
        <v>J=</v>
      </c>
      <c r="V1167" s="140">
        <f t="shared" si="1563"/>
        <v>45161</v>
      </c>
      <c r="W1167" s="28"/>
      <c r="X1167" s="4"/>
      <c r="Y1167" s="4"/>
      <c r="AA1167" s="18"/>
      <c r="AB1167" s="18"/>
      <c r="AC1167" s="18"/>
      <c r="AD1167" s="19"/>
      <c r="AE1167" s="18"/>
      <c r="AF1167" s="18"/>
      <c r="AG1167" s="18"/>
      <c r="AH1167" s="18"/>
      <c r="AI1167" s="17"/>
      <c r="AJ1167" s="17"/>
      <c r="AK1167" s="17"/>
      <c r="AL1167" s="17"/>
      <c r="AM1167" s="17"/>
      <c r="AN1167" s="17"/>
      <c r="AO1167" s="17"/>
      <c r="AP1167" s="17"/>
      <c r="AQ1167" s="17"/>
      <c r="AR1167" s="17"/>
      <c r="AS1167" s="17"/>
      <c r="AT1167" s="17"/>
      <c r="AU1167" s="17"/>
      <c r="AV1167" s="18"/>
      <c r="AW1167" s="18"/>
      <c r="AX1167" s="18"/>
      <c r="AY1167" s="18"/>
      <c r="AZ1167" s="18"/>
      <c r="BA1167" s="18"/>
      <c r="BB1167" s="18"/>
      <c r="BC1167" s="18"/>
      <c r="BD1167" s="18"/>
      <c r="BE1167" s="18"/>
      <c r="BF1167" s="18"/>
      <c r="BG1167" s="18"/>
      <c r="BH1167" s="18"/>
      <c r="BI1167" s="18"/>
      <c r="BJ1167" s="18"/>
      <c r="BK1167" s="18"/>
      <c r="BL1167" s="18"/>
      <c r="BM1167" s="18"/>
      <c r="BN1167" s="18"/>
      <c r="BO1167" s="18"/>
      <c r="BP1167" s="18"/>
      <c r="BQ1167" s="18"/>
      <c r="BR1167" s="18"/>
      <c r="BS1167" s="18"/>
      <c r="BT1167" s="18"/>
      <c r="BU1167" s="18"/>
      <c r="BV1167" s="18"/>
      <c r="BW1167" s="18"/>
      <c r="BX1167" s="18"/>
      <c r="BY1167" s="18"/>
      <c r="BZ1167" s="18"/>
      <c r="CA1167" s="18"/>
      <c r="CB1167" s="18"/>
      <c r="CC1167" s="18"/>
      <c r="CD1167" s="18"/>
      <c r="CE1167" s="18"/>
      <c r="CF1167" s="18"/>
      <c r="CG1167" s="18"/>
      <c r="CH1167" s="18"/>
      <c r="CI1167" s="18"/>
      <c r="CJ1167" s="18"/>
      <c r="CK1167" s="18"/>
      <c r="CL1167" s="18"/>
      <c r="CM1167" s="18"/>
      <c r="CN1167" s="18"/>
      <c r="CO1167" s="18"/>
      <c r="CP1167" s="18"/>
      <c r="CQ1167" s="18"/>
      <c r="CR1167" s="18"/>
      <c r="CS1167" s="18"/>
      <c r="CT1167" s="18"/>
      <c r="CU1167" s="18"/>
      <c r="CV1167" s="18"/>
      <c r="CW1167" s="18"/>
      <c r="CX1167" s="18"/>
      <c r="CY1167" s="18"/>
      <c r="CZ1167" s="18"/>
      <c r="DA1167" s="18"/>
      <c r="DB1167" s="18"/>
      <c r="DC1167" s="18"/>
      <c r="DD1167" s="18"/>
      <c r="DE1167" s="18"/>
      <c r="DF1167" s="18"/>
      <c r="DG1167" s="18"/>
      <c r="DH1167" s="18"/>
      <c r="DI1167" s="18"/>
      <c r="DJ1167" s="18"/>
      <c r="DK1167" s="18"/>
      <c r="DL1167" s="18"/>
      <c r="DM1167" s="18"/>
      <c r="DN1167" s="18"/>
      <c r="DO1167" s="18"/>
      <c r="DP1167" s="18"/>
      <c r="DQ1167" s="18"/>
      <c r="DR1167" s="18"/>
      <c r="DS1167" s="18"/>
      <c r="DT1167" s="18"/>
      <c r="DU1167" s="18"/>
      <c r="DV1167" s="18"/>
      <c r="DW1167" s="18"/>
      <c r="DX1167" s="18"/>
      <c r="DY1167" s="18"/>
      <c r="DZ1167" s="18"/>
      <c r="EA1167" s="18"/>
      <c r="EB1167" s="18"/>
      <c r="EC1167" s="18"/>
      <c r="ED1167" s="18"/>
      <c r="EE1167" s="18"/>
      <c r="EF1167" s="18"/>
      <c r="EG1167" s="18"/>
      <c r="EH1167" s="18"/>
      <c r="EI1167" s="18"/>
      <c r="EJ1167" s="18"/>
      <c r="EK1167" s="18"/>
      <c r="EL1167" s="18"/>
      <c r="EM1167" s="18"/>
      <c r="EN1167" s="18"/>
      <c r="EO1167" s="18"/>
      <c r="EP1167" s="18"/>
      <c r="EQ1167" s="18"/>
      <c r="ER1167" s="18"/>
      <c r="ES1167" s="18"/>
      <c r="ET1167" s="18"/>
      <c r="EU1167" s="18"/>
      <c r="EV1167" s="18"/>
      <c r="EW1167" s="18"/>
      <c r="EX1167" s="18"/>
      <c r="EY1167" s="18"/>
      <c r="EZ1167" s="18"/>
      <c r="FA1167" s="18"/>
      <c r="FB1167" s="18"/>
      <c r="FC1167" s="18"/>
      <c r="FD1167" s="18"/>
      <c r="FE1167" s="18"/>
    </row>
    <row r="1168" spans="1:161" x14ac:dyDescent="0.2">
      <c r="A1168" s="125">
        <f t="shared" si="1565"/>
        <v>45132</v>
      </c>
      <c r="B1168" s="123">
        <f t="shared" si="1549"/>
        <v>558.60681522000004</v>
      </c>
      <c r="C1168" s="3">
        <f t="shared" si="1550"/>
        <v>557.81458134000002</v>
      </c>
      <c r="D1168" s="126">
        <f t="shared" si="1551"/>
        <v>1067.9190000000001</v>
      </c>
      <c r="E1168" s="175">
        <f>IF(DAY(A1167)=$A$7,VLOOKUP(A1167,[1]A!$A$15:$C$500,3),E1167)</f>
        <v>1075.54</v>
      </c>
      <c r="F1168" s="127">
        <f t="shared" si="1552"/>
        <v>45101</v>
      </c>
      <c r="G1168" s="122">
        <f t="shared" si="1553"/>
        <v>7.1363090271825413E-3</v>
      </c>
      <c r="H1168" s="128">
        <f t="shared" si="1554"/>
        <v>2</v>
      </c>
      <c r="I1168" s="128">
        <f t="shared" si="1555"/>
        <v>31</v>
      </c>
      <c r="J1168" s="123">
        <f t="shared" si="1556"/>
        <v>1.0004588772566543</v>
      </c>
      <c r="K1168" s="123">
        <v>1</v>
      </c>
      <c r="L1168" s="123">
        <f t="shared" si="1557"/>
        <v>1.0004588699999999</v>
      </c>
      <c r="M1168" s="123">
        <f t="shared" si="1558"/>
        <v>558.07054571000003</v>
      </c>
      <c r="N1168" s="27">
        <f t="shared" si="1567"/>
        <v>0</v>
      </c>
      <c r="O1168" s="122">
        <f t="shared" si="1564"/>
        <v>0</v>
      </c>
      <c r="P1168" s="123">
        <f t="shared" si="1559"/>
        <v>0</v>
      </c>
      <c r="Q1168" s="122">
        <f t="shared" si="1566"/>
        <v>0.1956</v>
      </c>
      <c r="R1168" s="130">
        <f t="shared" si="1560"/>
        <v>1.0009609349999999</v>
      </c>
      <c r="S1168" s="123">
        <f t="shared" si="1561"/>
        <v>0.53626951</v>
      </c>
      <c r="T1168" s="123">
        <f t="shared" si="1562"/>
        <v>0</v>
      </c>
      <c r="U1168" s="131" t="str">
        <f t="shared" si="1548"/>
        <v>J=</v>
      </c>
      <c r="V1168" s="140">
        <f t="shared" si="1563"/>
        <v>45161</v>
      </c>
      <c r="W1168" s="4"/>
      <c r="X1168" s="4"/>
      <c r="Y1168" s="4"/>
      <c r="AD1168" s="5"/>
      <c r="AI1168" s="13"/>
      <c r="AJ1168" s="13"/>
      <c r="AK1168" s="13"/>
      <c r="AL1168" s="13"/>
      <c r="AM1168" s="13"/>
      <c r="AN1168" s="13"/>
      <c r="AO1168" s="13"/>
      <c r="AP1168" s="13"/>
      <c r="AQ1168" s="13"/>
      <c r="AR1168" s="13"/>
      <c r="AS1168" s="13"/>
      <c r="AT1168" s="13"/>
      <c r="AU1168" s="13"/>
    </row>
    <row r="1169" spans="1:47" x14ac:dyDescent="0.2">
      <c r="A1169" s="125">
        <f t="shared" si="1565"/>
        <v>45133</v>
      </c>
      <c r="B1169" s="123">
        <f t="shared" si="1549"/>
        <v>559.00335754000002</v>
      </c>
      <c r="C1169" s="3">
        <f t="shared" si="1550"/>
        <v>557.81458134000002</v>
      </c>
      <c r="D1169" s="126">
        <f t="shared" si="1551"/>
        <v>1067.9190000000001</v>
      </c>
      <c r="E1169" s="175">
        <f>IF(DAY(A1168)=$A$7,VLOOKUP(A1168,[1]A!$A$15:$C$500,3),E1168)</f>
        <v>1075.54</v>
      </c>
      <c r="F1169" s="127">
        <f t="shared" si="1552"/>
        <v>45101</v>
      </c>
      <c r="G1169" s="122">
        <f t="shared" si="1553"/>
        <v>7.1363090271825413E-3</v>
      </c>
      <c r="H1169" s="128">
        <f t="shared" si="1554"/>
        <v>3</v>
      </c>
      <c r="I1169" s="128">
        <f t="shared" si="1555"/>
        <v>31</v>
      </c>
      <c r="J1169" s="123">
        <f t="shared" si="1556"/>
        <v>1.0006883948420697</v>
      </c>
      <c r="K1169" s="123">
        <v>1</v>
      </c>
      <c r="L1169" s="123">
        <f t="shared" si="1557"/>
        <v>1.0006883900000001</v>
      </c>
      <c r="M1169" s="123">
        <f t="shared" si="1558"/>
        <v>558.19857531000002</v>
      </c>
      <c r="N1169" s="27">
        <f t="shared" si="1567"/>
        <v>0</v>
      </c>
      <c r="O1169" s="122">
        <f t="shared" si="1564"/>
        <v>0</v>
      </c>
      <c r="P1169" s="123">
        <f t="shared" si="1559"/>
        <v>0</v>
      </c>
      <c r="Q1169" s="122">
        <f t="shared" si="1566"/>
        <v>0.1956</v>
      </c>
      <c r="R1169" s="130">
        <f t="shared" si="1560"/>
        <v>1.001441749</v>
      </c>
      <c r="S1169" s="123">
        <f t="shared" si="1561"/>
        <v>0.80478223000000004</v>
      </c>
      <c r="T1169" s="123">
        <f t="shared" si="1562"/>
        <v>0</v>
      </c>
      <c r="U1169" s="131" t="str">
        <f t="shared" si="1548"/>
        <v>J=</v>
      </c>
      <c r="V1169" s="140">
        <f t="shared" si="1563"/>
        <v>45161</v>
      </c>
      <c r="W1169" s="4"/>
      <c r="X1169" s="4"/>
      <c r="Y1169" s="4"/>
      <c r="AD1169" s="5"/>
      <c r="AI1169" s="10"/>
      <c r="AJ1169" s="10"/>
      <c r="AK1169" s="10"/>
      <c r="AL1169" s="10"/>
      <c r="AM1169" s="10"/>
      <c r="AN1169" s="10"/>
      <c r="AO1169" s="10"/>
      <c r="AP1169" s="10"/>
      <c r="AQ1169" s="10"/>
      <c r="AR1169" s="10"/>
      <c r="AS1169" s="10"/>
      <c r="AT1169" s="10"/>
      <c r="AU1169" s="10"/>
    </row>
    <row r="1170" spans="1:47" x14ac:dyDescent="0.2">
      <c r="A1170" s="125">
        <f t="shared" si="1565"/>
        <v>45134</v>
      </c>
      <c r="B1170" s="123">
        <f t="shared" si="1549"/>
        <v>559.40017990000001</v>
      </c>
      <c r="C1170" s="3">
        <f t="shared" si="1550"/>
        <v>557.81458134000002</v>
      </c>
      <c r="D1170" s="126">
        <f t="shared" si="1551"/>
        <v>1067.9190000000001</v>
      </c>
      <c r="E1170" s="175">
        <f>IF(DAY(A1169)=$A$7,VLOOKUP(A1169,[1]A!$A$15:$C$500,3),E1169)</f>
        <v>1075.54</v>
      </c>
      <c r="F1170" s="127">
        <f t="shared" si="1552"/>
        <v>45101</v>
      </c>
      <c r="G1170" s="122">
        <f t="shared" si="1553"/>
        <v>7.1363090271825413E-3</v>
      </c>
      <c r="H1170" s="128">
        <f t="shared" si="1554"/>
        <v>4</v>
      </c>
      <c r="I1170" s="128">
        <f t="shared" si="1555"/>
        <v>31</v>
      </c>
      <c r="J1170" s="123">
        <f t="shared" si="1556"/>
        <v>1.0009179650816453</v>
      </c>
      <c r="K1170" s="123">
        <v>1</v>
      </c>
      <c r="L1170" s="123">
        <f t="shared" si="1557"/>
        <v>1.00091796</v>
      </c>
      <c r="M1170" s="123">
        <f t="shared" si="1558"/>
        <v>558.32663280999998</v>
      </c>
      <c r="N1170" s="27">
        <f t="shared" si="1567"/>
        <v>0</v>
      </c>
      <c r="O1170" s="122">
        <f t="shared" ref="O1170:O1196" si="1568">IF(N1170&gt;0,VLOOKUP(N1170,$X$10:$AD$121,7),0)</f>
        <v>0</v>
      </c>
      <c r="P1170" s="123">
        <f t="shared" si="1559"/>
        <v>0</v>
      </c>
      <c r="Q1170" s="122">
        <f t="shared" si="1566"/>
        <v>0.1956</v>
      </c>
      <c r="R1170" s="130">
        <f t="shared" si="1560"/>
        <v>1.0019227939999999</v>
      </c>
      <c r="S1170" s="123">
        <f t="shared" si="1561"/>
        <v>1.0735470899999999</v>
      </c>
      <c r="T1170" s="123">
        <f t="shared" si="1562"/>
        <v>0</v>
      </c>
      <c r="U1170" s="131" t="str">
        <f t="shared" si="1548"/>
        <v>J=</v>
      </c>
      <c r="V1170" s="140">
        <f t="shared" si="1563"/>
        <v>45161</v>
      </c>
      <c r="W1170" s="4"/>
      <c r="X1170" s="4"/>
      <c r="Y1170" s="4"/>
      <c r="AD1170" s="5"/>
      <c r="AI1170" s="10"/>
      <c r="AJ1170" s="10"/>
      <c r="AK1170" s="10"/>
      <c r="AL1170" s="10"/>
      <c r="AM1170" s="10"/>
      <c r="AN1170" s="10"/>
      <c r="AO1170" s="10"/>
      <c r="AP1170" s="10"/>
      <c r="AQ1170" s="10"/>
      <c r="AR1170" s="10"/>
      <c r="AS1170" s="10"/>
      <c r="AT1170" s="10"/>
      <c r="AU1170" s="10"/>
    </row>
    <row r="1171" spans="1:47" x14ac:dyDescent="0.2">
      <c r="A1171" s="125">
        <f t="shared" si="1565"/>
        <v>45135</v>
      </c>
      <c r="B1171" s="123">
        <f t="shared" si="1549"/>
        <v>559.79728241999999</v>
      </c>
      <c r="C1171" s="3">
        <f t="shared" si="1550"/>
        <v>557.81458134000002</v>
      </c>
      <c r="D1171" s="126">
        <f t="shared" si="1551"/>
        <v>1067.9190000000001</v>
      </c>
      <c r="E1171" s="175">
        <f>IF(DAY(A1170)=$A$7,VLOOKUP(A1170,[1]A!$A$15:$C$500,3),E1170)</f>
        <v>1075.54</v>
      </c>
      <c r="F1171" s="127">
        <f t="shared" si="1552"/>
        <v>45101</v>
      </c>
      <c r="G1171" s="122">
        <f t="shared" si="1553"/>
        <v>7.1363090271825413E-3</v>
      </c>
      <c r="H1171" s="128">
        <f t="shared" si="1554"/>
        <v>5</v>
      </c>
      <c r="I1171" s="128">
        <f t="shared" si="1555"/>
        <v>31</v>
      </c>
      <c r="J1171" s="123">
        <f t="shared" si="1556"/>
        <v>1.0011475879874607</v>
      </c>
      <c r="K1171" s="123">
        <v>1</v>
      </c>
      <c r="L1171" s="123">
        <f t="shared" si="1557"/>
        <v>1.00114758</v>
      </c>
      <c r="M1171" s="123">
        <f t="shared" si="1558"/>
        <v>558.45471818999999</v>
      </c>
      <c r="N1171" s="27">
        <f t="shared" si="1567"/>
        <v>0</v>
      </c>
      <c r="O1171" s="122">
        <f t="shared" si="1568"/>
        <v>0</v>
      </c>
      <c r="P1171" s="123">
        <f t="shared" si="1559"/>
        <v>0</v>
      </c>
      <c r="Q1171" s="122">
        <f t="shared" si="1566"/>
        <v>0.1956</v>
      </c>
      <c r="R1171" s="130">
        <f t="shared" si="1560"/>
        <v>1.0024040700000001</v>
      </c>
      <c r="S1171" s="123">
        <f t="shared" si="1561"/>
        <v>1.34256423</v>
      </c>
      <c r="T1171" s="123">
        <f t="shared" si="1562"/>
        <v>0</v>
      </c>
      <c r="U1171" s="131" t="str">
        <f t="shared" si="1548"/>
        <v>J=</v>
      </c>
      <c r="V1171" s="140">
        <f t="shared" si="1563"/>
        <v>45161</v>
      </c>
      <c r="W1171" s="4"/>
      <c r="X1171" s="4"/>
      <c r="Y1171" s="4"/>
      <c r="AD1171" s="5"/>
      <c r="AI1171" s="10"/>
      <c r="AJ1171" s="10"/>
      <c r="AK1171" s="10"/>
      <c r="AL1171" s="10"/>
      <c r="AM1171" s="10"/>
      <c r="AN1171" s="10"/>
      <c r="AO1171" s="10"/>
      <c r="AP1171" s="10"/>
      <c r="AQ1171" s="10"/>
      <c r="AR1171" s="10"/>
      <c r="AS1171" s="10"/>
      <c r="AT1171" s="10"/>
      <c r="AU1171" s="10"/>
    </row>
    <row r="1172" spans="1:47" x14ac:dyDescent="0.2">
      <c r="A1172" s="125">
        <f t="shared" si="1565"/>
        <v>45136</v>
      </c>
      <c r="B1172" s="123">
        <f t="shared" si="1549"/>
        <v>560.19467082999995</v>
      </c>
      <c r="C1172" s="3">
        <f t="shared" si="1550"/>
        <v>557.81458134000002</v>
      </c>
      <c r="D1172" s="126">
        <f t="shared" si="1551"/>
        <v>1067.9190000000001</v>
      </c>
      <c r="E1172" s="175">
        <f>IF(DAY(A1171)=$A$7,VLOOKUP(A1171,[1]A!$A$15:$C$500,3),E1171)</f>
        <v>1075.54</v>
      </c>
      <c r="F1172" s="127">
        <f t="shared" si="1552"/>
        <v>45101</v>
      </c>
      <c r="G1172" s="122">
        <f t="shared" si="1553"/>
        <v>7.1363090271825413E-3</v>
      </c>
      <c r="H1172" s="128">
        <f t="shared" si="1554"/>
        <v>6</v>
      </c>
      <c r="I1172" s="128">
        <f t="shared" si="1555"/>
        <v>31</v>
      </c>
      <c r="J1172" s="123">
        <f t="shared" si="1556"/>
        <v>1.0013772635715981</v>
      </c>
      <c r="K1172" s="123">
        <v>1</v>
      </c>
      <c r="L1172" s="123">
        <f t="shared" si="1557"/>
        <v>1.0013772599999999</v>
      </c>
      <c r="M1172" s="123">
        <f t="shared" si="1558"/>
        <v>558.58283704999997</v>
      </c>
      <c r="N1172" s="27">
        <f t="shared" si="1567"/>
        <v>0</v>
      </c>
      <c r="O1172" s="122">
        <f t="shared" si="1568"/>
        <v>0</v>
      </c>
      <c r="P1172" s="123">
        <f t="shared" si="1559"/>
        <v>0</v>
      </c>
      <c r="Q1172" s="122">
        <f t="shared" si="1566"/>
        <v>0.1956</v>
      </c>
      <c r="R1172" s="130">
        <f t="shared" si="1560"/>
        <v>1.002885577</v>
      </c>
      <c r="S1172" s="123">
        <f t="shared" si="1561"/>
        <v>1.61183378</v>
      </c>
      <c r="T1172" s="123">
        <f t="shared" si="1562"/>
        <v>0</v>
      </c>
      <c r="U1172" s="131" t="str">
        <f t="shared" si="1548"/>
        <v>J=</v>
      </c>
      <c r="V1172" s="140">
        <f t="shared" si="1563"/>
        <v>45161</v>
      </c>
      <c r="W1172" s="4"/>
      <c r="X1172" s="4"/>
      <c r="Y1172" s="4"/>
      <c r="AD1172" s="5"/>
      <c r="AI1172" s="10"/>
      <c r="AJ1172" s="10"/>
      <c r="AK1172" s="10"/>
      <c r="AL1172" s="10"/>
      <c r="AM1172" s="10"/>
      <c r="AN1172" s="10"/>
      <c r="AO1172" s="10"/>
      <c r="AP1172" s="10"/>
      <c r="AQ1172" s="10"/>
      <c r="AR1172" s="10"/>
      <c r="AS1172" s="10"/>
      <c r="AT1172" s="10"/>
      <c r="AU1172" s="10"/>
    </row>
    <row r="1173" spans="1:47" x14ac:dyDescent="0.2">
      <c r="A1173" s="125">
        <f t="shared" si="1565"/>
        <v>45137</v>
      </c>
      <c r="B1173" s="123">
        <f t="shared" si="1549"/>
        <v>560.59233965999999</v>
      </c>
      <c r="C1173" s="3">
        <f t="shared" si="1550"/>
        <v>557.81458134000002</v>
      </c>
      <c r="D1173" s="126">
        <f t="shared" si="1551"/>
        <v>1067.9190000000001</v>
      </c>
      <c r="E1173" s="175">
        <f>IF(DAY(A1172)=$A$7,VLOOKUP(A1172,[1]A!$A$15:$C$500,3),E1172)</f>
        <v>1075.54</v>
      </c>
      <c r="F1173" s="127">
        <f t="shared" si="1552"/>
        <v>45101</v>
      </c>
      <c r="G1173" s="122">
        <f t="shared" si="1553"/>
        <v>7.1363090271825413E-3</v>
      </c>
      <c r="H1173" s="128">
        <f t="shared" si="1554"/>
        <v>7</v>
      </c>
      <c r="I1173" s="128">
        <f t="shared" si="1555"/>
        <v>31</v>
      </c>
      <c r="J1173" s="123">
        <f t="shared" si="1556"/>
        <v>1.0016069918461423</v>
      </c>
      <c r="K1173" s="123">
        <v>1</v>
      </c>
      <c r="L1173" s="123">
        <f t="shared" si="1557"/>
        <v>1.00160699</v>
      </c>
      <c r="M1173" s="123">
        <f t="shared" si="1558"/>
        <v>558.71098379</v>
      </c>
      <c r="N1173" s="27">
        <f t="shared" si="1567"/>
        <v>0</v>
      </c>
      <c r="O1173" s="122">
        <f t="shared" si="1568"/>
        <v>0</v>
      </c>
      <c r="P1173" s="123">
        <f t="shared" si="1559"/>
        <v>0</v>
      </c>
      <c r="Q1173" s="122">
        <f t="shared" si="1566"/>
        <v>0.1956</v>
      </c>
      <c r="R1173" s="130">
        <f t="shared" si="1560"/>
        <v>1.003367315</v>
      </c>
      <c r="S1173" s="123">
        <f t="shared" si="1561"/>
        <v>1.8813558699999999</v>
      </c>
      <c r="T1173" s="123">
        <f t="shared" si="1562"/>
        <v>0</v>
      </c>
      <c r="U1173" s="131" t="str">
        <f t="shared" si="1548"/>
        <v>J=</v>
      </c>
      <c r="V1173" s="140">
        <f t="shared" si="1563"/>
        <v>45161</v>
      </c>
      <c r="W1173" s="4"/>
      <c r="X1173" s="4"/>
      <c r="Y1173" s="4"/>
      <c r="AD1173" s="5"/>
      <c r="AI1173" s="10"/>
      <c r="AJ1173" s="10"/>
      <c r="AK1173" s="10"/>
      <c r="AL1173" s="10"/>
      <c r="AM1173" s="10"/>
      <c r="AN1173" s="10"/>
      <c r="AO1173" s="10"/>
      <c r="AP1173" s="10"/>
      <c r="AQ1173" s="10"/>
      <c r="AR1173" s="10"/>
      <c r="AS1173" s="10"/>
      <c r="AT1173" s="10"/>
      <c r="AU1173" s="10"/>
    </row>
    <row r="1174" spans="1:47" x14ac:dyDescent="0.2">
      <c r="A1174" s="125">
        <f t="shared" si="1565"/>
        <v>45138</v>
      </c>
      <c r="B1174" s="123">
        <f t="shared" si="1549"/>
        <v>560.99028959999998</v>
      </c>
      <c r="C1174" s="3">
        <f t="shared" si="1550"/>
        <v>557.81458134000002</v>
      </c>
      <c r="D1174" s="126">
        <f t="shared" si="1551"/>
        <v>1067.9190000000001</v>
      </c>
      <c r="E1174" s="175">
        <f>IF(DAY(A1173)=$A$7,VLOOKUP(A1173,[1]A!$A$15:$C$500,3),E1173)</f>
        <v>1075.54</v>
      </c>
      <c r="F1174" s="127">
        <f t="shared" si="1552"/>
        <v>45101</v>
      </c>
      <c r="G1174" s="122">
        <f t="shared" si="1553"/>
        <v>7.1363090271825413E-3</v>
      </c>
      <c r="H1174" s="128">
        <f t="shared" si="1554"/>
        <v>8</v>
      </c>
      <c r="I1174" s="128">
        <f t="shared" si="1555"/>
        <v>31</v>
      </c>
      <c r="J1174" s="123">
        <f t="shared" si="1556"/>
        <v>1.0018367728231816</v>
      </c>
      <c r="K1174" s="123">
        <v>1</v>
      </c>
      <c r="L1174" s="123">
        <f t="shared" si="1557"/>
        <v>1.0018367699999999</v>
      </c>
      <c r="M1174" s="123">
        <f t="shared" si="1558"/>
        <v>558.83915841999999</v>
      </c>
      <c r="N1174" s="27">
        <f t="shared" si="1567"/>
        <v>0</v>
      </c>
      <c r="O1174" s="122">
        <f t="shared" si="1568"/>
        <v>0</v>
      </c>
      <c r="P1174" s="123">
        <f t="shared" si="1559"/>
        <v>0</v>
      </c>
      <c r="Q1174" s="122">
        <f t="shared" si="1566"/>
        <v>0.1956</v>
      </c>
      <c r="R1174" s="130">
        <f t="shared" si="1560"/>
        <v>1.003849285</v>
      </c>
      <c r="S1174" s="123">
        <f t="shared" si="1561"/>
        <v>2.1511311800000001</v>
      </c>
      <c r="T1174" s="123">
        <f t="shared" si="1562"/>
        <v>0</v>
      </c>
      <c r="U1174" s="131" t="str">
        <f t="shared" si="1548"/>
        <v>J=</v>
      </c>
      <c r="V1174" s="140">
        <f t="shared" si="1563"/>
        <v>45161</v>
      </c>
      <c r="W1174" s="4"/>
      <c r="X1174" s="4"/>
      <c r="Y1174" s="4"/>
      <c r="AD1174" s="5"/>
      <c r="AI1174" s="10"/>
      <c r="AJ1174" s="10"/>
      <c r="AK1174" s="10"/>
      <c r="AL1174" s="10"/>
      <c r="AM1174" s="10"/>
      <c r="AN1174" s="10"/>
      <c r="AO1174" s="10"/>
      <c r="AP1174" s="10"/>
      <c r="AQ1174" s="10"/>
      <c r="AR1174" s="10"/>
      <c r="AS1174" s="10"/>
      <c r="AT1174" s="10"/>
      <c r="AU1174" s="10"/>
    </row>
    <row r="1175" spans="1:47" x14ac:dyDescent="0.2">
      <c r="A1175" s="125">
        <f t="shared" si="1565"/>
        <v>45139</v>
      </c>
      <c r="B1175" s="123">
        <f t="shared" si="1549"/>
        <v>561.38852080000004</v>
      </c>
      <c r="C1175" s="3">
        <f t="shared" si="1550"/>
        <v>557.81458134000002</v>
      </c>
      <c r="D1175" s="126">
        <f t="shared" si="1551"/>
        <v>1067.9190000000001</v>
      </c>
      <c r="E1175" s="175">
        <f>IF(DAY(A1174)=$A$7,VLOOKUP(A1174,[1]A!$A$15:$C$500,3),E1174)</f>
        <v>1075.54</v>
      </c>
      <c r="F1175" s="127">
        <f t="shared" si="1552"/>
        <v>45101</v>
      </c>
      <c r="G1175" s="122">
        <f t="shared" si="1553"/>
        <v>7.1363090271825413E-3</v>
      </c>
      <c r="H1175" s="128">
        <f t="shared" si="1554"/>
        <v>9</v>
      </c>
      <c r="I1175" s="128">
        <f t="shared" si="1555"/>
        <v>31</v>
      </c>
      <c r="J1175" s="123">
        <f t="shared" si="1556"/>
        <v>1.0020666065148065</v>
      </c>
      <c r="K1175" s="123">
        <v>1</v>
      </c>
      <c r="L1175" s="123">
        <f t="shared" si="1557"/>
        <v>1.0020666</v>
      </c>
      <c r="M1175" s="123">
        <f t="shared" si="1558"/>
        <v>558.96736095000006</v>
      </c>
      <c r="N1175" s="27">
        <f t="shared" si="1567"/>
        <v>0</v>
      </c>
      <c r="O1175" s="122">
        <f t="shared" si="1568"/>
        <v>0</v>
      </c>
      <c r="P1175" s="123">
        <f t="shared" si="1559"/>
        <v>0</v>
      </c>
      <c r="Q1175" s="122">
        <f t="shared" si="1566"/>
        <v>0.1956</v>
      </c>
      <c r="R1175" s="130">
        <f t="shared" si="1560"/>
        <v>1.004331487</v>
      </c>
      <c r="S1175" s="123">
        <f t="shared" si="1561"/>
        <v>2.42115985</v>
      </c>
      <c r="T1175" s="123">
        <f t="shared" si="1562"/>
        <v>0</v>
      </c>
      <c r="U1175" s="131" t="str">
        <f t="shared" si="1548"/>
        <v>J=</v>
      </c>
      <c r="V1175" s="140">
        <f t="shared" si="1563"/>
        <v>45161</v>
      </c>
      <c r="W1175" s="4"/>
      <c r="X1175" s="4"/>
      <c r="Y1175" s="4"/>
      <c r="AD1175" s="5"/>
      <c r="AI1175" s="10"/>
      <c r="AJ1175" s="10"/>
      <c r="AK1175" s="10"/>
      <c r="AL1175" s="10"/>
      <c r="AM1175" s="10"/>
      <c r="AN1175" s="10"/>
      <c r="AO1175" s="10"/>
      <c r="AP1175" s="10"/>
      <c r="AQ1175" s="10"/>
      <c r="AR1175" s="10"/>
      <c r="AS1175" s="10"/>
      <c r="AT1175" s="10"/>
      <c r="AU1175" s="10"/>
    </row>
    <row r="1176" spans="1:47" x14ac:dyDescent="0.2">
      <c r="A1176" s="125">
        <f t="shared" si="1565"/>
        <v>45140</v>
      </c>
      <c r="B1176" s="123">
        <f t="shared" si="1549"/>
        <v>561.78703840999992</v>
      </c>
      <c r="C1176" s="3">
        <f t="shared" si="1550"/>
        <v>557.81458134000002</v>
      </c>
      <c r="D1176" s="126">
        <f t="shared" si="1551"/>
        <v>1067.9190000000001</v>
      </c>
      <c r="E1176" s="175">
        <f>IF(DAY(A1175)=$A$7,VLOOKUP(A1175,[1]A!$A$15:$C$500,3),E1175)</f>
        <v>1075.54</v>
      </c>
      <c r="F1176" s="127">
        <f t="shared" si="1552"/>
        <v>45101</v>
      </c>
      <c r="G1176" s="122">
        <f t="shared" si="1553"/>
        <v>7.1363090271825413E-3</v>
      </c>
      <c r="H1176" s="128">
        <f t="shared" si="1554"/>
        <v>10</v>
      </c>
      <c r="I1176" s="128">
        <f t="shared" si="1555"/>
        <v>31</v>
      </c>
      <c r="J1176" s="123">
        <f t="shared" si="1556"/>
        <v>1.0022964929331102</v>
      </c>
      <c r="K1176" s="123">
        <v>1</v>
      </c>
      <c r="L1176" s="123">
        <f t="shared" si="1557"/>
        <v>1.00229649</v>
      </c>
      <c r="M1176" s="123">
        <f t="shared" si="1558"/>
        <v>559.09559693999995</v>
      </c>
      <c r="N1176" s="27">
        <f t="shared" si="1567"/>
        <v>0</v>
      </c>
      <c r="O1176" s="122">
        <f t="shared" si="1568"/>
        <v>0</v>
      </c>
      <c r="P1176" s="123">
        <f t="shared" si="1559"/>
        <v>0</v>
      </c>
      <c r="Q1176" s="122">
        <f t="shared" si="1566"/>
        <v>0.1956</v>
      </c>
      <c r="R1176" s="130">
        <f t="shared" si="1560"/>
        <v>1.0048139199999999</v>
      </c>
      <c r="S1176" s="123">
        <f t="shared" si="1561"/>
        <v>2.69144147</v>
      </c>
      <c r="T1176" s="123">
        <f t="shared" si="1562"/>
        <v>0</v>
      </c>
      <c r="U1176" s="131" t="str">
        <f t="shared" si="1548"/>
        <v>J=</v>
      </c>
      <c r="V1176" s="140">
        <f t="shared" si="1563"/>
        <v>45161</v>
      </c>
      <c r="W1176" s="4"/>
      <c r="X1176" s="4"/>
      <c r="Y1176" s="4"/>
      <c r="AD1176" s="5"/>
      <c r="AI1176" s="10"/>
      <c r="AJ1176" s="10"/>
      <c r="AK1176" s="10"/>
      <c r="AL1176" s="10"/>
      <c r="AM1176" s="10"/>
      <c r="AN1176" s="10"/>
      <c r="AO1176" s="10"/>
      <c r="AP1176" s="10"/>
      <c r="AQ1176" s="10"/>
      <c r="AR1176" s="10"/>
      <c r="AS1176" s="10"/>
      <c r="AT1176" s="10"/>
      <c r="AU1176" s="10"/>
    </row>
    <row r="1177" spans="1:47" x14ac:dyDescent="0.2">
      <c r="A1177" s="125">
        <f t="shared" si="1565"/>
        <v>45141</v>
      </c>
      <c r="B1177" s="123">
        <f t="shared" si="1549"/>
        <v>562.18583698000009</v>
      </c>
      <c r="C1177" s="3">
        <f t="shared" si="1550"/>
        <v>557.81458134000002</v>
      </c>
      <c r="D1177" s="126">
        <f t="shared" si="1551"/>
        <v>1067.9190000000001</v>
      </c>
      <c r="E1177" s="175">
        <f>IF(DAY(A1176)=$A$7,VLOOKUP(A1176,[1]A!$A$15:$C$500,3),E1176)</f>
        <v>1075.54</v>
      </c>
      <c r="F1177" s="127">
        <f t="shared" si="1552"/>
        <v>45101</v>
      </c>
      <c r="G1177" s="122">
        <f t="shared" si="1553"/>
        <v>7.1363090271825413E-3</v>
      </c>
      <c r="H1177" s="128">
        <f t="shared" si="1554"/>
        <v>11</v>
      </c>
      <c r="I1177" s="128">
        <f t="shared" si="1555"/>
        <v>31</v>
      </c>
      <c r="J1177" s="123">
        <f t="shared" si="1556"/>
        <v>1.002526432090189</v>
      </c>
      <c r="K1177" s="123">
        <v>1</v>
      </c>
      <c r="L1177" s="123">
        <f t="shared" si="1557"/>
        <v>1.0025264300000001</v>
      </c>
      <c r="M1177" s="123">
        <f t="shared" si="1558"/>
        <v>559.22386083000004</v>
      </c>
      <c r="N1177" s="27">
        <f t="shared" si="1567"/>
        <v>0</v>
      </c>
      <c r="O1177" s="122">
        <f t="shared" si="1568"/>
        <v>0</v>
      </c>
      <c r="P1177" s="123">
        <f t="shared" si="1559"/>
        <v>0</v>
      </c>
      <c r="Q1177" s="122">
        <f t="shared" si="1566"/>
        <v>0.1956</v>
      </c>
      <c r="R1177" s="130">
        <f t="shared" si="1560"/>
        <v>1.0052965840000001</v>
      </c>
      <c r="S1177" s="123">
        <f t="shared" si="1561"/>
        <v>2.9619761499999999</v>
      </c>
      <c r="T1177" s="123">
        <f t="shared" si="1562"/>
        <v>0</v>
      </c>
      <c r="U1177" s="131" t="str">
        <f t="shared" si="1548"/>
        <v>J=</v>
      </c>
      <c r="V1177" s="140">
        <f t="shared" si="1563"/>
        <v>45161</v>
      </c>
      <c r="W1177" s="4"/>
      <c r="X1177" s="4"/>
      <c r="Y1177" s="4"/>
      <c r="AD1177" s="5"/>
      <c r="AI1177" s="10"/>
      <c r="AJ1177" s="10"/>
      <c r="AK1177" s="10"/>
      <c r="AL1177" s="10"/>
      <c r="AM1177" s="10"/>
      <c r="AN1177" s="10"/>
      <c r="AO1177" s="10"/>
      <c r="AP1177" s="10"/>
      <c r="AQ1177" s="10"/>
      <c r="AR1177" s="10"/>
      <c r="AS1177" s="10"/>
      <c r="AT1177" s="10"/>
      <c r="AU1177" s="10"/>
    </row>
    <row r="1178" spans="1:47" x14ac:dyDescent="0.2">
      <c r="A1178" s="125">
        <f t="shared" si="1565"/>
        <v>45142</v>
      </c>
      <c r="B1178" s="123">
        <f t="shared" si="1549"/>
        <v>562.58491772999992</v>
      </c>
      <c r="C1178" s="3">
        <f t="shared" si="1550"/>
        <v>557.81458134000002</v>
      </c>
      <c r="D1178" s="126">
        <f t="shared" si="1551"/>
        <v>1067.9190000000001</v>
      </c>
      <c r="E1178" s="175">
        <f>IF(DAY(A1177)=$A$7,VLOOKUP(A1177,[1]A!$A$15:$C$500,3),E1177)</f>
        <v>1075.54</v>
      </c>
      <c r="F1178" s="127">
        <f t="shared" si="1552"/>
        <v>45101</v>
      </c>
      <c r="G1178" s="122">
        <f t="shared" si="1553"/>
        <v>7.1363090271825413E-3</v>
      </c>
      <c r="H1178" s="128">
        <f t="shared" si="1554"/>
        <v>12</v>
      </c>
      <c r="I1178" s="128">
        <f t="shared" si="1555"/>
        <v>31</v>
      </c>
      <c r="J1178" s="123">
        <f t="shared" si="1556"/>
        <v>1.0027564239981417</v>
      </c>
      <c r="K1178" s="123">
        <v>1</v>
      </c>
      <c r="L1178" s="123">
        <f t="shared" si="1557"/>
        <v>1.0027564200000001</v>
      </c>
      <c r="M1178" s="123">
        <f t="shared" si="1558"/>
        <v>559.35215259999995</v>
      </c>
      <c r="N1178" s="27">
        <f t="shared" si="1567"/>
        <v>0</v>
      </c>
      <c r="O1178" s="122">
        <f t="shared" si="1568"/>
        <v>0</v>
      </c>
      <c r="P1178" s="123">
        <f t="shared" si="1559"/>
        <v>0</v>
      </c>
      <c r="Q1178" s="122">
        <f t="shared" si="1566"/>
        <v>0.1956</v>
      </c>
      <c r="R1178" s="130">
        <f t="shared" si="1560"/>
        <v>1.005779481</v>
      </c>
      <c r="S1178" s="123">
        <f t="shared" si="1561"/>
        <v>3.2327651300000002</v>
      </c>
      <c r="T1178" s="123">
        <f t="shared" si="1562"/>
        <v>0</v>
      </c>
      <c r="U1178" s="131" t="str">
        <f t="shared" si="1548"/>
        <v>J=</v>
      </c>
      <c r="V1178" s="140">
        <f t="shared" si="1563"/>
        <v>45161</v>
      </c>
      <c r="W1178" s="4"/>
      <c r="X1178" s="4"/>
      <c r="Y1178" s="4"/>
      <c r="AD1178" s="5"/>
      <c r="AI1178" s="10"/>
      <c r="AJ1178" s="10"/>
      <c r="AK1178" s="10"/>
      <c r="AL1178" s="10"/>
      <c r="AM1178" s="10"/>
      <c r="AN1178" s="10"/>
      <c r="AO1178" s="10"/>
      <c r="AP1178" s="10"/>
      <c r="AQ1178" s="10"/>
      <c r="AR1178" s="10"/>
      <c r="AS1178" s="10"/>
      <c r="AT1178" s="10"/>
      <c r="AU1178" s="10"/>
    </row>
    <row r="1179" spans="1:47" x14ac:dyDescent="0.2">
      <c r="A1179" s="125">
        <f t="shared" si="1565"/>
        <v>45143</v>
      </c>
      <c r="B1179" s="123">
        <f t="shared" si="1549"/>
        <v>562.9842797099999</v>
      </c>
      <c r="C1179" s="3">
        <f t="shared" si="1550"/>
        <v>557.81458134000002</v>
      </c>
      <c r="D1179" s="126">
        <f t="shared" si="1551"/>
        <v>1067.9190000000001</v>
      </c>
      <c r="E1179" s="175">
        <f>IF(DAY(A1178)=$A$7,VLOOKUP(A1178,[1]A!$A$15:$C$500,3),E1178)</f>
        <v>1075.54</v>
      </c>
      <c r="F1179" s="127">
        <f t="shared" si="1552"/>
        <v>45101</v>
      </c>
      <c r="G1179" s="122">
        <f t="shared" si="1553"/>
        <v>7.1363090271825413E-3</v>
      </c>
      <c r="H1179" s="128">
        <f t="shared" si="1554"/>
        <v>13</v>
      </c>
      <c r="I1179" s="128">
        <f t="shared" si="1555"/>
        <v>31</v>
      </c>
      <c r="J1179" s="123">
        <f t="shared" si="1556"/>
        <v>1.0029864686690699</v>
      </c>
      <c r="K1179" s="123">
        <v>1</v>
      </c>
      <c r="L1179" s="123">
        <f t="shared" si="1557"/>
        <v>1.00298646</v>
      </c>
      <c r="M1179" s="123">
        <f t="shared" si="1558"/>
        <v>559.48047226999995</v>
      </c>
      <c r="N1179" s="27">
        <f t="shared" si="1567"/>
        <v>0</v>
      </c>
      <c r="O1179" s="122">
        <f t="shared" si="1568"/>
        <v>0</v>
      </c>
      <c r="P1179" s="123">
        <f t="shared" si="1559"/>
        <v>0</v>
      </c>
      <c r="Q1179" s="122">
        <f t="shared" si="1566"/>
        <v>0.1956</v>
      </c>
      <c r="R1179" s="130">
        <f t="shared" si="1560"/>
        <v>1.006262609</v>
      </c>
      <c r="S1179" s="123">
        <f t="shared" si="1561"/>
        <v>3.5038074400000001</v>
      </c>
      <c r="T1179" s="123">
        <f t="shared" si="1562"/>
        <v>0</v>
      </c>
      <c r="U1179" s="131" t="str">
        <f t="shared" si="1548"/>
        <v>J=</v>
      </c>
      <c r="V1179" s="140">
        <f t="shared" si="1563"/>
        <v>45161</v>
      </c>
      <c r="W1179" s="4"/>
      <c r="X1179" s="4"/>
      <c r="Y1179" s="4"/>
      <c r="AD1179" s="5"/>
      <c r="AI1179" s="10"/>
      <c r="AJ1179" s="10"/>
      <c r="AK1179" s="10"/>
      <c r="AL1179" s="10"/>
      <c r="AM1179" s="10"/>
      <c r="AN1179" s="10"/>
      <c r="AO1179" s="10"/>
      <c r="AP1179" s="10"/>
      <c r="AQ1179" s="10"/>
      <c r="AR1179" s="10"/>
      <c r="AS1179" s="10"/>
      <c r="AT1179" s="10"/>
      <c r="AU1179" s="10"/>
    </row>
    <row r="1180" spans="1:47" x14ac:dyDescent="0.2">
      <c r="A1180" s="125">
        <f t="shared" si="1565"/>
        <v>45144</v>
      </c>
      <c r="B1180" s="123">
        <f t="shared" si="1549"/>
        <v>563.38392973999999</v>
      </c>
      <c r="C1180" s="3">
        <f t="shared" si="1550"/>
        <v>557.81458134000002</v>
      </c>
      <c r="D1180" s="126">
        <f t="shared" si="1551"/>
        <v>1067.9190000000001</v>
      </c>
      <c r="E1180" s="175">
        <f>IF(DAY(A1179)=$A$7,VLOOKUP(A1179,[1]A!$A$15:$C$500,3),E1179)</f>
        <v>1075.54</v>
      </c>
      <c r="F1180" s="127">
        <f t="shared" si="1552"/>
        <v>45101</v>
      </c>
      <c r="G1180" s="122">
        <f t="shared" si="1553"/>
        <v>7.1363090271825413E-3</v>
      </c>
      <c r="H1180" s="128">
        <f t="shared" si="1554"/>
        <v>14</v>
      </c>
      <c r="I1180" s="128">
        <f t="shared" si="1555"/>
        <v>31</v>
      </c>
      <c r="J1180" s="123">
        <f t="shared" si="1556"/>
        <v>1.0032165661150783</v>
      </c>
      <c r="K1180" s="123">
        <v>1</v>
      </c>
      <c r="L1180" s="123">
        <f t="shared" si="1557"/>
        <v>1.00321656</v>
      </c>
      <c r="M1180" s="123">
        <f t="shared" si="1558"/>
        <v>559.6088254</v>
      </c>
      <c r="N1180" s="27">
        <f t="shared" si="1567"/>
        <v>0</v>
      </c>
      <c r="O1180" s="122">
        <f t="shared" si="1568"/>
        <v>0</v>
      </c>
      <c r="P1180" s="123">
        <f t="shared" si="1559"/>
        <v>0</v>
      </c>
      <c r="Q1180" s="122">
        <f t="shared" si="1566"/>
        <v>0.1956</v>
      </c>
      <c r="R1180" s="130">
        <f t="shared" si="1560"/>
        <v>1.0067459700000001</v>
      </c>
      <c r="S1180" s="123">
        <f t="shared" si="1561"/>
        <v>3.7751043399999999</v>
      </c>
      <c r="T1180" s="123">
        <f t="shared" si="1562"/>
        <v>0</v>
      </c>
      <c r="U1180" s="131" t="str">
        <f t="shared" si="1548"/>
        <v>J=</v>
      </c>
      <c r="V1180" s="140">
        <f t="shared" si="1563"/>
        <v>45161</v>
      </c>
      <c r="W1180" s="4"/>
      <c r="X1180" s="4"/>
      <c r="Y1180" s="4"/>
      <c r="AD1180" s="5"/>
      <c r="AI1180" s="10"/>
      <c r="AJ1180" s="10"/>
      <c r="AK1180" s="10"/>
      <c r="AL1180" s="10"/>
      <c r="AM1180" s="10"/>
      <c r="AN1180" s="10"/>
      <c r="AO1180" s="10"/>
      <c r="AP1180" s="10"/>
      <c r="AQ1180" s="10"/>
      <c r="AR1180" s="10"/>
      <c r="AS1180" s="10"/>
      <c r="AT1180" s="10"/>
      <c r="AU1180" s="10"/>
    </row>
    <row r="1181" spans="1:47" x14ac:dyDescent="0.2">
      <c r="A1181" s="125">
        <f t="shared" si="1565"/>
        <v>45145</v>
      </c>
      <c r="B1181" s="123">
        <f t="shared" si="1549"/>
        <v>563.78386181999997</v>
      </c>
      <c r="C1181" s="3">
        <f t="shared" si="1550"/>
        <v>557.81458134000002</v>
      </c>
      <c r="D1181" s="126">
        <f t="shared" si="1551"/>
        <v>1067.9190000000001</v>
      </c>
      <c r="E1181" s="175">
        <f>IF(DAY(A1180)=$A$7,VLOOKUP(A1180,[1]A!$A$15:$C$500,3),E1180)</f>
        <v>1075.54</v>
      </c>
      <c r="F1181" s="127">
        <f t="shared" si="1552"/>
        <v>45101</v>
      </c>
      <c r="G1181" s="122">
        <f t="shared" si="1553"/>
        <v>7.1363090271825413E-3</v>
      </c>
      <c r="H1181" s="128">
        <f t="shared" si="1554"/>
        <v>15</v>
      </c>
      <c r="I1181" s="128">
        <f t="shared" si="1555"/>
        <v>31</v>
      </c>
      <c r="J1181" s="123">
        <f t="shared" si="1556"/>
        <v>1.0034467163482741</v>
      </c>
      <c r="K1181" s="123">
        <v>1</v>
      </c>
      <c r="L1181" s="123">
        <f t="shared" si="1557"/>
        <v>1.00344671</v>
      </c>
      <c r="M1181" s="123">
        <f t="shared" si="1558"/>
        <v>559.73720643000001</v>
      </c>
      <c r="N1181" s="27">
        <f t="shared" si="1567"/>
        <v>0</v>
      </c>
      <c r="O1181" s="122">
        <f t="shared" si="1568"/>
        <v>0</v>
      </c>
      <c r="P1181" s="123">
        <f t="shared" si="1559"/>
        <v>0</v>
      </c>
      <c r="Q1181" s="122">
        <f t="shared" si="1566"/>
        <v>0.1956</v>
      </c>
      <c r="R1181" s="130">
        <f t="shared" si="1560"/>
        <v>1.0072295630000001</v>
      </c>
      <c r="S1181" s="123">
        <f t="shared" si="1561"/>
        <v>4.0466553899999997</v>
      </c>
      <c r="T1181" s="123">
        <f t="shared" si="1562"/>
        <v>0</v>
      </c>
      <c r="U1181" s="131" t="str">
        <f t="shared" si="1548"/>
        <v>J=</v>
      </c>
      <c r="V1181" s="140">
        <f t="shared" si="1563"/>
        <v>45161</v>
      </c>
      <c r="W1181" s="4"/>
      <c r="X1181" s="4"/>
      <c r="Y1181" s="4"/>
      <c r="AD1181" s="5"/>
      <c r="AI1181" s="10"/>
      <c r="AJ1181" s="10"/>
      <c r="AK1181" s="10"/>
      <c r="AL1181" s="10"/>
      <c r="AM1181" s="10"/>
      <c r="AN1181" s="10"/>
      <c r="AO1181" s="10"/>
      <c r="AP1181" s="10"/>
      <c r="AQ1181" s="10"/>
      <c r="AR1181" s="10"/>
      <c r="AS1181" s="10"/>
      <c r="AT1181" s="10"/>
      <c r="AU1181" s="10"/>
    </row>
    <row r="1182" spans="1:47" x14ac:dyDescent="0.2">
      <c r="A1182" s="125">
        <f t="shared" si="1565"/>
        <v>45146</v>
      </c>
      <c r="B1182" s="123">
        <f t="shared" si="1549"/>
        <v>564.18407605999994</v>
      </c>
      <c r="C1182" s="3">
        <f t="shared" si="1550"/>
        <v>557.81458134000002</v>
      </c>
      <c r="D1182" s="126">
        <f t="shared" si="1551"/>
        <v>1067.9190000000001</v>
      </c>
      <c r="E1182" s="175">
        <f>IF(DAY(A1181)=$A$7,VLOOKUP(A1181,[1]A!$A$15:$C$500,3),E1181)</f>
        <v>1075.54</v>
      </c>
      <c r="F1182" s="127">
        <f t="shared" si="1552"/>
        <v>45101</v>
      </c>
      <c r="G1182" s="122">
        <f t="shared" si="1553"/>
        <v>7.1363090271825413E-3</v>
      </c>
      <c r="H1182" s="128">
        <f t="shared" si="1554"/>
        <v>16</v>
      </c>
      <c r="I1182" s="128">
        <f t="shared" si="1555"/>
        <v>31</v>
      </c>
      <c r="J1182" s="123">
        <f t="shared" si="1556"/>
        <v>1.0036769193807673</v>
      </c>
      <c r="K1182" s="123">
        <v>1</v>
      </c>
      <c r="L1182" s="123">
        <f t="shared" si="1557"/>
        <v>1.00367691</v>
      </c>
      <c r="M1182" s="123">
        <f t="shared" si="1558"/>
        <v>559.86561534999998</v>
      </c>
      <c r="N1182" s="27">
        <f t="shared" si="1567"/>
        <v>0</v>
      </c>
      <c r="O1182" s="122">
        <f t="shared" si="1568"/>
        <v>0</v>
      </c>
      <c r="P1182" s="123">
        <f t="shared" si="1559"/>
        <v>0</v>
      </c>
      <c r="Q1182" s="122">
        <f t="shared" si="1566"/>
        <v>0.1956</v>
      </c>
      <c r="R1182" s="130">
        <f t="shared" si="1560"/>
        <v>1.007713388</v>
      </c>
      <c r="S1182" s="123">
        <f t="shared" si="1561"/>
        <v>4.3184607100000001</v>
      </c>
      <c r="T1182" s="123">
        <f t="shared" si="1562"/>
        <v>0</v>
      </c>
      <c r="U1182" s="131" t="str">
        <f t="shared" si="1548"/>
        <v>J=</v>
      </c>
      <c r="V1182" s="140">
        <f t="shared" si="1563"/>
        <v>45161</v>
      </c>
      <c r="W1182" s="4"/>
      <c r="X1182" s="4"/>
      <c r="Y1182" s="4"/>
      <c r="AD1182" s="5"/>
      <c r="AI1182" s="10"/>
      <c r="AJ1182" s="10"/>
      <c r="AK1182" s="10"/>
      <c r="AL1182" s="10"/>
      <c r="AM1182" s="10"/>
      <c r="AN1182" s="10"/>
      <c r="AO1182" s="10"/>
      <c r="AP1182" s="10"/>
      <c r="AQ1182" s="10"/>
      <c r="AR1182" s="10"/>
      <c r="AS1182" s="10"/>
      <c r="AT1182" s="10"/>
      <c r="AU1182" s="10"/>
    </row>
    <row r="1183" spans="1:47" x14ac:dyDescent="0.2">
      <c r="A1183" s="125">
        <f t="shared" si="1565"/>
        <v>45147</v>
      </c>
      <c r="B1183" s="123">
        <f t="shared" si="1549"/>
        <v>564.58457821000002</v>
      </c>
      <c r="C1183" s="3">
        <f t="shared" si="1550"/>
        <v>557.81458134000002</v>
      </c>
      <c r="D1183" s="126">
        <f t="shared" si="1551"/>
        <v>1067.9190000000001</v>
      </c>
      <c r="E1183" s="175">
        <f>IF(DAY(A1182)=$A$7,VLOOKUP(A1182,[1]A!$A$15:$C$500,3),E1182)</f>
        <v>1075.54</v>
      </c>
      <c r="F1183" s="127">
        <f t="shared" si="1552"/>
        <v>45101</v>
      </c>
      <c r="G1183" s="122">
        <f t="shared" si="1553"/>
        <v>7.1363090271825413E-3</v>
      </c>
      <c r="H1183" s="128">
        <f t="shared" si="1554"/>
        <v>17</v>
      </c>
      <c r="I1183" s="128">
        <f t="shared" si="1555"/>
        <v>31</v>
      </c>
      <c r="J1183" s="123">
        <f t="shared" si="1556"/>
        <v>1.0039071752246709</v>
      </c>
      <c r="K1183" s="123">
        <v>1</v>
      </c>
      <c r="L1183" s="123">
        <f t="shared" si="1557"/>
        <v>1.00390717</v>
      </c>
      <c r="M1183" s="123">
        <f t="shared" si="1558"/>
        <v>559.99405773000001</v>
      </c>
      <c r="N1183" s="27">
        <f t="shared" si="1567"/>
        <v>0</v>
      </c>
      <c r="O1183" s="122">
        <f t="shared" si="1568"/>
        <v>0</v>
      </c>
      <c r="P1183" s="123">
        <f t="shared" si="1559"/>
        <v>0</v>
      </c>
      <c r="Q1183" s="122">
        <f t="shared" si="1566"/>
        <v>0.1956</v>
      </c>
      <c r="R1183" s="130">
        <f t="shared" si="1560"/>
        <v>1.008197445</v>
      </c>
      <c r="S1183" s="123">
        <f t="shared" si="1561"/>
        <v>4.5905204800000003</v>
      </c>
      <c r="T1183" s="123">
        <f t="shared" si="1562"/>
        <v>0</v>
      </c>
      <c r="U1183" s="131" t="str">
        <f t="shared" si="1548"/>
        <v>J=</v>
      </c>
      <c r="V1183" s="140">
        <f t="shared" si="1563"/>
        <v>45161</v>
      </c>
      <c r="W1183" s="4"/>
      <c r="X1183" s="4"/>
      <c r="Y1183" s="4"/>
      <c r="AD1183" s="5"/>
      <c r="AI1183" s="10"/>
      <c r="AJ1183" s="10"/>
      <c r="AK1183" s="10"/>
      <c r="AL1183" s="10"/>
      <c r="AM1183" s="10"/>
      <c r="AN1183" s="10"/>
      <c r="AO1183" s="10"/>
      <c r="AP1183" s="10"/>
      <c r="AQ1183" s="10"/>
      <c r="AR1183" s="10"/>
      <c r="AS1183" s="10"/>
      <c r="AT1183" s="10"/>
      <c r="AU1183" s="10"/>
    </row>
    <row r="1184" spans="1:47" x14ac:dyDescent="0.2">
      <c r="A1184" s="125">
        <f t="shared" si="1565"/>
        <v>45148</v>
      </c>
      <c r="B1184" s="123">
        <f t="shared" si="1549"/>
        <v>564.98536335999995</v>
      </c>
      <c r="C1184" s="3">
        <f t="shared" si="1550"/>
        <v>557.81458134000002</v>
      </c>
      <c r="D1184" s="126">
        <f t="shared" si="1551"/>
        <v>1067.9190000000001</v>
      </c>
      <c r="E1184" s="175">
        <f>IF(DAY(A1183)=$A$7,VLOOKUP(A1183,[1]A!$A$15:$C$500,3),E1183)</f>
        <v>1075.54</v>
      </c>
      <c r="F1184" s="127">
        <f t="shared" si="1552"/>
        <v>45101</v>
      </c>
      <c r="G1184" s="122">
        <f t="shared" si="1553"/>
        <v>7.1363090271825413E-3</v>
      </c>
      <c r="H1184" s="128">
        <f t="shared" si="1554"/>
        <v>18</v>
      </c>
      <c r="I1184" s="128">
        <f t="shared" si="1555"/>
        <v>31</v>
      </c>
      <c r="J1184" s="123">
        <f t="shared" si="1556"/>
        <v>1.0041374838921</v>
      </c>
      <c r="K1184" s="123">
        <v>1</v>
      </c>
      <c r="L1184" s="123">
        <f t="shared" si="1557"/>
        <v>1.00413748</v>
      </c>
      <c r="M1184" s="123">
        <f t="shared" si="1558"/>
        <v>560.12252801</v>
      </c>
      <c r="N1184" s="27">
        <f t="shared" si="1567"/>
        <v>0</v>
      </c>
      <c r="O1184" s="122">
        <f t="shared" si="1568"/>
        <v>0</v>
      </c>
      <c r="P1184" s="123">
        <f t="shared" si="1559"/>
        <v>0</v>
      </c>
      <c r="Q1184" s="122">
        <f t="shared" si="1566"/>
        <v>0.1956</v>
      </c>
      <c r="R1184" s="130">
        <f t="shared" si="1560"/>
        <v>1.0086817349999999</v>
      </c>
      <c r="S1184" s="123">
        <f t="shared" si="1561"/>
        <v>4.8628353500000001</v>
      </c>
      <c r="T1184" s="123">
        <f t="shared" si="1562"/>
        <v>0</v>
      </c>
      <c r="U1184" s="131" t="str">
        <f t="shared" si="1548"/>
        <v>J=</v>
      </c>
      <c r="V1184" s="140">
        <f t="shared" si="1563"/>
        <v>45161</v>
      </c>
      <c r="W1184" s="4"/>
      <c r="X1184" s="4"/>
      <c r="Y1184" s="4"/>
      <c r="AD1184" s="5"/>
      <c r="AI1184" s="10"/>
      <c r="AJ1184" s="10"/>
      <c r="AK1184" s="10"/>
      <c r="AL1184" s="10"/>
      <c r="AM1184" s="10"/>
      <c r="AN1184" s="10"/>
      <c r="AO1184" s="10"/>
      <c r="AP1184" s="10"/>
      <c r="AQ1184" s="10"/>
      <c r="AR1184" s="10"/>
      <c r="AS1184" s="10"/>
      <c r="AT1184" s="10"/>
      <c r="AU1184" s="10"/>
    </row>
    <row r="1185" spans="1:161" x14ac:dyDescent="0.2">
      <c r="A1185" s="125">
        <f t="shared" si="1565"/>
        <v>45149</v>
      </c>
      <c r="B1185" s="123">
        <f t="shared" si="1549"/>
        <v>565.38643163000006</v>
      </c>
      <c r="C1185" s="3">
        <f t="shared" si="1550"/>
        <v>557.81458134000002</v>
      </c>
      <c r="D1185" s="126">
        <f t="shared" si="1551"/>
        <v>1067.9190000000001</v>
      </c>
      <c r="E1185" s="175">
        <f>IF(DAY(A1184)=$A$7,VLOOKUP(A1184,[1]A!$A$15:$C$500,3),E1184)</f>
        <v>1075.54</v>
      </c>
      <c r="F1185" s="127">
        <f t="shared" si="1552"/>
        <v>45101</v>
      </c>
      <c r="G1185" s="122">
        <f t="shared" si="1553"/>
        <v>7.1363090271825413E-3</v>
      </c>
      <c r="H1185" s="128">
        <f t="shared" si="1554"/>
        <v>19</v>
      </c>
      <c r="I1185" s="128">
        <f t="shared" si="1555"/>
        <v>31</v>
      </c>
      <c r="J1185" s="123">
        <f t="shared" si="1556"/>
        <v>1.0043678453951734</v>
      </c>
      <c r="K1185" s="123">
        <v>1</v>
      </c>
      <c r="L1185" s="123">
        <f t="shared" si="1557"/>
        <v>1.00436784</v>
      </c>
      <c r="M1185" s="123">
        <f t="shared" si="1558"/>
        <v>560.25102618000005</v>
      </c>
      <c r="N1185" s="27">
        <f t="shared" si="1567"/>
        <v>0</v>
      </c>
      <c r="O1185" s="122">
        <f t="shared" si="1568"/>
        <v>0</v>
      </c>
      <c r="P1185" s="123">
        <f t="shared" si="1559"/>
        <v>0</v>
      </c>
      <c r="Q1185" s="122">
        <f t="shared" si="1566"/>
        <v>0.1956</v>
      </c>
      <c r="R1185" s="130">
        <f t="shared" si="1560"/>
        <v>1.009166258</v>
      </c>
      <c r="S1185" s="123">
        <f t="shared" si="1561"/>
        <v>5.1354054500000004</v>
      </c>
      <c r="T1185" s="123">
        <f t="shared" si="1562"/>
        <v>0</v>
      </c>
      <c r="U1185" s="131" t="str">
        <f t="shared" si="1548"/>
        <v>J=</v>
      </c>
      <c r="V1185" s="140">
        <f t="shared" si="1563"/>
        <v>45161</v>
      </c>
      <c r="W1185" s="4"/>
      <c r="X1185" s="4"/>
      <c r="Y1185" s="4"/>
      <c r="AD1185" s="5"/>
      <c r="AI1185" s="10"/>
      <c r="AJ1185" s="10"/>
      <c r="AK1185" s="10"/>
      <c r="AL1185" s="10"/>
      <c r="AM1185" s="10"/>
      <c r="AN1185" s="10"/>
      <c r="AO1185" s="10"/>
      <c r="AP1185" s="10"/>
      <c r="AQ1185" s="10"/>
      <c r="AR1185" s="10"/>
      <c r="AS1185" s="10"/>
      <c r="AT1185" s="10"/>
      <c r="AU1185" s="10"/>
    </row>
    <row r="1186" spans="1:161" x14ac:dyDescent="0.2">
      <c r="A1186" s="125">
        <f t="shared" si="1565"/>
        <v>45150</v>
      </c>
      <c r="B1186" s="123">
        <f t="shared" si="1549"/>
        <v>565.78778256999999</v>
      </c>
      <c r="C1186" s="3">
        <f t="shared" si="1550"/>
        <v>557.81458134000002</v>
      </c>
      <c r="D1186" s="126">
        <f t="shared" si="1551"/>
        <v>1067.9190000000001</v>
      </c>
      <c r="E1186" s="175">
        <f>IF(DAY(A1185)=$A$7,VLOOKUP(A1185,[1]A!$A$15:$C$500,3),E1185)</f>
        <v>1075.54</v>
      </c>
      <c r="F1186" s="127">
        <f t="shared" si="1552"/>
        <v>45101</v>
      </c>
      <c r="G1186" s="122">
        <f t="shared" si="1553"/>
        <v>7.1363090271825413E-3</v>
      </c>
      <c r="H1186" s="128">
        <f t="shared" si="1554"/>
        <v>20</v>
      </c>
      <c r="I1186" s="128">
        <f t="shared" si="1555"/>
        <v>31</v>
      </c>
      <c r="J1186" s="123">
        <f t="shared" si="1556"/>
        <v>1.0045982597460124</v>
      </c>
      <c r="K1186" s="123">
        <v>1</v>
      </c>
      <c r="L1186" s="123">
        <f t="shared" si="1557"/>
        <v>1.0045982499999999</v>
      </c>
      <c r="M1186" s="123">
        <f t="shared" si="1558"/>
        <v>560.37955222999994</v>
      </c>
      <c r="N1186" s="27">
        <f t="shared" si="1567"/>
        <v>0</v>
      </c>
      <c r="O1186" s="122">
        <f t="shared" si="1568"/>
        <v>0</v>
      </c>
      <c r="P1186" s="123">
        <f t="shared" si="1559"/>
        <v>0</v>
      </c>
      <c r="Q1186" s="122">
        <f t="shared" si="1566"/>
        <v>0.1956</v>
      </c>
      <c r="R1186" s="130">
        <f t="shared" si="1560"/>
        <v>1.009651013</v>
      </c>
      <c r="S1186" s="123">
        <f t="shared" si="1561"/>
        <v>5.4082303400000002</v>
      </c>
      <c r="T1186" s="123">
        <f t="shared" si="1562"/>
        <v>0</v>
      </c>
      <c r="U1186" s="131" t="str">
        <f t="shared" si="1548"/>
        <v>J=</v>
      </c>
      <c r="V1186" s="140">
        <f t="shared" si="1563"/>
        <v>45161</v>
      </c>
      <c r="W1186" s="4"/>
      <c r="X1186" s="4"/>
      <c r="Y1186" s="4"/>
      <c r="AD1186" s="5"/>
      <c r="AI1186" s="12"/>
      <c r="AJ1186" s="12"/>
      <c r="AK1186" s="12"/>
      <c r="AL1186" s="12"/>
      <c r="AM1186" s="12"/>
      <c r="AN1186" s="12"/>
      <c r="AO1186" s="12"/>
      <c r="AP1186" s="12"/>
      <c r="AQ1186" s="12"/>
      <c r="AR1186" s="12"/>
      <c r="AS1186" s="12"/>
      <c r="AT1186" s="12"/>
      <c r="AU1186" s="12"/>
    </row>
    <row r="1187" spans="1:161" x14ac:dyDescent="0.2">
      <c r="A1187" s="125">
        <f t="shared" si="1565"/>
        <v>45151</v>
      </c>
      <c r="B1187" s="123">
        <f t="shared" si="1549"/>
        <v>566.18942254000001</v>
      </c>
      <c r="C1187" s="3">
        <f t="shared" si="1550"/>
        <v>557.81458134000002</v>
      </c>
      <c r="D1187" s="126">
        <f t="shared" si="1551"/>
        <v>1067.9190000000001</v>
      </c>
      <c r="E1187" s="175">
        <f>IF(DAY(A1186)=$A$7,VLOOKUP(A1186,[1]A!$A$15:$C$500,3),E1186)</f>
        <v>1075.54</v>
      </c>
      <c r="F1187" s="127">
        <f t="shared" si="1552"/>
        <v>45101</v>
      </c>
      <c r="G1187" s="122">
        <f t="shared" si="1553"/>
        <v>7.1363090271825413E-3</v>
      </c>
      <c r="H1187" s="128">
        <f t="shared" si="1554"/>
        <v>21</v>
      </c>
      <c r="I1187" s="128">
        <f t="shared" si="1555"/>
        <v>31</v>
      </c>
      <c r="J1187" s="123">
        <f t="shared" si="1556"/>
        <v>1.0048287269567402</v>
      </c>
      <c r="K1187" s="123">
        <v>1</v>
      </c>
      <c r="L1187" s="123">
        <f t="shared" si="1557"/>
        <v>1.0048287199999999</v>
      </c>
      <c r="M1187" s="123">
        <f t="shared" si="1558"/>
        <v>560.50811176000002</v>
      </c>
      <c r="N1187" s="27">
        <f t="shared" si="1567"/>
        <v>0</v>
      </c>
      <c r="O1187" s="122">
        <f t="shared" si="1568"/>
        <v>0</v>
      </c>
      <c r="P1187" s="123">
        <f t="shared" si="1559"/>
        <v>0</v>
      </c>
      <c r="Q1187" s="122">
        <f t="shared" si="1566"/>
        <v>0.1956</v>
      </c>
      <c r="R1187" s="130">
        <f t="shared" si="1560"/>
        <v>1.010136001</v>
      </c>
      <c r="S1187" s="123">
        <f t="shared" si="1561"/>
        <v>5.6813107799999996</v>
      </c>
      <c r="T1187" s="123">
        <f t="shared" si="1562"/>
        <v>0</v>
      </c>
      <c r="U1187" s="131" t="str">
        <f t="shared" si="1548"/>
        <v>J=</v>
      </c>
      <c r="V1187" s="140">
        <f t="shared" si="1563"/>
        <v>45161</v>
      </c>
      <c r="W1187" s="4"/>
      <c r="X1187" s="4"/>
      <c r="Y1187" s="4"/>
      <c r="AD1187" s="5"/>
      <c r="AI1187" s="13"/>
      <c r="AJ1187" s="13"/>
      <c r="AK1187" s="13"/>
      <c r="AL1187" s="13"/>
      <c r="AM1187" s="13"/>
      <c r="AN1187" s="13"/>
      <c r="AO1187" s="13"/>
      <c r="AP1187" s="13"/>
      <c r="AQ1187" s="13"/>
      <c r="AR1187" s="13"/>
      <c r="AS1187" s="13"/>
      <c r="AT1187" s="13"/>
      <c r="AU1187" s="13"/>
    </row>
    <row r="1188" spans="1:161" x14ac:dyDescent="0.2">
      <c r="A1188" s="125">
        <f t="shared" si="1565"/>
        <v>45152</v>
      </c>
      <c r="B1188" s="123">
        <f t="shared" si="1549"/>
        <v>566.59134602000006</v>
      </c>
      <c r="C1188" s="3">
        <f t="shared" si="1550"/>
        <v>557.81458134000002</v>
      </c>
      <c r="D1188" s="126">
        <f t="shared" si="1551"/>
        <v>1067.9190000000001</v>
      </c>
      <c r="E1188" s="175">
        <f>IF(DAY(A1187)=$A$7,VLOOKUP(A1187,[1]A!$A$15:$C$500,3),E1187)</f>
        <v>1075.54</v>
      </c>
      <c r="F1188" s="127">
        <f t="shared" si="1552"/>
        <v>45101</v>
      </c>
      <c r="G1188" s="122">
        <f t="shared" si="1553"/>
        <v>7.1363090271825413E-3</v>
      </c>
      <c r="H1188" s="128">
        <f t="shared" si="1554"/>
        <v>22</v>
      </c>
      <c r="I1188" s="128">
        <f t="shared" si="1555"/>
        <v>31</v>
      </c>
      <c r="J1188" s="123">
        <f t="shared" si="1556"/>
        <v>1.0050592470394841</v>
      </c>
      <c r="K1188" s="123">
        <v>1</v>
      </c>
      <c r="L1188" s="123">
        <f t="shared" si="1557"/>
        <v>1.00505924</v>
      </c>
      <c r="M1188" s="123">
        <f t="shared" si="1558"/>
        <v>560.63669918000005</v>
      </c>
      <c r="N1188" s="27">
        <f t="shared" si="1567"/>
        <v>0</v>
      </c>
      <c r="O1188" s="122">
        <f t="shared" si="1568"/>
        <v>0</v>
      </c>
      <c r="P1188" s="123">
        <f t="shared" si="1559"/>
        <v>0</v>
      </c>
      <c r="Q1188" s="122">
        <f t="shared" si="1566"/>
        <v>0.1956</v>
      </c>
      <c r="R1188" s="130">
        <f t="shared" si="1560"/>
        <v>1.0106212219999999</v>
      </c>
      <c r="S1188" s="123">
        <f t="shared" si="1561"/>
        <v>5.9546468399999997</v>
      </c>
      <c r="T1188" s="123">
        <f t="shared" si="1562"/>
        <v>0</v>
      </c>
      <c r="U1188" s="131" t="str">
        <f t="shared" si="1548"/>
        <v>J=</v>
      </c>
      <c r="V1188" s="140">
        <f t="shared" si="1563"/>
        <v>45161</v>
      </c>
      <c r="W1188" s="4"/>
      <c r="X1188" s="4"/>
      <c r="Y1188" s="4"/>
      <c r="AD1188" s="5"/>
      <c r="AI1188" s="13"/>
      <c r="AJ1188" s="13"/>
      <c r="AK1188" s="13"/>
      <c r="AL1188" s="13"/>
      <c r="AM1188" s="13"/>
      <c r="AN1188" s="13"/>
      <c r="AO1188" s="13"/>
      <c r="AP1188" s="13"/>
      <c r="AQ1188" s="13"/>
      <c r="AR1188" s="13"/>
      <c r="AS1188" s="13"/>
      <c r="AT1188" s="13"/>
      <c r="AU1188" s="13"/>
    </row>
    <row r="1189" spans="1:161" x14ac:dyDescent="0.2">
      <c r="A1189" s="125">
        <f t="shared" si="1565"/>
        <v>45153</v>
      </c>
      <c r="B1189" s="123">
        <f t="shared" si="1549"/>
        <v>566.99355878000006</v>
      </c>
      <c r="C1189" s="3">
        <f t="shared" si="1550"/>
        <v>557.81458134000002</v>
      </c>
      <c r="D1189" s="126">
        <f t="shared" si="1551"/>
        <v>1067.9190000000001</v>
      </c>
      <c r="E1189" s="175">
        <f>IF(DAY(A1188)=$A$7,VLOOKUP(A1188,[1]A!$A$15:$C$500,3),E1188)</f>
        <v>1075.54</v>
      </c>
      <c r="F1189" s="127">
        <f t="shared" si="1552"/>
        <v>45101</v>
      </c>
      <c r="G1189" s="122">
        <f t="shared" si="1553"/>
        <v>7.1363090271825413E-3</v>
      </c>
      <c r="H1189" s="128">
        <f t="shared" si="1554"/>
        <v>23</v>
      </c>
      <c r="I1189" s="128">
        <f t="shared" si="1555"/>
        <v>31</v>
      </c>
      <c r="J1189" s="123">
        <f t="shared" si="1556"/>
        <v>1.0052898200063736</v>
      </c>
      <c r="K1189" s="123">
        <v>1</v>
      </c>
      <c r="L1189" s="123">
        <f t="shared" si="1557"/>
        <v>1.00528982</v>
      </c>
      <c r="M1189" s="123">
        <f t="shared" si="1558"/>
        <v>560.76532006000002</v>
      </c>
      <c r="N1189" s="27">
        <f t="shared" si="1567"/>
        <v>0</v>
      </c>
      <c r="O1189" s="122">
        <f t="shared" si="1568"/>
        <v>0</v>
      </c>
      <c r="P1189" s="123">
        <f t="shared" si="1559"/>
        <v>0</v>
      </c>
      <c r="Q1189" s="122">
        <f t="shared" si="1566"/>
        <v>0.1956</v>
      </c>
      <c r="R1189" s="130">
        <f t="shared" si="1560"/>
        <v>1.011106676</v>
      </c>
      <c r="S1189" s="123">
        <f t="shared" si="1561"/>
        <v>6.2282387200000002</v>
      </c>
      <c r="T1189" s="123">
        <f t="shared" si="1562"/>
        <v>0</v>
      </c>
      <c r="U1189" s="131" t="str">
        <f t="shared" si="1548"/>
        <v>J=</v>
      </c>
      <c r="V1189" s="140">
        <f t="shared" si="1563"/>
        <v>45161</v>
      </c>
      <c r="W1189" s="4"/>
      <c r="X1189" s="4"/>
      <c r="Y1189" s="4"/>
      <c r="AD1189" s="5"/>
      <c r="AI1189" s="13"/>
      <c r="AJ1189" s="13"/>
      <c r="AK1189" s="13"/>
      <c r="AL1189" s="13"/>
      <c r="AM1189" s="13"/>
      <c r="AN1189" s="13"/>
      <c r="AO1189" s="13"/>
      <c r="AP1189" s="13"/>
      <c r="AQ1189" s="13"/>
      <c r="AR1189" s="13"/>
      <c r="AS1189" s="13"/>
      <c r="AT1189" s="13"/>
      <c r="AU1189" s="13"/>
    </row>
    <row r="1190" spans="1:161" x14ac:dyDescent="0.2">
      <c r="A1190" s="125">
        <f t="shared" si="1565"/>
        <v>45154</v>
      </c>
      <c r="B1190" s="123">
        <f t="shared" si="1549"/>
        <v>567.39605023999991</v>
      </c>
      <c r="C1190" s="3">
        <f t="shared" si="1550"/>
        <v>557.81458134000002</v>
      </c>
      <c r="D1190" s="126">
        <f t="shared" si="1551"/>
        <v>1067.9190000000001</v>
      </c>
      <c r="E1190" s="175">
        <f>IF(DAY(A1189)=$A$7,VLOOKUP(A1189,[1]A!$A$15:$C$500,3),E1189)</f>
        <v>1075.54</v>
      </c>
      <c r="F1190" s="127">
        <f t="shared" si="1552"/>
        <v>45101</v>
      </c>
      <c r="G1190" s="122">
        <f t="shared" si="1553"/>
        <v>7.1363090271825413E-3</v>
      </c>
      <c r="H1190" s="128">
        <f t="shared" si="1554"/>
        <v>24</v>
      </c>
      <c r="I1190" s="128">
        <f t="shared" si="1555"/>
        <v>31</v>
      </c>
      <c r="J1190" s="123">
        <f t="shared" si="1556"/>
        <v>1.0055204458695408</v>
      </c>
      <c r="K1190" s="123">
        <v>1</v>
      </c>
      <c r="L1190" s="123">
        <f t="shared" si="1557"/>
        <v>1.00552044</v>
      </c>
      <c r="M1190" s="123">
        <f t="shared" si="1558"/>
        <v>560.89396325999996</v>
      </c>
      <c r="N1190" s="27">
        <f t="shared" si="1567"/>
        <v>0</v>
      </c>
      <c r="O1190" s="122">
        <f t="shared" si="1568"/>
        <v>0</v>
      </c>
      <c r="P1190" s="123">
        <f t="shared" si="1559"/>
        <v>0</v>
      </c>
      <c r="Q1190" s="122">
        <f t="shared" si="1566"/>
        <v>0.1956</v>
      </c>
      <c r="R1190" s="130">
        <f t="shared" si="1560"/>
        <v>1.011592364</v>
      </c>
      <c r="S1190" s="123">
        <f t="shared" si="1561"/>
        <v>6.5020869799999996</v>
      </c>
      <c r="T1190" s="123">
        <f t="shared" si="1562"/>
        <v>0</v>
      </c>
      <c r="U1190" s="131" t="str">
        <f t="shared" si="1548"/>
        <v>J=</v>
      </c>
      <c r="V1190" s="140">
        <f t="shared" si="1563"/>
        <v>45161</v>
      </c>
      <c r="W1190" s="4"/>
      <c r="X1190" s="4"/>
      <c r="Y1190" s="4"/>
      <c r="AD1190" s="5"/>
      <c r="AI1190" s="13"/>
      <c r="AJ1190" s="13"/>
      <c r="AK1190" s="13"/>
      <c r="AL1190" s="13"/>
      <c r="AM1190" s="13"/>
      <c r="AN1190" s="13"/>
      <c r="AO1190" s="13"/>
      <c r="AP1190" s="13"/>
      <c r="AQ1190" s="13"/>
      <c r="AR1190" s="13"/>
      <c r="AS1190" s="13"/>
      <c r="AT1190" s="13"/>
      <c r="AU1190" s="13"/>
    </row>
    <row r="1191" spans="1:161" x14ac:dyDescent="0.2">
      <c r="A1191" s="125">
        <f t="shared" si="1565"/>
        <v>45155</v>
      </c>
      <c r="B1191" s="123">
        <f t="shared" si="1549"/>
        <v>567.79883125999993</v>
      </c>
      <c r="C1191" s="3">
        <f t="shared" si="1550"/>
        <v>557.81458134000002</v>
      </c>
      <c r="D1191" s="126">
        <f t="shared" si="1551"/>
        <v>1067.9190000000001</v>
      </c>
      <c r="E1191" s="175">
        <f>IF(DAY(A1190)=$A$7,VLOOKUP(A1190,[1]A!$A$15:$C$500,3),E1190)</f>
        <v>1075.54</v>
      </c>
      <c r="F1191" s="127">
        <f t="shared" si="1552"/>
        <v>45101</v>
      </c>
      <c r="G1191" s="122">
        <f t="shared" si="1553"/>
        <v>7.1363090271825413E-3</v>
      </c>
      <c r="H1191" s="128">
        <f t="shared" si="1554"/>
        <v>25</v>
      </c>
      <c r="I1191" s="128">
        <f t="shared" si="1555"/>
        <v>31</v>
      </c>
      <c r="J1191" s="123">
        <f t="shared" si="1556"/>
        <v>1.0057511246411206</v>
      </c>
      <c r="K1191" s="123">
        <v>1</v>
      </c>
      <c r="L1191" s="123">
        <f t="shared" si="1557"/>
        <v>1.00575112</v>
      </c>
      <c r="M1191" s="123">
        <f t="shared" si="1558"/>
        <v>561.02263992999997</v>
      </c>
      <c r="N1191" s="27">
        <f t="shared" si="1567"/>
        <v>0</v>
      </c>
      <c r="O1191" s="122">
        <f t="shared" si="1568"/>
        <v>0</v>
      </c>
      <c r="P1191" s="123">
        <f t="shared" si="1559"/>
        <v>0</v>
      </c>
      <c r="Q1191" s="122">
        <f t="shared" si="1566"/>
        <v>0.1956</v>
      </c>
      <c r="R1191" s="130">
        <f t="shared" si="1560"/>
        <v>1.0120782850000001</v>
      </c>
      <c r="S1191" s="123">
        <f t="shared" si="1561"/>
        <v>6.7761913299999996</v>
      </c>
      <c r="T1191" s="123">
        <f t="shared" si="1562"/>
        <v>0</v>
      </c>
      <c r="U1191" s="131" t="str">
        <f t="shared" si="1548"/>
        <v>J=</v>
      </c>
      <c r="V1191" s="140">
        <f t="shared" si="1563"/>
        <v>45161</v>
      </c>
      <c r="W1191" s="4"/>
      <c r="X1191" s="4"/>
      <c r="Y1191" s="4"/>
      <c r="AD1191" s="5"/>
      <c r="AI1191" s="13"/>
      <c r="AJ1191" s="13"/>
      <c r="AK1191" s="13"/>
      <c r="AL1191" s="13"/>
      <c r="AM1191" s="13"/>
      <c r="AN1191" s="13"/>
      <c r="AO1191" s="13"/>
      <c r="AP1191" s="13"/>
      <c r="AQ1191" s="13"/>
      <c r="AR1191" s="13"/>
      <c r="AS1191" s="13"/>
      <c r="AT1191" s="13"/>
      <c r="AU1191" s="13"/>
    </row>
    <row r="1192" spans="1:161" x14ac:dyDescent="0.2">
      <c r="A1192" s="125">
        <f t="shared" si="1565"/>
        <v>45156</v>
      </c>
      <c r="B1192" s="123">
        <f t="shared" si="1549"/>
        <v>568.20189632000006</v>
      </c>
      <c r="C1192" s="3">
        <f t="shared" si="1550"/>
        <v>557.81458134000002</v>
      </c>
      <c r="D1192" s="126">
        <f t="shared" si="1551"/>
        <v>1067.9190000000001</v>
      </c>
      <c r="E1192" s="175">
        <f>IF(DAY(A1191)=$A$7,VLOOKUP(A1191,[1]A!$A$15:$C$500,3),E1191)</f>
        <v>1075.54</v>
      </c>
      <c r="F1192" s="127">
        <f t="shared" si="1552"/>
        <v>45101</v>
      </c>
      <c r="G1192" s="122">
        <f t="shared" si="1553"/>
        <v>7.1363090271825413E-3</v>
      </c>
      <c r="H1192" s="128">
        <f t="shared" si="1554"/>
        <v>26</v>
      </c>
      <c r="I1192" s="128">
        <f t="shared" si="1555"/>
        <v>31</v>
      </c>
      <c r="J1192" s="123">
        <f t="shared" si="1556"/>
        <v>1.0059818563332512</v>
      </c>
      <c r="K1192" s="123">
        <v>1</v>
      </c>
      <c r="L1192" s="123">
        <f t="shared" si="1557"/>
        <v>1.00598185</v>
      </c>
      <c r="M1192" s="123">
        <f t="shared" si="1558"/>
        <v>561.15134449000004</v>
      </c>
      <c r="N1192" s="27">
        <f t="shared" si="1567"/>
        <v>0</v>
      </c>
      <c r="O1192" s="122">
        <f t="shared" si="1568"/>
        <v>0</v>
      </c>
      <c r="P1192" s="123">
        <f t="shared" si="1559"/>
        <v>0</v>
      </c>
      <c r="Q1192" s="122">
        <f t="shared" si="1566"/>
        <v>0.1956</v>
      </c>
      <c r="R1192" s="130">
        <f t="shared" si="1560"/>
        <v>1.0125644389999999</v>
      </c>
      <c r="S1192" s="123">
        <f t="shared" si="1561"/>
        <v>7.0505518299999999</v>
      </c>
      <c r="T1192" s="123">
        <f t="shared" si="1562"/>
        <v>0</v>
      </c>
      <c r="U1192" s="131" t="str">
        <f t="shared" si="1548"/>
        <v>J=</v>
      </c>
      <c r="V1192" s="140">
        <f t="shared" si="1563"/>
        <v>45161</v>
      </c>
      <c r="W1192" s="4"/>
      <c r="X1192" s="4"/>
      <c r="Y1192" s="4"/>
      <c r="AD1192" s="5"/>
      <c r="AI1192" s="10"/>
      <c r="AJ1192" s="10"/>
      <c r="AK1192" s="10"/>
      <c r="AL1192" s="10"/>
      <c r="AM1192" s="10"/>
      <c r="AN1192" s="10"/>
      <c r="AO1192" s="10"/>
      <c r="AP1192" s="10"/>
      <c r="AQ1192" s="10"/>
      <c r="AR1192" s="10"/>
      <c r="AS1192" s="10"/>
      <c r="AT1192" s="10"/>
      <c r="AU1192" s="10"/>
    </row>
    <row r="1193" spans="1:161" x14ac:dyDescent="0.2">
      <c r="A1193" s="125">
        <f t="shared" si="1565"/>
        <v>45157</v>
      </c>
      <c r="B1193" s="123">
        <f t="shared" si="1549"/>
        <v>568.60525121000001</v>
      </c>
      <c r="C1193" s="3">
        <f t="shared" si="1550"/>
        <v>557.81458134000002</v>
      </c>
      <c r="D1193" s="126">
        <f t="shared" si="1551"/>
        <v>1067.9190000000001</v>
      </c>
      <c r="E1193" s="175">
        <f>IF(DAY(A1192)=$A$7,VLOOKUP(A1192,[1]A!$A$15:$C$500,3),E1192)</f>
        <v>1075.54</v>
      </c>
      <c r="F1193" s="127">
        <f t="shared" si="1552"/>
        <v>45101</v>
      </c>
      <c r="G1193" s="122">
        <f t="shared" si="1553"/>
        <v>7.1363090271825413E-3</v>
      </c>
      <c r="H1193" s="128">
        <f t="shared" si="1554"/>
        <v>27</v>
      </c>
      <c r="I1193" s="128">
        <f t="shared" si="1555"/>
        <v>31</v>
      </c>
      <c r="J1193" s="123">
        <f t="shared" si="1556"/>
        <v>1.0062126409580729</v>
      </c>
      <c r="K1193" s="123">
        <v>1</v>
      </c>
      <c r="L1193" s="123">
        <f t="shared" si="1557"/>
        <v>1.00621264</v>
      </c>
      <c r="M1193" s="123">
        <f t="shared" si="1558"/>
        <v>561.28008251999995</v>
      </c>
      <c r="N1193" s="27">
        <f t="shared" si="1567"/>
        <v>0</v>
      </c>
      <c r="O1193" s="122">
        <f t="shared" si="1568"/>
        <v>0</v>
      </c>
      <c r="P1193" s="123">
        <f t="shared" si="1559"/>
        <v>0</v>
      </c>
      <c r="Q1193" s="122">
        <f t="shared" si="1566"/>
        <v>0.1956</v>
      </c>
      <c r="R1193" s="130">
        <f t="shared" si="1560"/>
        <v>1.013050826</v>
      </c>
      <c r="S1193" s="123">
        <f t="shared" si="1561"/>
        <v>7.3251686899999999</v>
      </c>
      <c r="T1193" s="123">
        <f t="shared" si="1562"/>
        <v>0</v>
      </c>
      <c r="U1193" s="131" t="str">
        <f t="shared" si="1548"/>
        <v>J=</v>
      </c>
      <c r="V1193" s="140">
        <f t="shared" si="1563"/>
        <v>45161</v>
      </c>
      <c r="W1193" s="4"/>
      <c r="X1193" s="4"/>
      <c r="Y1193" s="4"/>
      <c r="AD1193" s="5"/>
      <c r="AI1193" s="10"/>
      <c r="AJ1193" s="10"/>
      <c r="AK1193" s="10"/>
      <c r="AL1193" s="10"/>
      <c r="AM1193" s="10"/>
      <c r="AN1193" s="10"/>
      <c r="AO1193" s="10"/>
      <c r="AP1193" s="10"/>
      <c r="AQ1193" s="10"/>
      <c r="AR1193" s="10"/>
      <c r="AS1193" s="10"/>
      <c r="AT1193" s="10"/>
      <c r="AU1193" s="10"/>
    </row>
    <row r="1194" spans="1:161" x14ac:dyDescent="0.2">
      <c r="A1194" s="125">
        <f t="shared" si="1565"/>
        <v>45158</v>
      </c>
      <c r="B1194" s="123">
        <f t="shared" si="1549"/>
        <v>569.00888587000009</v>
      </c>
      <c r="C1194" s="3">
        <f t="shared" si="1550"/>
        <v>557.81458134000002</v>
      </c>
      <c r="D1194" s="126">
        <f t="shared" si="1551"/>
        <v>1067.9190000000001</v>
      </c>
      <c r="E1194" s="175">
        <f>IF(DAY(A1193)=$A$7,VLOOKUP(A1193,[1]A!$A$15:$C$500,3),E1193)</f>
        <v>1075.54</v>
      </c>
      <c r="F1194" s="127">
        <f t="shared" si="1552"/>
        <v>45101</v>
      </c>
      <c r="G1194" s="122">
        <f t="shared" si="1553"/>
        <v>7.1363090271825413E-3</v>
      </c>
      <c r="H1194" s="128">
        <f t="shared" si="1554"/>
        <v>28</v>
      </c>
      <c r="I1194" s="128">
        <f t="shared" si="1555"/>
        <v>31</v>
      </c>
      <c r="J1194" s="123">
        <f t="shared" si="1556"/>
        <v>1.0064434785277294</v>
      </c>
      <c r="K1194" s="123">
        <v>1</v>
      </c>
      <c r="L1194" s="123">
        <f t="shared" si="1557"/>
        <v>1.00644347</v>
      </c>
      <c r="M1194" s="123">
        <f t="shared" si="1558"/>
        <v>561.40884286000005</v>
      </c>
      <c r="N1194" s="27">
        <f t="shared" si="1567"/>
        <v>0</v>
      </c>
      <c r="O1194" s="122">
        <f t="shared" si="1568"/>
        <v>0</v>
      </c>
      <c r="P1194" s="123">
        <f t="shared" si="1559"/>
        <v>0</v>
      </c>
      <c r="Q1194" s="122">
        <f t="shared" si="1566"/>
        <v>0.1956</v>
      </c>
      <c r="R1194" s="130">
        <f t="shared" si="1560"/>
        <v>1.0135374479999999</v>
      </c>
      <c r="S1194" s="123">
        <f t="shared" si="1561"/>
        <v>7.6000430100000003</v>
      </c>
      <c r="T1194" s="123">
        <f t="shared" si="1562"/>
        <v>0</v>
      </c>
      <c r="U1194" s="131" t="str">
        <f t="shared" si="1548"/>
        <v>J=</v>
      </c>
      <c r="V1194" s="140">
        <f t="shared" si="1563"/>
        <v>45161</v>
      </c>
      <c r="W1194" s="4"/>
      <c r="X1194" s="4"/>
      <c r="Y1194" s="4"/>
      <c r="AD1194" s="5"/>
      <c r="AI1194" s="10"/>
      <c r="AJ1194" s="10"/>
      <c r="AK1194" s="10"/>
      <c r="AL1194" s="10"/>
      <c r="AM1194" s="10"/>
      <c r="AN1194" s="10"/>
      <c r="AO1194" s="10"/>
      <c r="AP1194" s="10"/>
      <c r="AQ1194" s="10"/>
      <c r="AR1194" s="10"/>
      <c r="AS1194" s="10"/>
      <c r="AT1194" s="10"/>
      <c r="AU1194" s="10"/>
    </row>
    <row r="1195" spans="1:161" x14ac:dyDescent="0.2">
      <c r="A1195" s="125">
        <f t="shared" si="1565"/>
        <v>45159</v>
      </c>
      <c r="B1195" s="123">
        <f t="shared" si="1549"/>
        <v>569.41281061999996</v>
      </c>
      <c r="C1195" s="3">
        <f t="shared" si="1550"/>
        <v>557.81458134000002</v>
      </c>
      <c r="D1195" s="126">
        <f t="shared" si="1551"/>
        <v>1067.9190000000001</v>
      </c>
      <c r="E1195" s="175">
        <f>IF(DAY(A1194)=$A$7,VLOOKUP(A1194,[1]A!$A$15:$C$500,3),E1194)</f>
        <v>1075.54</v>
      </c>
      <c r="F1195" s="127">
        <f t="shared" si="1552"/>
        <v>45101</v>
      </c>
      <c r="G1195" s="122">
        <f t="shared" si="1553"/>
        <v>7.1363090271825413E-3</v>
      </c>
      <c r="H1195" s="128">
        <f t="shared" si="1554"/>
        <v>29</v>
      </c>
      <c r="I1195" s="128">
        <f t="shared" si="1555"/>
        <v>31</v>
      </c>
      <c r="J1195" s="123">
        <f t="shared" si="1556"/>
        <v>1.0066743690543667</v>
      </c>
      <c r="K1195" s="123">
        <v>1</v>
      </c>
      <c r="L1195" s="123">
        <f t="shared" si="1557"/>
        <v>1.0066743600000001</v>
      </c>
      <c r="M1195" s="123">
        <f t="shared" si="1558"/>
        <v>561.53763665999998</v>
      </c>
      <c r="N1195" s="27">
        <f t="shared" si="1567"/>
        <v>0</v>
      </c>
      <c r="O1195" s="122">
        <f t="shared" si="1568"/>
        <v>0</v>
      </c>
      <c r="P1195" s="123">
        <f t="shared" si="1559"/>
        <v>0</v>
      </c>
      <c r="Q1195" s="122">
        <f t="shared" si="1566"/>
        <v>0.1956</v>
      </c>
      <c r="R1195" s="130">
        <f t="shared" si="1560"/>
        <v>1.014024303</v>
      </c>
      <c r="S1195" s="123">
        <f t="shared" si="1561"/>
        <v>7.8751739599999997</v>
      </c>
      <c r="T1195" s="123">
        <f t="shared" si="1562"/>
        <v>0</v>
      </c>
      <c r="U1195" s="131" t="str">
        <f t="shared" si="1548"/>
        <v>J=</v>
      </c>
      <c r="V1195" s="140">
        <f t="shared" si="1563"/>
        <v>45161</v>
      </c>
      <c r="W1195" s="4"/>
      <c r="X1195" s="4"/>
      <c r="Y1195" s="4"/>
      <c r="AD1195" s="5"/>
      <c r="AI1195" s="10"/>
      <c r="AJ1195" s="10"/>
      <c r="AK1195" s="10"/>
      <c r="AL1195" s="10"/>
      <c r="AM1195" s="10"/>
      <c r="AN1195" s="10"/>
      <c r="AO1195" s="10"/>
      <c r="AP1195" s="10"/>
      <c r="AQ1195" s="10"/>
      <c r="AR1195" s="10"/>
      <c r="AS1195" s="10"/>
      <c r="AT1195" s="10"/>
      <c r="AU1195" s="10"/>
    </row>
    <row r="1196" spans="1:161" x14ac:dyDescent="0.2">
      <c r="A1196" s="125">
        <f t="shared" si="1565"/>
        <v>45160</v>
      </c>
      <c r="B1196" s="123">
        <f t="shared" si="1549"/>
        <v>569.81702616999996</v>
      </c>
      <c r="C1196" s="3">
        <f t="shared" si="1550"/>
        <v>557.81458134000002</v>
      </c>
      <c r="D1196" s="126">
        <f t="shared" si="1551"/>
        <v>1067.9190000000001</v>
      </c>
      <c r="E1196" s="175">
        <f>IF(DAY(A1195)=$A$7,VLOOKUP(A1195,[1]A!$A$15:$C$500,3),E1195)</f>
        <v>1075.54</v>
      </c>
      <c r="F1196" s="127">
        <f t="shared" si="1552"/>
        <v>45101</v>
      </c>
      <c r="G1196" s="122">
        <f t="shared" si="1553"/>
        <v>7.1363090271825413E-3</v>
      </c>
      <c r="H1196" s="128">
        <f t="shared" si="1554"/>
        <v>30</v>
      </c>
      <c r="I1196" s="128">
        <f t="shared" si="1555"/>
        <v>31</v>
      </c>
      <c r="J1196" s="123">
        <f t="shared" si="1556"/>
        <v>1.0069053125501337</v>
      </c>
      <c r="K1196" s="123">
        <v>1</v>
      </c>
      <c r="L1196" s="123">
        <f t="shared" si="1557"/>
        <v>1.0069053100000001</v>
      </c>
      <c r="M1196" s="123">
        <f t="shared" si="1558"/>
        <v>561.66646393999997</v>
      </c>
      <c r="N1196" s="27">
        <f t="shared" si="1567"/>
        <v>0</v>
      </c>
      <c r="O1196" s="122">
        <f t="shared" si="1568"/>
        <v>0</v>
      </c>
      <c r="P1196" s="123">
        <f t="shared" si="1559"/>
        <v>0</v>
      </c>
      <c r="Q1196" s="122">
        <f t="shared" si="1566"/>
        <v>0.1956</v>
      </c>
      <c r="R1196" s="130">
        <f t="shared" si="1560"/>
        <v>1.014511392</v>
      </c>
      <c r="S1196" s="123">
        <f t="shared" si="1561"/>
        <v>8.1505622300000002</v>
      </c>
      <c r="T1196" s="123">
        <f t="shared" si="1562"/>
        <v>0</v>
      </c>
      <c r="U1196" s="131" t="str">
        <f t="shared" si="1548"/>
        <v>J=</v>
      </c>
      <c r="V1196" s="140">
        <f t="shared" si="1563"/>
        <v>45161</v>
      </c>
      <c r="W1196" s="4"/>
      <c r="X1196" s="4"/>
      <c r="Y1196" s="4"/>
      <c r="AD1196" s="5"/>
      <c r="AI1196" s="10"/>
      <c r="AJ1196" s="10"/>
      <c r="AK1196" s="10"/>
      <c r="AL1196" s="10"/>
      <c r="AM1196" s="10"/>
      <c r="AN1196" s="10"/>
      <c r="AO1196" s="10"/>
      <c r="AP1196" s="10"/>
      <c r="AQ1196" s="10"/>
      <c r="AR1196" s="10"/>
      <c r="AS1196" s="10"/>
      <c r="AT1196" s="10"/>
      <c r="AU1196" s="10"/>
    </row>
    <row r="1197" spans="1:161" ht="15.75" x14ac:dyDescent="0.2">
      <c r="A1197" s="125">
        <f t="shared" si="1565"/>
        <v>45161</v>
      </c>
      <c r="B1197" s="123">
        <f t="shared" si="1549"/>
        <v>570.22152076000009</v>
      </c>
      <c r="C1197" s="3">
        <f t="shared" si="1550"/>
        <v>557.81458134000002</v>
      </c>
      <c r="D1197" s="126">
        <f t="shared" si="1551"/>
        <v>1067.9190000000001</v>
      </c>
      <c r="E1197" s="175">
        <f>IF(DAY(A1196)=$A$7,VLOOKUP(A1196,[1]A!$A$15:$C$500,3),E1196)</f>
        <v>1075.54</v>
      </c>
      <c r="F1197" s="127">
        <f t="shared" si="1552"/>
        <v>45101</v>
      </c>
      <c r="G1197" s="122">
        <f t="shared" si="1553"/>
        <v>7.1363090271825413E-3</v>
      </c>
      <c r="H1197" s="128">
        <f t="shared" si="1554"/>
        <v>31</v>
      </c>
      <c r="I1197" s="128">
        <f t="shared" si="1555"/>
        <v>31</v>
      </c>
      <c r="J1197" s="123">
        <f t="shared" si="1556"/>
        <v>1.0071363090271825</v>
      </c>
      <c r="K1197" s="123">
        <v>1</v>
      </c>
      <c r="L1197" s="123">
        <f t="shared" si="1557"/>
        <v>1.0071363</v>
      </c>
      <c r="M1197" s="123">
        <f t="shared" si="1558"/>
        <v>561.79531353000004</v>
      </c>
      <c r="N1197" s="27">
        <f t="shared" si="1567"/>
        <v>39</v>
      </c>
      <c r="O1197" s="191">
        <f>P1197/M1197</f>
        <v>3.1835140164523539E-2</v>
      </c>
      <c r="P1197" s="192">
        <f>5.61795313+12.26687942</f>
        <v>17.884832549999999</v>
      </c>
      <c r="Q1197" s="122">
        <f t="shared" si="1566"/>
        <v>0.1956</v>
      </c>
      <c r="R1197" s="130">
        <f t="shared" si="1560"/>
        <v>1.0149987140000001</v>
      </c>
      <c r="S1197" s="123">
        <f t="shared" si="1561"/>
        <v>8.4262072299999993</v>
      </c>
      <c r="T1197" s="123">
        <f t="shared" si="1562"/>
        <v>26.311039779999998</v>
      </c>
      <c r="U1197" s="131" t="str">
        <f t="shared" si="1548"/>
        <v>J=</v>
      </c>
      <c r="V1197" s="140">
        <f t="shared" si="1563"/>
        <v>45161</v>
      </c>
      <c r="W1197" s="28"/>
      <c r="X1197" s="4"/>
      <c r="Y1197" s="4"/>
      <c r="AA1197" s="18"/>
      <c r="AB1197" s="18"/>
      <c r="AC1197" s="18"/>
      <c r="AD1197" s="19"/>
      <c r="AE1197" s="18"/>
      <c r="AF1197" s="18"/>
      <c r="AG1197" s="18"/>
      <c r="AH1197" s="18"/>
      <c r="AI1197" s="17"/>
      <c r="AJ1197" s="17"/>
      <c r="AK1197" s="17"/>
      <c r="AL1197" s="17"/>
      <c r="AM1197" s="17"/>
      <c r="AN1197" s="17"/>
      <c r="AO1197" s="17"/>
      <c r="AP1197" s="17"/>
      <c r="AQ1197" s="17"/>
      <c r="AR1197" s="17"/>
      <c r="AS1197" s="17"/>
      <c r="AT1197" s="17"/>
      <c r="AU1197" s="17"/>
      <c r="AV1197" s="18"/>
      <c r="AW1197" s="18"/>
      <c r="AX1197" s="18"/>
      <c r="AY1197" s="18"/>
      <c r="AZ1197" s="18"/>
      <c r="BA1197" s="18"/>
      <c r="BB1197" s="18"/>
      <c r="BC1197" s="18"/>
      <c r="BD1197" s="18"/>
      <c r="BE1197" s="18"/>
      <c r="BF1197" s="18"/>
      <c r="BG1197" s="18"/>
      <c r="BH1197" s="18"/>
      <c r="BI1197" s="18"/>
      <c r="BJ1197" s="18"/>
      <c r="BK1197" s="18"/>
      <c r="BL1197" s="18"/>
      <c r="BM1197" s="18"/>
      <c r="BN1197" s="18"/>
      <c r="BO1197" s="18"/>
      <c r="BP1197" s="18"/>
      <c r="BQ1197" s="18"/>
      <c r="BR1197" s="18"/>
      <c r="BS1197" s="18"/>
      <c r="BT1197" s="18"/>
      <c r="BU1197" s="18"/>
      <c r="BV1197" s="18"/>
      <c r="BW1197" s="18"/>
      <c r="BX1197" s="18"/>
      <c r="BY1197" s="18"/>
      <c r="BZ1197" s="18"/>
      <c r="CA1197" s="18"/>
      <c r="CB1197" s="18"/>
      <c r="CC1197" s="18"/>
      <c r="CD1197" s="18"/>
      <c r="CE1197" s="18"/>
      <c r="CF1197" s="18"/>
      <c r="CG1197" s="18"/>
      <c r="CH1197" s="18"/>
      <c r="CI1197" s="18"/>
      <c r="CJ1197" s="18"/>
      <c r="CK1197" s="18"/>
      <c r="CL1197" s="18"/>
      <c r="CM1197" s="18"/>
      <c r="CN1197" s="18"/>
      <c r="CO1197" s="18"/>
      <c r="CP1197" s="18"/>
      <c r="CQ1197" s="18"/>
      <c r="CR1197" s="18"/>
      <c r="CS1197" s="18"/>
      <c r="CT1197" s="18"/>
      <c r="CU1197" s="18"/>
      <c r="CV1197" s="18"/>
      <c r="CW1197" s="18"/>
      <c r="CX1197" s="18"/>
      <c r="CY1197" s="18"/>
      <c r="CZ1197" s="18"/>
      <c r="DA1197" s="18"/>
      <c r="DB1197" s="18"/>
      <c r="DC1197" s="18"/>
      <c r="DD1197" s="18"/>
      <c r="DE1197" s="18"/>
      <c r="DF1197" s="18"/>
      <c r="DG1197" s="18"/>
      <c r="DH1197" s="18"/>
      <c r="DI1197" s="18"/>
      <c r="DJ1197" s="18"/>
      <c r="DK1197" s="18"/>
      <c r="DL1197" s="18"/>
      <c r="DM1197" s="18"/>
      <c r="DN1197" s="18"/>
      <c r="DO1197" s="18"/>
      <c r="DP1197" s="18"/>
      <c r="DQ1197" s="18"/>
      <c r="DR1197" s="18"/>
      <c r="DS1197" s="18"/>
      <c r="DT1197" s="18"/>
      <c r="DU1197" s="18"/>
      <c r="DV1197" s="18"/>
      <c r="DW1197" s="18"/>
      <c r="DX1197" s="18"/>
      <c r="DY1197" s="18"/>
      <c r="DZ1197" s="18"/>
      <c r="EA1197" s="18"/>
      <c r="EB1197" s="18"/>
      <c r="EC1197" s="18"/>
      <c r="ED1197" s="18"/>
      <c r="EE1197" s="18"/>
      <c r="EF1197" s="18"/>
      <c r="EG1197" s="18"/>
      <c r="EH1197" s="18"/>
      <c r="EI1197" s="18"/>
      <c r="EJ1197" s="18"/>
      <c r="EK1197" s="18"/>
      <c r="EL1197" s="18"/>
      <c r="EM1197" s="18"/>
      <c r="EN1197" s="18"/>
      <c r="EO1197" s="18"/>
      <c r="EP1197" s="18"/>
      <c r="EQ1197" s="18"/>
      <c r="ER1197" s="18"/>
      <c r="ES1197" s="18"/>
      <c r="ET1197" s="18"/>
      <c r="EU1197" s="18"/>
      <c r="EV1197" s="18"/>
      <c r="EW1197" s="18"/>
      <c r="EX1197" s="18"/>
      <c r="EY1197" s="18"/>
      <c r="EZ1197" s="18"/>
      <c r="FA1197" s="18"/>
      <c r="FB1197" s="18"/>
      <c r="FC1197" s="18"/>
      <c r="FD1197" s="18"/>
      <c r="FE1197" s="18"/>
    </row>
    <row r="1198" spans="1:161" x14ac:dyDescent="0.2">
      <c r="A1198" s="125">
        <f t="shared" si="1565"/>
        <v>45162</v>
      </c>
      <c r="B1198" s="123">
        <f t="shared" si="1549"/>
        <v>544.18946225000002</v>
      </c>
      <c r="C1198" s="3">
        <f t="shared" si="1550"/>
        <v>543.9104809800001</v>
      </c>
      <c r="D1198" s="126">
        <f t="shared" si="1551"/>
        <v>1075.54</v>
      </c>
      <c r="E1198" s="175">
        <f>IF(DAY(A1197)=$A$7,VLOOKUP(A1197,[1]A!$A$15:$C$500,3),E1197)</f>
        <v>1076.626</v>
      </c>
      <c r="F1198" s="127">
        <f t="shared" si="1552"/>
        <v>45131</v>
      </c>
      <c r="G1198" s="122">
        <f t="shared" si="1553"/>
        <v>1.0097253472673984E-3</v>
      </c>
      <c r="H1198" s="128">
        <f t="shared" si="1554"/>
        <v>1</v>
      </c>
      <c r="I1198" s="128">
        <f t="shared" si="1555"/>
        <v>31</v>
      </c>
      <c r="J1198" s="123">
        <f t="shared" si="1556"/>
        <v>1.0000325558821095</v>
      </c>
      <c r="K1198" s="123">
        <v>1</v>
      </c>
      <c r="L1198" s="123">
        <f t="shared" si="1557"/>
        <v>1.00003255</v>
      </c>
      <c r="M1198" s="123">
        <f t="shared" si="1558"/>
        <v>543.92818525999996</v>
      </c>
      <c r="N1198" s="27">
        <f t="shared" si="1567"/>
        <v>0</v>
      </c>
      <c r="O1198" s="122">
        <f t="shared" ref="O1198:O1227" si="1569">IF(N1198&gt;0,VLOOKUP(N1198,$X$10:$AD$121,7),0)</f>
        <v>0</v>
      </c>
      <c r="P1198" s="123">
        <f t="shared" si="1559"/>
        <v>0</v>
      </c>
      <c r="Q1198" s="122">
        <f t="shared" si="1566"/>
        <v>0.1956</v>
      </c>
      <c r="R1198" s="130">
        <f t="shared" si="1560"/>
        <v>1.0004803520000001</v>
      </c>
      <c r="S1198" s="123">
        <f t="shared" si="1561"/>
        <v>0.26127698999999999</v>
      </c>
      <c r="T1198" s="123">
        <f t="shared" si="1562"/>
        <v>0</v>
      </c>
      <c r="U1198" s="131" t="str">
        <f t="shared" si="1548"/>
        <v>J=</v>
      </c>
      <c r="V1198" s="140">
        <f t="shared" si="1563"/>
        <v>45192</v>
      </c>
      <c r="W1198" s="4"/>
      <c r="X1198" s="4"/>
      <c r="Y1198" s="4"/>
      <c r="AD1198" s="5"/>
      <c r="AI1198" s="10"/>
      <c r="AJ1198" s="10"/>
      <c r="AK1198" s="10"/>
      <c r="AL1198" s="10"/>
      <c r="AM1198" s="10"/>
      <c r="AN1198" s="10"/>
      <c r="AO1198" s="10"/>
      <c r="AP1198" s="10"/>
      <c r="AQ1198" s="10"/>
      <c r="AR1198" s="10"/>
      <c r="AS1198" s="10"/>
      <c r="AT1198" s="10"/>
      <c r="AU1198" s="10"/>
    </row>
    <row r="1199" spans="1:161" x14ac:dyDescent="0.2">
      <c r="A1199" s="125">
        <f t="shared" si="1565"/>
        <v>45163</v>
      </c>
      <c r="B1199" s="123">
        <f t="shared" si="1549"/>
        <v>544.46859163000011</v>
      </c>
      <c r="C1199" s="3">
        <f t="shared" si="1550"/>
        <v>543.9104809800001</v>
      </c>
      <c r="D1199" s="126">
        <f t="shared" si="1551"/>
        <v>1075.54</v>
      </c>
      <c r="E1199" s="175">
        <f>IF(DAY(A1198)=$A$7,VLOOKUP(A1198,[1]A!$A$15:$C$500,3),E1198)</f>
        <v>1076.626</v>
      </c>
      <c r="F1199" s="127">
        <f t="shared" si="1552"/>
        <v>45131</v>
      </c>
      <c r="G1199" s="122">
        <f t="shared" si="1553"/>
        <v>1.0097253472673984E-3</v>
      </c>
      <c r="H1199" s="128">
        <f t="shared" si="1554"/>
        <v>2</v>
      </c>
      <c r="I1199" s="128">
        <f t="shared" si="1555"/>
        <v>31</v>
      </c>
      <c r="J1199" s="123">
        <f t="shared" si="1556"/>
        <v>1.0000651128241043</v>
      </c>
      <c r="K1199" s="123">
        <v>1</v>
      </c>
      <c r="L1199" s="123">
        <f t="shared" si="1557"/>
        <v>1.00006511</v>
      </c>
      <c r="M1199" s="123">
        <f t="shared" si="1558"/>
        <v>543.94589499000006</v>
      </c>
      <c r="N1199" s="27">
        <f t="shared" si="1567"/>
        <v>0</v>
      </c>
      <c r="O1199" s="122">
        <f t="shared" si="1569"/>
        <v>0</v>
      </c>
      <c r="P1199" s="123">
        <f t="shared" si="1559"/>
        <v>0</v>
      </c>
      <c r="Q1199" s="122">
        <f t="shared" si="1566"/>
        <v>0.1956</v>
      </c>
      <c r="R1199" s="130">
        <f t="shared" si="1560"/>
        <v>1.0009609349999999</v>
      </c>
      <c r="S1199" s="123">
        <f t="shared" si="1561"/>
        <v>0.52269664000000005</v>
      </c>
      <c r="T1199" s="123">
        <f t="shared" si="1562"/>
        <v>0</v>
      </c>
      <c r="U1199" s="131" t="str">
        <f t="shared" si="1548"/>
        <v>J=</v>
      </c>
      <c r="V1199" s="140">
        <f t="shared" si="1563"/>
        <v>45192</v>
      </c>
      <c r="W1199" s="4"/>
      <c r="X1199" s="4"/>
      <c r="Y1199" s="4"/>
      <c r="AD1199" s="5"/>
      <c r="AI1199" s="10"/>
      <c r="AJ1199" s="10"/>
      <c r="AK1199" s="10"/>
      <c r="AL1199" s="10"/>
      <c r="AM1199" s="10"/>
      <c r="AN1199" s="10"/>
      <c r="AO1199" s="10"/>
      <c r="AP1199" s="10"/>
      <c r="AQ1199" s="10"/>
      <c r="AR1199" s="10"/>
      <c r="AS1199" s="10"/>
      <c r="AT1199" s="10"/>
      <c r="AU1199" s="10"/>
    </row>
    <row r="1200" spans="1:161" x14ac:dyDescent="0.2">
      <c r="A1200" s="125">
        <f t="shared" si="1565"/>
        <v>45164</v>
      </c>
      <c r="B1200" s="123">
        <f t="shared" si="1549"/>
        <v>544.74786369000003</v>
      </c>
      <c r="C1200" s="3">
        <f t="shared" si="1550"/>
        <v>543.9104809800001</v>
      </c>
      <c r="D1200" s="126">
        <f t="shared" si="1551"/>
        <v>1075.54</v>
      </c>
      <c r="E1200" s="175">
        <f>IF(DAY(A1199)=$A$7,VLOOKUP(A1199,[1]A!$A$15:$C$500,3),E1199)</f>
        <v>1076.626</v>
      </c>
      <c r="F1200" s="127">
        <f t="shared" si="1552"/>
        <v>45131</v>
      </c>
      <c r="G1200" s="122">
        <f t="shared" si="1553"/>
        <v>1.0097253472673984E-3</v>
      </c>
      <c r="H1200" s="128">
        <f t="shared" si="1554"/>
        <v>3</v>
      </c>
      <c r="I1200" s="128">
        <f t="shared" si="1555"/>
        <v>31</v>
      </c>
      <c r="J1200" s="123">
        <f t="shared" si="1556"/>
        <v>1.000097670826019</v>
      </c>
      <c r="K1200" s="123">
        <v>1</v>
      </c>
      <c r="L1200" s="123">
        <f t="shared" si="1557"/>
        <v>1.0000976699999999</v>
      </c>
      <c r="M1200" s="123">
        <f t="shared" si="1558"/>
        <v>543.96360471000003</v>
      </c>
      <c r="N1200" s="27">
        <f t="shared" si="1567"/>
        <v>0</v>
      </c>
      <c r="O1200" s="122">
        <f t="shared" si="1569"/>
        <v>0</v>
      </c>
      <c r="P1200" s="123">
        <f t="shared" si="1559"/>
        <v>0</v>
      </c>
      <c r="Q1200" s="122">
        <f t="shared" si="1566"/>
        <v>0.1956</v>
      </c>
      <c r="R1200" s="130">
        <f t="shared" si="1560"/>
        <v>1.001441749</v>
      </c>
      <c r="S1200" s="123">
        <f t="shared" si="1561"/>
        <v>0.78425898000000005</v>
      </c>
      <c r="T1200" s="123">
        <f t="shared" si="1562"/>
        <v>0</v>
      </c>
      <c r="U1200" s="131" t="str">
        <f t="shared" ref="U1200:U1263" si="1570">U1199</f>
        <v>J=</v>
      </c>
      <c r="V1200" s="140">
        <f t="shared" si="1563"/>
        <v>45192</v>
      </c>
      <c r="W1200" s="4"/>
      <c r="X1200" s="4"/>
      <c r="Y1200" s="4"/>
      <c r="AD1200" s="5"/>
      <c r="AI1200" s="10"/>
      <c r="AJ1200" s="10"/>
      <c r="AK1200" s="10"/>
      <c r="AL1200" s="10"/>
      <c r="AM1200" s="10"/>
      <c r="AN1200" s="10"/>
      <c r="AO1200" s="10"/>
      <c r="AP1200" s="10"/>
      <c r="AQ1200" s="10"/>
      <c r="AR1200" s="10"/>
      <c r="AS1200" s="10"/>
      <c r="AT1200" s="10"/>
      <c r="AU1200" s="10"/>
    </row>
    <row r="1201" spans="1:47" x14ac:dyDescent="0.2">
      <c r="A1201" s="125">
        <f t="shared" si="1565"/>
        <v>45165</v>
      </c>
      <c r="B1201" s="123">
        <f t="shared" ref="B1201:B1264" si="1571">(M1201+S1201)</f>
        <v>545.02727299000003</v>
      </c>
      <c r="C1201" s="3">
        <f t="shared" ref="C1201:C1264" si="1572">IF(N1200&gt;0,M1200-P1200,C1200)</f>
        <v>543.9104809800001</v>
      </c>
      <c r="D1201" s="126">
        <f t="shared" ref="D1201:D1264" si="1573">IF(E1201=E1200,D1200,E1200)</f>
        <v>1075.54</v>
      </c>
      <c r="E1201" s="175">
        <f>IF(DAY(A1200)=$A$7,VLOOKUP(A1200,[1]A!$A$15:$C$500,3),E1200)</f>
        <v>1076.626</v>
      </c>
      <c r="F1201" s="127">
        <f t="shared" ref="F1201:F1264" si="1574">IF(D1201=D1200,F1200,EDATE(A1201,-1))</f>
        <v>45131</v>
      </c>
      <c r="G1201" s="122">
        <f t="shared" ref="G1201:G1264" si="1575">(E1201/D1201)-1</f>
        <v>1.0097253472673984E-3</v>
      </c>
      <c r="H1201" s="128">
        <f t="shared" ref="H1201:H1264" si="1576">IF(DAY(A1201)=A$7+1,1,H1200+1)</f>
        <v>4</v>
      </c>
      <c r="I1201" s="128">
        <f t="shared" ref="I1201:I1264" si="1577">IF(DAY(A1201)=A$7+1,DAY(EOMONTH(A1201,0)),I1200)</f>
        <v>31</v>
      </c>
      <c r="J1201" s="123">
        <f t="shared" ref="J1201:J1264" si="1578">IF(E1201&gt;D1201,((E1201/D1201)^(H1201/I1201)),1)</f>
        <v>1.0001302298878882</v>
      </c>
      <c r="K1201" s="123">
        <v>1</v>
      </c>
      <c r="L1201" s="123">
        <f t="shared" ref="L1201:L1264" si="1579">TRUNC(J1201*K1201,8)</f>
        <v>1.00013022</v>
      </c>
      <c r="M1201" s="123">
        <f t="shared" ref="M1201:M1264" si="1580">TRUNC(C1201*L1201,8)</f>
        <v>543.98130900000001</v>
      </c>
      <c r="N1201" s="27">
        <f t="shared" si="1567"/>
        <v>0</v>
      </c>
      <c r="O1201" s="122">
        <f t="shared" si="1569"/>
        <v>0</v>
      </c>
      <c r="P1201" s="123">
        <f t="shared" ref="P1201:P1264" si="1581">IF(O1201&gt;0,TRUNC(O1201*M1201,8),0)</f>
        <v>0</v>
      </c>
      <c r="Q1201" s="122">
        <f t="shared" si="1566"/>
        <v>0.1956</v>
      </c>
      <c r="R1201" s="130">
        <f t="shared" ref="R1201:R1264" si="1582">ROUND((1+Q1201)^(1/12)^(H1201/I1201),9)</f>
        <v>1.0019227939999999</v>
      </c>
      <c r="S1201" s="123">
        <f t="shared" ref="S1201:S1264" si="1583">TRUNC(M1201*(R1201-1),8)</f>
        <v>1.04596399</v>
      </c>
      <c r="T1201" s="123">
        <f t="shared" ref="T1201:T1264" si="1584">IF(N1201&gt;0,P1201+S1201,0)</f>
        <v>0</v>
      </c>
      <c r="U1201" s="131" t="str">
        <f t="shared" si="1570"/>
        <v>J=</v>
      </c>
      <c r="V1201" s="140">
        <f t="shared" ref="V1201:V1264" si="1585">VLOOKUP(A1200,$Y$10:$AG$60,9)</f>
        <v>45192</v>
      </c>
      <c r="W1201" s="4"/>
      <c r="X1201" s="4"/>
      <c r="Y1201" s="4"/>
      <c r="AD1201" s="5"/>
      <c r="AI1201" s="10"/>
      <c r="AJ1201" s="10"/>
      <c r="AK1201" s="10"/>
      <c r="AL1201" s="10"/>
      <c r="AM1201" s="10"/>
      <c r="AN1201" s="10"/>
      <c r="AO1201" s="10"/>
      <c r="AP1201" s="10"/>
      <c r="AQ1201" s="10"/>
      <c r="AR1201" s="10"/>
      <c r="AS1201" s="10"/>
      <c r="AT1201" s="10"/>
      <c r="AU1201" s="10"/>
    </row>
    <row r="1202" spans="1:47" x14ac:dyDescent="0.2">
      <c r="A1202" s="125">
        <f t="shared" si="1565"/>
        <v>45166</v>
      </c>
      <c r="B1202" s="123">
        <f t="shared" si="1571"/>
        <v>545.30683589</v>
      </c>
      <c r="C1202" s="3">
        <f t="shared" si="1572"/>
        <v>543.9104809800001</v>
      </c>
      <c r="D1202" s="126">
        <f t="shared" si="1573"/>
        <v>1075.54</v>
      </c>
      <c r="E1202" s="175">
        <f>IF(DAY(A1201)=$A$7,VLOOKUP(A1201,[1]A!$A$15:$C$500,3),E1201)</f>
        <v>1076.626</v>
      </c>
      <c r="F1202" s="127">
        <f t="shared" si="1574"/>
        <v>45131</v>
      </c>
      <c r="G1202" s="122">
        <f t="shared" si="1575"/>
        <v>1.0097253472673984E-3</v>
      </c>
      <c r="H1202" s="128">
        <f t="shared" si="1576"/>
        <v>5</v>
      </c>
      <c r="I1202" s="128">
        <f t="shared" si="1577"/>
        <v>31</v>
      </c>
      <c r="J1202" s="123">
        <f t="shared" si="1578"/>
        <v>1.0001627900097465</v>
      </c>
      <c r="K1202" s="123">
        <v>1</v>
      </c>
      <c r="L1202" s="123">
        <f t="shared" si="1579"/>
        <v>1.0001627900000001</v>
      </c>
      <c r="M1202" s="123">
        <f t="shared" si="1580"/>
        <v>543.99902415999998</v>
      </c>
      <c r="N1202" s="27">
        <f t="shared" si="1567"/>
        <v>0</v>
      </c>
      <c r="O1202" s="122">
        <f t="shared" si="1569"/>
        <v>0</v>
      </c>
      <c r="P1202" s="123">
        <f t="shared" si="1581"/>
        <v>0</v>
      </c>
      <c r="Q1202" s="122">
        <f t="shared" si="1566"/>
        <v>0.1956</v>
      </c>
      <c r="R1202" s="130">
        <f t="shared" si="1582"/>
        <v>1.0024040700000001</v>
      </c>
      <c r="S1202" s="123">
        <f t="shared" si="1583"/>
        <v>1.3078117300000001</v>
      </c>
      <c r="T1202" s="123">
        <f t="shared" si="1584"/>
        <v>0</v>
      </c>
      <c r="U1202" s="131" t="str">
        <f t="shared" si="1570"/>
        <v>J=</v>
      </c>
      <c r="V1202" s="140">
        <f t="shared" si="1585"/>
        <v>45192</v>
      </c>
      <c r="W1202" s="4"/>
      <c r="X1202" s="4"/>
      <c r="Y1202" s="4"/>
      <c r="AD1202" s="5"/>
      <c r="AI1202" s="10"/>
      <c r="AJ1202" s="10"/>
      <c r="AK1202" s="10"/>
      <c r="AL1202" s="10"/>
      <c r="AM1202" s="10"/>
      <c r="AN1202" s="10"/>
      <c r="AO1202" s="10"/>
      <c r="AP1202" s="10"/>
      <c r="AQ1202" s="10"/>
      <c r="AR1202" s="10"/>
      <c r="AS1202" s="10"/>
      <c r="AT1202" s="10"/>
      <c r="AU1202" s="10"/>
    </row>
    <row r="1203" spans="1:47" x14ac:dyDescent="0.2">
      <c r="A1203" s="125">
        <f t="shared" si="1565"/>
        <v>45167</v>
      </c>
      <c r="B1203" s="123">
        <f t="shared" si="1571"/>
        <v>545.58653605999996</v>
      </c>
      <c r="C1203" s="3">
        <f t="shared" si="1572"/>
        <v>543.9104809800001</v>
      </c>
      <c r="D1203" s="126">
        <f t="shared" si="1573"/>
        <v>1075.54</v>
      </c>
      <c r="E1203" s="175">
        <f>IF(DAY(A1202)=$A$7,VLOOKUP(A1202,[1]A!$A$15:$C$500,3),E1202)</f>
        <v>1076.626</v>
      </c>
      <c r="F1203" s="127">
        <f t="shared" si="1574"/>
        <v>45131</v>
      </c>
      <c r="G1203" s="122">
        <f t="shared" si="1575"/>
        <v>1.0097253472673984E-3</v>
      </c>
      <c r="H1203" s="128">
        <f t="shared" si="1576"/>
        <v>6</v>
      </c>
      <c r="I1203" s="128">
        <f t="shared" si="1577"/>
        <v>31</v>
      </c>
      <c r="J1203" s="123">
        <f t="shared" si="1578"/>
        <v>1.0001953511916284</v>
      </c>
      <c r="K1203" s="123">
        <v>1</v>
      </c>
      <c r="L1203" s="123">
        <f t="shared" si="1579"/>
        <v>1.00019535</v>
      </c>
      <c r="M1203" s="123">
        <f t="shared" si="1580"/>
        <v>544.01673388999995</v>
      </c>
      <c r="N1203" s="27">
        <f t="shared" si="1567"/>
        <v>0</v>
      </c>
      <c r="O1203" s="122">
        <f t="shared" si="1569"/>
        <v>0</v>
      </c>
      <c r="P1203" s="123">
        <f t="shared" si="1581"/>
        <v>0</v>
      </c>
      <c r="Q1203" s="122">
        <f t="shared" si="1566"/>
        <v>0.1956</v>
      </c>
      <c r="R1203" s="130">
        <f t="shared" si="1582"/>
        <v>1.002885577</v>
      </c>
      <c r="S1203" s="123">
        <f t="shared" si="1583"/>
        <v>1.56980217</v>
      </c>
      <c r="T1203" s="123">
        <f t="shared" si="1584"/>
        <v>0</v>
      </c>
      <c r="U1203" s="131" t="str">
        <f t="shared" si="1570"/>
        <v>J=</v>
      </c>
      <c r="V1203" s="140">
        <f t="shared" si="1585"/>
        <v>45192</v>
      </c>
      <c r="W1203" s="4"/>
      <c r="X1203" s="4"/>
      <c r="Y1203" s="4"/>
      <c r="AD1203" s="5"/>
      <c r="AI1203" s="10"/>
      <c r="AJ1203" s="10"/>
      <c r="AK1203" s="10"/>
      <c r="AL1203" s="10"/>
      <c r="AM1203" s="10"/>
      <c r="AN1203" s="10"/>
      <c r="AO1203" s="10"/>
      <c r="AP1203" s="10"/>
      <c r="AQ1203" s="10"/>
      <c r="AR1203" s="10"/>
      <c r="AS1203" s="10"/>
      <c r="AT1203" s="10"/>
      <c r="AU1203" s="10"/>
    </row>
    <row r="1204" spans="1:47" x14ac:dyDescent="0.2">
      <c r="A1204" s="125">
        <f t="shared" si="1565"/>
        <v>45168</v>
      </c>
      <c r="B1204" s="123">
        <f t="shared" si="1571"/>
        <v>545.86637895000001</v>
      </c>
      <c r="C1204" s="3">
        <f t="shared" si="1572"/>
        <v>543.9104809800001</v>
      </c>
      <c r="D1204" s="126">
        <f t="shared" si="1573"/>
        <v>1075.54</v>
      </c>
      <c r="E1204" s="175">
        <f>IF(DAY(A1203)=$A$7,VLOOKUP(A1203,[1]A!$A$15:$C$500,3),E1203)</f>
        <v>1076.626</v>
      </c>
      <c r="F1204" s="127">
        <f t="shared" si="1574"/>
        <v>45131</v>
      </c>
      <c r="G1204" s="122">
        <f t="shared" si="1575"/>
        <v>1.0097253472673984E-3</v>
      </c>
      <c r="H1204" s="128">
        <f t="shared" si="1576"/>
        <v>7</v>
      </c>
      <c r="I1204" s="128">
        <f t="shared" si="1577"/>
        <v>31</v>
      </c>
      <c r="J1204" s="123">
        <f t="shared" si="1578"/>
        <v>1.0002279134335681</v>
      </c>
      <c r="K1204" s="123">
        <v>1</v>
      </c>
      <c r="L1204" s="123">
        <f t="shared" si="1579"/>
        <v>1.00022791</v>
      </c>
      <c r="M1204" s="123">
        <f t="shared" si="1580"/>
        <v>544.03444361000004</v>
      </c>
      <c r="N1204" s="27">
        <f t="shared" si="1567"/>
        <v>0</v>
      </c>
      <c r="O1204" s="122">
        <f t="shared" si="1569"/>
        <v>0</v>
      </c>
      <c r="P1204" s="123">
        <f t="shared" si="1581"/>
        <v>0</v>
      </c>
      <c r="Q1204" s="122">
        <f t="shared" si="1566"/>
        <v>0.1956</v>
      </c>
      <c r="R1204" s="130">
        <f t="shared" si="1582"/>
        <v>1.003367315</v>
      </c>
      <c r="S1204" s="123">
        <f t="shared" si="1583"/>
        <v>1.83193534</v>
      </c>
      <c r="T1204" s="123">
        <f t="shared" si="1584"/>
        <v>0</v>
      </c>
      <c r="U1204" s="131" t="str">
        <f t="shared" si="1570"/>
        <v>J=</v>
      </c>
      <c r="V1204" s="140">
        <f t="shared" si="1585"/>
        <v>45192</v>
      </c>
      <c r="W1204" s="4"/>
      <c r="X1204" s="4"/>
      <c r="Y1204" s="4"/>
      <c r="AD1204" s="5"/>
      <c r="AI1204" s="10"/>
      <c r="AJ1204" s="10"/>
      <c r="AK1204" s="10"/>
      <c r="AL1204" s="10"/>
      <c r="AM1204" s="10"/>
      <c r="AN1204" s="10"/>
      <c r="AO1204" s="10"/>
      <c r="AP1204" s="10"/>
      <c r="AQ1204" s="10"/>
      <c r="AR1204" s="10"/>
      <c r="AS1204" s="10"/>
      <c r="AT1204" s="10"/>
      <c r="AU1204" s="10"/>
    </row>
    <row r="1205" spans="1:47" x14ac:dyDescent="0.2">
      <c r="A1205" s="125">
        <f t="shared" si="1565"/>
        <v>45169</v>
      </c>
      <c r="B1205" s="123">
        <f t="shared" si="1571"/>
        <v>546.14636513000005</v>
      </c>
      <c r="C1205" s="3">
        <f t="shared" si="1572"/>
        <v>543.9104809800001</v>
      </c>
      <c r="D1205" s="126">
        <f t="shared" si="1573"/>
        <v>1075.54</v>
      </c>
      <c r="E1205" s="175">
        <f>IF(DAY(A1204)=$A$7,VLOOKUP(A1204,[1]A!$A$15:$C$500,3),E1204)</f>
        <v>1076.626</v>
      </c>
      <c r="F1205" s="127">
        <f t="shared" si="1574"/>
        <v>45131</v>
      </c>
      <c r="G1205" s="122">
        <f t="shared" si="1575"/>
        <v>1.0097253472673984E-3</v>
      </c>
      <c r="H1205" s="128">
        <f t="shared" si="1576"/>
        <v>8</v>
      </c>
      <c r="I1205" s="128">
        <f t="shared" si="1577"/>
        <v>31</v>
      </c>
      <c r="J1205" s="123">
        <f t="shared" si="1578"/>
        <v>1.0002604767356003</v>
      </c>
      <c r="K1205" s="123">
        <v>1</v>
      </c>
      <c r="L1205" s="123">
        <f t="shared" si="1579"/>
        <v>1.00026047</v>
      </c>
      <c r="M1205" s="123">
        <f t="shared" si="1580"/>
        <v>544.05215334000002</v>
      </c>
      <c r="N1205" s="27">
        <f t="shared" si="1567"/>
        <v>0</v>
      </c>
      <c r="O1205" s="122">
        <f t="shared" si="1569"/>
        <v>0</v>
      </c>
      <c r="P1205" s="123">
        <f t="shared" si="1581"/>
        <v>0</v>
      </c>
      <c r="Q1205" s="122">
        <f t="shared" si="1566"/>
        <v>0.1956</v>
      </c>
      <c r="R1205" s="130">
        <f t="shared" si="1582"/>
        <v>1.003849285</v>
      </c>
      <c r="S1205" s="123">
        <f t="shared" si="1583"/>
        <v>2.0942117900000001</v>
      </c>
      <c r="T1205" s="123">
        <f t="shared" si="1584"/>
        <v>0</v>
      </c>
      <c r="U1205" s="131" t="str">
        <f t="shared" si="1570"/>
        <v>J=</v>
      </c>
      <c r="V1205" s="140">
        <f t="shared" si="1585"/>
        <v>45192</v>
      </c>
      <c r="W1205" s="4"/>
      <c r="X1205" s="4"/>
      <c r="Y1205" s="4"/>
      <c r="AD1205" s="5"/>
      <c r="AI1205" s="10"/>
      <c r="AJ1205" s="10"/>
      <c r="AK1205" s="10"/>
      <c r="AL1205" s="10"/>
      <c r="AM1205" s="10"/>
      <c r="AN1205" s="10"/>
      <c r="AO1205" s="10"/>
      <c r="AP1205" s="10"/>
      <c r="AQ1205" s="10"/>
      <c r="AR1205" s="10"/>
      <c r="AS1205" s="10"/>
      <c r="AT1205" s="10"/>
      <c r="AU1205" s="10"/>
    </row>
    <row r="1206" spans="1:47" x14ac:dyDescent="0.2">
      <c r="A1206" s="125">
        <f t="shared" si="1565"/>
        <v>45170</v>
      </c>
      <c r="B1206" s="123">
        <f t="shared" si="1571"/>
        <v>546.42650005999997</v>
      </c>
      <c r="C1206" s="3">
        <f t="shared" si="1572"/>
        <v>543.9104809800001</v>
      </c>
      <c r="D1206" s="126">
        <f t="shared" si="1573"/>
        <v>1075.54</v>
      </c>
      <c r="E1206" s="175">
        <f>IF(DAY(A1205)=$A$7,VLOOKUP(A1205,[1]A!$A$15:$C$500,3),E1205)</f>
        <v>1076.626</v>
      </c>
      <c r="F1206" s="127">
        <f t="shared" si="1574"/>
        <v>45131</v>
      </c>
      <c r="G1206" s="122">
        <f t="shared" si="1575"/>
        <v>1.0097253472673984E-3</v>
      </c>
      <c r="H1206" s="128">
        <f t="shared" si="1576"/>
        <v>9</v>
      </c>
      <c r="I1206" s="128">
        <f t="shared" si="1577"/>
        <v>31</v>
      </c>
      <c r="J1206" s="123">
        <f t="shared" si="1578"/>
        <v>1.0002930410977595</v>
      </c>
      <c r="K1206" s="123">
        <v>1</v>
      </c>
      <c r="L1206" s="123">
        <f t="shared" si="1579"/>
        <v>1.0002930400000001</v>
      </c>
      <c r="M1206" s="123">
        <f t="shared" si="1580"/>
        <v>544.06986849999998</v>
      </c>
      <c r="N1206" s="27">
        <f t="shared" si="1567"/>
        <v>0</v>
      </c>
      <c r="O1206" s="122">
        <f t="shared" si="1569"/>
        <v>0</v>
      </c>
      <c r="P1206" s="123">
        <f t="shared" si="1581"/>
        <v>0</v>
      </c>
      <c r="Q1206" s="122">
        <f t="shared" si="1566"/>
        <v>0.1956</v>
      </c>
      <c r="R1206" s="130">
        <f t="shared" si="1582"/>
        <v>1.004331487</v>
      </c>
      <c r="S1206" s="123">
        <f t="shared" si="1583"/>
        <v>2.3566315599999998</v>
      </c>
      <c r="T1206" s="123">
        <f t="shared" si="1584"/>
        <v>0</v>
      </c>
      <c r="U1206" s="131" t="str">
        <f t="shared" si="1570"/>
        <v>J=</v>
      </c>
      <c r="V1206" s="140">
        <f t="shared" si="1585"/>
        <v>45192</v>
      </c>
      <c r="W1206" s="4"/>
      <c r="X1206" s="4"/>
      <c r="Y1206" s="4"/>
      <c r="AD1206" s="5"/>
      <c r="AI1206" s="10"/>
      <c r="AJ1206" s="10"/>
      <c r="AK1206" s="10"/>
      <c r="AL1206" s="10"/>
      <c r="AM1206" s="10"/>
      <c r="AN1206" s="10"/>
      <c r="AO1206" s="10"/>
      <c r="AP1206" s="10"/>
      <c r="AQ1206" s="10"/>
      <c r="AR1206" s="10"/>
      <c r="AS1206" s="10"/>
      <c r="AT1206" s="10"/>
      <c r="AU1206" s="10"/>
    </row>
    <row r="1207" spans="1:47" x14ac:dyDescent="0.2">
      <c r="A1207" s="125">
        <f t="shared" si="1565"/>
        <v>45171</v>
      </c>
      <c r="B1207" s="123">
        <f t="shared" si="1571"/>
        <v>546.70677230000001</v>
      </c>
      <c r="C1207" s="3">
        <f t="shared" si="1572"/>
        <v>543.9104809800001</v>
      </c>
      <c r="D1207" s="126">
        <f t="shared" si="1573"/>
        <v>1075.54</v>
      </c>
      <c r="E1207" s="175">
        <f>IF(DAY(A1206)=$A$7,VLOOKUP(A1206,[1]A!$A$15:$C$500,3),E1206)</f>
        <v>1076.626</v>
      </c>
      <c r="F1207" s="127">
        <f t="shared" si="1574"/>
        <v>45131</v>
      </c>
      <c r="G1207" s="122">
        <f t="shared" si="1575"/>
        <v>1.0097253472673984E-3</v>
      </c>
      <c r="H1207" s="128">
        <f t="shared" si="1576"/>
        <v>10</v>
      </c>
      <c r="I1207" s="128">
        <f t="shared" si="1577"/>
        <v>31</v>
      </c>
      <c r="J1207" s="123">
        <f t="shared" si="1578"/>
        <v>1.0003256065200805</v>
      </c>
      <c r="K1207" s="123">
        <v>1</v>
      </c>
      <c r="L1207" s="123">
        <f t="shared" si="1579"/>
        <v>1.0003256</v>
      </c>
      <c r="M1207" s="123">
        <f t="shared" si="1580"/>
        <v>544.08757822999996</v>
      </c>
      <c r="N1207" s="27">
        <f t="shared" si="1567"/>
        <v>0</v>
      </c>
      <c r="O1207" s="122">
        <f t="shared" si="1569"/>
        <v>0</v>
      </c>
      <c r="P1207" s="123">
        <f t="shared" si="1581"/>
        <v>0</v>
      </c>
      <c r="Q1207" s="122">
        <f t="shared" si="1566"/>
        <v>0.1956</v>
      </c>
      <c r="R1207" s="130">
        <f t="shared" si="1582"/>
        <v>1.0048139199999999</v>
      </c>
      <c r="S1207" s="123">
        <f t="shared" si="1583"/>
        <v>2.6191940699999998</v>
      </c>
      <c r="T1207" s="123">
        <f t="shared" si="1584"/>
        <v>0</v>
      </c>
      <c r="U1207" s="131" t="str">
        <f t="shared" si="1570"/>
        <v>J=</v>
      </c>
      <c r="V1207" s="140">
        <f t="shared" si="1585"/>
        <v>45192</v>
      </c>
      <c r="W1207" s="4"/>
      <c r="X1207" s="4"/>
      <c r="Y1207" s="4"/>
      <c r="AD1207" s="5"/>
      <c r="AI1207" s="10"/>
      <c r="AJ1207" s="10"/>
      <c r="AK1207" s="10"/>
      <c r="AL1207" s="10"/>
      <c r="AM1207" s="10"/>
      <c r="AN1207" s="10"/>
      <c r="AO1207" s="10"/>
      <c r="AP1207" s="10"/>
      <c r="AQ1207" s="10"/>
      <c r="AR1207" s="10"/>
      <c r="AS1207" s="10"/>
      <c r="AT1207" s="10"/>
      <c r="AU1207" s="10"/>
    </row>
    <row r="1208" spans="1:47" x14ac:dyDescent="0.2">
      <c r="A1208" s="125">
        <f t="shared" si="1565"/>
        <v>45172</v>
      </c>
      <c r="B1208" s="123">
        <f t="shared" si="1571"/>
        <v>546.98719277999999</v>
      </c>
      <c r="C1208" s="3">
        <f t="shared" si="1572"/>
        <v>543.9104809800001</v>
      </c>
      <c r="D1208" s="126">
        <f t="shared" si="1573"/>
        <v>1075.54</v>
      </c>
      <c r="E1208" s="175">
        <f>IF(DAY(A1207)=$A$7,VLOOKUP(A1207,[1]A!$A$15:$C$500,3),E1207)</f>
        <v>1076.626</v>
      </c>
      <c r="F1208" s="127">
        <f t="shared" si="1574"/>
        <v>45131</v>
      </c>
      <c r="G1208" s="122">
        <f t="shared" si="1575"/>
        <v>1.0097253472673984E-3</v>
      </c>
      <c r="H1208" s="128">
        <f t="shared" si="1576"/>
        <v>11</v>
      </c>
      <c r="I1208" s="128">
        <f t="shared" si="1577"/>
        <v>31</v>
      </c>
      <c r="J1208" s="123">
        <f t="shared" si="1578"/>
        <v>1.0003581730025972</v>
      </c>
      <c r="K1208" s="123">
        <v>1</v>
      </c>
      <c r="L1208" s="123">
        <f t="shared" si="1579"/>
        <v>1.0003581699999999</v>
      </c>
      <c r="M1208" s="123">
        <f t="shared" si="1580"/>
        <v>544.10529339000004</v>
      </c>
      <c r="N1208" s="27">
        <f t="shared" si="1567"/>
        <v>0</v>
      </c>
      <c r="O1208" s="122">
        <f t="shared" si="1569"/>
        <v>0</v>
      </c>
      <c r="P1208" s="123">
        <f t="shared" si="1581"/>
        <v>0</v>
      </c>
      <c r="Q1208" s="122">
        <f t="shared" si="1566"/>
        <v>0.1956</v>
      </c>
      <c r="R1208" s="130">
        <f t="shared" si="1582"/>
        <v>1.0052965840000001</v>
      </c>
      <c r="S1208" s="123">
        <f t="shared" si="1583"/>
        <v>2.8818993900000001</v>
      </c>
      <c r="T1208" s="123">
        <f t="shared" si="1584"/>
        <v>0</v>
      </c>
      <c r="U1208" s="131" t="str">
        <f t="shared" si="1570"/>
        <v>J=</v>
      </c>
      <c r="V1208" s="140">
        <f t="shared" si="1585"/>
        <v>45192</v>
      </c>
      <c r="W1208" s="4"/>
      <c r="X1208" s="4"/>
      <c r="Y1208" s="4"/>
      <c r="AD1208" s="5"/>
      <c r="AI1208" s="10"/>
      <c r="AJ1208" s="10"/>
      <c r="AK1208" s="10"/>
      <c r="AL1208" s="10"/>
      <c r="AM1208" s="10"/>
      <c r="AN1208" s="10"/>
      <c r="AO1208" s="10"/>
      <c r="AP1208" s="10"/>
      <c r="AQ1208" s="10"/>
      <c r="AR1208" s="10"/>
      <c r="AS1208" s="10"/>
      <c r="AT1208" s="10"/>
      <c r="AU1208" s="10"/>
    </row>
    <row r="1209" spans="1:47" x14ac:dyDescent="0.2">
      <c r="A1209" s="125">
        <f t="shared" si="1565"/>
        <v>45173</v>
      </c>
      <c r="B1209" s="123">
        <f t="shared" si="1571"/>
        <v>547.26775714000007</v>
      </c>
      <c r="C1209" s="3">
        <f t="shared" si="1572"/>
        <v>543.9104809800001</v>
      </c>
      <c r="D1209" s="126">
        <f t="shared" si="1573"/>
        <v>1075.54</v>
      </c>
      <c r="E1209" s="175">
        <f>IF(DAY(A1208)=$A$7,VLOOKUP(A1208,[1]A!$A$15:$C$500,3),E1208)</f>
        <v>1076.626</v>
      </c>
      <c r="F1209" s="127">
        <f t="shared" si="1574"/>
        <v>45131</v>
      </c>
      <c r="G1209" s="122">
        <f t="shared" si="1575"/>
        <v>1.0097253472673984E-3</v>
      </c>
      <c r="H1209" s="128">
        <f t="shared" si="1576"/>
        <v>12</v>
      </c>
      <c r="I1209" s="128">
        <f t="shared" si="1577"/>
        <v>31</v>
      </c>
      <c r="J1209" s="123">
        <f t="shared" si="1578"/>
        <v>1.0003907405453447</v>
      </c>
      <c r="K1209" s="123">
        <v>1</v>
      </c>
      <c r="L1209" s="123">
        <f t="shared" si="1579"/>
        <v>1.0003907400000001</v>
      </c>
      <c r="M1209" s="123">
        <f t="shared" si="1580"/>
        <v>544.12300856000002</v>
      </c>
      <c r="N1209" s="27">
        <f t="shared" si="1567"/>
        <v>0</v>
      </c>
      <c r="O1209" s="122">
        <f t="shared" si="1569"/>
        <v>0</v>
      </c>
      <c r="P1209" s="123">
        <f t="shared" si="1581"/>
        <v>0</v>
      </c>
      <c r="Q1209" s="122">
        <f t="shared" si="1566"/>
        <v>0.1956</v>
      </c>
      <c r="R1209" s="130">
        <f t="shared" si="1582"/>
        <v>1.005779481</v>
      </c>
      <c r="S1209" s="123">
        <f t="shared" si="1583"/>
        <v>3.1447485799999999</v>
      </c>
      <c r="T1209" s="123">
        <f t="shared" si="1584"/>
        <v>0</v>
      </c>
      <c r="U1209" s="131" t="str">
        <f t="shared" si="1570"/>
        <v>J=</v>
      </c>
      <c r="V1209" s="140">
        <f t="shared" si="1585"/>
        <v>45192</v>
      </c>
      <c r="W1209" s="4"/>
      <c r="X1209" s="4"/>
      <c r="Y1209" s="4"/>
      <c r="AD1209" s="5"/>
      <c r="AI1209" s="12"/>
      <c r="AJ1209" s="12"/>
      <c r="AK1209" s="12"/>
      <c r="AL1209" s="12"/>
      <c r="AM1209" s="12"/>
      <c r="AN1209" s="12"/>
      <c r="AO1209" s="12"/>
      <c r="AP1209" s="12"/>
      <c r="AQ1209" s="12"/>
      <c r="AR1209" s="12"/>
      <c r="AS1209" s="12"/>
      <c r="AT1209" s="12"/>
      <c r="AU1209" s="12"/>
    </row>
    <row r="1210" spans="1:47" x14ac:dyDescent="0.2">
      <c r="A1210" s="125">
        <f t="shared" si="1565"/>
        <v>45174</v>
      </c>
      <c r="B1210" s="123">
        <f t="shared" si="1571"/>
        <v>547.54845882999996</v>
      </c>
      <c r="C1210" s="3">
        <f t="shared" si="1572"/>
        <v>543.9104809800001</v>
      </c>
      <c r="D1210" s="126">
        <f t="shared" si="1573"/>
        <v>1075.54</v>
      </c>
      <c r="E1210" s="175">
        <f>IF(DAY(A1209)=$A$7,VLOOKUP(A1209,[1]A!$A$15:$C$500,3),E1209)</f>
        <v>1076.626</v>
      </c>
      <c r="F1210" s="127">
        <f t="shared" si="1574"/>
        <v>45131</v>
      </c>
      <c r="G1210" s="122">
        <f t="shared" si="1575"/>
        <v>1.0097253472673984E-3</v>
      </c>
      <c r="H1210" s="128">
        <f t="shared" si="1576"/>
        <v>13</v>
      </c>
      <c r="I1210" s="128">
        <f t="shared" si="1577"/>
        <v>31</v>
      </c>
      <c r="J1210" s="123">
        <f t="shared" si="1578"/>
        <v>1.0004233091483572</v>
      </c>
      <c r="K1210" s="123">
        <v>1</v>
      </c>
      <c r="L1210" s="123">
        <f t="shared" si="1579"/>
        <v>1.0004233</v>
      </c>
      <c r="M1210" s="123">
        <f t="shared" si="1580"/>
        <v>544.14071827999999</v>
      </c>
      <c r="N1210" s="27">
        <f t="shared" si="1567"/>
        <v>0</v>
      </c>
      <c r="O1210" s="122">
        <f t="shared" si="1569"/>
        <v>0</v>
      </c>
      <c r="P1210" s="123">
        <f t="shared" si="1581"/>
        <v>0</v>
      </c>
      <c r="Q1210" s="122">
        <f t="shared" si="1566"/>
        <v>0.1956</v>
      </c>
      <c r="R1210" s="130">
        <f t="shared" si="1582"/>
        <v>1.006262609</v>
      </c>
      <c r="S1210" s="123">
        <f t="shared" si="1583"/>
        <v>3.4077405500000002</v>
      </c>
      <c r="T1210" s="123">
        <f t="shared" si="1584"/>
        <v>0</v>
      </c>
      <c r="U1210" s="131" t="str">
        <f t="shared" si="1570"/>
        <v>J=</v>
      </c>
      <c r="V1210" s="140">
        <f t="shared" si="1585"/>
        <v>45192</v>
      </c>
      <c r="W1210" s="4"/>
      <c r="X1210" s="4"/>
      <c r="Y1210" s="4"/>
      <c r="AD1210" s="5"/>
      <c r="AI1210" s="13"/>
      <c r="AJ1210" s="13"/>
      <c r="AK1210" s="13"/>
      <c r="AL1210" s="13"/>
      <c r="AM1210" s="13"/>
      <c r="AN1210" s="13"/>
      <c r="AO1210" s="13"/>
      <c r="AP1210" s="13"/>
      <c r="AQ1210" s="13"/>
      <c r="AR1210" s="13"/>
      <c r="AS1210" s="13"/>
      <c r="AT1210" s="13"/>
      <c r="AU1210" s="13"/>
    </row>
    <row r="1211" spans="1:47" x14ac:dyDescent="0.2">
      <c r="A1211" s="125">
        <f t="shared" si="1565"/>
        <v>45175</v>
      </c>
      <c r="B1211" s="123">
        <f t="shared" si="1571"/>
        <v>547.82930991000001</v>
      </c>
      <c r="C1211" s="3">
        <f t="shared" si="1572"/>
        <v>543.9104809800001</v>
      </c>
      <c r="D1211" s="126">
        <f t="shared" si="1573"/>
        <v>1075.54</v>
      </c>
      <c r="E1211" s="175">
        <f>IF(DAY(A1210)=$A$7,VLOOKUP(A1210,[1]A!$A$15:$C$500,3),E1210)</f>
        <v>1076.626</v>
      </c>
      <c r="F1211" s="127">
        <f t="shared" si="1574"/>
        <v>45131</v>
      </c>
      <c r="G1211" s="122">
        <f t="shared" si="1575"/>
        <v>1.0097253472673984E-3</v>
      </c>
      <c r="H1211" s="128">
        <f t="shared" si="1576"/>
        <v>14</v>
      </c>
      <c r="I1211" s="128">
        <f t="shared" si="1577"/>
        <v>31</v>
      </c>
      <c r="J1211" s="123">
        <f t="shared" si="1578"/>
        <v>1.0004558788116693</v>
      </c>
      <c r="K1211" s="123">
        <v>1</v>
      </c>
      <c r="L1211" s="123">
        <f t="shared" si="1579"/>
        <v>1.0004558699999999</v>
      </c>
      <c r="M1211" s="123">
        <f t="shared" si="1580"/>
        <v>544.15843344999996</v>
      </c>
      <c r="N1211" s="27">
        <f t="shared" si="1567"/>
        <v>0</v>
      </c>
      <c r="O1211" s="122">
        <f t="shared" si="1569"/>
        <v>0</v>
      </c>
      <c r="P1211" s="123">
        <f t="shared" si="1581"/>
        <v>0</v>
      </c>
      <c r="Q1211" s="122">
        <f t="shared" si="1566"/>
        <v>0.1956</v>
      </c>
      <c r="R1211" s="130">
        <f t="shared" si="1582"/>
        <v>1.0067459700000001</v>
      </c>
      <c r="S1211" s="123">
        <f t="shared" si="1583"/>
        <v>3.6708764600000001</v>
      </c>
      <c r="T1211" s="123">
        <f t="shared" si="1584"/>
        <v>0</v>
      </c>
      <c r="U1211" s="131" t="str">
        <f t="shared" si="1570"/>
        <v>J=</v>
      </c>
      <c r="V1211" s="140">
        <f t="shared" si="1585"/>
        <v>45192</v>
      </c>
      <c r="W1211" s="4"/>
      <c r="X1211" s="4"/>
      <c r="Y1211" s="4"/>
      <c r="AD1211" s="5"/>
      <c r="AI1211" s="13"/>
      <c r="AJ1211" s="13"/>
      <c r="AK1211" s="13"/>
      <c r="AL1211" s="13"/>
      <c r="AM1211" s="13"/>
      <c r="AN1211" s="13"/>
      <c r="AO1211" s="13"/>
      <c r="AP1211" s="13"/>
      <c r="AQ1211" s="13"/>
      <c r="AR1211" s="13"/>
      <c r="AS1211" s="13"/>
      <c r="AT1211" s="13"/>
      <c r="AU1211" s="13"/>
    </row>
    <row r="1212" spans="1:47" x14ac:dyDescent="0.2">
      <c r="A1212" s="125">
        <f t="shared" si="1565"/>
        <v>45176</v>
      </c>
      <c r="B1212" s="123">
        <f t="shared" si="1571"/>
        <v>548.11030435000009</v>
      </c>
      <c r="C1212" s="3">
        <f t="shared" si="1572"/>
        <v>543.9104809800001</v>
      </c>
      <c r="D1212" s="126">
        <f t="shared" si="1573"/>
        <v>1075.54</v>
      </c>
      <c r="E1212" s="175">
        <f>IF(DAY(A1211)=$A$7,VLOOKUP(A1211,[1]A!$A$15:$C$500,3),E1211)</f>
        <v>1076.626</v>
      </c>
      <c r="F1212" s="127">
        <f t="shared" si="1574"/>
        <v>45131</v>
      </c>
      <c r="G1212" s="122">
        <f t="shared" si="1575"/>
        <v>1.0097253472673984E-3</v>
      </c>
      <c r="H1212" s="128">
        <f t="shared" si="1576"/>
        <v>15</v>
      </c>
      <c r="I1212" s="128">
        <f t="shared" si="1577"/>
        <v>31</v>
      </c>
      <c r="J1212" s="123">
        <f t="shared" si="1578"/>
        <v>1.0004884495353157</v>
      </c>
      <c r="K1212" s="123">
        <v>1</v>
      </c>
      <c r="L1212" s="123">
        <f t="shared" si="1579"/>
        <v>1.00048844</v>
      </c>
      <c r="M1212" s="123">
        <f t="shared" si="1580"/>
        <v>544.17614861000004</v>
      </c>
      <c r="N1212" s="27">
        <f t="shared" si="1567"/>
        <v>0</v>
      </c>
      <c r="O1212" s="122">
        <f t="shared" si="1569"/>
        <v>0</v>
      </c>
      <c r="P1212" s="123">
        <f t="shared" si="1581"/>
        <v>0</v>
      </c>
      <c r="Q1212" s="122">
        <f t="shared" si="1566"/>
        <v>0.1956</v>
      </c>
      <c r="R1212" s="130">
        <f t="shared" si="1582"/>
        <v>1.0072295630000001</v>
      </c>
      <c r="S1212" s="123">
        <f t="shared" si="1583"/>
        <v>3.93415574</v>
      </c>
      <c r="T1212" s="123">
        <f t="shared" si="1584"/>
        <v>0</v>
      </c>
      <c r="U1212" s="131" t="str">
        <f t="shared" si="1570"/>
        <v>J=</v>
      </c>
      <c r="V1212" s="140">
        <f t="shared" si="1585"/>
        <v>45192</v>
      </c>
      <c r="W1212" s="4"/>
      <c r="X1212" s="4"/>
      <c r="Y1212" s="4"/>
      <c r="AD1212" s="5"/>
      <c r="AI1212" s="13"/>
      <c r="AJ1212" s="13"/>
      <c r="AK1212" s="13"/>
      <c r="AL1212" s="13"/>
      <c r="AM1212" s="13"/>
      <c r="AN1212" s="13"/>
      <c r="AO1212" s="13"/>
      <c r="AP1212" s="13"/>
      <c r="AQ1212" s="13"/>
      <c r="AR1212" s="13"/>
      <c r="AS1212" s="13"/>
      <c r="AT1212" s="13"/>
      <c r="AU1212" s="13"/>
    </row>
    <row r="1213" spans="1:47" x14ac:dyDescent="0.2">
      <c r="A1213" s="125">
        <f t="shared" si="1565"/>
        <v>45177</v>
      </c>
      <c r="B1213" s="123">
        <f t="shared" si="1571"/>
        <v>548.39144767000005</v>
      </c>
      <c r="C1213" s="3">
        <f t="shared" si="1572"/>
        <v>543.9104809800001</v>
      </c>
      <c r="D1213" s="126">
        <f t="shared" si="1573"/>
        <v>1075.54</v>
      </c>
      <c r="E1213" s="175">
        <f>IF(DAY(A1212)=$A$7,VLOOKUP(A1212,[1]A!$A$15:$C$500,3),E1212)</f>
        <v>1076.626</v>
      </c>
      <c r="F1213" s="127">
        <f t="shared" si="1574"/>
        <v>45131</v>
      </c>
      <c r="G1213" s="122">
        <f t="shared" si="1575"/>
        <v>1.0097253472673984E-3</v>
      </c>
      <c r="H1213" s="128">
        <f t="shared" si="1576"/>
        <v>16</v>
      </c>
      <c r="I1213" s="128">
        <f t="shared" si="1577"/>
        <v>31</v>
      </c>
      <c r="J1213" s="123">
        <f t="shared" si="1578"/>
        <v>1.0005210213193305</v>
      </c>
      <c r="K1213" s="123">
        <v>1</v>
      </c>
      <c r="L1213" s="123">
        <f t="shared" si="1579"/>
        <v>1.0005210200000001</v>
      </c>
      <c r="M1213" s="123">
        <f t="shared" si="1580"/>
        <v>544.19386921</v>
      </c>
      <c r="N1213" s="27">
        <f t="shared" si="1567"/>
        <v>0</v>
      </c>
      <c r="O1213" s="122">
        <f t="shared" si="1569"/>
        <v>0</v>
      </c>
      <c r="P1213" s="123">
        <f t="shared" si="1581"/>
        <v>0</v>
      </c>
      <c r="Q1213" s="122">
        <f t="shared" si="1566"/>
        <v>0.1956</v>
      </c>
      <c r="R1213" s="130">
        <f t="shared" si="1582"/>
        <v>1.007713388</v>
      </c>
      <c r="S1213" s="123">
        <f t="shared" si="1583"/>
        <v>4.1975784599999999</v>
      </c>
      <c r="T1213" s="123">
        <f t="shared" si="1584"/>
        <v>0</v>
      </c>
      <c r="U1213" s="131" t="str">
        <f t="shared" si="1570"/>
        <v>J=</v>
      </c>
      <c r="V1213" s="140">
        <f t="shared" si="1585"/>
        <v>45192</v>
      </c>
      <c r="W1213" s="4"/>
      <c r="X1213" s="4"/>
      <c r="Y1213" s="4"/>
      <c r="AD1213" s="5"/>
      <c r="AI1213" s="13"/>
      <c r="AJ1213" s="13"/>
      <c r="AK1213" s="13"/>
      <c r="AL1213" s="13"/>
      <c r="AM1213" s="13"/>
      <c r="AN1213" s="13"/>
      <c r="AO1213" s="13"/>
      <c r="AP1213" s="13"/>
      <c r="AQ1213" s="13"/>
      <c r="AR1213" s="13"/>
      <c r="AS1213" s="13"/>
      <c r="AT1213" s="13"/>
      <c r="AU1213" s="13"/>
    </row>
    <row r="1214" spans="1:47" x14ac:dyDescent="0.2">
      <c r="A1214" s="125">
        <f t="shared" si="1565"/>
        <v>45178</v>
      </c>
      <c r="B1214" s="123">
        <f t="shared" si="1571"/>
        <v>548.67272890999993</v>
      </c>
      <c r="C1214" s="3">
        <f t="shared" si="1572"/>
        <v>543.9104809800001</v>
      </c>
      <c r="D1214" s="126">
        <f t="shared" si="1573"/>
        <v>1075.54</v>
      </c>
      <c r="E1214" s="175">
        <f>IF(DAY(A1213)=$A$7,VLOOKUP(A1213,[1]A!$A$15:$C$500,3),E1213)</f>
        <v>1076.626</v>
      </c>
      <c r="F1214" s="127">
        <f t="shared" si="1574"/>
        <v>45131</v>
      </c>
      <c r="G1214" s="122">
        <f t="shared" si="1575"/>
        <v>1.0097253472673984E-3</v>
      </c>
      <c r="H1214" s="128">
        <f t="shared" si="1576"/>
        <v>17</v>
      </c>
      <c r="I1214" s="128">
        <f t="shared" si="1577"/>
        <v>31</v>
      </c>
      <c r="J1214" s="123">
        <f t="shared" si="1578"/>
        <v>1.0005535941637484</v>
      </c>
      <c r="K1214" s="123">
        <v>1</v>
      </c>
      <c r="L1214" s="123">
        <f t="shared" si="1579"/>
        <v>1.00055359</v>
      </c>
      <c r="M1214" s="123">
        <f t="shared" si="1580"/>
        <v>544.21158437999998</v>
      </c>
      <c r="N1214" s="27">
        <f t="shared" si="1567"/>
        <v>0</v>
      </c>
      <c r="O1214" s="122">
        <f t="shared" si="1569"/>
        <v>0</v>
      </c>
      <c r="P1214" s="123">
        <f t="shared" si="1581"/>
        <v>0</v>
      </c>
      <c r="Q1214" s="122">
        <f t="shared" si="1566"/>
        <v>0.1956</v>
      </c>
      <c r="R1214" s="130">
        <f t="shared" si="1582"/>
        <v>1.008197445</v>
      </c>
      <c r="S1214" s="123">
        <f t="shared" si="1583"/>
        <v>4.4611445300000003</v>
      </c>
      <c r="T1214" s="123">
        <f t="shared" si="1584"/>
        <v>0</v>
      </c>
      <c r="U1214" s="131" t="str">
        <f t="shared" si="1570"/>
        <v>J=</v>
      </c>
      <c r="V1214" s="140">
        <f t="shared" si="1585"/>
        <v>45192</v>
      </c>
      <c r="W1214" s="4"/>
      <c r="X1214" s="4"/>
      <c r="Y1214" s="4"/>
      <c r="AD1214" s="5"/>
      <c r="AI1214" s="13"/>
      <c r="AJ1214" s="13"/>
      <c r="AK1214" s="13"/>
      <c r="AL1214" s="13"/>
      <c r="AM1214" s="13"/>
      <c r="AN1214" s="13"/>
      <c r="AO1214" s="13"/>
      <c r="AP1214" s="13"/>
      <c r="AQ1214" s="13"/>
      <c r="AR1214" s="13"/>
      <c r="AS1214" s="13"/>
      <c r="AT1214" s="13"/>
      <c r="AU1214" s="13"/>
    </row>
    <row r="1215" spans="1:47" x14ac:dyDescent="0.2">
      <c r="A1215" s="125">
        <f t="shared" si="1565"/>
        <v>45179</v>
      </c>
      <c r="B1215" s="123">
        <f t="shared" si="1571"/>
        <v>548.95415409000009</v>
      </c>
      <c r="C1215" s="3">
        <f t="shared" si="1572"/>
        <v>543.9104809800001</v>
      </c>
      <c r="D1215" s="126">
        <f t="shared" si="1573"/>
        <v>1075.54</v>
      </c>
      <c r="E1215" s="175">
        <f>IF(DAY(A1214)=$A$7,VLOOKUP(A1214,[1]A!$A$15:$C$500,3),E1214)</f>
        <v>1076.626</v>
      </c>
      <c r="F1215" s="127">
        <f t="shared" si="1574"/>
        <v>45131</v>
      </c>
      <c r="G1215" s="122">
        <f t="shared" si="1575"/>
        <v>1.0097253472673984E-3</v>
      </c>
      <c r="H1215" s="128">
        <f t="shared" si="1576"/>
        <v>18</v>
      </c>
      <c r="I1215" s="128">
        <f t="shared" si="1577"/>
        <v>31</v>
      </c>
      <c r="J1215" s="123">
        <f t="shared" si="1578"/>
        <v>1.0005861680686041</v>
      </c>
      <c r="K1215" s="123">
        <v>1</v>
      </c>
      <c r="L1215" s="123">
        <f t="shared" si="1579"/>
        <v>1.0005861599999999</v>
      </c>
      <c r="M1215" s="123">
        <f t="shared" si="1580"/>
        <v>544.22929954000006</v>
      </c>
      <c r="N1215" s="27">
        <f t="shared" si="1567"/>
        <v>0</v>
      </c>
      <c r="O1215" s="122">
        <f t="shared" si="1569"/>
        <v>0</v>
      </c>
      <c r="P1215" s="123">
        <f t="shared" si="1581"/>
        <v>0</v>
      </c>
      <c r="Q1215" s="122">
        <f t="shared" si="1566"/>
        <v>0.1956</v>
      </c>
      <c r="R1215" s="130">
        <f t="shared" si="1582"/>
        <v>1.0086817349999999</v>
      </c>
      <c r="S1215" s="123">
        <f t="shared" si="1583"/>
        <v>4.7248545499999999</v>
      </c>
      <c r="T1215" s="123">
        <f t="shared" si="1584"/>
        <v>0</v>
      </c>
      <c r="U1215" s="131" t="str">
        <f t="shared" si="1570"/>
        <v>J=</v>
      </c>
      <c r="V1215" s="140">
        <f t="shared" si="1585"/>
        <v>45192</v>
      </c>
      <c r="W1215" s="4"/>
      <c r="X1215" s="4"/>
      <c r="Y1215" s="4"/>
      <c r="AD1215" s="5"/>
      <c r="AI1215" s="10"/>
      <c r="AJ1215" s="10"/>
      <c r="AK1215" s="10"/>
      <c r="AL1215" s="10"/>
      <c r="AM1215" s="10"/>
      <c r="AN1215" s="10"/>
      <c r="AO1215" s="10"/>
      <c r="AP1215" s="10"/>
      <c r="AQ1215" s="10"/>
      <c r="AR1215" s="10"/>
      <c r="AS1215" s="10"/>
      <c r="AT1215" s="10"/>
      <c r="AU1215" s="10"/>
    </row>
    <row r="1216" spans="1:47" x14ac:dyDescent="0.2">
      <c r="A1216" s="125">
        <f t="shared" si="1565"/>
        <v>45180</v>
      </c>
      <c r="B1216" s="123">
        <f t="shared" si="1571"/>
        <v>549.23572875000002</v>
      </c>
      <c r="C1216" s="3">
        <f t="shared" si="1572"/>
        <v>543.9104809800001</v>
      </c>
      <c r="D1216" s="126">
        <f t="shared" si="1573"/>
        <v>1075.54</v>
      </c>
      <c r="E1216" s="175">
        <f>IF(DAY(A1215)=$A$7,VLOOKUP(A1215,[1]A!$A$15:$C$500,3),E1215)</f>
        <v>1076.626</v>
      </c>
      <c r="F1216" s="127">
        <f t="shared" si="1574"/>
        <v>45131</v>
      </c>
      <c r="G1216" s="122">
        <f t="shared" si="1575"/>
        <v>1.0097253472673984E-3</v>
      </c>
      <c r="H1216" s="128">
        <f t="shared" si="1576"/>
        <v>19</v>
      </c>
      <c r="I1216" s="128">
        <f t="shared" si="1577"/>
        <v>31</v>
      </c>
      <c r="J1216" s="123">
        <f t="shared" si="1578"/>
        <v>1.0006187430339322</v>
      </c>
      <c r="K1216" s="123">
        <v>1</v>
      </c>
      <c r="L1216" s="123">
        <f t="shared" si="1579"/>
        <v>1.00061874</v>
      </c>
      <c r="M1216" s="123">
        <f t="shared" si="1580"/>
        <v>544.24702015000003</v>
      </c>
      <c r="N1216" s="27">
        <f t="shared" si="1567"/>
        <v>0</v>
      </c>
      <c r="O1216" s="122">
        <f t="shared" si="1569"/>
        <v>0</v>
      </c>
      <c r="P1216" s="123">
        <f t="shared" si="1581"/>
        <v>0</v>
      </c>
      <c r="Q1216" s="122">
        <f t="shared" si="1566"/>
        <v>0.1956</v>
      </c>
      <c r="R1216" s="130">
        <f t="shared" si="1582"/>
        <v>1.009166258</v>
      </c>
      <c r="S1216" s="123">
        <f t="shared" si="1583"/>
        <v>4.9887085999999998</v>
      </c>
      <c r="T1216" s="123">
        <f t="shared" si="1584"/>
        <v>0</v>
      </c>
      <c r="U1216" s="131" t="str">
        <f t="shared" si="1570"/>
        <v>J=</v>
      </c>
      <c r="V1216" s="140">
        <f t="shared" si="1585"/>
        <v>45192</v>
      </c>
      <c r="W1216" s="4"/>
      <c r="X1216" s="4"/>
      <c r="Y1216" s="4"/>
      <c r="AD1216" s="5"/>
      <c r="AI1216" s="10"/>
      <c r="AJ1216" s="10"/>
      <c r="AK1216" s="10"/>
      <c r="AL1216" s="10"/>
      <c r="AM1216" s="10"/>
      <c r="AN1216" s="10"/>
      <c r="AO1216" s="10"/>
      <c r="AP1216" s="10"/>
      <c r="AQ1216" s="10"/>
      <c r="AR1216" s="10"/>
      <c r="AS1216" s="10"/>
      <c r="AT1216" s="10"/>
      <c r="AU1216" s="10"/>
    </row>
    <row r="1217" spans="1:161" x14ac:dyDescent="0.2">
      <c r="A1217" s="125">
        <f t="shared" si="1565"/>
        <v>45181</v>
      </c>
      <c r="B1217" s="123">
        <f t="shared" si="1571"/>
        <v>549.51744134</v>
      </c>
      <c r="C1217" s="3">
        <f t="shared" si="1572"/>
        <v>543.9104809800001</v>
      </c>
      <c r="D1217" s="126">
        <f t="shared" si="1573"/>
        <v>1075.54</v>
      </c>
      <c r="E1217" s="175">
        <f>IF(DAY(A1216)=$A$7,VLOOKUP(A1216,[1]A!$A$15:$C$500,3),E1216)</f>
        <v>1076.626</v>
      </c>
      <c r="F1217" s="127">
        <f t="shared" si="1574"/>
        <v>45131</v>
      </c>
      <c r="G1217" s="122">
        <f t="shared" si="1575"/>
        <v>1.0097253472673984E-3</v>
      </c>
      <c r="H1217" s="128">
        <f t="shared" si="1576"/>
        <v>20</v>
      </c>
      <c r="I1217" s="128">
        <f t="shared" si="1577"/>
        <v>31</v>
      </c>
      <c r="J1217" s="123">
        <f t="shared" si="1578"/>
        <v>1.0006513190597668</v>
      </c>
      <c r="K1217" s="123">
        <v>1</v>
      </c>
      <c r="L1217" s="123">
        <f t="shared" si="1579"/>
        <v>1.0006513100000001</v>
      </c>
      <c r="M1217" s="123">
        <f t="shared" si="1580"/>
        <v>544.26473530999999</v>
      </c>
      <c r="N1217" s="27">
        <f t="shared" si="1567"/>
        <v>0</v>
      </c>
      <c r="O1217" s="122">
        <f t="shared" si="1569"/>
        <v>0</v>
      </c>
      <c r="P1217" s="123">
        <f t="shared" si="1581"/>
        <v>0</v>
      </c>
      <c r="Q1217" s="122">
        <f t="shared" si="1566"/>
        <v>0.1956</v>
      </c>
      <c r="R1217" s="130">
        <f t="shared" si="1582"/>
        <v>1.009651013</v>
      </c>
      <c r="S1217" s="123">
        <f t="shared" si="1583"/>
        <v>5.2527060299999997</v>
      </c>
      <c r="T1217" s="123">
        <f t="shared" si="1584"/>
        <v>0</v>
      </c>
      <c r="U1217" s="131" t="str">
        <f t="shared" si="1570"/>
        <v>J=</v>
      </c>
      <c r="V1217" s="140">
        <f t="shared" si="1585"/>
        <v>45192</v>
      </c>
      <c r="W1217" s="4"/>
      <c r="X1217" s="4"/>
      <c r="Y1217" s="4"/>
      <c r="AD1217" s="5"/>
      <c r="AI1217" s="10"/>
      <c r="AJ1217" s="10"/>
      <c r="AK1217" s="10"/>
      <c r="AL1217" s="10"/>
      <c r="AM1217" s="10"/>
      <c r="AN1217" s="10"/>
      <c r="AO1217" s="10"/>
      <c r="AP1217" s="10"/>
      <c r="AQ1217" s="10"/>
      <c r="AR1217" s="10"/>
      <c r="AS1217" s="10"/>
      <c r="AT1217" s="10"/>
      <c r="AU1217" s="10"/>
    </row>
    <row r="1218" spans="1:161" x14ac:dyDescent="0.2">
      <c r="A1218" s="125">
        <f t="shared" si="1565"/>
        <v>45182</v>
      </c>
      <c r="B1218" s="123">
        <f t="shared" si="1571"/>
        <v>549.79930342</v>
      </c>
      <c r="C1218" s="3">
        <f t="shared" si="1572"/>
        <v>543.9104809800001</v>
      </c>
      <c r="D1218" s="126">
        <f t="shared" si="1573"/>
        <v>1075.54</v>
      </c>
      <c r="E1218" s="175">
        <f>IF(DAY(A1217)=$A$7,VLOOKUP(A1217,[1]A!$A$15:$C$500,3),E1217)</f>
        <v>1076.626</v>
      </c>
      <c r="F1218" s="127">
        <f t="shared" si="1574"/>
        <v>45131</v>
      </c>
      <c r="G1218" s="122">
        <f t="shared" si="1575"/>
        <v>1.0097253472673984E-3</v>
      </c>
      <c r="H1218" s="128">
        <f t="shared" si="1576"/>
        <v>21</v>
      </c>
      <c r="I1218" s="128">
        <f t="shared" si="1577"/>
        <v>31</v>
      </c>
      <c r="J1218" s="123">
        <f t="shared" si="1578"/>
        <v>1.0006838961461426</v>
      </c>
      <c r="K1218" s="123">
        <v>1</v>
      </c>
      <c r="L1218" s="123">
        <f t="shared" si="1579"/>
        <v>1.0006838899999999</v>
      </c>
      <c r="M1218" s="123">
        <f t="shared" si="1580"/>
        <v>544.28245590999995</v>
      </c>
      <c r="N1218" s="27">
        <f t="shared" si="1567"/>
        <v>0</v>
      </c>
      <c r="O1218" s="122">
        <f t="shared" si="1569"/>
        <v>0</v>
      </c>
      <c r="P1218" s="123">
        <f t="shared" si="1581"/>
        <v>0</v>
      </c>
      <c r="Q1218" s="122">
        <f t="shared" si="1566"/>
        <v>0.1956</v>
      </c>
      <c r="R1218" s="130">
        <f t="shared" si="1582"/>
        <v>1.010136001</v>
      </c>
      <c r="S1218" s="123">
        <f t="shared" si="1583"/>
        <v>5.5168475099999998</v>
      </c>
      <c r="T1218" s="123">
        <f t="shared" si="1584"/>
        <v>0</v>
      </c>
      <c r="U1218" s="131" t="str">
        <f t="shared" si="1570"/>
        <v>J=</v>
      </c>
      <c r="V1218" s="140">
        <f t="shared" si="1585"/>
        <v>45192</v>
      </c>
      <c r="W1218" s="4"/>
      <c r="X1218" s="4"/>
      <c r="Y1218" s="4"/>
      <c r="AD1218" s="5"/>
      <c r="AI1218" s="10"/>
      <c r="AJ1218" s="10"/>
      <c r="AK1218" s="10"/>
      <c r="AL1218" s="10"/>
      <c r="AM1218" s="10"/>
      <c r="AN1218" s="10"/>
      <c r="AO1218" s="10"/>
      <c r="AP1218" s="10"/>
      <c r="AQ1218" s="10"/>
      <c r="AR1218" s="10"/>
      <c r="AS1218" s="10"/>
      <c r="AT1218" s="10"/>
      <c r="AU1218" s="10"/>
    </row>
    <row r="1219" spans="1:161" x14ac:dyDescent="0.2">
      <c r="A1219" s="125">
        <f t="shared" si="1565"/>
        <v>45183</v>
      </c>
      <c r="B1219" s="123">
        <f t="shared" si="1571"/>
        <v>550.08130951999999</v>
      </c>
      <c r="C1219" s="3">
        <f t="shared" si="1572"/>
        <v>543.9104809800001</v>
      </c>
      <c r="D1219" s="126">
        <f t="shared" si="1573"/>
        <v>1075.54</v>
      </c>
      <c r="E1219" s="175">
        <f>IF(DAY(A1218)=$A$7,VLOOKUP(A1218,[1]A!$A$15:$C$500,3),E1218)</f>
        <v>1076.626</v>
      </c>
      <c r="F1219" s="127">
        <f t="shared" si="1574"/>
        <v>45131</v>
      </c>
      <c r="G1219" s="122">
        <f t="shared" si="1575"/>
        <v>1.0097253472673984E-3</v>
      </c>
      <c r="H1219" s="128">
        <f t="shared" si="1576"/>
        <v>22</v>
      </c>
      <c r="I1219" s="128">
        <f t="shared" si="1577"/>
        <v>31</v>
      </c>
      <c r="J1219" s="123">
        <f t="shared" si="1578"/>
        <v>1.0007164742930945</v>
      </c>
      <c r="K1219" s="123">
        <v>1</v>
      </c>
      <c r="L1219" s="123">
        <f t="shared" si="1579"/>
        <v>1.00071647</v>
      </c>
      <c r="M1219" s="123">
        <f t="shared" si="1580"/>
        <v>544.30017652000004</v>
      </c>
      <c r="N1219" s="27">
        <f t="shared" si="1567"/>
        <v>0</v>
      </c>
      <c r="O1219" s="122">
        <f t="shared" si="1569"/>
        <v>0</v>
      </c>
      <c r="P1219" s="123">
        <f t="shared" si="1581"/>
        <v>0</v>
      </c>
      <c r="Q1219" s="122">
        <f t="shared" si="1566"/>
        <v>0.1956</v>
      </c>
      <c r="R1219" s="130">
        <f t="shared" si="1582"/>
        <v>1.0106212219999999</v>
      </c>
      <c r="S1219" s="123">
        <f t="shared" si="1583"/>
        <v>5.7811329999999996</v>
      </c>
      <c r="T1219" s="123">
        <f t="shared" si="1584"/>
        <v>0</v>
      </c>
      <c r="U1219" s="131" t="str">
        <f t="shared" si="1570"/>
        <v>J=</v>
      </c>
      <c r="V1219" s="140">
        <f t="shared" si="1585"/>
        <v>45192</v>
      </c>
      <c r="W1219" s="4"/>
      <c r="X1219" s="4"/>
      <c r="Y1219" s="4"/>
      <c r="AD1219" s="5"/>
      <c r="AI1219" s="10"/>
      <c r="AJ1219" s="10"/>
      <c r="AK1219" s="10"/>
      <c r="AL1219" s="10"/>
      <c r="AM1219" s="10"/>
      <c r="AN1219" s="10"/>
      <c r="AO1219" s="10"/>
      <c r="AP1219" s="10"/>
      <c r="AQ1219" s="10"/>
      <c r="AR1219" s="10"/>
      <c r="AS1219" s="10"/>
      <c r="AT1219" s="10"/>
      <c r="AU1219" s="10"/>
    </row>
    <row r="1220" spans="1:161" x14ac:dyDescent="0.2">
      <c r="A1220" s="125">
        <f t="shared" si="1565"/>
        <v>45184</v>
      </c>
      <c r="B1220" s="123">
        <f t="shared" si="1571"/>
        <v>550.36345963999997</v>
      </c>
      <c r="C1220" s="3">
        <f t="shared" si="1572"/>
        <v>543.9104809800001</v>
      </c>
      <c r="D1220" s="126">
        <f t="shared" si="1573"/>
        <v>1075.54</v>
      </c>
      <c r="E1220" s="175">
        <f>IF(DAY(A1219)=$A$7,VLOOKUP(A1219,[1]A!$A$15:$C$500,3),E1219)</f>
        <v>1076.626</v>
      </c>
      <c r="F1220" s="127">
        <f t="shared" si="1574"/>
        <v>45131</v>
      </c>
      <c r="G1220" s="122">
        <f t="shared" si="1575"/>
        <v>1.0097253472673984E-3</v>
      </c>
      <c r="H1220" s="128">
        <f t="shared" si="1576"/>
        <v>23</v>
      </c>
      <c r="I1220" s="128">
        <f t="shared" si="1577"/>
        <v>31</v>
      </c>
      <c r="J1220" s="123">
        <f t="shared" si="1578"/>
        <v>1.0007490535006565</v>
      </c>
      <c r="K1220" s="123">
        <v>1</v>
      </c>
      <c r="L1220" s="123">
        <f t="shared" si="1579"/>
        <v>1.00074905</v>
      </c>
      <c r="M1220" s="123">
        <f t="shared" si="1580"/>
        <v>544.31789712</v>
      </c>
      <c r="N1220" s="27">
        <f t="shared" si="1567"/>
        <v>0</v>
      </c>
      <c r="O1220" s="122">
        <f t="shared" si="1569"/>
        <v>0</v>
      </c>
      <c r="P1220" s="123">
        <f t="shared" si="1581"/>
        <v>0</v>
      </c>
      <c r="Q1220" s="122">
        <f t="shared" si="1566"/>
        <v>0.1956</v>
      </c>
      <c r="R1220" s="130">
        <f t="shared" si="1582"/>
        <v>1.011106676</v>
      </c>
      <c r="S1220" s="123">
        <f t="shared" si="1583"/>
        <v>6.0455625199999998</v>
      </c>
      <c r="T1220" s="123">
        <f t="shared" si="1584"/>
        <v>0</v>
      </c>
      <c r="U1220" s="131" t="str">
        <f t="shared" si="1570"/>
        <v>J=</v>
      </c>
      <c r="V1220" s="140">
        <f t="shared" si="1585"/>
        <v>45192</v>
      </c>
      <c r="W1220" s="4"/>
      <c r="X1220" s="4"/>
      <c r="Y1220" s="4"/>
      <c r="AD1220" s="5"/>
      <c r="AI1220" s="10"/>
      <c r="AJ1220" s="10"/>
      <c r="AK1220" s="10"/>
      <c r="AL1220" s="10"/>
      <c r="AM1220" s="10"/>
      <c r="AN1220" s="10"/>
      <c r="AO1220" s="10"/>
      <c r="AP1220" s="10"/>
      <c r="AQ1220" s="10"/>
      <c r="AR1220" s="10"/>
      <c r="AS1220" s="10"/>
      <c r="AT1220" s="10"/>
      <c r="AU1220" s="10"/>
    </row>
    <row r="1221" spans="1:161" x14ac:dyDescent="0.2">
      <c r="A1221" s="125">
        <f t="shared" si="1565"/>
        <v>45185</v>
      </c>
      <c r="B1221" s="123">
        <f t="shared" si="1571"/>
        <v>550.64575432999993</v>
      </c>
      <c r="C1221" s="3">
        <f t="shared" si="1572"/>
        <v>543.9104809800001</v>
      </c>
      <c r="D1221" s="126">
        <f t="shared" si="1573"/>
        <v>1075.54</v>
      </c>
      <c r="E1221" s="175">
        <f>IF(DAY(A1220)=$A$7,VLOOKUP(A1220,[1]A!$A$15:$C$500,3),E1220)</f>
        <v>1076.626</v>
      </c>
      <c r="F1221" s="127">
        <f t="shared" si="1574"/>
        <v>45131</v>
      </c>
      <c r="G1221" s="122">
        <f t="shared" si="1575"/>
        <v>1.0097253472673984E-3</v>
      </c>
      <c r="H1221" s="128">
        <f t="shared" si="1576"/>
        <v>24</v>
      </c>
      <c r="I1221" s="128">
        <f t="shared" si="1577"/>
        <v>31</v>
      </c>
      <c r="J1221" s="123">
        <f t="shared" si="1578"/>
        <v>1.0007816337688633</v>
      </c>
      <c r="K1221" s="123">
        <v>1</v>
      </c>
      <c r="L1221" s="123">
        <f t="shared" si="1579"/>
        <v>1.0007816300000001</v>
      </c>
      <c r="M1221" s="123">
        <f t="shared" si="1580"/>
        <v>544.33561771999996</v>
      </c>
      <c r="N1221" s="27">
        <f t="shared" si="1567"/>
        <v>0</v>
      </c>
      <c r="O1221" s="122">
        <f t="shared" si="1569"/>
        <v>0</v>
      </c>
      <c r="P1221" s="123">
        <f t="shared" si="1581"/>
        <v>0</v>
      </c>
      <c r="Q1221" s="122">
        <f t="shared" si="1566"/>
        <v>0.1956</v>
      </c>
      <c r="R1221" s="130">
        <f t="shared" si="1582"/>
        <v>1.011592364</v>
      </c>
      <c r="S1221" s="123">
        <f t="shared" si="1583"/>
        <v>6.3101366099999998</v>
      </c>
      <c r="T1221" s="123">
        <f t="shared" si="1584"/>
        <v>0</v>
      </c>
      <c r="U1221" s="131" t="str">
        <f t="shared" si="1570"/>
        <v>J=</v>
      </c>
      <c r="V1221" s="140">
        <f t="shared" si="1585"/>
        <v>45192</v>
      </c>
      <c r="W1221" s="4"/>
      <c r="X1221" s="4"/>
      <c r="Y1221" s="4"/>
      <c r="AD1221" s="5"/>
      <c r="AI1221" s="10"/>
      <c r="AJ1221" s="10"/>
      <c r="AK1221" s="10"/>
      <c r="AL1221" s="10"/>
      <c r="AM1221" s="10"/>
      <c r="AN1221" s="10"/>
      <c r="AO1221" s="10"/>
      <c r="AP1221" s="10"/>
      <c r="AQ1221" s="10"/>
      <c r="AR1221" s="10"/>
      <c r="AS1221" s="10"/>
      <c r="AT1221" s="10"/>
      <c r="AU1221" s="10"/>
    </row>
    <row r="1222" spans="1:161" x14ac:dyDescent="0.2">
      <c r="A1222" s="125">
        <f t="shared" si="1565"/>
        <v>45186</v>
      </c>
      <c r="B1222" s="123">
        <f t="shared" si="1571"/>
        <v>550.92819309000004</v>
      </c>
      <c r="C1222" s="3">
        <f t="shared" si="1572"/>
        <v>543.9104809800001</v>
      </c>
      <c r="D1222" s="126">
        <f t="shared" si="1573"/>
        <v>1075.54</v>
      </c>
      <c r="E1222" s="175">
        <f>IF(DAY(A1221)=$A$7,VLOOKUP(A1221,[1]A!$A$15:$C$500,3),E1221)</f>
        <v>1076.626</v>
      </c>
      <c r="F1222" s="127">
        <f t="shared" si="1574"/>
        <v>45131</v>
      </c>
      <c r="G1222" s="122">
        <f t="shared" si="1575"/>
        <v>1.0097253472673984E-3</v>
      </c>
      <c r="H1222" s="128">
        <f t="shared" si="1576"/>
        <v>25</v>
      </c>
      <c r="I1222" s="128">
        <f t="shared" si="1577"/>
        <v>31</v>
      </c>
      <c r="J1222" s="123">
        <f t="shared" si="1578"/>
        <v>1.0008142150977495</v>
      </c>
      <c r="K1222" s="123">
        <v>1</v>
      </c>
      <c r="L1222" s="123">
        <f t="shared" si="1579"/>
        <v>1.0008142099999999</v>
      </c>
      <c r="M1222" s="123">
        <f t="shared" si="1580"/>
        <v>544.35333833000004</v>
      </c>
      <c r="N1222" s="27">
        <f t="shared" si="1567"/>
        <v>0</v>
      </c>
      <c r="O1222" s="122">
        <f t="shared" si="1569"/>
        <v>0</v>
      </c>
      <c r="P1222" s="123">
        <f t="shared" si="1581"/>
        <v>0</v>
      </c>
      <c r="Q1222" s="122">
        <f t="shared" si="1566"/>
        <v>0.1956</v>
      </c>
      <c r="R1222" s="130">
        <f t="shared" si="1582"/>
        <v>1.0120782850000001</v>
      </c>
      <c r="S1222" s="123">
        <f t="shared" si="1583"/>
        <v>6.57485476</v>
      </c>
      <c r="T1222" s="123">
        <f t="shared" si="1584"/>
        <v>0</v>
      </c>
      <c r="U1222" s="131" t="str">
        <f t="shared" si="1570"/>
        <v>J=</v>
      </c>
      <c r="V1222" s="140">
        <f t="shared" si="1585"/>
        <v>45192</v>
      </c>
      <c r="W1222" s="4"/>
      <c r="X1222" s="4"/>
      <c r="Y1222" s="4"/>
      <c r="AD1222" s="5"/>
      <c r="AI1222" s="10"/>
      <c r="AJ1222" s="10"/>
      <c r="AK1222" s="10"/>
      <c r="AL1222" s="10"/>
      <c r="AM1222" s="10"/>
      <c r="AN1222" s="10"/>
      <c r="AO1222" s="10"/>
      <c r="AP1222" s="10"/>
      <c r="AQ1222" s="10"/>
      <c r="AR1222" s="10"/>
      <c r="AS1222" s="10"/>
      <c r="AT1222" s="10"/>
      <c r="AU1222" s="10"/>
    </row>
    <row r="1223" spans="1:161" x14ac:dyDescent="0.2">
      <c r="A1223" s="125">
        <f t="shared" si="1565"/>
        <v>45187</v>
      </c>
      <c r="B1223" s="123">
        <f t="shared" si="1571"/>
        <v>551.21077589000004</v>
      </c>
      <c r="C1223" s="3">
        <f t="shared" si="1572"/>
        <v>543.9104809800001</v>
      </c>
      <c r="D1223" s="126">
        <f t="shared" si="1573"/>
        <v>1075.54</v>
      </c>
      <c r="E1223" s="175">
        <f>IF(DAY(A1222)=$A$7,VLOOKUP(A1222,[1]A!$A$15:$C$500,3),E1222)</f>
        <v>1076.626</v>
      </c>
      <c r="F1223" s="127">
        <f t="shared" si="1574"/>
        <v>45131</v>
      </c>
      <c r="G1223" s="122">
        <f t="shared" si="1575"/>
        <v>1.0097253472673984E-3</v>
      </c>
      <c r="H1223" s="128">
        <f t="shared" si="1576"/>
        <v>26</v>
      </c>
      <c r="I1223" s="128">
        <f t="shared" si="1577"/>
        <v>31</v>
      </c>
      <c r="J1223" s="123">
        <f t="shared" si="1578"/>
        <v>1.0008467974873496</v>
      </c>
      <c r="K1223" s="123">
        <v>1</v>
      </c>
      <c r="L1223" s="123">
        <f t="shared" si="1579"/>
        <v>1.00084679</v>
      </c>
      <c r="M1223" s="123">
        <f t="shared" si="1580"/>
        <v>544.37105893</v>
      </c>
      <c r="N1223" s="27">
        <f t="shared" si="1567"/>
        <v>0</v>
      </c>
      <c r="O1223" s="122">
        <f t="shared" si="1569"/>
        <v>0</v>
      </c>
      <c r="P1223" s="123">
        <f t="shared" si="1581"/>
        <v>0</v>
      </c>
      <c r="Q1223" s="122">
        <f t="shared" si="1566"/>
        <v>0.1956</v>
      </c>
      <c r="R1223" s="130">
        <f t="shared" si="1582"/>
        <v>1.0125644389999999</v>
      </c>
      <c r="S1223" s="123">
        <f t="shared" si="1583"/>
        <v>6.8397169599999996</v>
      </c>
      <c r="T1223" s="123">
        <f t="shared" si="1584"/>
        <v>0</v>
      </c>
      <c r="U1223" s="131" t="str">
        <f t="shared" si="1570"/>
        <v>J=</v>
      </c>
      <c r="V1223" s="140">
        <f t="shared" si="1585"/>
        <v>45192</v>
      </c>
      <c r="W1223" s="4"/>
      <c r="X1223" s="4"/>
      <c r="Y1223" s="4"/>
      <c r="AD1223" s="5"/>
      <c r="AI1223" s="10"/>
      <c r="AJ1223" s="10"/>
      <c r="AK1223" s="10"/>
      <c r="AL1223" s="10"/>
      <c r="AM1223" s="10"/>
      <c r="AN1223" s="10"/>
      <c r="AO1223" s="10"/>
      <c r="AP1223" s="10"/>
      <c r="AQ1223" s="10"/>
      <c r="AR1223" s="10"/>
      <c r="AS1223" s="10"/>
      <c r="AT1223" s="10"/>
      <c r="AU1223" s="10"/>
    </row>
    <row r="1224" spans="1:161" x14ac:dyDescent="0.2">
      <c r="A1224" s="125">
        <f t="shared" si="1565"/>
        <v>45188</v>
      </c>
      <c r="B1224" s="123">
        <f t="shared" si="1571"/>
        <v>551.49350827000001</v>
      </c>
      <c r="C1224" s="3">
        <f t="shared" si="1572"/>
        <v>543.9104809800001</v>
      </c>
      <c r="D1224" s="126">
        <f t="shared" si="1573"/>
        <v>1075.54</v>
      </c>
      <c r="E1224" s="175">
        <f>IF(DAY(A1223)=$A$7,VLOOKUP(A1223,[1]A!$A$15:$C$500,3),E1223)</f>
        <v>1076.626</v>
      </c>
      <c r="F1224" s="127">
        <f t="shared" si="1574"/>
        <v>45131</v>
      </c>
      <c r="G1224" s="122">
        <f t="shared" si="1575"/>
        <v>1.0097253472673984E-3</v>
      </c>
      <c r="H1224" s="128">
        <f t="shared" si="1576"/>
        <v>27</v>
      </c>
      <c r="I1224" s="128">
        <f t="shared" si="1577"/>
        <v>31</v>
      </c>
      <c r="J1224" s="123">
        <f t="shared" si="1578"/>
        <v>1.0008793809376981</v>
      </c>
      <c r="K1224" s="123">
        <v>1</v>
      </c>
      <c r="L1224" s="123">
        <f t="shared" si="1579"/>
        <v>1.00087938</v>
      </c>
      <c r="M1224" s="123">
        <f t="shared" si="1580"/>
        <v>544.38878496999996</v>
      </c>
      <c r="N1224" s="27">
        <f t="shared" si="1567"/>
        <v>0</v>
      </c>
      <c r="O1224" s="122">
        <f t="shared" si="1569"/>
        <v>0</v>
      </c>
      <c r="P1224" s="123">
        <f t="shared" si="1581"/>
        <v>0</v>
      </c>
      <c r="Q1224" s="122">
        <f t="shared" si="1566"/>
        <v>0.1956</v>
      </c>
      <c r="R1224" s="130">
        <f t="shared" si="1582"/>
        <v>1.013050826</v>
      </c>
      <c r="S1224" s="123">
        <f t="shared" si="1583"/>
        <v>7.1047232999999999</v>
      </c>
      <c r="T1224" s="123">
        <f t="shared" si="1584"/>
        <v>0</v>
      </c>
      <c r="U1224" s="131" t="str">
        <f t="shared" si="1570"/>
        <v>J=</v>
      </c>
      <c r="V1224" s="140">
        <f t="shared" si="1585"/>
        <v>45192</v>
      </c>
      <c r="W1224" s="4"/>
      <c r="X1224" s="4"/>
      <c r="Y1224" s="4"/>
      <c r="AD1224" s="5"/>
      <c r="AI1224" s="10"/>
      <c r="AJ1224" s="10"/>
      <c r="AK1224" s="10"/>
      <c r="AL1224" s="10"/>
      <c r="AM1224" s="10"/>
      <c r="AN1224" s="10"/>
      <c r="AO1224" s="10"/>
      <c r="AP1224" s="10"/>
      <c r="AQ1224" s="10"/>
      <c r="AR1224" s="10"/>
      <c r="AS1224" s="10"/>
      <c r="AT1224" s="10"/>
      <c r="AU1224" s="10"/>
    </row>
    <row r="1225" spans="1:161" x14ac:dyDescent="0.2">
      <c r="A1225" s="125">
        <f t="shared" si="1565"/>
        <v>45189</v>
      </c>
      <c r="B1225" s="123">
        <f t="shared" si="1571"/>
        <v>551.77638034000006</v>
      </c>
      <c r="C1225" s="3">
        <f t="shared" si="1572"/>
        <v>543.9104809800001</v>
      </c>
      <c r="D1225" s="126">
        <f t="shared" si="1573"/>
        <v>1075.54</v>
      </c>
      <c r="E1225" s="175">
        <f>IF(DAY(A1224)=$A$7,VLOOKUP(A1224,[1]A!$A$15:$C$500,3),E1224)</f>
        <v>1076.626</v>
      </c>
      <c r="F1225" s="127">
        <f t="shared" si="1574"/>
        <v>45131</v>
      </c>
      <c r="G1225" s="122">
        <f t="shared" si="1575"/>
        <v>1.0097253472673984E-3</v>
      </c>
      <c r="H1225" s="128">
        <f t="shared" si="1576"/>
        <v>28</v>
      </c>
      <c r="I1225" s="128">
        <f t="shared" si="1577"/>
        <v>31</v>
      </c>
      <c r="J1225" s="123">
        <f t="shared" si="1578"/>
        <v>1.0009119654488297</v>
      </c>
      <c r="K1225" s="123">
        <v>1</v>
      </c>
      <c r="L1225" s="123">
        <f t="shared" si="1579"/>
        <v>1.00091196</v>
      </c>
      <c r="M1225" s="123">
        <f t="shared" si="1580"/>
        <v>544.40650558000004</v>
      </c>
      <c r="N1225" s="27">
        <f t="shared" si="1567"/>
        <v>0</v>
      </c>
      <c r="O1225" s="122">
        <f t="shared" si="1569"/>
        <v>0</v>
      </c>
      <c r="P1225" s="123">
        <f t="shared" si="1581"/>
        <v>0</v>
      </c>
      <c r="Q1225" s="122">
        <f t="shared" si="1566"/>
        <v>0.1956</v>
      </c>
      <c r="R1225" s="130">
        <f t="shared" si="1582"/>
        <v>1.0135374479999999</v>
      </c>
      <c r="S1225" s="123">
        <f t="shared" si="1583"/>
        <v>7.3698747600000001</v>
      </c>
      <c r="T1225" s="123">
        <f t="shared" si="1584"/>
        <v>0</v>
      </c>
      <c r="U1225" s="131" t="str">
        <f t="shared" si="1570"/>
        <v>J=</v>
      </c>
      <c r="V1225" s="140">
        <f t="shared" si="1585"/>
        <v>45192</v>
      </c>
      <c r="W1225" s="4"/>
      <c r="X1225" s="4"/>
      <c r="Y1225" s="4"/>
      <c r="AD1225" s="5"/>
      <c r="AI1225" s="10"/>
      <c r="AJ1225" s="10"/>
      <c r="AK1225" s="10"/>
      <c r="AL1225" s="10"/>
      <c r="AM1225" s="10"/>
      <c r="AN1225" s="10"/>
      <c r="AO1225" s="10"/>
      <c r="AP1225" s="10"/>
      <c r="AQ1225" s="10"/>
      <c r="AR1225" s="10"/>
      <c r="AS1225" s="10"/>
      <c r="AT1225" s="10"/>
      <c r="AU1225" s="10"/>
    </row>
    <row r="1226" spans="1:161" x14ac:dyDescent="0.2">
      <c r="A1226" s="125">
        <f t="shared" si="1565"/>
        <v>45190</v>
      </c>
      <c r="B1226" s="123">
        <f t="shared" si="1571"/>
        <v>552.05940199999998</v>
      </c>
      <c r="C1226" s="3">
        <f t="shared" si="1572"/>
        <v>543.9104809800001</v>
      </c>
      <c r="D1226" s="126">
        <f t="shared" si="1573"/>
        <v>1075.54</v>
      </c>
      <c r="E1226" s="175">
        <f>IF(DAY(A1225)=$A$7,VLOOKUP(A1225,[1]A!$A$15:$C$500,3),E1225)</f>
        <v>1076.626</v>
      </c>
      <c r="F1226" s="127">
        <f t="shared" si="1574"/>
        <v>45131</v>
      </c>
      <c r="G1226" s="122">
        <f t="shared" si="1575"/>
        <v>1.0097253472673984E-3</v>
      </c>
      <c r="H1226" s="128">
        <f t="shared" si="1576"/>
        <v>29</v>
      </c>
      <c r="I1226" s="128">
        <f t="shared" si="1577"/>
        <v>31</v>
      </c>
      <c r="J1226" s="123">
        <f t="shared" si="1578"/>
        <v>1.0009445510207786</v>
      </c>
      <c r="K1226" s="123">
        <v>1</v>
      </c>
      <c r="L1226" s="123">
        <f t="shared" si="1579"/>
        <v>1.00094455</v>
      </c>
      <c r="M1226" s="123">
        <f t="shared" si="1580"/>
        <v>544.42423162</v>
      </c>
      <c r="N1226" s="27">
        <f t="shared" si="1567"/>
        <v>0</v>
      </c>
      <c r="O1226" s="122">
        <f t="shared" si="1569"/>
        <v>0</v>
      </c>
      <c r="P1226" s="123">
        <f t="shared" si="1581"/>
        <v>0</v>
      </c>
      <c r="Q1226" s="122">
        <f t="shared" si="1566"/>
        <v>0.1956</v>
      </c>
      <c r="R1226" s="130">
        <f t="shared" si="1582"/>
        <v>1.014024303</v>
      </c>
      <c r="S1226" s="123">
        <f t="shared" si="1583"/>
        <v>7.6351703799999999</v>
      </c>
      <c r="T1226" s="123">
        <f t="shared" si="1584"/>
        <v>0</v>
      </c>
      <c r="U1226" s="131" t="str">
        <f t="shared" si="1570"/>
        <v>J=</v>
      </c>
      <c r="V1226" s="140">
        <f t="shared" si="1585"/>
        <v>45192</v>
      </c>
      <c r="W1226" s="4"/>
      <c r="X1226" s="4"/>
      <c r="Y1226" s="4"/>
      <c r="AD1226" s="5"/>
      <c r="AI1226" s="10"/>
      <c r="AJ1226" s="10"/>
      <c r="AK1226" s="10"/>
      <c r="AL1226" s="10"/>
      <c r="AM1226" s="10"/>
      <c r="AN1226" s="10"/>
      <c r="AO1226" s="10"/>
      <c r="AP1226" s="10"/>
      <c r="AQ1226" s="10"/>
      <c r="AR1226" s="10"/>
      <c r="AS1226" s="10"/>
      <c r="AT1226" s="10"/>
      <c r="AU1226" s="10"/>
    </row>
    <row r="1227" spans="1:161" x14ac:dyDescent="0.2">
      <c r="A1227" s="125">
        <f t="shared" ref="A1227:A1290" si="1586">(A1226+1)</f>
        <v>45191</v>
      </c>
      <c r="B1227" s="123">
        <f t="shared" si="1571"/>
        <v>552.3425628</v>
      </c>
      <c r="C1227" s="3">
        <f t="shared" si="1572"/>
        <v>543.9104809800001</v>
      </c>
      <c r="D1227" s="126">
        <f t="shared" si="1573"/>
        <v>1075.54</v>
      </c>
      <c r="E1227" s="175">
        <f>IF(DAY(A1226)=$A$7,VLOOKUP(A1226,[1]A!$A$15:$C$500,3),E1226)</f>
        <v>1076.626</v>
      </c>
      <c r="F1227" s="127">
        <f t="shared" si="1574"/>
        <v>45131</v>
      </c>
      <c r="G1227" s="122">
        <f t="shared" si="1575"/>
        <v>1.0097253472673984E-3</v>
      </c>
      <c r="H1227" s="128">
        <f t="shared" si="1576"/>
        <v>30</v>
      </c>
      <c r="I1227" s="128">
        <f t="shared" si="1577"/>
        <v>31</v>
      </c>
      <c r="J1227" s="123">
        <f t="shared" si="1578"/>
        <v>1.0009771376535797</v>
      </c>
      <c r="K1227" s="123">
        <v>1</v>
      </c>
      <c r="L1227" s="123">
        <f t="shared" si="1579"/>
        <v>1.0009771300000001</v>
      </c>
      <c r="M1227" s="123">
        <f t="shared" si="1580"/>
        <v>544.44195221999996</v>
      </c>
      <c r="N1227" s="27">
        <f t="shared" si="1567"/>
        <v>0</v>
      </c>
      <c r="O1227" s="122">
        <f t="shared" si="1569"/>
        <v>0</v>
      </c>
      <c r="P1227" s="123">
        <f t="shared" si="1581"/>
        <v>0</v>
      </c>
      <c r="Q1227" s="122">
        <f t="shared" ref="Q1227:Q1290" si="1587">(Q1226)</f>
        <v>0.1956</v>
      </c>
      <c r="R1227" s="130">
        <f t="shared" si="1582"/>
        <v>1.014511392</v>
      </c>
      <c r="S1227" s="123">
        <f t="shared" si="1583"/>
        <v>7.9006105800000004</v>
      </c>
      <c r="T1227" s="123">
        <f t="shared" si="1584"/>
        <v>0</v>
      </c>
      <c r="U1227" s="131" t="str">
        <f t="shared" si="1570"/>
        <v>J=</v>
      </c>
      <c r="V1227" s="140">
        <f t="shared" si="1585"/>
        <v>45192</v>
      </c>
      <c r="W1227" s="4"/>
      <c r="X1227" s="4"/>
      <c r="Y1227" s="4"/>
      <c r="AD1227" s="5"/>
      <c r="AI1227" s="10"/>
      <c r="AJ1227" s="10"/>
      <c r="AK1227" s="10"/>
      <c r="AL1227" s="10"/>
      <c r="AM1227" s="10"/>
      <c r="AN1227" s="10"/>
      <c r="AO1227" s="10"/>
      <c r="AP1227" s="10"/>
      <c r="AQ1227" s="10"/>
      <c r="AR1227" s="10"/>
      <c r="AS1227" s="10"/>
      <c r="AT1227" s="10"/>
      <c r="AU1227" s="10"/>
    </row>
    <row r="1228" spans="1:161" ht="15.75" x14ac:dyDescent="0.2">
      <c r="A1228" s="125">
        <f t="shared" si="1586"/>
        <v>45192</v>
      </c>
      <c r="B1228" s="123">
        <f t="shared" si="1571"/>
        <v>552.62587326000005</v>
      </c>
      <c r="C1228" s="3">
        <f t="shared" si="1572"/>
        <v>543.9104809800001</v>
      </c>
      <c r="D1228" s="126">
        <f t="shared" si="1573"/>
        <v>1075.54</v>
      </c>
      <c r="E1228" s="175">
        <f>IF(DAY(A1227)=$A$7,VLOOKUP(A1227,[1]A!$A$15:$C$500,3),E1227)</f>
        <v>1076.626</v>
      </c>
      <c r="F1228" s="127">
        <f t="shared" si="1574"/>
        <v>45131</v>
      </c>
      <c r="G1228" s="122">
        <f t="shared" si="1575"/>
        <v>1.0097253472673984E-3</v>
      </c>
      <c r="H1228" s="128">
        <f t="shared" si="1576"/>
        <v>31</v>
      </c>
      <c r="I1228" s="128">
        <f t="shared" si="1577"/>
        <v>31</v>
      </c>
      <c r="J1228" s="123">
        <f t="shared" si="1578"/>
        <v>1.0010097253472674</v>
      </c>
      <c r="K1228" s="123">
        <v>1</v>
      </c>
      <c r="L1228" s="123">
        <f t="shared" si="1579"/>
        <v>1.0010097200000001</v>
      </c>
      <c r="M1228" s="123">
        <f t="shared" si="1580"/>
        <v>544.45967827000004</v>
      </c>
      <c r="N1228" s="27">
        <f t="shared" ref="N1228:N1291" si="1588">IF(DAY(A1228)=A$7,VLOOKUP(A1228,$Y$10:$AG$75,8),0)</f>
        <v>40</v>
      </c>
      <c r="O1228" s="191">
        <f>P1228/M1228</f>
        <v>0.11708338072445372</v>
      </c>
      <c r="P1228" s="192">
        <f>5.44459678+58.30258302</f>
        <v>63.747179799999998</v>
      </c>
      <c r="Q1228" s="122">
        <f t="shared" si="1587"/>
        <v>0.1956</v>
      </c>
      <c r="R1228" s="130">
        <f t="shared" si="1582"/>
        <v>1.0149987140000001</v>
      </c>
      <c r="S1228" s="123">
        <f t="shared" si="1583"/>
        <v>8.1661949899999993</v>
      </c>
      <c r="T1228" s="123">
        <f t="shared" si="1584"/>
        <v>71.913374789999992</v>
      </c>
      <c r="U1228" s="131" t="str">
        <f t="shared" si="1570"/>
        <v>J=</v>
      </c>
      <c r="V1228" s="140">
        <f t="shared" si="1585"/>
        <v>45192</v>
      </c>
      <c r="W1228" s="28"/>
      <c r="X1228" s="4"/>
      <c r="Y1228" s="4"/>
      <c r="AA1228" s="18"/>
      <c r="AB1228" s="18"/>
      <c r="AC1228" s="18"/>
      <c r="AD1228" s="19"/>
      <c r="AE1228" s="18"/>
      <c r="AF1228" s="18"/>
      <c r="AG1228" s="18"/>
      <c r="AH1228" s="18"/>
      <c r="AI1228" s="17"/>
      <c r="AJ1228" s="17"/>
      <c r="AK1228" s="17"/>
      <c r="AL1228" s="17"/>
      <c r="AM1228" s="17"/>
      <c r="AN1228" s="17"/>
      <c r="AO1228" s="17"/>
      <c r="AP1228" s="17"/>
      <c r="AQ1228" s="17"/>
      <c r="AR1228" s="17"/>
      <c r="AS1228" s="17"/>
      <c r="AT1228" s="17"/>
      <c r="AU1228" s="17"/>
      <c r="AV1228" s="18"/>
      <c r="AW1228" s="18"/>
      <c r="AX1228" s="18"/>
      <c r="AY1228" s="18"/>
      <c r="AZ1228" s="18"/>
      <c r="BA1228" s="18"/>
      <c r="BB1228" s="18"/>
      <c r="BC1228" s="18"/>
      <c r="BD1228" s="18"/>
      <c r="BE1228" s="18"/>
      <c r="BF1228" s="18"/>
      <c r="BG1228" s="18"/>
      <c r="BH1228" s="18"/>
      <c r="BI1228" s="18"/>
      <c r="BJ1228" s="18"/>
      <c r="BK1228" s="18"/>
      <c r="BL1228" s="18"/>
      <c r="BM1228" s="18"/>
      <c r="BN1228" s="18"/>
      <c r="BO1228" s="18"/>
      <c r="BP1228" s="18"/>
      <c r="BQ1228" s="18"/>
      <c r="BR1228" s="18"/>
      <c r="BS1228" s="18"/>
      <c r="BT1228" s="18"/>
      <c r="BU1228" s="18"/>
      <c r="BV1228" s="18"/>
      <c r="BW1228" s="18"/>
      <c r="BX1228" s="18"/>
      <c r="BY1228" s="18"/>
      <c r="BZ1228" s="18"/>
      <c r="CA1228" s="18"/>
      <c r="CB1228" s="18"/>
      <c r="CC1228" s="18"/>
      <c r="CD1228" s="18"/>
      <c r="CE1228" s="18"/>
      <c r="CF1228" s="18"/>
      <c r="CG1228" s="18"/>
      <c r="CH1228" s="18"/>
      <c r="CI1228" s="18"/>
      <c r="CJ1228" s="18"/>
      <c r="CK1228" s="18"/>
      <c r="CL1228" s="18"/>
      <c r="CM1228" s="18"/>
      <c r="CN1228" s="18"/>
      <c r="CO1228" s="18"/>
      <c r="CP1228" s="18"/>
      <c r="CQ1228" s="18"/>
      <c r="CR1228" s="18"/>
      <c r="CS1228" s="18"/>
      <c r="CT1228" s="18"/>
      <c r="CU1228" s="18"/>
      <c r="CV1228" s="18"/>
      <c r="CW1228" s="18"/>
      <c r="CX1228" s="18"/>
      <c r="CY1228" s="18"/>
      <c r="CZ1228" s="18"/>
      <c r="DA1228" s="18"/>
      <c r="DB1228" s="18"/>
      <c r="DC1228" s="18"/>
      <c r="DD1228" s="18"/>
      <c r="DE1228" s="18"/>
      <c r="DF1228" s="18"/>
      <c r="DG1228" s="18"/>
      <c r="DH1228" s="18"/>
      <c r="DI1228" s="18"/>
      <c r="DJ1228" s="18"/>
      <c r="DK1228" s="18"/>
      <c r="DL1228" s="18"/>
      <c r="DM1228" s="18"/>
      <c r="DN1228" s="18"/>
      <c r="DO1228" s="18"/>
      <c r="DP1228" s="18"/>
      <c r="DQ1228" s="18"/>
      <c r="DR1228" s="18"/>
      <c r="DS1228" s="18"/>
      <c r="DT1228" s="18"/>
      <c r="DU1228" s="18"/>
      <c r="DV1228" s="18"/>
      <c r="DW1228" s="18"/>
      <c r="DX1228" s="18"/>
      <c r="DY1228" s="18"/>
      <c r="DZ1228" s="18"/>
      <c r="EA1228" s="18"/>
      <c r="EB1228" s="18"/>
      <c r="EC1228" s="18"/>
      <c r="ED1228" s="18"/>
      <c r="EE1228" s="18"/>
      <c r="EF1228" s="18"/>
      <c r="EG1228" s="18"/>
      <c r="EH1228" s="18"/>
      <c r="EI1228" s="18"/>
      <c r="EJ1228" s="18"/>
      <c r="EK1228" s="18"/>
      <c r="EL1228" s="18"/>
      <c r="EM1228" s="18"/>
      <c r="EN1228" s="18"/>
      <c r="EO1228" s="18"/>
      <c r="EP1228" s="18"/>
      <c r="EQ1228" s="18"/>
      <c r="ER1228" s="18"/>
      <c r="ES1228" s="18"/>
      <c r="ET1228" s="18"/>
      <c r="EU1228" s="18"/>
      <c r="EV1228" s="18"/>
      <c r="EW1228" s="18"/>
      <c r="EX1228" s="18"/>
      <c r="EY1228" s="18"/>
      <c r="EZ1228" s="18"/>
      <c r="FA1228" s="18"/>
      <c r="FB1228" s="18"/>
      <c r="FC1228" s="18"/>
      <c r="FD1228" s="18"/>
      <c r="FE1228" s="18"/>
    </row>
    <row r="1229" spans="1:161" x14ac:dyDescent="0.2">
      <c r="A1229" s="125">
        <f t="shared" si="1586"/>
        <v>45193</v>
      </c>
      <c r="B1229" s="123">
        <f t="shared" si="1571"/>
        <v>480.97768130999998</v>
      </c>
      <c r="C1229" s="3">
        <f t="shared" si="1572"/>
        <v>480.71249847000001</v>
      </c>
      <c r="D1229" s="126">
        <f t="shared" si="1573"/>
        <v>1076.626</v>
      </c>
      <c r="E1229" s="175">
        <f>IF(DAY(A1228)=$A$7,VLOOKUP(A1228,[1]A!$A$15:$C$500,3),E1228)</f>
        <v>1078.412</v>
      </c>
      <c r="F1229" s="127">
        <f t="shared" si="1574"/>
        <v>45162</v>
      </c>
      <c r="G1229" s="122">
        <f t="shared" si="1575"/>
        <v>1.6588861870325822E-3</v>
      </c>
      <c r="H1229" s="128">
        <f t="shared" si="1576"/>
        <v>1</v>
      </c>
      <c r="I1229" s="128">
        <f t="shared" si="1577"/>
        <v>30</v>
      </c>
      <c r="J1229" s="123">
        <f t="shared" si="1578"/>
        <v>1.0000552519181694</v>
      </c>
      <c r="K1229" s="123">
        <v>1</v>
      </c>
      <c r="L1229" s="123">
        <f t="shared" si="1579"/>
        <v>1.00005525</v>
      </c>
      <c r="M1229" s="123">
        <f t="shared" si="1580"/>
        <v>480.73905782999998</v>
      </c>
      <c r="N1229" s="27">
        <f t="shared" si="1588"/>
        <v>0</v>
      </c>
      <c r="O1229" s="122">
        <f t="shared" ref="O1229:O1257" si="1589">IF(N1229&gt;0,VLOOKUP(N1229,$X$10:$AD$121,7),0)</f>
        <v>0</v>
      </c>
      <c r="P1229" s="123">
        <f t="shared" si="1581"/>
        <v>0</v>
      </c>
      <c r="Q1229" s="122">
        <f t="shared" si="1587"/>
        <v>0.1956</v>
      </c>
      <c r="R1229" s="130">
        <f t="shared" si="1582"/>
        <v>1.0004963680000001</v>
      </c>
      <c r="S1229" s="123">
        <f t="shared" si="1583"/>
        <v>0.23862348</v>
      </c>
      <c r="T1229" s="123">
        <f t="shared" si="1584"/>
        <v>0</v>
      </c>
      <c r="U1229" s="131" t="str">
        <f t="shared" si="1570"/>
        <v>J=</v>
      </c>
      <c r="V1229" s="140">
        <f t="shared" si="1585"/>
        <v>45222</v>
      </c>
      <c r="W1229" s="4"/>
      <c r="X1229" s="4"/>
      <c r="Y1229" s="4"/>
      <c r="AD1229" s="5"/>
      <c r="AI1229" s="10"/>
      <c r="AJ1229" s="10"/>
      <c r="AK1229" s="10"/>
      <c r="AL1229" s="10"/>
      <c r="AM1229" s="10"/>
      <c r="AN1229" s="10"/>
      <c r="AO1229" s="10"/>
      <c r="AP1229" s="10"/>
      <c r="AQ1229" s="10"/>
      <c r="AR1229" s="10"/>
      <c r="AS1229" s="10"/>
      <c r="AT1229" s="10"/>
      <c r="AU1229" s="10"/>
    </row>
    <row r="1230" spans="1:161" x14ac:dyDescent="0.2">
      <c r="A1230" s="125">
        <f t="shared" si="1586"/>
        <v>45194</v>
      </c>
      <c r="B1230" s="123">
        <f t="shared" si="1571"/>
        <v>481.24300879999998</v>
      </c>
      <c r="C1230" s="3">
        <f t="shared" si="1572"/>
        <v>480.71249847000001</v>
      </c>
      <c r="D1230" s="126">
        <f t="shared" si="1573"/>
        <v>1076.626</v>
      </c>
      <c r="E1230" s="175">
        <f>IF(DAY(A1229)=$A$7,VLOOKUP(A1229,[1]A!$A$15:$C$500,3),E1229)</f>
        <v>1078.412</v>
      </c>
      <c r="F1230" s="127">
        <f t="shared" si="1574"/>
        <v>45162</v>
      </c>
      <c r="G1230" s="122">
        <f t="shared" si="1575"/>
        <v>1.6588861870325822E-3</v>
      </c>
      <c r="H1230" s="128">
        <f t="shared" si="1576"/>
        <v>2</v>
      </c>
      <c r="I1230" s="128">
        <f t="shared" si="1577"/>
        <v>30</v>
      </c>
      <c r="J1230" s="123">
        <f t="shared" si="1578"/>
        <v>1.0001105068891132</v>
      </c>
      <c r="K1230" s="123">
        <v>1</v>
      </c>
      <c r="L1230" s="123">
        <f t="shared" si="1579"/>
        <v>1.0001104999999999</v>
      </c>
      <c r="M1230" s="123">
        <f t="shared" si="1580"/>
        <v>480.76561720000001</v>
      </c>
      <c r="N1230" s="27">
        <f t="shared" si="1588"/>
        <v>0</v>
      </c>
      <c r="O1230" s="122">
        <f t="shared" si="1589"/>
        <v>0</v>
      </c>
      <c r="P1230" s="123">
        <f t="shared" si="1581"/>
        <v>0</v>
      </c>
      <c r="Q1230" s="122">
        <f t="shared" si="1587"/>
        <v>0.1956</v>
      </c>
      <c r="R1230" s="130">
        <f t="shared" si="1582"/>
        <v>1.0009929820000001</v>
      </c>
      <c r="S1230" s="123">
        <f t="shared" si="1583"/>
        <v>0.47739160000000003</v>
      </c>
      <c r="T1230" s="123">
        <f t="shared" si="1584"/>
        <v>0</v>
      </c>
      <c r="U1230" s="131" t="str">
        <f t="shared" si="1570"/>
        <v>J=</v>
      </c>
      <c r="V1230" s="140">
        <f t="shared" si="1585"/>
        <v>45222</v>
      </c>
      <c r="W1230" s="4"/>
      <c r="X1230" s="4"/>
      <c r="Y1230" s="4"/>
      <c r="AD1230" s="5"/>
      <c r="AI1230" s="10"/>
      <c r="AJ1230" s="10"/>
      <c r="AK1230" s="10"/>
      <c r="AL1230" s="10"/>
      <c r="AM1230" s="10"/>
      <c r="AN1230" s="10"/>
      <c r="AO1230" s="10"/>
      <c r="AP1230" s="10"/>
      <c r="AQ1230" s="10"/>
      <c r="AR1230" s="10"/>
      <c r="AS1230" s="10"/>
      <c r="AT1230" s="10"/>
      <c r="AU1230" s="10"/>
    </row>
    <row r="1231" spans="1:161" x14ac:dyDescent="0.2">
      <c r="A1231" s="125">
        <f t="shared" si="1586"/>
        <v>45195</v>
      </c>
      <c r="B1231" s="123">
        <f t="shared" si="1571"/>
        <v>481.50848622999996</v>
      </c>
      <c r="C1231" s="3">
        <f t="shared" si="1572"/>
        <v>480.71249847000001</v>
      </c>
      <c r="D1231" s="126">
        <f t="shared" si="1573"/>
        <v>1076.626</v>
      </c>
      <c r="E1231" s="175">
        <f>IF(DAY(A1230)=$A$7,VLOOKUP(A1230,[1]A!$A$15:$C$500,3),E1230)</f>
        <v>1078.412</v>
      </c>
      <c r="F1231" s="127">
        <f t="shared" si="1574"/>
        <v>45162</v>
      </c>
      <c r="G1231" s="122">
        <f t="shared" si="1575"/>
        <v>1.6588861870325822E-3</v>
      </c>
      <c r="H1231" s="128">
        <f t="shared" si="1576"/>
        <v>3</v>
      </c>
      <c r="I1231" s="128">
        <f t="shared" si="1577"/>
        <v>30</v>
      </c>
      <c r="J1231" s="123">
        <f t="shared" si="1578"/>
        <v>1.000165764913</v>
      </c>
      <c r="K1231" s="123">
        <v>1</v>
      </c>
      <c r="L1231" s="123">
        <f t="shared" si="1579"/>
        <v>1.00016576</v>
      </c>
      <c r="M1231" s="123">
        <f t="shared" si="1580"/>
        <v>480.79218136999998</v>
      </c>
      <c r="N1231" s="27">
        <f t="shared" si="1588"/>
        <v>0</v>
      </c>
      <c r="O1231" s="122">
        <f t="shared" si="1589"/>
        <v>0</v>
      </c>
      <c r="P1231" s="123">
        <f t="shared" si="1581"/>
        <v>0</v>
      </c>
      <c r="Q1231" s="122">
        <f t="shared" si="1587"/>
        <v>0.1956</v>
      </c>
      <c r="R1231" s="130">
        <f t="shared" si="1582"/>
        <v>1.0014898430000001</v>
      </c>
      <c r="S1231" s="123">
        <f t="shared" si="1583"/>
        <v>0.71630486000000004</v>
      </c>
      <c r="T1231" s="123">
        <f t="shared" si="1584"/>
        <v>0</v>
      </c>
      <c r="U1231" s="131" t="str">
        <f t="shared" si="1570"/>
        <v>J=</v>
      </c>
      <c r="V1231" s="140">
        <f t="shared" si="1585"/>
        <v>45222</v>
      </c>
      <c r="W1231" s="4"/>
      <c r="X1231" s="4"/>
      <c r="Y1231" s="4"/>
      <c r="AD1231" s="5"/>
      <c r="AI1231" s="10"/>
      <c r="AJ1231" s="10"/>
      <c r="AK1231" s="10"/>
      <c r="AL1231" s="10"/>
      <c r="AM1231" s="10"/>
      <c r="AN1231" s="10"/>
      <c r="AO1231" s="10"/>
      <c r="AP1231" s="10"/>
      <c r="AQ1231" s="10"/>
      <c r="AR1231" s="10"/>
      <c r="AS1231" s="10"/>
      <c r="AT1231" s="10"/>
      <c r="AU1231" s="10"/>
    </row>
    <row r="1232" spans="1:161" x14ac:dyDescent="0.2">
      <c r="A1232" s="125">
        <f t="shared" si="1586"/>
        <v>45196</v>
      </c>
      <c r="B1232" s="123">
        <f t="shared" si="1571"/>
        <v>481.77410881999998</v>
      </c>
      <c r="C1232" s="3">
        <f t="shared" si="1572"/>
        <v>480.71249847000001</v>
      </c>
      <c r="D1232" s="126">
        <f t="shared" si="1573"/>
        <v>1076.626</v>
      </c>
      <c r="E1232" s="175">
        <f>IF(DAY(A1231)=$A$7,VLOOKUP(A1231,[1]A!$A$15:$C$500,3),E1231)</f>
        <v>1078.412</v>
      </c>
      <c r="F1232" s="127">
        <f t="shared" si="1574"/>
        <v>45162</v>
      </c>
      <c r="G1232" s="122">
        <f t="shared" si="1575"/>
        <v>1.6588861870325822E-3</v>
      </c>
      <c r="H1232" s="128">
        <f t="shared" si="1576"/>
        <v>4</v>
      </c>
      <c r="I1232" s="128">
        <f t="shared" si="1577"/>
        <v>30</v>
      </c>
      <c r="J1232" s="123">
        <f t="shared" si="1578"/>
        <v>1.0002210259899986</v>
      </c>
      <c r="K1232" s="123">
        <v>1</v>
      </c>
      <c r="L1232" s="123">
        <f t="shared" si="1579"/>
        <v>1.0002210199999999</v>
      </c>
      <c r="M1232" s="123">
        <f t="shared" si="1580"/>
        <v>480.81874554000001</v>
      </c>
      <c r="N1232" s="27">
        <f t="shared" si="1588"/>
        <v>0</v>
      </c>
      <c r="O1232" s="122">
        <f t="shared" si="1589"/>
        <v>0</v>
      </c>
      <c r="P1232" s="123">
        <f t="shared" si="1581"/>
        <v>0</v>
      </c>
      <c r="Q1232" s="122">
        <f t="shared" si="1587"/>
        <v>0.1956</v>
      </c>
      <c r="R1232" s="130">
        <f t="shared" si="1582"/>
        <v>1.0019869509999999</v>
      </c>
      <c r="S1232" s="123">
        <f t="shared" si="1583"/>
        <v>0.95536328000000004</v>
      </c>
      <c r="T1232" s="123">
        <f t="shared" si="1584"/>
        <v>0</v>
      </c>
      <c r="U1232" s="131" t="str">
        <f t="shared" si="1570"/>
        <v>J=</v>
      </c>
      <c r="V1232" s="140">
        <f t="shared" si="1585"/>
        <v>45222</v>
      </c>
      <c r="W1232" s="4"/>
      <c r="X1232" s="4"/>
      <c r="Y1232" s="4"/>
      <c r="AD1232" s="5"/>
      <c r="AI1232" s="12"/>
      <c r="AJ1232" s="12"/>
      <c r="AK1232" s="12"/>
      <c r="AL1232" s="12"/>
      <c r="AM1232" s="12"/>
      <c r="AN1232" s="12"/>
      <c r="AO1232" s="12"/>
      <c r="AP1232" s="12"/>
      <c r="AQ1232" s="12"/>
      <c r="AR1232" s="12"/>
      <c r="AS1232" s="12"/>
      <c r="AT1232" s="12"/>
      <c r="AU1232" s="12"/>
    </row>
    <row r="1233" spans="1:47" x14ac:dyDescent="0.2">
      <c r="A1233" s="125">
        <f t="shared" si="1586"/>
        <v>45197</v>
      </c>
      <c r="B1233" s="123">
        <f t="shared" si="1571"/>
        <v>482.03988092999998</v>
      </c>
      <c r="C1233" s="3">
        <f t="shared" si="1572"/>
        <v>480.71249847000001</v>
      </c>
      <c r="D1233" s="126">
        <f t="shared" si="1573"/>
        <v>1076.626</v>
      </c>
      <c r="E1233" s="175">
        <f>IF(DAY(A1232)=$A$7,VLOOKUP(A1232,[1]A!$A$15:$C$500,3),E1232)</f>
        <v>1078.412</v>
      </c>
      <c r="F1233" s="127">
        <f t="shared" si="1574"/>
        <v>45162</v>
      </c>
      <c r="G1233" s="122">
        <f t="shared" si="1575"/>
        <v>1.6588861870325822E-3</v>
      </c>
      <c r="H1233" s="128">
        <f t="shared" si="1576"/>
        <v>5</v>
      </c>
      <c r="I1233" s="128">
        <f t="shared" si="1577"/>
        <v>30</v>
      </c>
      <c r="J1233" s="123">
        <f t="shared" si="1578"/>
        <v>1.000276290120278</v>
      </c>
      <c r="K1233" s="123">
        <v>1</v>
      </c>
      <c r="L1233" s="123">
        <f t="shared" si="1579"/>
        <v>1.00027629</v>
      </c>
      <c r="M1233" s="123">
        <f t="shared" si="1580"/>
        <v>480.84531451999999</v>
      </c>
      <c r="N1233" s="27">
        <f t="shared" si="1588"/>
        <v>0</v>
      </c>
      <c r="O1233" s="122">
        <f t="shared" si="1589"/>
        <v>0</v>
      </c>
      <c r="P1233" s="123">
        <f t="shared" si="1581"/>
        <v>0</v>
      </c>
      <c r="Q1233" s="122">
        <f t="shared" si="1587"/>
        <v>0.1956</v>
      </c>
      <c r="R1233" s="130">
        <f t="shared" si="1582"/>
        <v>1.0024843050000001</v>
      </c>
      <c r="S1233" s="123">
        <f t="shared" si="1583"/>
        <v>1.19456641</v>
      </c>
      <c r="T1233" s="123">
        <f t="shared" si="1584"/>
        <v>0</v>
      </c>
      <c r="U1233" s="131" t="str">
        <f t="shared" si="1570"/>
        <v>J=</v>
      </c>
      <c r="V1233" s="140">
        <f t="shared" si="1585"/>
        <v>45222</v>
      </c>
      <c r="W1233" s="4"/>
      <c r="X1233" s="4"/>
      <c r="Y1233" s="4"/>
      <c r="AD1233" s="5"/>
      <c r="AI1233" s="13"/>
      <c r="AJ1233" s="13"/>
      <c r="AK1233" s="13"/>
      <c r="AL1233" s="13"/>
      <c r="AM1233" s="13"/>
      <c r="AN1233" s="13"/>
      <c r="AO1233" s="13"/>
      <c r="AP1233" s="13"/>
      <c r="AQ1233" s="13"/>
      <c r="AR1233" s="13"/>
      <c r="AS1233" s="13"/>
      <c r="AT1233" s="13"/>
      <c r="AU1233" s="13"/>
    </row>
    <row r="1234" spans="1:47" x14ac:dyDescent="0.2">
      <c r="A1234" s="125">
        <f t="shared" si="1586"/>
        <v>45198</v>
      </c>
      <c r="B1234" s="123">
        <f t="shared" si="1571"/>
        <v>482.30579342999999</v>
      </c>
      <c r="C1234" s="3">
        <f t="shared" si="1572"/>
        <v>480.71249847000001</v>
      </c>
      <c r="D1234" s="126">
        <f t="shared" si="1573"/>
        <v>1076.626</v>
      </c>
      <c r="E1234" s="175">
        <f>IF(DAY(A1233)=$A$7,VLOOKUP(A1233,[1]A!$A$15:$C$500,3),E1233)</f>
        <v>1078.412</v>
      </c>
      <c r="F1234" s="127">
        <f t="shared" si="1574"/>
        <v>45162</v>
      </c>
      <c r="G1234" s="122">
        <f t="shared" si="1575"/>
        <v>1.6588861870325822E-3</v>
      </c>
      <c r="H1234" s="128">
        <f t="shared" si="1576"/>
        <v>6</v>
      </c>
      <c r="I1234" s="128">
        <f t="shared" si="1577"/>
        <v>30</v>
      </c>
      <c r="J1234" s="123">
        <f t="shared" si="1578"/>
        <v>1.0003315573040064</v>
      </c>
      <c r="K1234" s="123">
        <v>1</v>
      </c>
      <c r="L1234" s="123">
        <f t="shared" si="1579"/>
        <v>1.0003315500000001</v>
      </c>
      <c r="M1234" s="123">
        <f t="shared" si="1580"/>
        <v>480.87187869000002</v>
      </c>
      <c r="N1234" s="27">
        <f t="shared" si="1588"/>
        <v>0</v>
      </c>
      <c r="O1234" s="122">
        <f t="shared" si="1589"/>
        <v>0</v>
      </c>
      <c r="P1234" s="123">
        <f t="shared" si="1581"/>
        <v>0</v>
      </c>
      <c r="Q1234" s="122">
        <f t="shared" si="1587"/>
        <v>0.1956</v>
      </c>
      <c r="R1234" s="130">
        <f t="shared" si="1582"/>
        <v>1.002981906</v>
      </c>
      <c r="S1234" s="123">
        <f t="shared" si="1583"/>
        <v>1.4339147400000001</v>
      </c>
      <c r="T1234" s="123">
        <f t="shared" si="1584"/>
        <v>0</v>
      </c>
      <c r="U1234" s="131" t="str">
        <f t="shared" si="1570"/>
        <v>J=</v>
      </c>
      <c r="V1234" s="140">
        <f t="shared" si="1585"/>
        <v>45222</v>
      </c>
      <c r="W1234" s="4"/>
      <c r="X1234" s="4"/>
      <c r="Y1234" s="4"/>
      <c r="AD1234" s="5"/>
      <c r="AI1234" s="13"/>
      <c r="AJ1234" s="13"/>
      <c r="AK1234" s="13"/>
      <c r="AL1234" s="13"/>
      <c r="AM1234" s="13"/>
      <c r="AN1234" s="13"/>
      <c r="AO1234" s="13"/>
      <c r="AP1234" s="13"/>
      <c r="AQ1234" s="13"/>
      <c r="AR1234" s="13"/>
      <c r="AS1234" s="13"/>
      <c r="AT1234" s="13"/>
      <c r="AU1234" s="13"/>
    </row>
    <row r="1235" spans="1:47" x14ac:dyDescent="0.2">
      <c r="A1235" s="125">
        <f t="shared" si="1586"/>
        <v>45199</v>
      </c>
      <c r="B1235" s="123">
        <f t="shared" si="1571"/>
        <v>482.57185595999999</v>
      </c>
      <c r="C1235" s="3">
        <f t="shared" si="1572"/>
        <v>480.71249847000001</v>
      </c>
      <c r="D1235" s="126">
        <f t="shared" si="1573"/>
        <v>1076.626</v>
      </c>
      <c r="E1235" s="175">
        <f>IF(DAY(A1234)=$A$7,VLOOKUP(A1234,[1]A!$A$15:$C$500,3),E1234)</f>
        <v>1078.412</v>
      </c>
      <c r="F1235" s="127">
        <f t="shared" si="1574"/>
        <v>45162</v>
      </c>
      <c r="G1235" s="122">
        <f t="shared" si="1575"/>
        <v>1.6588861870325822E-3</v>
      </c>
      <c r="H1235" s="128">
        <f t="shared" si="1576"/>
        <v>7</v>
      </c>
      <c r="I1235" s="128">
        <f t="shared" si="1577"/>
        <v>30</v>
      </c>
      <c r="J1235" s="123">
        <f t="shared" si="1578"/>
        <v>1.0003868275413528</v>
      </c>
      <c r="K1235" s="123">
        <v>1</v>
      </c>
      <c r="L1235" s="123">
        <f t="shared" si="1579"/>
        <v>1.0003868199999999</v>
      </c>
      <c r="M1235" s="123">
        <f t="shared" si="1580"/>
        <v>480.89844767</v>
      </c>
      <c r="N1235" s="27">
        <f t="shared" si="1588"/>
        <v>0</v>
      </c>
      <c r="O1235" s="122">
        <f t="shared" si="1589"/>
        <v>0</v>
      </c>
      <c r="P1235" s="123">
        <f t="shared" si="1581"/>
        <v>0</v>
      </c>
      <c r="Q1235" s="122">
        <f t="shared" si="1587"/>
        <v>0.1956</v>
      </c>
      <c r="R1235" s="130">
        <f t="shared" si="1582"/>
        <v>1.003479754</v>
      </c>
      <c r="S1235" s="123">
        <f t="shared" si="1583"/>
        <v>1.67340829</v>
      </c>
      <c r="T1235" s="123">
        <f t="shared" si="1584"/>
        <v>0</v>
      </c>
      <c r="U1235" s="131" t="str">
        <f t="shared" si="1570"/>
        <v>J=</v>
      </c>
      <c r="V1235" s="140">
        <f t="shared" si="1585"/>
        <v>45222</v>
      </c>
      <c r="W1235" s="4"/>
      <c r="X1235" s="4"/>
      <c r="Y1235" s="4"/>
      <c r="AD1235" s="5"/>
      <c r="AI1235" s="13"/>
      <c r="AJ1235" s="13"/>
      <c r="AK1235" s="13"/>
      <c r="AL1235" s="13"/>
      <c r="AM1235" s="13"/>
      <c r="AN1235" s="13"/>
      <c r="AO1235" s="13"/>
      <c r="AP1235" s="13"/>
      <c r="AQ1235" s="13"/>
      <c r="AR1235" s="13"/>
      <c r="AS1235" s="13"/>
      <c r="AT1235" s="13"/>
      <c r="AU1235" s="13"/>
    </row>
    <row r="1236" spans="1:47" x14ac:dyDescent="0.2">
      <c r="A1236" s="125">
        <f t="shared" si="1586"/>
        <v>45200</v>
      </c>
      <c r="B1236" s="123">
        <f t="shared" si="1571"/>
        <v>482.83806905</v>
      </c>
      <c r="C1236" s="3">
        <f t="shared" si="1572"/>
        <v>480.71249847000001</v>
      </c>
      <c r="D1236" s="126">
        <f t="shared" si="1573"/>
        <v>1076.626</v>
      </c>
      <c r="E1236" s="175">
        <f>IF(DAY(A1235)=$A$7,VLOOKUP(A1235,[1]A!$A$15:$C$500,3),E1235)</f>
        <v>1078.412</v>
      </c>
      <c r="F1236" s="127">
        <f t="shared" si="1574"/>
        <v>45162</v>
      </c>
      <c r="G1236" s="122">
        <f t="shared" si="1575"/>
        <v>1.6588861870325822E-3</v>
      </c>
      <c r="H1236" s="128">
        <f t="shared" si="1576"/>
        <v>8</v>
      </c>
      <c r="I1236" s="128">
        <f t="shared" si="1577"/>
        <v>30</v>
      </c>
      <c r="J1236" s="123">
        <f t="shared" si="1578"/>
        <v>1.0004421008324857</v>
      </c>
      <c r="K1236" s="123">
        <v>1</v>
      </c>
      <c r="L1236" s="123">
        <f t="shared" si="1579"/>
        <v>1.0004420999999999</v>
      </c>
      <c r="M1236" s="123">
        <f t="shared" si="1580"/>
        <v>480.92502145999998</v>
      </c>
      <c r="N1236" s="27">
        <f t="shared" si="1588"/>
        <v>0</v>
      </c>
      <c r="O1236" s="122">
        <f t="shared" si="1589"/>
        <v>0</v>
      </c>
      <c r="P1236" s="123">
        <f t="shared" si="1581"/>
        <v>0</v>
      </c>
      <c r="Q1236" s="122">
        <f t="shared" si="1587"/>
        <v>0.1956</v>
      </c>
      <c r="R1236" s="130">
        <f t="shared" si="1582"/>
        <v>1.0039778500000001</v>
      </c>
      <c r="S1236" s="123">
        <f t="shared" si="1583"/>
        <v>1.9130475899999999</v>
      </c>
      <c r="T1236" s="123">
        <f t="shared" si="1584"/>
        <v>0</v>
      </c>
      <c r="U1236" s="131" t="str">
        <f t="shared" si="1570"/>
        <v>J=</v>
      </c>
      <c r="V1236" s="140">
        <f t="shared" si="1585"/>
        <v>45222</v>
      </c>
      <c r="W1236" s="4"/>
      <c r="X1236" s="4"/>
      <c r="Y1236" s="4"/>
      <c r="AD1236" s="5"/>
      <c r="AI1236" s="13"/>
      <c r="AJ1236" s="13"/>
      <c r="AK1236" s="13"/>
      <c r="AL1236" s="13"/>
      <c r="AM1236" s="13"/>
      <c r="AN1236" s="13"/>
      <c r="AO1236" s="13"/>
      <c r="AP1236" s="13"/>
      <c r="AQ1236" s="13"/>
      <c r="AR1236" s="13"/>
      <c r="AS1236" s="13"/>
      <c r="AT1236" s="13"/>
      <c r="AU1236" s="13"/>
    </row>
    <row r="1237" spans="1:47" x14ac:dyDescent="0.2">
      <c r="A1237" s="125">
        <f t="shared" si="1586"/>
        <v>45201</v>
      </c>
      <c r="B1237" s="123">
        <f t="shared" si="1571"/>
        <v>483.10442210000002</v>
      </c>
      <c r="C1237" s="3">
        <f t="shared" si="1572"/>
        <v>480.71249847000001</v>
      </c>
      <c r="D1237" s="126">
        <f t="shared" si="1573"/>
        <v>1076.626</v>
      </c>
      <c r="E1237" s="175">
        <f>IF(DAY(A1236)=$A$7,VLOOKUP(A1236,[1]A!$A$15:$C$500,3),E1236)</f>
        <v>1078.412</v>
      </c>
      <c r="F1237" s="127">
        <f t="shared" si="1574"/>
        <v>45162</v>
      </c>
      <c r="G1237" s="122">
        <f t="shared" si="1575"/>
        <v>1.6588861870325822E-3</v>
      </c>
      <c r="H1237" s="128">
        <f t="shared" si="1576"/>
        <v>9</v>
      </c>
      <c r="I1237" s="128">
        <f t="shared" si="1577"/>
        <v>30</v>
      </c>
      <c r="J1237" s="123">
        <f t="shared" si="1578"/>
        <v>1.000497377177574</v>
      </c>
      <c r="K1237" s="123">
        <v>1</v>
      </c>
      <c r="L1237" s="123">
        <f t="shared" si="1579"/>
        <v>1.0004973699999999</v>
      </c>
      <c r="M1237" s="123">
        <f t="shared" si="1580"/>
        <v>480.95159044000002</v>
      </c>
      <c r="N1237" s="27">
        <f t="shared" si="1588"/>
        <v>0</v>
      </c>
      <c r="O1237" s="122">
        <f t="shared" si="1589"/>
        <v>0</v>
      </c>
      <c r="P1237" s="123">
        <f t="shared" si="1581"/>
        <v>0</v>
      </c>
      <c r="Q1237" s="122">
        <f t="shared" si="1587"/>
        <v>0.1956</v>
      </c>
      <c r="R1237" s="130">
        <f t="shared" si="1582"/>
        <v>1.004476192</v>
      </c>
      <c r="S1237" s="123">
        <f t="shared" si="1583"/>
        <v>2.1528316599999999</v>
      </c>
      <c r="T1237" s="123">
        <f t="shared" si="1584"/>
        <v>0</v>
      </c>
      <c r="U1237" s="131" t="str">
        <f t="shared" si="1570"/>
        <v>J=</v>
      </c>
      <c r="V1237" s="140">
        <f t="shared" si="1585"/>
        <v>45222</v>
      </c>
      <c r="W1237" s="4"/>
      <c r="X1237" s="4"/>
      <c r="Y1237" s="4"/>
      <c r="AD1237" s="5"/>
      <c r="AI1237" s="13"/>
      <c r="AJ1237" s="13"/>
      <c r="AK1237" s="13"/>
      <c r="AL1237" s="13"/>
      <c r="AM1237" s="13"/>
      <c r="AN1237" s="13"/>
      <c r="AO1237" s="13"/>
      <c r="AP1237" s="13"/>
      <c r="AQ1237" s="13"/>
      <c r="AR1237" s="13"/>
      <c r="AS1237" s="13"/>
      <c r="AT1237" s="13"/>
      <c r="AU1237" s="13"/>
    </row>
    <row r="1238" spans="1:47" x14ac:dyDescent="0.2">
      <c r="A1238" s="125">
        <f t="shared" si="1586"/>
        <v>45202</v>
      </c>
      <c r="B1238" s="123">
        <f t="shared" si="1571"/>
        <v>483.37092574000002</v>
      </c>
      <c r="C1238" s="3">
        <f t="shared" si="1572"/>
        <v>480.71249847000001</v>
      </c>
      <c r="D1238" s="126">
        <f t="shared" si="1573"/>
        <v>1076.626</v>
      </c>
      <c r="E1238" s="175">
        <f>IF(DAY(A1237)=$A$7,VLOOKUP(A1237,[1]A!$A$15:$C$500,3),E1237)</f>
        <v>1078.412</v>
      </c>
      <c r="F1238" s="127">
        <f t="shared" si="1574"/>
        <v>45162</v>
      </c>
      <c r="G1238" s="122">
        <f t="shared" si="1575"/>
        <v>1.6588861870325822E-3</v>
      </c>
      <c r="H1238" s="128">
        <f t="shared" si="1576"/>
        <v>10</v>
      </c>
      <c r="I1238" s="128">
        <f t="shared" si="1577"/>
        <v>30</v>
      </c>
      <c r="J1238" s="123">
        <f t="shared" si="1578"/>
        <v>1.0005526565767866</v>
      </c>
      <c r="K1238" s="123">
        <v>1</v>
      </c>
      <c r="L1238" s="123">
        <f t="shared" si="1579"/>
        <v>1.0005526499999999</v>
      </c>
      <c r="M1238" s="123">
        <f t="shared" si="1580"/>
        <v>480.97816423</v>
      </c>
      <c r="N1238" s="27">
        <f t="shared" si="1588"/>
        <v>0</v>
      </c>
      <c r="O1238" s="122">
        <f t="shared" si="1589"/>
        <v>0</v>
      </c>
      <c r="P1238" s="123">
        <f t="shared" si="1581"/>
        <v>0</v>
      </c>
      <c r="Q1238" s="122">
        <f t="shared" si="1587"/>
        <v>0.1956</v>
      </c>
      <c r="R1238" s="130">
        <f t="shared" si="1582"/>
        <v>1.0049747819999999</v>
      </c>
      <c r="S1238" s="123">
        <f t="shared" si="1583"/>
        <v>2.3927615100000001</v>
      </c>
      <c r="T1238" s="123">
        <f t="shared" si="1584"/>
        <v>0</v>
      </c>
      <c r="U1238" s="131" t="str">
        <f t="shared" si="1570"/>
        <v>J=</v>
      </c>
      <c r="V1238" s="140">
        <f t="shared" si="1585"/>
        <v>45222</v>
      </c>
      <c r="W1238" s="4"/>
      <c r="X1238" s="4"/>
      <c r="Y1238" s="4"/>
      <c r="AD1238" s="5"/>
      <c r="AI1238" s="10"/>
      <c r="AJ1238" s="10"/>
      <c r="AK1238" s="10"/>
      <c r="AL1238" s="10"/>
      <c r="AM1238" s="10"/>
      <c r="AN1238" s="10"/>
      <c r="AO1238" s="10"/>
      <c r="AP1238" s="10"/>
      <c r="AQ1238" s="10"/>
      <c r="AR1238" s="10"/>
      <c r="AS1238" s="10"/>
      <c r="AT1238" s="10"/>
      <c r="AU1238" s="10"/>
    </row>
    <row r="1239" spans="1:47" x14ac:dyDescent="0.2">
      <c r="A1239" s="125">
        <f t="shared" si="1586"/>
        <v>45203</v>
      </c>
      <c r="B1239" s="123">
        <f t="shared" si="1571"/>
        <v>483.63757468</v>
      </c>
      <c r="C1239" s="3">
        <f t="shared" si="1572"/>
        <v>480.71249847000001</v>
      </c>
      <c r="D1239" s="126">
        <f t="shared" si="1573"/>
        <v>1076.626</v>
      </c>
      <c r="E1239" s="175">
        <f>IF(DAY(A1238)=$A$7,VLOOKUP(A1238,[1]A!$A$15:$C$500,3),E1238)</f>
        <v>1078.412</v>
      </c>
      <c r="F1239" s="127">
        <f t="shared" si="1574"/>
        <v>45162</v>
      </c>
      <c r="G1239" s="122">
        <f t="shared" si="1575"/>
        <v>1.6588861870325822E-3</v>
      </c>
      <c r="H1239" s="128">
        <f t="shared" si="1576"/>
        <v>11</v>
      </c>
      <c r="I1239" s="128">
        <f t="shared" si="1577"/>
        <v>30</v>
      </c>
      <c r="J1239" s="123">
        <f t="shared" si="1578"/>
        <v>1.0006079390302918</v>
      </c>
      <c r="K1239" s="123">
        <v>1</v>
      </c>
      <c r="L1239" s="123">
        <f t="shared" si="1579"/>
        <v>1.0006079299999999</v>
      </c>
      <c r="M1239" s="123">
        <f t="shared" si="1580"/>
        <v>481.00473800999998</v>
      </c>
      <c r="N1239" s="27">
        <f t="shared" si="1588"/>
        <v>0</v>
      </c>
      <c r="O1239" s="122">
        <f t="shared" si="1589"/>
        <v>0</v>
      </c>
      <c r="P1239" s="123">
        <f t="shared" si="1581"/>
        <v>0</v>
      </c>
      <c r="Q1239" s="122">
        <f t="shared" si="1587"/>
        <v>0.1956</v>
      </c>
      <c r="R1239" s="130">
        <f t="shared" si="1582"/>
        <v>1.005473619</v>
      </c>
      <c r="S1239" s="123">
        <f t="shared" si="1583"/>
        <v>2.6328366700000001</v>
      </c>
      <c r="T1239" s="123">
        <f t="shared" si="1584"/>
        <v>0</v>
      </c>
      <c r="U1239" s="131" t="str">
        <f t="shared" si="1570"/>
        <v>J=</v>
      </c>
      <c r="V1239" s="140">
        <f t="shared" si="1585"/>
        <v>45222</v>
      </c>
      <c r="W1239" s="4"/>
      <c r="X1239" s="4"/>
      <c r="Y1239" s="4"/>
      <c r="AD1239" s="5"/>
      <c r="AI1239" s="10"/>
      <c r="AJ1239" s="10"/>
      <c r="AK1239" s="10"/>
      <c r="AL1239" s="10"/>
      <c r="AM1239" s="10"/>
      <c r="AN1239" s="10"/>
      <c r="AO1239" s="10"/>
      <c r="AP1239" s="10"/>
      <c r="AQ1239" s="10"/>
      <c r="AR1239" s="10"/>
      <c r="AS1239" s="10"/>
      <c r="AT1239" s="10"/>
      <c r="AU1239" s="10"/>
    </row>
    <row r="1240" spans="1:47" x14ac:dyDescent="0.2">
      <c r="A1240" s="125">
        <f t="shared" si="1586"/>
        <v>45204</v>
      </c>
      <c r="B1240" s="123">
        <f t="shared" si="1571"/>
        <v>483.90437426999995</v>
      </c>
      <c r="C1240" s="3">
        <f t="shared" si="1572"/>
        <v>480.71249847000001</v>
      </c>
      <c r="D1240" s="126">
        <f t="shared" si="1573"/>
        <v>1076.626</v>
      </c>
      <c r="E1240" s="175">
        <f>IF(DAY(A1239)=$A$7,VLOOKUP(A1239,[1]A!$A$15:$C$500,3),E1239)</f>
        <v>1078.412</v>
      </c>
      <c r="F1240" s="127">
        <f t="shared" si="1574"/>
        <v>45162</v>
      </c>
      <c r="G1240" s="122">
        <f t="shared" si="1575"/>
        <v>1.6588861870325822E-3</v>
      </c>
      <c r="H1240" s="128">
        <f t="shared" si="1576"/>
        <v>12</v>
      </c>
      <c r="I1240" s="128">
        <f t="shared" si="1577"/>
        <v>30</v>
      </c>
      <c r="J1240" s="123">
        <f t="shared" si="1578"/>
        <v>1.0006632245382587</v>
      </c>
      <c r="K1240" s="123">
        <v>1</v>
      </c>
      <c r="L1240" s="123">
        <f t="shared" si="1579"/>
        <v>1.0006632200000001</v>
      </c>
      <c r="M1240" s="123">
        <f t="shared" si="1580"/>
        <v>481.03131660999998</v>
      </c>
      <c r="N1240" s="27">
        <f t="shared" si="1588"/>
        <v>0</v>
      </c>
      <c r="O1240" s="122">
        <f t="shared" si="1589"/>
        <v>0</v>
      </c>
      <c r="P1240" s="123">
        <f t="shared" si="1581"/>
        <v>0</v>
      </c>
      <c r="Q1240" s="122">
        <f t="shared" si="1587"/>
        <v>0.1956</v>
      </c>
      <c r="R1240" s="130">
        <f t="shared" si="1582"/>
        <v>1.0059727039999999</v>
      </c>
      <c r="S1240" s="123">
        <f t="shared" si="1583"/>
        <v>2.8730576600000002</v>
      </c>
      <c r="T1240" s="123">
        <f t="shared" si="1584"/>
        <v>0</v>
      </c>
      <c r="U1240" s="131" t="str">
        <f t="shared" si="1570"/>
        <v>J=</v>
      </c>
      <c r="V1240" s="140">
        <f t="shared" si="1585"/>
        <v>45222</v>
      </c>
      <c r="W1240" s="4"/>
      <c r="X1240" s="4"/>
      <c r="Y1240" s="4"/>
      <c r="AD1240" s="5"/>
      <c r="AI1240" s="10"/>
      <c r="AJ1240" s="10"/>
      <c r="AK1240" s="10"/>
      <c r="AL1240" s="10"/>
      <c r="AM1240" s="10"/>
      <c r="AN1240" s="10"/>
      <c r="AO1240" s="10"/>
      <c r="AP1240" s="10"/>
      <c r="AQ1240" s="10"/>
      <c r="AR1240" s="10"/>
      <c r="AS1240" s="10"/>
      <c r="AT1240" s="10"/>
      <c r="AU1240" s="10"/>
    </row>
    <row r="1241" spans="1:47" x14ac:dyDescent="0.2">
      <c r="A1241" s="125">
        <f t="shared" si="1586"/>
        <v>45205</v>
      </c>
      <c r="B1241" s="123">
        <f t="shared" si="1571"/>
        <v>484.17131969000002</v>
      </c>
      <c r="C1241" s="3">
        <f t="shared" si="1572"/>
        <v>480.71249847000001</v>
      </c>
      <c r="D1241" s="126">
        <f t="shared" si="1573"/>
        <v>1076.626</v>
      </c>
      <c r="E1241" s="175">
        <f>IF(DAY(A1240)=$A$7,VLOOKUP(A1240,[1]A!$A$15:$C$500,3),E1240)</f>
        <v>1078.412</v>
      </c>
      <c r="F1241" s="127">
        <f t="shared" si="1574"/>
        <v>45162</v>
      </c>
      <c r="G1241" s="122">
        <f t="shared" si="1575"/>
        <v>1.6588861870325822E-3</v>
      </c>
      <c r="H1241" s="128">
        <f t="shared" si="1576"/>
        <v>13</v>
      </c>
      <c r="I1241" s="128">
        <f t="shared" si="1577"/>
        <v>30</v>
      </c>
      <c r="J1241" s="123">
        <f t="shared" si="1578"/>
        <v>1.0007185131008558</v>
      </c>
      <c r="K1241" s="123">
        <v>1</v>
      </c>
      <c r="L1241" s="123">
        <f t="shared" si="1579"/>
        <v>1.00071851</v>
      </c>
      <c r="M1241" s="123">
        <f t="shared" si="1580"/>
        <v>481.05789520000002</v>
      </c>
      <c r="N1241" s="27">
        <f t="shared" si="1588"/>
        <v>0</v>
      </c>
      <c r="O1241" s="122">
        <f t="shared" si="1589"/>
        <v>0</v>
      </c>
      <c r="P1241" s="123">
        <f t="shared" si="1581"/>
        <v>0</v>
      </c>
      <c r="Q1241" s="122">
        <f t="shared" si="1587"/>
        <v>0.1956</v>
      </c>
      <c r="R1241" s="130">
        <f t="shared" si="1582"/>
        <v>1.006472037</v>
      </c>
      <c r="S1241" s="123">
        <f t="shared" si="1583"/>
        <v>3.1134244899999999</v>
      </c>
      <c r="T1241" s="123">
        <f t="shared" si="1584"/>
        <v>0</v>
      </c>
      <c r="U1241" s="131" t="str">
        <f t="shared" si="1570"/>
        <v>J=</v>
      </c>
      <c r="V1241" s="140">
        <f t="shared" si="1585"/>
        <v>45222</v>
      </c>
      <c r="W1241" s="4"/>
      <c r="X1241" s="4"/>
      <c r="Y1241" s="4"/>
      <c r="AD1241" s="5"/>
      <c r="AI1241" s="10"/>
      <c r="AJ1241" s="10"/>
      <c r="AK1241" s="10"/>
      <c r="AL1241" s="10"/>
      <c r="AM1241" s="10"/>
      <c r="AN1241" s="10"/>
      <c r="AO1241" s="10"/>
      <c r="AP1241" s="10"/>
      <c r="AQ1241" s="10"/>
      <c r="AR1241" s="10"/>
      <c r="AS1241" s="10"/>
      <c r="AT1241" s="10"/>
      <c r="AU1241" s="10"/>
    </row>
    <row r="1242" spans="1:47" x14ac:dyDescent="0.2">
      <c r="A1242" s="125">
        <f t="shared" si="1586"/>
        <v>45206</v>
      </c>
      <c r="B1242" s="123">
        <f t="shared" si="1571"/>
        <v>484.43841049000002</v>
      </c>
      <c r="C1242" s="3">
        <f t="shared" si="1572"/>
        <v>480.71249847000001</v>
      </c>
      <c r="D1242" s="126">
        <f t="shared" si="1573"/>
        <v>1076.626</v>
      </c>
      <c r="E1242" s="175">
        <f>IF(DAY(A1241)=$A$7,VLOOKUP(A1241,[1]A!$A$15:$C$500,3),E1241)</f>
        <v>1078.412</v>
      </c>
      <c r="F1242" s="127">
        <f t="shared" si="1574"/>
        <v>45162</v>
      </c>
      <c r="G1242" s="122">
        <f t="shared" si="1575"/>
        <v>1.6588861870325822E-3</v>
      </c>
      <c r="H1242" s="128">
        <f t="shared" si="1576"/>
        <v>14</v>
      </c>
      <c r="I1242" s="128">
        <f t="shared" si="1577"/>
        <v>30</v>
      </c>
      <c r="J1242" s="123">
        <f t="shared" si="1578"/>
        <v>1.0007738047182522</v>
      </c>
      <c r="K1242" s="123">
        <v>1</v>
      </c>
      <c r="L1242" s="123">
        <f t="shared" si="1579"/>
        <v>1.0007737999999999</v>
      </c>
      <c r="M1242" s="123">
        <f t="shared" si="1580"/>
        <v>481.08447380000001</v>
      </c>
      <c r="N1242" s="27">
        <f t="shared" si="1588"/>
        <v>0</v>
      </c>
      <c r="O1242" s="122">
        <f t="shared" si="1589"/>
        <v>0</v>
      </c>
      <c r="P1242" s="123">
        <f t="shared" si="1581"/>
        <v>0</v>
      </c>
      <c r="Q1242" s="122">
        <f t="shared" si="1587"/>
        <v>0.1956</v>
      </c>
      <c r="R1242" s="130">
        <f t="shared" si="1582"/>
        <v>1.006971617</v>
      </c>
      <c r="S1242" s="123">
        <f t="shared" si="1583"/>
        <v>3.3539366899999998</v>
      </c>
      <c r="T1242" s="123">
        <f t="shared" si="1584"/>
        <v>0</v>
      </c>
      <c r="U1242" s="131" t="str">
        <f t="shared" si="1570"/>
        <v>J=</v>
      </c>
      <c r="V1242" s="140">
        <f t="shared" si="1585"/>
        <v>45222</v>
      </c>
      <c r="W1242" s="4"/>
      <c r="X1242" s="4"/>
      <c r="Y1242" s="4"/>
      <c r="AD1242" s="5"/>
      <c r="AI1242" s="10"/>
      <c r="AJ1242" s="10"/>
      <c r="AK1242" s="10"/>
      <c r="AL1242" s="10"/>
      <c r="AM1242" s="10"/>
      <c r="AN1242" s="10"/>
      <c r="AO1242" s="10"/>
      <c r="AP1242" s="10"/>
      <c r="AQ1242" s="10"/>
      <c r="AR1242" s="10"/>
      <c r="AS1242" s="10"/>
      <c r="AT1242" s="10"/>
      <c r="AU1242" s="10"/>
    </row>
    <row r="1243" spans="1:47" x14ac:dyDescent="0.2">
      <c r="A1243" s="125">
        <f t="shared" si="1586"/>
        <v>45207</v>
      </c>
      <c r="B1243" s="123">
        <f t="shared" si="1571"/>
        <v>484.70564762999999</v>
      </c>
      <c r="C1243" s="3">
        <f t="shared" si="1572"/>
        <v>480.71249847000001</v>
      </c>
      <c r="D1243" s="126">
        <f t="shared" si="1573"/>
        <v>1076.626</v>
      </c>
      <c r="E1243" s="175">
        <f>IF(DAY(A1242)=$A$7,VLOOKUP(A1242,[1]A!$A$15:$C$500,3),E1242)</f>
        <v>1078.412</v>
      </c>
      <c r="F1243" s="127">
        <f t="shared" si="1574"/>
        <v>45162</v>
      </c>
      <c r="G1243" s="122">
        <f t="shared" si="1575"/>
        <v>1.6588861870325822E-3</v>
      </c>
      <c r="H1243" s="128">
        <f t="shared" si="1576"/>
        <v>15</v>
      </c>
      <c r="I1243" s="128">
        <f t="shared" si="1577"/>
        <v>30</v>
      </c>
      <c r="J1243" s="123">
        <f t="shared" si="1578"/>
        <v>1.0008290993906166</v>
      </c>
      <c r="K1243" s="123">
        <v>1</v>
      </c>
      <c r="L1243" s="123">
        <f t="shared" si="1579"/>
        <v>1.0008290900000001</v>
      </c>
      <c r="M1243" s="123">
        <f t="shared" si="1580"/>
        <v>481.11105239</v>
      </c>
      <c r="N1243" s="27">
        <f t="shared" si="1588"/>
        <v>0</v>
      </c>
      <c r="O1243" s="122">
        <f t="shared" si="1589"/>
        <v>0</v>
      </c>
      <c r="P1243" s="123">
        <f t="shared" si="1581"/>
        <v>0</v>
      </c>
      <c r="Q1243" s="122">
        <f t="shared" si="1587"/>
        <v>0.1956</v>
      </c>
      <c r="R1243" s="130">
        <f t="shared" si="1582"/>
        <v>1.007471446</v>
      </c>
      <c r="S1243" s="123">
        <f t="shared" si="1583"/>
        <v>3.5945952399999999</v>
      </c>
      <c r="T1243" s="123">
        <f t="shared" si="1584"/>
        <v>0</v>
      </c>
      <c r="U1243" s="131" t="str">
        <f t="shared" si="1570"/>
        <v>J=</v>
      </c>
      <c r="V1243" s="140">
        <f t="shared" si="1585"/>
        <v>45222</v>
      </c>
      <c r="W1243" s="4"/>
      <c r="X1243" s="4"/>
      <c r="Y1243" s="4"/>
      <c r="AD1243" s="5"/>
      <c r="AI1243" s="10"/>
      <c r="AJ1243" s="10"/>
      <c r="AK1243" s="10"/>
      <c r="AL1243" s="10"/>
      <c r="AM1243" s="10"/>
      <c r="AN1243" s="10"/>
      <c r="AO1243" s="10"/>
      <c r="AP1243" s="10"/>
      <c r="AQ1243" s="10"/>
      <c r="AR1243" s="10"/>
      <c r="AS1243" s="10"/>
      <c r="AT1243" s="10"/>
      <c r="AU1243" s="10"/>
    </row>
    <row r="1244" spans="1:47" x14ac:dyDescent="0.2">
      <c r="A1244" s="125">
        <f t="shared" si="1586"/>
        <v>45208</v>
      </c>
      <c r="B1244" s="123">
        <f t="shared" si="1571"/>
        <v>484.97303550999999</v>
      </c>
      <c r="C1244" s="3">
        <f t="shared" si="1572"/>
        <v>480.71249847000001</v>
      </c>
      <c r="D1244" s="126">
        <f t="shared" si="1573"/>
        <v>1076.626</v>
      </c>
      <c r="E1244" s="175">
        <f>IF(DAY(A1243)=$A$7,VLOOKUP(A1243,[1]A!$A$15:$C$500,3),E1243)</f>
        <v>1078.412</v>
      </c>
      <c r="F1244" s="127">
        <f t="shared" si="1574"/>
        <v>45162</v>
      </c>
      <c r="G1244" s="122">
        <f t="shared" si="1575"/>
        <v>1.6588861870325822E-3</v>
      </c>
      <c r="H1244" s="128">
        <f t="shared" si="1576"/>
        <v>16</v>
      </c>
      <c r="I1244" s="128">
        <f t="shared" si="1577"/>
        <v>30</v>
      </c>
      <c r="J1244" s="123">
        <f t="shared" si="1578"/>
        <v>1.0008843971181176</v>
      </c>
      <c r="K1244" s="123">
        <v>1</v>
      </c>
      <c r="L1244" s="123">
        <f t="shared" si="1579"/>
        <v>1.00088439</v>
      </c>
      <c r="M1244" s="123">
        <f t="shared" si="1580"/>
        <v>481.13763578999999</v>
      </c>
      <c r="N1244" s="27">
        <f t="shared" si="1588"/>
        <v>0</v>
      </c>
      <c r="O1244" s="122">
        <f t="shared" si="1589"/>
        <v>0</v>
      </c>
      <c r="P1244" s="123">
        <f t="shared" si="1581"/>
        <v>0</v>
      </c>
      <c r="Q1244" s="122">
        <f t="shared" si="1587"/>
        <v>0.1956</v>
      </c>
      <c r="R1244" s="130">
        <f t="shared" si="1582"/>
        <v>1.0079715229999999</v>
      </c>
      <c r="S1244" s="123">
        <f t="shared" si="1583"/>
        <v>3.8353997199999998</v>
      </c>
      <c r="T1244" s="123">
        <f t="shared" si="1584"/>
        <v>0</v>
      </c>
      <c r="U1244" s="131" t="str">
        <f t="shared" si="1570"/>
        <v>J=</v>
      </c>
      <c r="V1244" s="140">
        <f t="shared" si="1585"/>
        <v>45222</v>
      </c>
      <c r="W1244" s="4"/>
      <c r="X1244" s="4"/>
      <c r="Y1244" s="4"/>
      <c r="AD1244" s="5"/>
      <c r="AI1244" s="10"/>
      <c r="AJ1244" s="10"/>
      <c r="AK1244" s="10"/>
      <c r="AL1244" s="10"/>
      <c r="AM1244" s="10"/>
      <c r="AN1244" s="10"/>
      <c r="AO1244" s="10"/>
      <c r="AP1244" s="10"/>
      <c r="AQ1244" s="10"/>
      <c r="AR1244" s="10"/>
      <c r="AS1244" s="10"/>
      <c r="AT1244" s="10"/>
      <c r="AU1244" s="10"/>
    </row>
    <row r="1245" spans="1:47" x14ac:dyDescent="0.2">
      <c r="A1245" s="125">
        <f t="shared" si="1586"/>
        <v>45209</v>
      </c>
      <c r="B1245" s="123">
        <f t="shared" si="1571"/>
        <v>485.24056882999997</v>
      </c>
      <c r="C1245" s="3">
        <f t="shared" si="1572"/>
        <v>480.71249847000001</v>
      </c>
      <c r="D1245" s="126">
        <f t="shared" si="1573"/>
        <v>1076.626</v>
      </c>
      <c r="E1245" s="175">
        <f>IF(DAY(A1244)=$A$7,VLOOKUP(A1244,[1]A!$A$15:$C$500,3),E1244)</f>
        <v>1078.412</v>
      </c>
      <c r="F1245" s="127">
        <f t="shared" si="1574"/>
        <v>45162</v>
      </c>
      <c r="G1245" s="122">
        <f t="shared" si="1575"/>
        <v>1.6588861870325822E-3</v>
      </c>
      <c r="H1245" s="128">
        <f t="shared" si="1576"/>
        <v>17</v>
      </c>
      <c r="I1245" s="128">
        <f t="shared" si="1577"/>
        <v>30</v>
      </c>
      <c r="J1245" s="123">
        <f t="shared" si="1578"/>
        <v>1.000939697900924</v>
      </c>
      <c r="K1245" s="123">
        <v>1</v>
      </c>
      <c r="L1245" s="123">
        <f t="shared" si="1579"/>
        <v>1.00093969</v>
      </c>
      <c r="M1245" s="123">
        <f t="shared" si="1580"/>
        <v>481.16421918999998</v>
      </c>
      <c r="N1245" s="27">
        <f t="shared" si="1588"/>
        <v>0</v>
      </c>
      <c r="O1245" s="122">
        <f t="shared" si="1589"/>
        <v>0</v>
      </c>
      <c r="P1245" s="123">
        <f t="shared" si="1581"/>
        <v>0</v>
      </c>
      <c r="Q1245" s="122">
        <f t="shared" si="1587"/>
        <v>0.1956</v>
      </c>
      <c r="R1245" s="130">
        <f t="shared" si="1582"/>
        <v>1.008471847</v>
      </c>
      <c r="S1245" s="123">
        <f t="shared" si="1583"/>
        <v>4.0763496400000001</v>
      </c>
      <c r="T1245" s="123">
        <f t="shared" si="1584"/>
        <v>0</v>
      </c>
      <c r="U1245" s="131" t="str">
        <f t="shared" si="1570"/>
        <v>J=</v>
      </c>
      <c r="V1245" s="140">
        <f t="shared" si="1585"/>
        <v>45222</v>
      </c>
      <c r="W1245" s="4"/>
      <c r="X1245" s="4"/>
      <c r="Y1245" s="4"/>
      <c r="AD1245" s="5"/>
      <c r="AI1245" s="10"/>
      <c r="AJ1245" s="10"/>
      <c r="AK1245" s="10"/>
      <c r="AL1245" s="10"/>
      <c r="AM1245" s="10"/>
      <c r="AN1245" s="10"/>
      <c r="AO1245" s="10"/>
      <c r="AP1245" s="10"/>
      <c r="AQ1245" s="10"/>
      <c r="AR1245" s="10"/>
      <c r="AS1245" s="10"/>
      <c r="AT1245" s="10"/>
      <c r="AU1245" s="10"/>
    </row>
    <row r="1246" spans="1:47" x14ac:dyDescent="0.2">
      <c r="A1246" s="125">
        <f t="shared" si="1586"/>
        <v>45210</v>
      </c>
      <c r="B1246" s="123">
        <f t="shared" si="1571"/>
        <v>485.5082539</v>
      </c>
      <c r="C1246" s="3">
        <f t="shared" si="1572"/>
        <v>480.71249847000001</v>
      </c>
      <c r="D1246" s="126">
        <f t="shared" si="1573"/>
        <v>1076.626</v>
      </c>
      <c r="E1246" s="175">
        <f>IF(DAY(A1245)=$A$7,VLOOKUP(A1245,[1]A!$A$15:$C$500,3),E1245)</f>
        <v>1078.412</v>
      </c>
      <c r="F1246" s="127">
        <f t="shared" si="1574"/>
        <v>45162</v>
      </c>
      <c r="G1246" s="122">
        <f t="shared" si="1575"/>
        <v>1.6588861870325822E-3</v>
      </c>
      <c r="H1246" s="128">
        <f t="shared" si="1576"/>
        <v>18</v>
      </c>
      <c r="I1246" s="128">
        <f t="shared" si="1577"/>
        <v>30</v>
      </c>
      <c r="J1246" s="123">
        <f t="shared" si="1578"/>
        <v>1.0009950017392049</v>
      </c>
      <c r="K1246" s="123">
        <v>1</v>
      </c>
      <c r="L1246" s="123">
        <f t="shared" si="1579"/>
        <v>1.0009950000000001</v>
      </c>
      <c r="M1246" s="123">
        <f t="shared" si="1580"/>
        <v>481.19080739999998</v>
      </c>
      <c r="N1246" s="27">
        <f t="shared" si="1588"/>
        <v>0</v>
      </c>
      <c r="O1246" s="122">
        <f t="shared" si="1589"/>
        <v>0</v>
      </c>
      <c r="P1246" s="123">
        <f t="shared" si="1581"/>
        <v>0</v>
      </c>
      <c r="Q1246" s="122">
        <f t="shared" si="1587"/>
        <v>0.1956</v>
      </c>
      <c r="R1246" s="130">
        <f t="shared" si="1582"/>
        <v>1.008972421</v>
      </c>
      <c r="S1246" s="123">
        <f t="shared" si="1583"/>
        <v>4.3174465</v>
      </c>
      <c r="T1246" s="123">
        <f t="shared" si="1584"/>
        <v>0</v>
      </c>
      <c r="U1246" s="131" t="str">
        <f t="shared" si="1570"/>
        <v>J=</v>
      </c>
      <c r="V1246" s="140">
        <f t="shared" si="1585"/>
        <v>45222</v>
      </c>
      <c r="W1246" s="4"/>
      <c r="X1246" s="4"/>
      <c r="Y1246" s="4"/>
      <c r="AD1246" s="5"/>
      <c r="AI1246" s="10"/>
      <c r="AJ1246" s="10"/>
      <c r="AK1246" s="10"/>
      <c r="AL1246" s="10"/>
      <c r="AM1246" s="10"/>
      <c r="AN1246" s="10"/>
      <c r="AO1246" s="10"/>
      <c r="AP1246" s="10"/>
      <c r="AQ1246" s="10"/>
      <c r="AR1246" s="10"/>
      <c r="AS1246" s="10"/>
      <c r="AT1246" s="10"/>
      <c r="AU1246" s="10"/>
    </row>
    <row r="1247" spans="1:47" x14ac:dyDescent="0.2">
      <c r="A1247" s="125">
        <f t="shared" si="1586"/>
        <v>45211</v>
      </c>
      <c r="B1247" s="123">
        <f t="shared" si="1571"/>
        <v>485.77607958999999</v>
      </c>
      <c r="C1247" s="3">
        <f t="shared" si="1572"/>
        <v>480.71249847000001</v>
      </c>
      <c r="D1247" s="126">
        <f t="shared" si="1573"/>
        <v>1076.626</v>
      </c>
      <c r="E1247" s="175">
        <f>IF(DAY(A1246)=$A$7,VLOOKUP(A1246,[1]A!$A$15:$C$500,3),E1246)</f>
        <v>1078.412</v>
      </c>
      <c r="F1247" s="127">
        <f t="shared" si="1574"/>
        <v>45162</v>
      </c>
      <c r="G1247" s="122">
        <f t="shared" si="1575"/>
        <v>1.6588861870325822E-3</v>
      </c>
      <c r="H1247" s="128">
        <f t="shared" si="1576"/>
        <v>19</v>
      </c>
      <c r="I1247" s="128">
        <f t="shared" si="1577"/>
        <v>30</v>
      </c>
      <c r="J1247" s="123">
        <f t="shared" si="1578"/>
        <v>1.0010503086331288</v>
      </c>
      <c r="K1247" s="123">
        <v>1</v>
      </c>
      <c r="L1247" s="123">
        <f t="shared" si="1579"/>
        <v>1.0010502999999999</v>
      </c>
      <c r="M1247" s="123">
        <f t="shared" si="1580"/>
        <v>481.21739079999998</v>
      </c>
      <c r="N1247" s="27">
        <f t="shared" si="1588"/>
        <v>0</v>
      </c>
      <c r="O1247" s="122">
        <f t="shared" si="1589"/>
        <v>0</v>
      </c>
      <c r="P1247" s="123">
        <f t="shared" si="1581"/>
        <v>0</v>
      </c>
      <c r="Q1247" s="122">
        <f t="shared" si="1587"/>
        <v>0.1956</v>
      </c>
      <c r="R1247" s="130">
        <f t="shared" si="1582"/>
        <v>1.0094732420000001</v>
      </c>
      <c r="S1247" s="123">
        <f t="shared" si="1583"/>
        <v>4.5586887899999997</v>
      </c>
      <c r="T1247" s="123">
        <f t="shared" si="1584"/>
        <v>0</v>
      </c>
      <c r="U1247" s="131" t="str">
        <f t="shared" si="1570"/>
        <v>J=</v>
      </c>
      <c r="V1247" s="140">
        <f t="shared" si="1585"/>
        <v>45222</v>
      </c>
      <c r="W1247" s="4"/>
      <c r="X1247" s="4"/>
      <c r="Y1247" s="4"/>
      <c r="AD1247" s="5"/>
      <c r="AI1247" s="10"/>
      <c r="AJ1247" s="10"/>
      <c r="AK1247" s="10"/>
      <c r="AL1247" s="10"/>
      <c r="AM1247" s="10"/>
      <c r="AN1247" s="10"/>
      <c r="AO1247" s="10"/>
      <c r="AP1247" s="10"/>
      <c r="AQ1247" s="10"/>
      <c r="AR1247" s="10"/>
      <c r="AS1247" s="10"/>
      <c r="AT1247" s="10"/>
      <c r="AU1247" s="10"/>
    </row>
    <row r="1248" spans="1:47" x14ac:dyDescent="0.2">
      <c r="A1248" s="125">
        <f t="shared" si="1586"/>
        <v>45212</v>
      </c>
      <c r="B1248" s="123">
        <f t="shared" si="1571"/>
        <v>486.04405659999998</v>
      </c>
      <c r="C1248" s="3">
        <f t="shared" si="1572"/>
        <v>480.71249847000001</v>
      </c>
      <c r="D1248" s="126">
        <f t="shared" si="1573"/>
        <v>1076.626</v>
      </c>
      <c r="E1248" s="175">
        <f>IF(DAY(A1247)=$A$7,VLOOKUP(A1247,[1]A!$A$15:$C$500,3),E1247)</f>
        <v>1078.412</v>
      </c>
      <c r="F1248" s="127">
        <f t="shared" si="1574"/>
        <v>45162</v>
      </c>
      <c r="G1248" s="122">
        <f t="shared" si="1575"/>
        <v>1.6588861870325822E-3</v>
      </c>
      <c r="H1248" s="128">
        <f t="shared" si="1576"/>
        <v>20</v>
      </c>
      <c r="I1248" s="128">
        <f t="shared" si="1577"/>
        <v>30</v>
      </c>
      <c r="J1248" s="123">
        <f t="shared" si="1578"/>
        <v>1.0011056185828648</v>
      </c>
      <c r="K1248" s="123">
        <v>1</v>
      </c>
      <c r="L1248" s="123">
        <f t="shared" si="1579"/>
        <v>1.00110561</v>
      </c>
      <c r="M1248" s="123">
        <f t="shared" si="1580"/>
        <v>481.24397900999998</v>
      </c>
      <c r="N1248" s="27">
        <f t="shared" si="1588"/>
        <v>0</v>
      </c>
      <c r="O1248" s="122">
        <f t="shared" si="1589"/>
        <v>0</v>
      </c>
      <c r="P1248" s="123">
        <f t="shared" si="1581"/>
        <v>0</v>
      </c>
      <c r="Q1248" s="122">
        <f t="shared" si="1587"/>
        <v>0.1956</v>
      </c>
      <c r="R1248" s="130">
        <f t="shared" si="1582"/>
        <v>1.009974312</v>
      </c>
      <c r="S1248" s="123">
        <f t="shared" si="1583"/>
        <v>4.8000775899999999</v>
      </c>
      <c r="T1248" s="123">
        <f t="shared" si="1584"/>
        <v>0</v>
      </c>
      <c r="U1248" s="131" t="str">
        <f t="shared" si="1570"/>
        <v>J=</v>
      </c>
      <c r="V1248" s="140">
        <f t="shared" si="1585"/>
        <v>45222</v>
      </c>
      <c r="W1248" s="4"/>
      <c r="X1248" s="4"/>
      <c r="Y1248" s="4"/>
      <c r="AD1248" s="5"/>
      <c r="AI1248" s="10"/>
      <c r="AJ1248" s="10"/>
      <c r="AK1248" s="10"/>
      <c r="AL1248" s="10"/>
      <c r="AM1248" s="10"/>
      <c r="AN1248" s="10"/>
      <c r="AO1248" s="10"/>
      <c r="AP1248" s="10"/>
      <c r="AQ1248" s="10"/>
      <c r="AR1248" s="10"/>
      <c r="AS1248" s="10"/>
      <c r="AT1248" s="10"/>
      <c r="AU1248" s="10"/>
    </row>
    <row r="1249" spans="1:47" x14ac:dyDescent="0.2">
      <c r="A1249" s="125">
        <f t="shared" si="1586"/>
        <v>45213</v>
      </c>
      <c r="B1249" s="123">
        <f t="shared" si="1571"/>
        <v>486.31218494999996</v>
      </c>
      <c r="C1249" s="3">
        <f t="shared" si="1572"/>
        <v>480.71249847000001</v>
      </c>
      <c r="D1249" s="126">
        <f t="shared" si="1573"/>
        <v>1076.626</v>
      </c>
      <c r="E1249" s="175">
        <f>IF(DAY(A1248)=$A$7,VLOOKUP(A1248,[1]A!$A$15:$C$500,3),E1248)</f>
        <v>1078.412</v>
      </c>
      <c r="F1249" s="127">
        <f t="shared" si="1574"/>
        <v>45162</v>
      </c>
      <c r="G1249" s="122">
        <f t="shared" si="1575"/>
        <v>1.6588861870325822E-3</v>
      </c>
      <c r="H1249" s="128">
        <f t="shared" si="1576"/>
        <v>21</v>
      </c>
      <c r="I1249" s="128">
        <f t="shared" si="1577"/>
        <v>30</v>
      </c>
      <c r="J1249" s="123">
        <f t="shared" si="1578"/>
        <v>1.0011609315885817</v>
      </c>
      <c r="K1249" s="123">
        <v>1</v>
      </c>
      <c r="L1249" s="123">
        <f t="shared" si="1579"/>
        <v>1.0011609299999999</v>
      </c>
      <c r="M1249" s="123">
        <f t="shared" si="1580"/>
        <v>481.27057202999998</v>
      </c>
      <c r="N1249" s="27">
        <f t="shared" si="1588"/>
        <v>0</v>
      </c>
      <c r="O1249" s="122">
        <f t="shared" si="1589"/>
        <v>0</v>
      </c>
      <c r="P1249" s="123">
        <f t="shared" si="1581"/>
        <v>0</v>
      </c>
      <c r="Q1249" s="122">
        <f t="shared" si="1587"/>
        <v>0.1956</v>
      </c>
      <c r="R1249" s="130">
        <f t="shared" si="1582"/>
        <v>1.010475631</v>
      </c>
      <c r="S1249" s="123">
        <f t="shared" si="1583"/>
        <v>5.0416129200000004</v>
      </c>
      <c r="T1249" s="123">
        <f t="shared" si="1584"/>
        <v>0</v>
      </c>
      <c r="U1249" s="131" t="str">
        <f t="shared" si="1570"/>
        <v>J=</v>
      </c>
      <c r="V1249" s="140">
        <f t="shared" si="1585"/>
        <v>45222</v>
      </c>
      <c r="W1249" s="4"/>
      <c r="X1249" s="4"/>
      <c r="Y1249" s="4"/>
      <c r="AD1249" s="5"/>
      <c r="AI1249" s="10"/>
      <c r="AJ1249" s="10"/>
      <c r="AK1249" s="10"/>
      <c r="AL1249" s="10"/>
      <c r="AM1249" s="10"/>
      <c r="AN1249" s="10"/>
      <c r="AO1249" s="10"/>
      <c r="AP1249" s="10"/>
      <c r="AQ1249" s="10"/>
      <c r="AR1249" s="10"/>
      <c r="AS1249" s="10"/>
      <c r="AT1249" s="10"/>
      <c r="AU1249" s="10"/>
    </row>
    <row r="1250" spans="1:47" x14ac:dyDescent="0.2">
      <c r="A1250" s="125">
        <f t="shared" si="1586"/>
        <v>45214</v>
      </c>
      <c r="B1250" s="123">
        <f t="shared" si="1571"/>
        <v>486.58045492999997</v>
      </c>
      <c r="C1250" s="3">
        <f t="shared" si="1572"/>
        <v>480.71249847000001</v>
      </c>
      <c r="D1250" s="126">
        <f t="shared" si="1573"/>
        <v>1076.626</v>
      </c>
      <c r="E1250" s="175">
        <f>IF(DAY(A1249)=$A$7,VLOOKUP(A1249,[1]A!$A$15:$C$500,3),E1249)</f>
        <v>1078.412</v>
      </c>
      <c r="F1250" s="127">
        <f t="shared" si="1574"/>
        <v>45162</v>
      </c>
      <c r="G1250" s="122">
        <f t="shared" si="1575"/>
        <v>1.6588861870325822E-3</v>
      </c>
      <c r="H1250" s="128">
        <f t="shared" si="1576"/>
        <v>22</v>
      </c>
      <c r="I1250" s="128">
        <f t="shared" si="1577"/>
        <v>30</v>
      </c>
      <c r="J1250" s="123">
        <f t="shared" si="1578"/>
        <v>1.001216247650448</v>
      </c>
      <c r="K1250" s="123">
        <v>1</v>
      </c>
      <c r="L1250" s="123">
        <f t="shared" si="1579"/>
        <v>1.00121624</v>
      </c>
      <c r="M1250" s="123">
        <f t="shared" si="1580"/>
        <v>481.29716022999997</v>
      </c>
      <c r="N1250" s="27">
        <f t="shared" si="1588"/>
        <v>0</v>
      </c>
      <c r="O1250" s="122">
        <f t="shared" si="1589"/>
        <v>0</v>
      </c>
      <c r="P1250" s="123">
        <f t="shared" si="1581"/>
        <v>0</v>
      </c>
      <c r="Q1250" s="122">
        <f t="shared" si="1587"/>
        <v>0.1956</v>
      </c>
      <c r="R1250" s="130">
        <f t="shared" si="1582"/>
        <v>1.010977199</v>
      </c>
      <c r="S1250" s="123">
        <f t="shared" si="1583"/>
        <v>5.2832946999999999</v>
      </c>
      <c r="T1250" s="123">
        <f t="shared" si="1584"/>
        <v>0</v>
      </c>
      <c r="U1250" s="131" t="str">
        <f t="shared" si="1570"/>
        <v>J=</v>
      </c>
      <c r="V1250" s="140">
        <f t="shared" si="1585"/>
        <v>45222</v>
      </c>
      <c r="W1250" s="4"/>
      <c r="X1250" s="4"/>
      <c r="Y1250" s="4"/>
      <c r="AD1250" s="5"/>
      <c r="AI1250" s="10"/>
      <c r="AJ1250" s="10"/>
      <c r="AK1250" s="10"/>
      <c r="AL1250" s="10"/>
      <c r="AM1250" s="10"/>
      <c r="AN1250" s="10"/>
      <c r="AO1250" s="10"/>
      <c r="AP1250" s="10"/>
      <c r="AQ1250" s="10"/>
      <c r="AR1250" s="10"/>
      <c r="AS1250" s="10"/>
      <c r="AT1250" s="10"/>
      <c r="AU1250" s="10"/>
    </row>
    <row r="1251" spans="1:47" x14ac:dyDescent="0.2">
      <c r="A1251" s="125">
        <f t="shared" si="1586"/>
        <v>45215</v>
      </c>
      <c r="B1251" s="123">
        <f t="shared" si="1571"/>
        <v>486.84887630999998</v>
      </c>
      <c r="C1251" s="3">
        <f t="shared" si="1572"/>
        <v>480.71249847000001</v>
      </c>
      <c r="D1251" s="126">
        <f t="shared" si="1573"/>
        <v>1076.626</v>
      </c>
      <c r="E1251" s="175">
        <f>IF(DAY(A1250)=$A$7,VLOOKUP(A1250,[1]A!$A$15:$C$500,3),E1250)</f>
        <v>1078.412</v>
      </c>
      <c r="F1251" s="127">
        <f t="shared" si="1574"/>
        <v>45162</v>
      </c>
      <c r="G1251" s="122">
        <f t="shared" si="1575"/>
        <v>1.6588861870325822E-3</v>
      </c>
      <c r="H1251" s="128">
        <f t="shared" si="1576"/>
        <v>23</v>
      </c>
      <c r="I1251" s="128">
        <f t="shared" si="1577"/>
        <v>30</v>
      </c>
      <c r="J1251" s="123">
        <f t="shared" si="1578"/>
        <v>1.0012715667686332</v>
      </c>
      <c r="K1251" s="123">
        <v>1</v>
      </c>
      <c r="L1251" s="123">
        <f t="shared" si="1579"/>
        <v>1.0012715599999999</v>
      </c>
      <c r="M1251" s="123">
        <f t="shared" si="1580"/>
        <v>481.32375324999998</v>
      </c>
      <c r="N1251" s="27">
        <f t="shared" si="1588"/>
        <v>0</v>
      </c>
      <c r="O1251" s="122">
        <f t="shared" si="1589"/>
        <v>0</v>
      </c>
      <c r="P1251" s="123">
        <f t="shared" si="1581"/>
        <v>0</v>
      </c>
      <c r="Q1251" s="122">
        <f t="shared" si="1587"/>
        <v>0.1956</v>
      </c>
      <c r="R1251" s="130">
        <f t="shared" si="1582"/>
        <v>1.011479016</v>
      </c>
      <c r="S1251" s="123">
        <f t="shared" si="1583"/>
        <v>5.5251230600000003</v>
      </c>
      <c r="T1251" s="123">
        <f t="shared" si="1584"/>
        <v>0</v>
      </c>
      <c r="U1251" s="131" t="str">
        <f t="shared" si="1570"/>
        <v>J=</v>
      </c>
      <c r="V1251" s="140">
        <f t="shared" si="1585"/>
        <v>45222</v>
      </c>
      <c r="W1251" s="4"/>
      <c r="X1251" s="4"/>
      <c r="Y1251" s="4"/>
      <c r="AD1251" s="5"/>
      <c r="AI1251" s="10"/>
      <c r="AJ1251" s="10"/>
      <c r="AK1251" s="10"/>
      <c r="AL1251" s="10"/>
      <c r="AM1251" s="10"/>
      <c r="AN1251" s="10"/>
      <c r="AO1251" s="10"/>
      <c r="AP1251" s="10"/>
      <c r="AQ1251" s="10"/>
      <c r="AR1251" s="10"/>
      <c r="AS1251" s="10"/>
      <c r="AT1251" s="10"/>
      <c r="AU1251" s="10"/>
    </row>
    <row r="1252" spans="1:47" x14ac:dyDescent="0.2">
      <c r="A1252" s="125">
        <f t="shared" si="1586"/>
        <v>45216</v>
      </c>
      <c r="B1252" s="123">
        <f t="shared" si="1571"/>
        <v>487.11744421999998</v>
      </c>
      <c r="C1252" s="3">
        <f t="shared" si="1572"/>
        <v>480.71249847000001</v>
      </c>
      <c r="D1252" s="126">
        <f t="shared" si="1573"/>
        <v>1076.626</v>
      </c>
      <c r="E1252" s="175">
        <f>IF(DAY(A1251)=$A$7,VLOOKUP(A1251,[1]A!$A$15:$C$500,3),E1251)</f>
        <v>1078.412</v>
      </c>
      <c r="F1252" s="127">
        <f t="shared" si="1574"/>
        <v>45162</v>
      </c>
      <c r="G1252" s="122">
        <f t="shared" si="1575"/>
        <v>1.6588861870325822E-3</v>
      </c>
      <c r="H1252" s="128">
        <f t="shared" si="1576"/>
        <v>24</v>
      </c>
      <c r="I1252" s="128">
        <f t="shared" si="1577"/>
        <v>30</v>
      </c>
      <c r="J1252" s="123">
        <f t="shared" si="1578"/>
        <v>1.0013268889433053</v>
      </c>
      <c r="K1252" s="123">
        <v>1</v>
      </c>
      <c r="L1252" s="123">
        <f t="shared" si="1579"/>
        <v>1.0013268799999999</v>
      </c>
      <c r="M1252" s="123">
        <f t="shared" si="1580"/>
        <v>481.35034625999998</v>
      </c>
      <c r="N1252" s="27">
        <f t="shared" si="1588"/>
        <v>0</v>
      </c>
      <c r="O1252" s="122">
        <f t="shared" si="1589"/>
        <v>0</v>
      </c>
      <c r="P1252" s="123">
        <f t="shared" si="1581"/>
        <v>0</v>
      </c>
      <c r="Q1252" s="122">
        <f t="shared" si="1587"/>
        <v>0.1956</v>
      </c>
      <c r="R1252" s="130">
        <f t="shared" si="1582"/>
        <v>1.0119810819999999</v>
      </c>
      <c r="S1252" s="123">
        <f t="shared" si="1583"/>
        <v>5.7670979600000001</v>
      </c>
      <c r="T1252" s="123">
        <f t="shared" si="1584"/>
        <v>0</v>
      </c>
      <c r="U1252" s="131" t="str">
        <f t="shared" si="1570"/>
        <v>J=</v>
      </c>
      <c r="V1252" s="140">
        <f t="shared" si="1585"/>
        <v>45222</v>
      </c>
      <c r="W1252" s="4"/>
      <c r="X1252" s="4"/>
      <c r="Y1252" s="4"/>
      <c r="AD1252" s="5"/>
      <c r="AI1252" s="10"/>
      <c r="AJ1252" s="10"/>
      <c r="AK1252" s="10"/>
      <c r="AL1252" s="10"/>
      <c r="AM1252" s="10"/>
      <c r="AN1252" s="10"/>
      <c r="AO1252" s="10"/>
      <c r="AP1252" s="10"/>
      <c r="AQ1252" s="10"/>
      <c r="AR1252" s="10"/>
      <c r="AS1252" s="10"/>
      <c r="AT1252" s="10"/>
      <c r="AU1252" s="10"/>
    </row>
    <row r="1253" spans="1:47" x14ac:dyDescent="0.2">
      <c r="A1253" s="125">
        <f t="shared" si="1586"/>
        <v>45217</v>
      </c>
      <c r="B1253" s="123">
        <f t="shared" si="1571"/>
        <v>487.38616358000002</v>
      </c>
      <c r="C1253" s="3">
        <f t="shared" si="1572"/>
        <v>480.71249847000001</v>
      </c>
      <c r="D1253" s="126">
        <f t="shared" si="1573"/>
        <v>1076.626</v>
      </c>
      <c r="E1253" s="175">
        <f>IF(DAY(A1252)=$A$7,VLOOKUP(A1252,[1]A!$A$15:$C$500,3),E1252)</f>
        <v>1078.412</v>
      </c>
      <c r="F1253" s="127">
        <f t="shared" si="1574"/>
        <v>45162</v>
      </c>
      <c r="G1253" s="122">
        <f t="shared" si="1575"/>
        <v>1.6588861870325822E-3</v>
      </c>
      <c r="H1253" s="128">
        <f t="shared" si="1576"/>
        <v>25</v>
      </c>
      <c r="I1253" s="128">
        <f t="shared" si="1577"/>
        <v>30</v>
      </c>
      <c r="J1253" s="123">
        <f t="shared" si="1578"/>
        <v>1.001382214174634</v>
      </c>
      <c r="K1253" s="123">
        <v>1</v>
      </c>
      <c r="L1253" s="123">
        <f t="shared" si="1579"/>
        <v>1.0013822100000001</v>
      </c>
      <c r="M1253" s="123">
        <f t="shared" si="1580"/>
        <v>481.37694408999999</v>
      </c>
      <c r="N1253" s="27">
        <f t="shared" si="1588"/>
        <v>0</v>
      </c>
      <c r="O1253" s="122">
        <f t="shared" si="1589"/>
        <v>0</v>
      </c>
      <c r="P1253" s="123">
        <f t="shared" si="1581"/>
        <v>0</v>
      </c>
      <c r="Q1253" s="122">
        <f t="shared" si="1587"/>
        <v>0.1956</v>
      </c>
      <c r="R1253" s="130">
        <f t="shared" si="1582"/>
        <v>1.012483397</v>
      </c>
      <c r="S1253" s="123">
        <f t="shared" si="1583"/>
        <v>6.0092194900000004</v>
      </c>
      <c r="T1253" s="123">
        <f t="shared" si="1584"/>
        <v>0</v>
      </c>
      <c r="U1253" s="131" t="str">
        <f t="shared" si="1570"/>
        <v>J=</v>
      </c>
      <c r="V1253" s="140">
        <f t="shared" si="1585"/>
        <v>45222</v>
      </c>
      <c r="W1253" s="4"/>
      <c r="X1253" s="4"/>
      <c r="Y1253" s="4"/>
      <c r="AD1253" s="5"/>
      <c r="AI1253" s="10"/>
      <c r="AJ1253" s="10"/>
      <c r="AK1253" s="10"/>
      <c r="AL1253" s="10"/>
      <c r="AM1253" s="10"/>
      <c r="AN1253" s="10"/>
      <c r="AO1253" s="10"/>
      <c r="AP1253" s="10"/>
      <c r="AQ1253" s="10"/>
      <c r="AR1253" s="10"/>
      <c r="AS1253" s="10"/>
      <c r="AT1253" s="10"/>
      <c r="AU1253" s="10"/>
    </row>
    <row r="1254" spans="1:47" x14ac:dyDescent="0.2">
      <c r="A1254" s="125">
        <f t="shared" si="1586"/>
        <v>45218</v>
      </c>
      <c r="B1254" s="123">
        <f t="shared" si="1571"/>
        <v>487.65502952999998</v>
      </c>
      <c r="C1254" s="3">
        <f t="shared" si="1572"/>
        <v>480.71249847000001</v>
      </c>
      <c r="D1254" s="126">
        <f t="shared" si="1573"/>
        <v>1076.626</v>
      </c>
      <c r="E1254" s="175">
        <f>IF(DAY(A1253)=$A$7,VLOOKUP(A1253,[1]A!$A$15:$C$500,3),E1253)</f>
        <v>1078.412</v>
      </c>
      <c r="F1254" s="127">
        <f t="shared" si="1574"/>
        <v>45162</v>
      </c>
      <c r="G1254" s="122">
        <f t="shared" si="1575"/>
        <v>1.6588861870325822E-3</v>
      </c>
      <c r="H1254" s="128">
        <f t="shared" si="1576"/>
        <v>26</v>
      </c>
      <c r="I1254" s="128">
        <f t="shared" si="1577"/>
        <v>30</v>
      </c>
      <c r="J1254" s="123">
        <f t="shared" si="1578"/>
        <v>1.0014375424627879</v>
      </c>
      <c r="K1254" s="123">
        <v>1</v>
      </c>
      <c r="L1254" s="123">
        <f t="shared" si="1579"/>
        <v>1.00143754</v>
      </c>
      <c r="M1254" s="123">
        <f t="shared" si="1580"/>
        <v>481.40354191</v>
      </c>
      <c r="N1254" s="27">
        <f t="shared" si="1588"/>
        <v>0</v>
      </c>
      <c r="O1254" s="122">
        <f t="shared" si="1589"/>
        <v>0</v>
      </c>
      <c r="P1254" s="123">
        <f t="shared" si="1581"/>
        <v>0</v>
      </c>
      <c r="Q1254" s="122">
        <f t="shared" si="1587"/>
        <v>0.1956</v>
      </c>
      <c r="R1254" s="130">
        <f t="shared" si="1582"/>
        <v>1.012985961</v>
      </c>
      <c r="S1254" s="123">
        <f t="shared" si="1583"/>
        <v>6.2514876199999998</v>
      </c>
      <c r="T1254" s="123">
        <f t="shared" si="1584"/>
        <v>0</v>
      </c>
      <c r="U1254" s="131" t="str">
        <f t="shared" si="1570"/>
        <v>J=</v>
      </c>
      <c r="V1254" s="140">
        <f t="shared" si="1585"/>
        <v>45222</v>
      </c>
      <c r="W1254" s="4"/>
      <c r="X1254" s="4"/>
      <c r="Y1254" s="4"/>
      <c r="AD1254" s="5"/>
      <c r="AI1254" s="10"/>
      <c r="AJ1254" s="10"/>
      <c r="AK1254" s="10"/>
      <c r="AL1254" s="10"/>
      <c r="AM1254" s="10"/>
      <c r="AN1254" s="10"/>
      <c r="AO1254" s="10"/>
      <c r="AP1254" s="10"/>
      <c r="AQ1254" s="10"/>
      <c r="AR1254" s="10"/>
      <c r="AS1254" s="10"/>
      <c r="AT1254" s="10"/>
      <c r="AU1254" s="10"/>
    </row>
    <row r="1255" spans="1:47" x14ac:dyDescent="0.2">
      <c r="A1255" s="125">
        <f t="shared" si="1586"/>
        <v>45219</v>
      </c>
      <c r="B1255" s="123">
        <f t="shared" si="1571"/>
        <v>487.92404256000003</v>
      </c>
      <c r="C1255" s="3">
        <f t="shared" si="1572"/>
        <v>480.71249847000001</v>
      </c>
      <c r="D1255" s="126">
        <f t="shared" si="1573"/>
        <v>1076.626</v>
      </c>
      <c r="E1255" s="175">
        <f>IF(DAY(A1254)=$A$7,VLOOKUP(A1254,[1]A!$A$15:$C$500,3),E1254)</f>
        <v>1078.412</v>
      </c>
      <c r="F1255" s="127">
        <f t="shared" si="1574"/>
        <v>45162</v>
      </c>
      <c r="G1255" s="122">
        <f t="shared" si="1575"/>
        <v>1.6588861870325822E-3</v>
      </c>
      <c r="H1255" s="128">
        <f t="shared" si="1576"/>
        <v>27</v>
      </c>
      <c r="I1255" s="128">
        <f t="shared" si="1577"/>
        <v>30</v>
      </c>
      <c r="J1255" s="123">
        <f t="shared" si="1578"/>
        <v>1.0014928738079356</v>
      </c>
      <c r="K1255" s="123">
        <v>1</v>
      </c>
      <c r="L1255" s="123">
        <f t="shared" si="1579"/>
        <v>1.0014928700000001</v>
      </c>
      <c r="M1255" s="123">
        <f t="shared" si="1580"/>
        <v>481.43013973000001</v>
      </c>
      <c r="N1255" s="27">
        <f t="shared" si="1588"/>
        <v>0</v>
      </c>
      <c r="O1255" s="122">
        <f t="shared" si="1589"/>
        <v>0</v>
      </c>
      <c r="P1255" s="123">
        <f t="shared" si="1581"/>
        <v>0</v>
      </c>
      <c r="Q1255" s="122">
        <f t="shared" si="1587"/>
        <v>0.1956</v>
      </c>
      <c r="R1255" s="130">
        <f t="shared" si="1582"/>
        <v>1.0134887749999999</v>
      </c>
      <c r="S1255" s="123">
        <f t="shared" si="1583"/>
        <v>6.4939028299999997</v>
      </c>
      <c r="T1255" s="123">
        <f t="shared" si="1584"/>
        <v>0</v>
      </c>
      <c r="U1255" s="131" t="str">
        <f t="shared" si="1570"/>
        <v>J=</v>
      </c>
      <c r="V1255" s="140">
        <f t="shared" si="1585"/>
        <v>45222</v>
      </c>
      <c r="W1255" s="4"/>
      <c r="X1255" s="4"/>
      <c r="Y1255" s="4"/>
      <c r="AD1255" s="5"/>
      <c r="AI1255" s="12"/>
      <c r="AJ1255" s="12"/>
      <c r="AK1255" s="12"/>
      <c r="AL1255" s="12"/>
      <c r="AM1255" s="12"/>
      <c r="AN1255" s="12"/>
      <c r="AO1255" s="12"/>
      <c r="AP1255" s="12"/>
      <c r="AQ1255" s="12"/>
      <c r="AR1255" s="12"/>
      <c r="AS1255" s="12"/>
      <c r="AT1255" s="12"/>
      <c r="AU1255" s="12"/>
    </row>
    <row r="1256" spans="1:47" x14ac:dyDescent="0.2">
      <c r="A1256" s="125">
        <f t="shared" si="1586"/>
        <v>45220</v>
      </c>
      <c r="B1256" s="123">
        <f t="shared" si="1571"/>
        <v>488.19320223</v>
      </c>
      <c r="C1256" s="3">
        <f t="shared" si="1572"/>
        <v>480.71249847000001</v>
      </c>
      <c r="D1256" s="126">
        <f t="shared" si="1573"/>
        <v>1076.626</v>
      </c>
      <c r="E1256" s="175">
        <f>IF(DAY(A1255)=$A$7,VLOOKUP(A1255,[1]A!$A$15:$C$500,3),E1255)</f>
        <v>1078.412</v>
      </c>
      <c r="F1256" s="127">
        <f t="shared" si="1574"/>
        <v>45162</v>
      </c>
      <c r="G1256" s="122">
        <f t="shared" si="1575"/>
        <v>1.6588861870325822E-3</v>
      </c>
      <c r="H1256" s="128">
        <f t="shared" si="1576"/>
        <v>28</v>
      </c>
      <c r="I1256" s="128">
        <f t="shared" si="1577"/>
        <v>30</v>
      </c>
      <c r="J1256" s="123">
        <f t="shared" si="1578"/>
        <v>1.0015482082102465</v>
      </c>
      <c r="K1256" s="123">
        <v>1</v>
      </c>
      <c r="L1256" s="123">
        <f t="shared" si="1579"/>
        <v>1.0015482</v>
      </c>
      <c r="M1256" s="123">
        <f t="shared" si="1580"/>
        <v>481.45673756000002</v>
      </c>
      <c r="N1256" s="27">
        <f t="shared" si="1588"/>
        <v>0</v>
      </c>
      <c r="O1256" s="122">
        <f t="shared" si="1589"/>
        <v>0</v>
      </c>
      <c r="P1256" s="123">
        <f t="shared" si="1581"/>
        <v>0</v>
      </c>
      <c r="Q1256" s="122">
        <f t="shared" si="1587"/>
        <v>0.1956</v>
      </c>
      <c r="R1256" s="130">
        <f t="shared" si="1582"/>
        <v>1.0139918379999999</v>
      </c>
      <c r="S1256" s="123">
        <f t="shared" si="1583"/>
        <v>6.7364646700000002</v>
      </c>
      <c r="T1256" s="123">
        <f t="shared" si="1584"/>
        <v>0</v>
      </c>
      <c r="U1256" s="131" t="str">
        <f t="shared" si="1570"/>
        <v>J=</v>
      </c>
      <c r="V1256" s="140">
        <f t="shared" si="1585"/>
        <v>45222</v>
      </c>
      <c r="W1256" s="4"/>
      <c r="X1256" s="4"/>
      <c r="Y1256" s="4"/>
      <c r="AD1256" s="5"/>
      <c r="AI1256" s="13"/>
      <c r="AJ1256" s="13"/>
      <c r="AK1256" s="13"/>
      <c r="AL1256" s="13"/>
      <c r="AM1256" s="13"/>
      <c r="AN1256" s="13"/>
      <c r="AO1256" s="13"/>
      <c r="AP1256" s="13"/>
      <c r="AQ1256" s="13"/>
      <c r="AR1256" s="13"/>
      <c r="AS1256" s="13"/>
      <c r="AT1256" s="13"/>
      <c r="AU1256" s="13"/>
    </row>
    <row r="1257" spans="1:47" x14ac:dyDescent="0.2">
      <c r="A1257" s="125">
        <f t="shared" si="1586"/>
        <v>45221</v>
      </c>
      <c r="B1257" s="123">
        <f t="shared" si="1571"/>
        <v>488.46251438000002</v>
      </c>
      <c r="C1257" s="3">
        <f t="shared" si="1572"/>
        <v>480.71249847000001</v>
      </c>
      <c r="D1257" s="126">
        <f t="shared" si="1573"/>
        <v>1076.626</v>
      </c>
      <c r="E1257" s="175">
        <f>IF(DAY(A1256)=$A$7,VLOOKUP(A1256,[1]A!$A$15:$C$500,3),E1256)</f>
        <v>1078.412</v>
      </c>
      <c r="F1257" s="127">
        <f t="shared" si="1574"/>
        <v>45162</v>
      </c>
      <c r="G1257" s="122">
        <f t="shared" si="1575"/>
        <v>1.6588861870325822E-3</v>
      </c>
      <c r="H1257" s="128">
        <f t="shared" si="1576"/>
        <v>29</v>
      </c>
      <c r="I1257" s="128">
        <f t="shared" si="1577"/>
        <v>30</v>
      </c>
      <c r="J1257" s="123">
        <f t="shared" si="1578"/>
        <v>1.0016035456698891</v>
      </c>
      <c r="K1257" s="123">
        <v>1</v>
      </c>
      <c r="L1257" s="123">
        <f t="shared" si="1579"/>
        <v>1.0016035400000001</v>
      </c>
      <c r="M1257" s="123">
        <f t="shared" si="1580"/>
        <v>481.48334018000003</v>
      </c>
      <c r="N1257" s="27">
        <f t="shared" si="1588"/>
        <v>0</v>
      </c>
      <c r="O1257" s="122">
        <f t="shared" si="1589"/>
        <v>0</v>
      </c>
      <c r="P1257" s="123">
        <f t="shared" si="1581"/>
        <v>0</v>
      </c>
      <c r="Q1257" s="122">
        <f t="shared" si="1587"/>
        <v>0.1956</v>
      </c>
      <c r="R1257" s="130">
        <f t="shared" si="1582"/>
        <v>1.0144951520000001</v>
      </c>
      <c r="S1257" s="123">
        <f t="shared" si="1583"/>
        <v>6.9791742000000001</v>
      </c>
      <c r="T1257" s="123">
        <f t="shared" si="1584"/>
        <v>0</v>
      </c>
      <c r="U1257" s="131" t="str">
        <f t="shared" si="1570"/>
        <v>J=</v>
      </c>
      <c r="V1257" s="140">
        <f t="shared" si="1585"/>
        <v>45222</v>
      </c>
      <c r="W1257" s="4"/>
      <c r="X1257" s="4"/>
      <c r="Y1257" s="4"/>
      <c r="AD1257" s="5"/>
      <c r="AI1257" s="13"/>
      <c r="AJ1257" s="13"/>
      <c r="AK1257" s="13"/>
      <c r="AL1257" s="13"/>
      <c r="AM1257" s="13"/>
      <c r="AN1257" s="13"/>
      <c r="AO1257" s="13"/>
      <c r="AP1257" s="13"/>
      <c r="AQ1257" s="13"/>
      <c r="AR1257" s="13"/>
      <c r="AS1257" s="13"/>
      <c r="AT1257" s="13"/>
      <c r="AU1257" s="13"/>
    </row>
    <row r="1258" spans="1:47" ht="15.75" x14ac:dyDescent="0.2">
      <c r="A1258" s="125">
        <f t="shared" si="1586"/>
        <v>45222</v>
      </c>
      <c r="B1258" s="123">
        <f t="shared" si="1571"/>
        <v>488.73197273</v>
      </c>
      <c r="C1258" s="3">
        <f t="shared" si="1572"/>
        <v>480.71249847000001</v>
      </c>
      <c r="D1258" s="126">
        <f t="shared" si="1573"/>
        <v>1076.626</v>
      </c>
      <c r="E1258" s="175">
        <f>IF(DAY(A1257)=$A$7,VLOOKUP(A1257,[1]A!$A$15:$C$500,3),E1257)</f>
        <v>1078.412</v>
      </c>
      <c r="F1258" s="127">
        <f t="shared" si="1574"/>
        <v>45162</v>
      </c>
      <c r="G1258" s="122">
        <f t="shared" si="1575"/>
        <v>1.6588861870325822E-3</v>
      </c>
      <c r="H1258" s="128">
        <f t="shared" si="1576"/>
        <v>30</v>
      </c>
      <c r="I1258" s="128">
        <f t="shared" si="1577"/>
        <v>30</v>
      </c>
      <c r="J1258" s="123">
        <f t="shared" si="1578"/>
        <v>1.0016588861870326</v>
      </c>
      <c r="K1258" s="123">
        <v>1</v>
      </c>
      <c r="L1258" s="123">
        <f t="shared" si="1579"/>
        <v>1.0016588799999999</v>
      </c>
      <c r="M1258" s="123">
        <f t="shared" si="1580"/>
        <v>481.50994280999998</v>
      </c>
      <c r="N1258" s="27">
        <f t="shared" si="1588"/>
        <v>41</v>
      </c>
      <c r="O1258" s="191">
        <f>P1258/M1258</f>
        <v>2.5141911627725128E-2</v>
      </c>
      <c r="P1258" s="123">
        <f>4.81509942+7.29098101</f>
        <v>12.10608043</v>
      </c>
      <c r="Q1258" s="122">
        <f t="shared" si="1587"/>
        <v>0.1956</v>
      </c>
      <c r="R1258" s="130">
        <f t="shared" si="1582"/>
        <v>1.0149987140000001</v>
      </c>
      <c r="S1258" s="123">
        <f t="shared" si="1583"/>
        <v>7.2220299199999998</v>
      </c>
      <c r="T1258" s="123">
        <f t="shared" si="1584"/>
        <v>19.328110349999999</v>
      </c>
      <c r="U1258" s="131" t="str">
        <f t="shared" si="1570"/>
        <v>J=</v>
      </c>
      <c r="V1258" s="140">
        <f t="shared" si="1585"/>
        <v>45222</v>
      </c>
      <c r="W1258" s="4"/>
      <c r="X1258" s="4"/>
      <c r="Y1258" s="4"/>
      <c r="AD1258" s="5"/>
      <c r="AI1258" s="13"/>
      <c r="AJ1258" s="13"/>
      <c r="AK1258" s="13"/>
      <c r="AL1258" s="13"/>
      <c r="AM1258" s="13"/>
      <c r="AN1258" s="13"/>
      <c r="AO1258" s="13"/>
      <c r="AP1258" s="13"/>
      <c r="AQ1258" s="13"/>
      <c r="AR1258" s="13"/>
      <c r="AS1258" s="13"/>
      <c r="AT1258" s="13"/>
      <c r="AU1258" s="13"/>
    </row>
    <row r="1259" spans="1:47" x14ac:dyDescent="0.2">
      <c r="A1259" s="125">
        <f t="shared" si="1586"/>
        <v>45223</v>
      </c>
      <c r="B1259" s="123">
        <f t="shared" si="1571"/>
        <v>469.68111808999998</v>
      </c>
      <c r="C1259" s="3">
        <f t="shared" si="1572"/>
        <v>469.40386237999996</v>
      </c>
      <c r="D1259" s="126">
        <f t="shared" si="1573"/>
        <v>1078.412</v>
      </c>
      <c r="E1259" s="175">
        <f>IF(DAY(A1258)=$A$7,VLOOKUP(A1258,[1]A!$A$15:$C$500,3),E1258)</f>
        <v>1082.104</v>
      </c>
      <c r="F1259" s="127">
        <f t="shared" si="1574"/>
        <v>45193</v>
      </c>
      <c r="G1259" s="122">
        <f t="shared" si="1575"/>
        <v>3.4235524085415303E-3</v>
      </c>
      <c r="H1259" s="128">
        <f t="shared" si="1576"/>
        <v>1</v>
      </c>
      <c r="I1259" s="128">
        <f t="shared" si="1577"/>
        <v>31</v>
      </c>
      <c r="J1259" s="123">
        <f t="shared" si="1578"/>
        <v>1.0001102546387002</v>
      </c>
      <c r="K1259" s="123">
        <v>1</v>
      </c>
      <c r="L1259" s="123">
        <f t="shared" si="1579"/>
        <v>1.0001102500000001</v>
      </c>
      <c r="M1259" s="123">
        <f t="shared" si="1580"/>
        <v>469.45561414999997</v>
      </c>
      <c r="N1259" s="27">
        <f t="shared" si="1588"/>
        <v>0</v>
      </c>
      <c r="O1259" s="122">
        <f t="shared" ref="O1259:O1288" si="1590">IF(N1259&gt;0,VLOOKUP(N1259,$X$10:$AD$121,7),0)</f>
        <v>0</v>
      </c>
      <c r="P1259" s="123">
        <f t="shared" si="1581"/>
        <v>0</v>
      </c>
      <c r="Q1259" s="122">
        <f t="shared" si="1587"/>
        <v>0.1956</v>
      </c>
      <c r="R1259" s="130">
        <f t="shared" si="1582"/>
        <v>1.0004803520000001</v>
      </c>
      <c r="S1259" s="123">
        <f t="shared" si="1583"/>
        <v>0.22550394000000001</v>
      </c>
      <c r="T1259" s="123">
        <f t="shared" si="1584"/>
        <v>0</v>
      </c>
      <c r="U1259" s="131" t="str">
        <f t="shared" si="1570"/>
        <v>J=</v>
      </c>
      <c r="V1259" s="140">
        <f t="shared" si="1585"/>
        <v>45253</v>
      </c>
      <c r="W1259" s="4"/>
      <c r="X1259" s="4"/>
      <c r="Y1259" s="4"/>
      <c r="AD1259" s="5"/>
      <c r="AI1259" s="13"/>
      <c r="AJ1259" s="13"/>
      <c r="AK1259" s="13"/>
      <c r="AL1259" s="13"/>
      <c r="AM1259" s="13"/>
      <c r="AN1259" s="13"/>
      <c r="AO1259" s="13"/>
      <c r="AP1259" s="13"/>
      <c r="AQ1259" s="13"/>
      <c r="AR1259" s="13"/>
      <c r="AS1259" s="13"/>
      <c r="AT1259" s="13"/>
      <c r="AU1259" s="13"/>
    </row>
    <row r="1260" spans="1:47" x14ac:dyDescent="0.2">
      <c r="A1260" s="125">
        <f t="shared" si="1586"/>
        <v>45224</v>
      </c>
      <c r="B1260" s="123">
        <f t="shared" si="1571"/>
        <v>469.95854136999998</v>
      </c>
      <c r="C1260" s="3">
        <f t="shared" si="1572"/>
        <v>469.40386237999996</v>
      </c>
      <c r="D1260" s="126">
        <f t="shared" si="1573"/>
        <v>1078.412</v>
      </c>
      <c r="E1260" s="175">
        <f>IF(DAY(A1259)=$A$7,VLOOKUP(A1259,[1]A!$A$15:$C$500,3),E1259)</f>
        <v>1082.104</v>
      </c>
      <c r="F1260" s="127">
        <f t="shared" si="1574"/>
        <v>45193</v>
      </c>
      <c r="G1260" s="122">
        <f t="shared" si="1575"/>
        <v>3.4235524085415303E-3</v>
      </c>
      <c r="H1260" s="128">
        <f t="shared" si="1576"/>
        <v>2</v>
      </c>
      <c r="I1260" s="128">
        <f t="shared" si="1577"/>
        <v>31</v>
      </c>
      <c r="J1260" s="123">
        <f t="shared" si="1578"/>
        <v>1.0002205214334858</v>
      </c>
      <c r="K1260" s="123">
        <v>1</v>
      </c>
      <c r="L1260" s="123">
        <f t="shared" si="1579"/>
        <v>1.0002205200000001</v>
      </c>
      <c r="M1260" s="123">
        <f t="shared" si="1580"/>
        <v>469.50737530999999</v>
      </c>
      <c r="N1260" s="27">
        <f t="shared" si="1588"/>
        <v>0</v>
      </c>
      <c r="O1260" s="122">
        <f t="shared" si="1590"/>
        <v>0</v>
      </c>
      <c r="P1260" s="123">
        <f t="shared" si="1581"/>
        <v>0</v>
      </c>
      <c r="Q1260" s="122">
        <f t="shared" si="1587"/>
        <v>0.1956</v>
      </c>
      <c r="R1260" s="130">
        <f t="shared" si="1582"/>
        <v>1.0009609349999999</v>
      </c>
      <c r="S1260" s="123">
        <f t="shared" si="1583"/>
        <v>0.45116605999999998</v>
      </c>
      <c r="T1260" s="123">
        <f t="shared" si="1584"/>
        <v>0</v>
      </c>
      <c r="U1260" s="131" t="str">
        <f t="shared" si="1570"/>
        <v>J=</v>
      </c>
      <c r="V1260" s="140">
        <f t="shared" si="1585"/>
        <v>45253</v>
      </c>
      <c r="W1260" s="4"/>
      <c r="X1260" s="4"/>
      <c r="Y1260" s="4"/>
      <c r="AD1260" s="5"/>
      <c r="AI1260" s="13"/>
      <c r="AJ1260" s="13"/>
      <c r="AK1260" s="13"/>
      <c r="AL1260" s="13"/>
      <c r="AM1260" s="13"/>
      <c r="AN1260" s="13"/>
      <c r="AO1260" s="13"/>
      <c r="AP1260" s="13"/>
      <c r="AQ1260" s="13"/>
      <c r="AR1260" s="13"/>
      <c r="AS1260" s="13"/>
      <c r="AT1260" s="13"/>
      <c r="AU1260" s="13"/>
    </row>
    <row r="1261" spans="1:47" x14ac:dyDescent="0.2">
      <c r="A1261" s="125">
        <f t="shared" si="1586"/>
        <v>45225</v>
      </c>
      <c r="B1261" s="123">
        <f t="shared" si="1571"/>
        <v>470.23612758999997</v>
      </c>
      <c r="C1261" s="3">
        <f t="shared" si="1572"/>
        <v>469.40386237999996</v>
      </c>
      <c r="D1261" s="126">
        <f t="shared" si="1573"/>
        <v>1078.412</v>
      </c>
      <c r="E1261" s="175">
        <f>IF(DAY(A1260)=$A$7,VLOOKUP(A1260,[1]A!$A$15:$C$500,3),E1260)</f>
        <v>1082.104</v>
      </c>
      <c r="F1261" s="127">
        <f t="shared" si="1574"/>
        <v>45193</v>
      </c>
      <c r="G1261" s="122">
        <f t="shared" si="1575"/>
        <v>3.4235524085415303E-3</v>
      </c>
      <c r="H1261" s="128">
        <f t="shared" si="1576"/>
        <v>3</v>
      </c>
      <c r="I1261" s="128">
        <f t="shared" si="1577"/>
        <v>31</v>
      </c>
      <c r="J1261" s="123">
        <f t="shared" si="1578"/>
        <v>1.0003308003856972</v>
      </c>
      <c r="K1261" s="123">
        <v>1</v>
      </c>
      <c r="L1261" s="123">
        <f t="shared" si="1579"/>
        <v>1.0003308</v>
      </c>
      <c r="M1261" s="123">
        <f t="shared" si="1580"/>
        <v>469.55914116999998</v>
      </c>
      <c r="N1261" s="27">
        <f t="shared" si="1588"/>
        <v>0</v>
      </c>
      <c r="O1261" s="122">
        <f t="shared" si="1590"/>
        <v>0</v>
      </c>
      <c r="P1261" s="123">
        <f t="shared" si="1581"/>
        <v>0</v>
      </c>
      <c r="Q1261" s="122">
        <f t="shared" si="1587"/>
        <v>0.1956</v>
      </c>
      <c r="R1261" s="130">
        <f t="shared" si="1582"/>
        <v>1.001441749</v>
      </c>
      <c r="S1261" s="123">
        <f t="shared" si="1583"/>
        <v>0.67698641999999998</v>
      </c>
      <c r="T1261" s="123">
        <f t="shared" si="1584"/>
        <v>0</v>
      </c>
      <c r="U1261" s="131" t="str">
        <f t="shared" si="1570"/>
        <v>J=</v>
      </c>
      <c r="V1261" s="140">
        <f t="shared" si="1585"/>
        <v>45253</v>
      </c>
      <c r="W1261" s="4"/>
      <c r="X1261" s="4"/>
      <c r="Y1261" s="4"/>
      <c r="AD1261" s="5"/>
      <c r="AI1261" s="10"/>
      <c r="AJ1261" s="10"/>
      <c r="AK1261" s="10"/>
      <c r="AL1261" s="10"/>
      <c r="AM1261" s="10"/>
      <c r="AN1261" s="10"/>
      <c r="AO1261" s="10"/>
      <c r="AP1261" s="10"/>
      <c r="AQ1261" s="10"/>
      <c r="AR1261" s="10"/>
      <c r="AS1261" s="10"/>
      <c r="AT1261" s="10"/>
      <c r="AU1261" s="10"/>
    </row>
    <row r="1262" spans="1:47" x14ac:dyDescent="0.2">
      <c r="A1262" s="125">
        <f t="shared" si="1586"/>
        <v>45226</v>
      </c>
      <c r="B1262" s="123">
        <f t="shared" si="1571"/>
        <v>470.51387676000002</v>
      </c>
      <c r="C1262" s="3">
        <f t="shared" si="1572"/>
        <v>469.40386237999996</v>
      </c>
      <c r="D1262" s="126">
        <f t="shared" si="1573"/>
        <v>1078.412</v>
      </c>
      <c r="E1262" s="175">
        <f>IF(DAY(A1261)=$A$7,VLOOKUP(A1261,[1]A!$A$15:$C$500,3),E1261)</f>
        <v>1082.104</v>
      </c>
      <c r="F1262" s="127">
        <f t="shared" si="1574"/>
        <v>45193</v>
      </c>
      <c r="G1262" s="122">
        <f t="shared" si="1575"/>
        <v>3.4235524085415303E-3</v>
      </c>
      <c r="H1262" s="128">
        <f t="shared" si="1576"/>
        <v>4</v>
      </c>
      <c r="I1262" s="128">
        <f t="shared" si="1577"/>
        <v>31</v>
      </c>
      <c r="J1262" s="123">
        <f t="shared" si="1578"/>
        <v>1.0004410914966744</v>
      </c>
      <c r="K1262" s="123">
        <v>1</v>
      </c>
      <c r="L1262" s="123">
        <f t="shared" si="1579"/>
        <v>1.00044109</v>
      </c>
      <c r="M1262" s="123">
        <f t="shared" si="1580"/>
        <v>469.61091171999999</v>
      </c>
      <c r="N1262" s="27">
        <f t="shared" si="1588"/>
        <v>0</v>
      </c>
      <c r="O1262" s="122">
        <f t="shared" si="1590"/>
        <v>0</v>
      </c>
      <c r="P1262" s="123">
        <f t="shared" si="1581"/>
        <v>0</v>
      </c>
      <c r="Q1262" s="122">
        <f t="shared" si="1587"/>
        <v>0.1956</v>
      </c>
      <c r="R1262" s="130">
        <f t="shared" si="1582"/>
        <v>1.0019227939999999</v>
      </c>
      <c r="S1262" s="123">
        <f t="shared" si="1583"/>
        <v>0.90296504</v>
      </c>
      <c r="T1262" s="123">
        <f t="shared" si="1584"/>
        <v>0</v>
      </c>
      <c r="U1262" s="131" t="str">
        <f t="shared" si="1570"/>
        <v>J=</v>
      </c>
      <c r="V1262" s="140">
        <f t="shared" si="1585"/>
        <v>45253</v>
      </c>
      <c r="W1262" s="4"/>
      <c r="X1262" s="4"/>
      <c r="Y1262" s="4"/>
      <c r="AD1262" s="5"/>
      <c r="AI1262" s="10"/>
      <c r="AJ1262" s="10"/>
      <c r="AK1262" s="10"/>
      <c r="AL1262" s="10"/>
      <c r="AM1262" s="10"/>
      <c r="AN1262" s="10"/>
      <c r="AO1262" s="10"/>
      <c r="AP1262" s="10"/>
      <c r="AQ1262" s="10"/>
      <c r="AR1262" s="10"/>
      <c r="AS1262" s="10"/>
      <c r="AT1262" s="10"/>
      <c r="AU1262" s="10"/>
    </row>
    <row r="1263" spans="1:47" x14ac:dyDescent="0.2">
      <c r="A1263" s="125">
        <f t="shared" si="1586"/>
        <v>45227</v>
      </c>
      <c r="B1263" s="123">
        <f t="shared" si="1571"/>
        <v>470.79178894</v>
      </c>
      <c r="C1263" s="3">
        <f t="shared" si="1572"/>
        <v>469.40386237999996</v>
      </c>
      <c r="D1263" s="126">
        <f t="shared" si="1573"/>
        <v>1078.412</v>
      </c>
      <c r="E1263" s="175">
        <f>IF(DAY(A1262)=$A$7,VLOOKUP(A1262,[1]A!$A$15:$C$500,3),E1262)</f>
        <v>1082.104</v>
      </c>
      <c r="F1263" s="127">
        <f t="shared" si="1574"/>
        <v>45193</v>
      </c>
      <c r="G1263" s="122">
        <f t="shared" si="1575"/>
        <v>3.4235524085415303E-3</v>
      </c>
      <c r="H1263" s="128">
        <f t="shared" si="1576"/>
        <v>5</v>
      </c>
      <c r="I1263" s="128">
        <f t="shared" si="1577"/>
        <v>31</v>
      </c>
      <c r="J1263" s="123">
        <f t="shared" si="1578"/>
        <v>1.0005513947677585</v>
      </c>
      <c r="K1263" s="123">
        <v>1</v>
      </c>
      <c r="L1263" s="123">
        <f t="shared" si="1579"/>
        <v>1.00055139</v>
      </c>
      <c r="M1263" s="123">
        <f t="shared" si="1580"/>
        <v>469.66268696999998</v>
      </c>
      <c r="N1263" s="27">
        <f t="shared" si="1588"/>
        <v>0</v>
      </c>
      <c r="O1263" s="122">
        <f t="shared" si="1590"/>
        <v>0</v>
      </c>
      <c r="P1263" s="123">
        <f t="shared" si="1581"/>
        <v>0</v>
      </c>
      <c r="Q1263" s="122">
        <f t="shared" si="1587"/>
        <v>0.1956</v>
      </c>
      <c r="R1263" s="130">
        <f t="shared" si="1582"/>
        <v>1.0024040700000001</v>
      </c>
      <c r="S1263" s="123">
        <f t="shared" si="1583"/>
        <v>1.12910197</v>
      </c>
      <c r="T1263" s="123">
        <f t="shared" si="1584"/>
        <v>0</v>
      </c>
      <c r="U1263" s="131" t="str">
        <f t="shared" si="1570"/>
        <v>J=</v>
      </c>
      <c r="V1263" s="140">
        <f t="shared" si="1585"/>
        <v>45253</v>
      </c>
      <c r="W1263" s="4"/>
      <c r="X1263" s="4"/>
      <c r="Y1263" s="4"/>
      <c r="AD1263" s="5"/>
      <c r="AI1263" s="10"/>
      <c r="AJ1263" s="10"/>
      <c r="AK1263" s="10"/>
      <c r="AL1263" s="10"/>
      <c r="AM1263" s="10"/>
      <c r="AN1263" s="10"/>
      <c r="AO1263" s="10"/>
      <c r="AP1263" s="10"/>
      <c r="AQ1263" s="10"/>
      <c r="AR1263" s="10"/>
      <c r="AS1263" s="10"/>
      <c r="AT1263" s="10"/>
      <c r="AU1263" s="10"/>
    </row>
    <row r="1264" spans="1:47" x14ac:dyDescent="0.2">
      <c r="A1264" s="125">
        <f t="shared" si="1586"/>
        <v>45228</v>
      </c>
      <c r="B1264" s="123">
        <f t="shared" si="1571"/>
        <v>471.06986887000005</v>
      </c>
      <c r="C1264" s="3">
        <f t="shared" si="1572"/>
        <v>469.40386237999996</v>
      </c>
      <c r="D1264" s="126">
        <f t="shared" si="1573"/>
        <v>1078.412</v>
      </c>
      <c r="E1264" s="175">
        <f>IF(DAY(A1263)=$A$7,VLOOKUP(A1263,[1]A!$A$15:$C$500,3),E1263)</f>
        <v>1082.104</v>
      </c>
      <c r="F1264" s="127">
        <f t="shared" si="1574"/>
        <v>45193</v>
      </c>
      <c r="G1264" s="122">
        <f t="shared" si="1575"/>
        <v>3.4235524085415303E-3</v>
      </c>
      <c r="H1264" s="128">
        <f t="shared" si="1576"/>
        <v>6</v>
      </c>
      <c r="I1264" s="128">
        <f t="shared" si="1577"/>
        <v>31</v>
      </c>
      <c r="J1264" s="123">
        <f t="shared" si="1578"/>
        <v>1.0006617102002895</v>
      </c>
      <c r="K1264" s="123">
        <v>1</v>
      </c>
      <c r="L1264" s="123">
        <f t="shared" si="1579"/>
        <v>1.0006617099999999</v>
      </c>
      <c r="M1264" s="123">
        <f t="shared" si="1580"/>
        <v>469.71447160000002</v>
      </c>
      <c r="N1264" s="27">
        <f t="shared" si="1588"/>
        <v>0</v>
      </c>
      <c r="O1264" s="122">
        <f t="shared" si="1590"/>
        <v>0</v>
      </c>
      <c r="P1264" s="123">
        <f t="shared" si="1581"/>
        <v>0</v>
      </c>
      <c r="Q1264" s="122">
        <f t="shared" si="1587"/>
        <v>0.1956</v>
      </c>
      <c r="R1264" s="130">
        <f t="shared" si="1582"/>
        <v>1.002885577</v>
      </c>
      <c r="S1264" s="123">
        <f t="shared" si="1583"/>
        <v>1.3553972700000001</v>
      </c>
      <c r="T1264" s="123">
        <f t="shared" si="1584"/>
        <v>0</v>
      </c>
      <c r="U1264" s="131" t="str">
        <f t="shared" ref="U1264:U1327" si="1591">U1263</f>
        <v>J=</v>
      </c>
      <c r="V1264" s="140">
        <f t="shared" si="1585"/>
        <v>45253</v>
      </c>
      <c r="W1264" s="4"/>
      <c r="X1264" s="4"/>
      <c r="Y1264" s="4"/>
      <c r="AD1264" s="5"/>
      <c r="AI1264" s="10"/>
      <c r="AJ1264" s="10"/>
      <c r="AK1264" s="10"/>
      <c r="AL1264" s="10"/>
      <c r="AM1264" s="10"/>
      <c r="AN1264" s="10"/>
      <c r="AO1264" s="10"/>
      <c r="AP1264" s="10"/>
      <c r="AQ1264" s="10"/>
      <c r="AR1264" s="10"/>
      <c r="AS1264" s="10"/>
      <c r="AT1264" s="10"/>
      <c r="AU1264" s="10"/>
    </row>
    <row r="1265" spans="1:47" x14ac:dyDescent="0.2">
      <c r="A1265" s="125">
        <f t="shared" si="1586"/>
        <v>45229</v>
      </c>
      <c r="B1265" s="123">
        <f t="shared" ref="B1265:B1328" si="1592">(M1265+S1265)</f>
        <v>471.34810720000002</v>
      </c>
      <c r="C1265" s="3">
        <f t="shared" ref="C1265:C1328" si="1593">IF(N1264&gt;0,M1264-P1264,C1264)</f>
        <v>469.40386237999996</v>
      </c>
      <c r="D1265" s="126">
        <f t="shared" ref="D1265:D1328" si="1594">IF(E1265=E1264,D1264,E1264)</f>
        <v>1078.412</v>
      </c>
      <c r="E1265" s="175">
        <f>IF(DAY(A1264)=$A$7,VLOOKUP(A1264,[1]A!$A$15:$C$500,3),E1264)</f>
        <v>1082.104</v>
      </c>
      <c r="F1265" s="127">
        <f t="shared" ref="F1265:F1328" si="1595">IF(D1265=D1264,F1264,EDATE(A1265,-1))</f>
        <v>45193</v>
      </c>
      <c r="G1265" s="122">
        <f t="shared" ref="G1265:G1328" si="1596">(E1265/D1265)-1</f>
        <v>3.4235524085415303E-3</v>
      </c>
      <c r="H1265" s="128">
        <f t="shared" ref="H1265:H1328" si="1597">IF(DAY(A1265)=A$7+1,1,H1264+1)</f>
        <v>7</v>
      </c>
      <c r="I1265" s="128">
        <f t="shared" ref="I1265:I1328" si="1598">IF(DAY(A1265)=A$7+1,DAY(EOMONTH(A1265,0)),I1264)</f>
        <v>31</v>
      </c>
      <c r="J1265" s="123">
        <f t="shared" ref="J1265:J1328" si="1599">IF(E1265&gt;D1265,((E1265/D1265)^(H1265/I1265)),1)</f>
        <v>1.0007720377956089</v>
      </c>
      <c r="K1265" s="123">
        <v>1</v>
      </c>
      <c r="L1265" s="123">
        <f t="shared" ref="L1265:L1328" si="1600">TRUNC(J1265*K1265,8)</f>
        <v>1.00077203</v>
      </c>
      <c r="M1265" s="123">
        <f t="shared" ref="M1265:M1328" si="1601">TRUNC(C1265*L1265,8)</f>
        <v>469.76625624000002</v>
      </c>
      <c r="N1265" s="27">
        <f t="shared" si="1588"/>
        <v>0</v>
      </c>
      <c r="O1265" s="122">
        <f t="shared" si="1590"/>
        <v>0</v>
      </c>
      <c r="P1265" s="123">
        <f t="shared" ref="P1265:P1328" si="1602">IF(O1265&gt;0,TRUNC(O1265*M1265,8),0)</f>
        <v>0</v>
      </c>
      <c r="Q1265" s="122">
        <f t="shared" si="1587"/>
        <v>0.1956</v>
      </c>
      <c r="R1265" s="130">
        <f t="shared" ref="R1265:R1328" si="1603">ROUND((1+Q1265)^(1/12)^(H1265/I1265),9)</f>
        <v>1.003367315</v>
      </c>
      <c r="S1265" s="123">
        <f t="shared" ref="S1265:S1328" si="1604">TRUNC(M1265*(R1265-1),8)</f>
        <v>1.5818509599999999</v>
      </c>
      <c r="T1265" s="123">
        <f t="shared" ref="T1265:T1328" si="1605">IF(N1265&gt;0,P1265+S1265,0)</f>
        <v>0</v>
      </c>
      <c r="U1265" s="131" t="str">
        <f t="shared" si="1591"/>
        <v>J=</v>
      </c>
      <c r="V1265" s="140">
        <f t="shared" ref="V1265:V1328" si="1606">VLOOKUP(A1264,$Y$10:$AG$60,9)</f>
        <v>45253</v>
      </c>
      <c r="W1265" s="4"/>
      <c r="X1265" s="4"/>
      <c r="Y1265" s="4"/>
      <c r="AD1265" s="5"/>
      <c r="AI1265" s="10"/>
      <c r="AJ1265" s="10"/>
      <c r="AK1265" s="10"/>
      <c r="AL1265" s="10"/>
      <c r="AM1265" s="10"/>
      <c r="AN1265" s="10"/>
      <c r="AO1265" s="10"/>
      <c r="AP1265" s="10"/>
      <c r="AQ1265" s="10"/>
      <c r="AR1265" s="10"/>
      <c r="AS1265" s="10"/>
      <c r="AT1265" s="10"/>
      <c r="AU1265" s="10"/>
    </row>
    <row r="1266" spans="1:47" x14ac:dyDescent="0.2">
      <c r="A1266" s="125">
        <f t="shared" si="1586"/>
        <v>45230</v>
      </c>
      <c r="B1266" s="123">
        <f t="shared" si="1592"/>
        <v>471.62651383000002</v>
      </c>
      <c r="C1266" s="3">
        <f t="shared" si="1593"/>
        <v>469.40386237999996</v>
      </c>
      <c r="D1266" s="126">
        <f t="shared" si="1594"/>
        <v>1078.412</v>
      </c>
      <c r="E1266" s="175">
        <f>IF(DAY(A1265)=$A$7,VLOOKUP(A1265,[1]A!$A$15:$C$500,3),E1265)</f>
        <v>1082.104</v>
      </c>
      <c r="F1266" s="127">
        <f t="shared" si="1595"/>
        <v>45193</v>
      </c>
      <c r="G1266" s="122">
        <f t="shared" si="1596"/>
        <v>3.4235524085415303E-3</v>
      </c>
      <c r="H1266" s="128">
        <f t="shared" si="1597"/>
        <v>8</v>
      </c>
      <c r="I1266" s="128">
        <f t="shared" si="1598"/>
        <v>31</v>
      </c>
      <c r="J1266" s="123">
        <f t="shared" si="1599"/>
        <v>1.0008823775550575</v>
      </c>
      <c r="K1266" s="123">
        <v>1</v>
      </c>
      <c r="L1266" s="123">
        <f t="shared" si="1600"/>
        <v>1.00088237</v>
      </c>
      <c r="M1266" s="123">
        <f t="shared" si="1601"/>
        <v>469.81805026000001</v>
      </c>
      <c r="N1266" s="27">
        <f t="shared" si="1588"/>
        <v>0</v>
      </c>
      <c r="O1266" s="122">
        <f t="shared" si="1590"/>
        <v>0</v>
      </c>
      <c r="P1266" s="123">
        <f t="shared" si="1602"/>
        <v>0</v>
      </c>
      <c r="Q1266" s="122">
        <f t="shared" si="1587"/>
        <v>0.1956</v>
      </c>
      <c r="R1266" s="130">
        <f t="shared" si="1603"/>
        <v>1.003849285</v>
      </c>
      <c r="S1266" s="123">
        <f t="shared" si="1604"/>
        <v>1.80846357</v>
      </c>
      <c r="T1266" s="123">
        <f t="shared" si="1605"/>
        <v>0</v>
      </c>
      <c r="U1266" s="131" t="str">
        <f t="shared" si="1591"/>
        <v>J=</v>
      </c>
      <c r="V1266" s="140">
        <f t="shared" si="1606"/>
        <v>45253</v>
      </c>
      <c r="W1266" s="4"/>
      <c r="X1266" s="4"/>
      <c r="Y1266" s="4"/>
      <c r="AD1266" s="5"/>
      <c r="AI1266" s="10"/>
      <c r="AJ1266" s="10"/>
      <c r="AK1266" s="10"/>
      <c r="AL1266" s="10"/>
      <c r="AM1266" s="10"/>
      <c r="AN1266" s="10"/>
      <c r="AO1266" s="10"/>
      <c r="AP1266" s="10"/>
      <c r="AQ1266" s="10"/>
      <c r="AR1266" s="10"/>
      <c r="AS1266" s="10"/>
      <c r="AT1266" s="10"/>
      <c r="AU1266" s="10"/>
    </row>
    <row r="1267" spans="1:47" x14ac:dyDescent="0.2">
      <c r="A1267" s="125">
        <f t="shared" si="1586"/>
        <v>45231</v>
      </c>
      <c r="B1267" s="123">
        <f t="shared" si="1592"/>
        <v>471.90508411999997</v>
      </c>
      <c r="C1267" s="3">
        <f t="shared" si="1593"/>
        <v>469.40386237999996</v>
      </c>
      <c r="D1267" s="126">
        <f t="shared" si="1594"/>
        <v>1078.412</v>
      </c>
      <c r="E1267" s="175">
        <f>IF(DAY(A1266)=$A$7,VLOOKUP(A1266,[1]A!$A$15:$C$500,3),E1266)</f>
        <v>1082.104</v>
      </c>
      <c r="F1267" s="127">
        <f t="shared" si="1595"/>
        <v>45193</v>
      </c>
      <c r="G1267" s="122">
        <f t="shared" si="1596"/>
        <v>3.4235524085415303E-3</v>
      </c>
      <c r="H1267" s="128">
        <f t="shared" si="1597"/>
        <v>9</v>
      </c>
      <c r="I1267" s="128">
        <f t="shared" si="1598"/>
        <v>31</v>
      </c>
      <c r="J1267" s="123">
        <f t="shared" si="1599"/>
        <v>1.0009927294799763</v>
      </c>
      <c r="K1267" s="123">
        <v>1</v>
      </c>
      <c r="L1267" s="123">
        <f t="shared" si="1600"/>
        <v>1.0009927199999999</v>
      </c>
      <c r="M1267" s="123">
        <f t="shared" si="1601"/>
        <v>469.86984897999997</v>
      </c>
      <c r="N1267" s="27">
        <f t="shared" si="1588"/>
        <v>0</v>
      </c>
      <c r="O1267" s="122">
        <f t="shared" si="1590"/>
        <v>0</v>
      </c>
      <c r="P1267" s="123">
        <f t="shared" si="1602"/>
        <v>0</v>
      </c>
      <c r="Q1267" s="122">
        <f t="shared" si="1587"/>
        <v>0.1956</v>
      </c>
      <c r="R1267" s="130">
        <f t="shared" si="1603"/>
        <v>1.004331487</v>
      </c>
      <c r="S1267" s="123">
        <f t="shared" si="1604"/>
        <v>2.0352351400000002</v>
      </c>
      <c r="T1267" s="123">
        <f t="shared" si="1605"/>
        <v>0</v>
      </c>
      <c r="U1267" s="131" t="str">
        <f t="shared" si="1591"/>
        <v>J=</v>
      </c>
      <c r="V1267" s="140">
        <f t="shared" si="1606"/>
        <v>45253</v>
      </c>
      <c r="W1267" s="4"/>
      <c r="X1267" s="4"/>
      <c r="Y1267" s="4"/>
      <c r="AD1267" s="5"/>
      <c r="AI1267" s="10"/>
      <c r="AJ1267" s="10"/>
      <c r="AK1267" s="10"/>
      <c r="AL1267" s="10"/>
      <c r="AM1267" s="10"/>
      <c r="AN1267" s="10"/>
      <c r="AO1267" s="10"/>
      <c r="AP1267" s="10"/>
      <c r="AQ1267" s="10"/>
      <c r="AR1267" s="10"/>
      <c r="AS1267" s="10"/>
      <c r="AT1267" s="10"/>
      <c r="AU1267" s="10"/>
    </row>
    <row r="1268" spans="1:47" x14ac:dyDescent="0.2">
      <c r="A1268" s="125">
        <f t="shared" si="1586"/>
        <v>45232</v>
      </c>
      <c r="B1268" s="123">
        <f t="shared" si="1592"/>
        <v>472.18382234000001</v>
      </c>
      <c r="C1268" s="3">
        <f t="shared" si="1593"/>
        <v>469.40386237999996</v>
      </c>
      <c r="D1268" s="126">
        <f t="shared" si="1594"/>
        <v>1078.412</v>
      </c>
      <c r="E1268" s="175">
        <f>IF(DAY(A1267)=$A$7,VLOOKUP(A1267,[1]A!$A$15:$C$500,3),E1267)</f>
        <v>1082.104</v>
      </c>
      <c r="F1268" s="127">
        <f t="shared" si="1595"/>
        <v>45193</v>
      </c>
      <c r="G1268" s="122">
        <f t="shared" si="1596"/>
        <v>3.4235524085415303E-3</v>
      </c>
      <c r="H1268" s="128">
        <f t="shared" si="1597"/>
        <v>10</v>
      </c>
      <c r="I1268" s="128">
        <f t="shared" si="1598"/>
        <v>31</v>
      </c>
      <c r="J1268" s="123">
        <f t="shared" si="1599"/>
        <v>1.0011030935717067</v>
      </c>
      <c r="K1268" s="123">
        <v>1</v>
      </c>
      <c r="L1268" s="123">
        <f t="shared" si="1600"/>
        <v>1.00110309</v>
      </c>
      <c r="M1268" s="123">
        <f t="shared" si="1601"/>
        <v>469.92165707999999</v>
      </c>
      <c r="N1268" s="27">
        <f t="shared" si="1588"/>
        <v>0</v>
      </c>
      <c r="O1268" s="122">
        <f t="shared" si="1590"/>
        <v>0</v>
      </c>
      <c r="P1268" s="123">
        <f t="shared" si="1602"/>
        <v>0</v>
      </c>
      <c r="Q1268" s="122">
        <f t="shared" si="1587"/>
        <v>0.1956</v>
      </c>
      <c r="R1268" s="130">
        <f t="shared" si="1603"/>
        <v>1.0048139199999999</v>
      </c>
      <c r="S1268" s="123">
        <f t="shared" si="1604"/>
        <v>2.2621652600000002</v>
      </c>
      <c r="T1268" s="123">
        <f t="shared" si="1605"/>
        <v>0</v>
      </c>
      <c r="U1268" s="131" t="str">
        <f t="shared" si="1591"/>
        <v>J=</v>
      </c>
      <c r="V1268" s="140">
        <f t="shared" si="1606"/>
        <v>45253</v>
      </c>
      <c r="W1268" s="4"/>
      <c r="X1268" s="4"/>
      <c r="Y1268" s="4"/>
      <c r="AD1268" s="5"/>
      <c r="AI1268" s="10"/>
      <c r="AJ1268" s="10"/>
      <c r="AK1268" s="10"/>
      <c r="AL1268" s="10"/>
      <c r="AM1268" s="10"/>
      <c r="AN1268" s="10"/>
      <c r="AO1268" s="10"/>
      <c r="AP1268" s="10"/>
      <c r="AQ1268" s="10"/>
      <c r="AR1268" s="10"/>
      <c r="AS1268" s="10"/>
      <c r="AT1268" s="10"/>
      <c r="AU1268" s="10"/>
    </row>
    <row r="1269" spans="1:47" x14ac:dyDescent="0.2">
      <c r="A1269" s="125">
        <f t="shared" si="1586"/>
        <v>45233</v>
      </c>
      <c r="B1269" s="123">
        <f t="shared" si="1592"/>
        <v>472.46271912000003</v>
      </c>
      <c r="C1269" s="3">
        <f t="shared" si="1593"/>
        <v>469.40386237999996</v>
      </c>
      <c r="D1269" s="126">
        <f t="shared" si="1594"/>
        <v>1078.412</v>
      </c>
      <c r="E1269" s="175">
        <f>IF(DAY(A1268)=$A$7,VLOOKUP(A1268,[1]A!$A$15:$C$500,3),E1268)</f>
        <v>1082.104</v>
      </c>
      <c r="F1269" s="127">
        <f t="shared" si="1595"/>
        <v>45193</v>
      </c>
      <c r="G1269" s="122">
        <f t="shared" si="1596"/>
        <v>3.4235524085415303E-3</v>
      </c>
      <c r="H1269" s="128">
        <f t="shared" si="1597"/>
        <v>11</v>
      </c>
      <c r="I1269" s="128">
        <f t="shared" si="1598"/>
        <v>31</v>
      </c>
      <c r="J1269" s="123">
        <f t="shared" si="1599"/>
        <v>1.0012134698315902</v>
      </c>
      <c r="K1269" s="123">
        <v>1</v>
      </c>
      <c r="L1269" s="123">
        <f t="shared" si="1600"/>
        <v>1.00121346</v>
      </c>
      <c r="M1269" s="123">
        <f t="shared" si="1601"/>
        <v>469.97346519000001</v>
      </c>
      <c r="N1269" s="27">
        <f t="shared" si="1588"/>
        <v>0</v>
      </c>
      <c r="O1269" s="122">
        <f t="shared" si="1590"/>
        <v>0</v>
      </c>
      <c r="P1269" s="123">
        <f t="shared" si="1602"/>
        <v>0</v>
      </c>
      <c r="Q1269" s="122">
        <f t="shared" si="1587"/>
        <v>0.1956</v>
      </c>
      <c r="R1269" s="130">
        <f t="shared" si="1603"/>
        <v>1.0052965840000001</v>
      </c>
      <c r="S1269" s="123">
        <f t="shared" si="1604"/>
        <v>2.4892539299999998</v>
      </c>
      <c r="T1269" s="123">
        <f t="shared" si="1605"/>
        <v>0</v>
      </c>
      <c r="U1269" s="131" t="str">
        <f t="shared" si="1591"/>
        <v>J=</v>
      </c>
      <c r="V1269" s="140">
        <f t="shared" si="1606"/>
        <v>45253</v>
      </c>
      <c r="W1269" s="4"/>
      <c r="X1269" s="4"/>
      <c r="Y1269" s="4"/>
      <c r="AD1269" s="5"/>
      <c r="AI1269" s="10"/>
      <c r="AJ1269" s="10"/>
      <c r="AK1269" s="10"/>
      <c r="AL1269" s="10"/>
      <c r="AM1269" s="10"/>
      <c r="AN1269" s="10"/>
      <c r="AO1269" s="10"/>
      <c r="AP1269" s="10"/>
      <c r="AQ1269" s="10"/>
      <c r="AR1269" s="10"/>
      <c r="AS1269" s="10"/>
      <c r="AT1269" s="10"/>
      <c r="AU1269" s="10"/>
    </row>
    <row r="1270" spans="1:47" x14ac:dyDescent="0.2">
      <c r="A1270" s="125">
        <f t="shared" si="1586"/>
        <v>45234</v>
      </c>
      <c r="B1270" s="123">
        <f t="shared" si="1592"/>
        <v>472.74178486999995</v>
      </c>
      <c r="C1270" s="3">
        <f t="shared" si="1593"/>
        <v>469.40386237999996</v>
      </c>
      <c r="D1270" s="126">
        <f t="shared" si="1594"/>
        <v>1078.412</v>
      </c>
      <c r="E1270" s="175">
        <f>IF(DAY(A1269)=$A$7,VLOOKUP(A1269,[1]A!$A$15:$C$500,3),E1269)</f>
        <v>1082.104</v>
      </c>
      <c r="F1270" s="127">
        <f t="shared" si="1595"/>
        <v>45193</v>
      </c>
      <c r="G1270" s="122">
        <f t="shared" si="1596"/>
        <v>3.4235524085415303E-3</v>
      </c>
      <c r="H1270" s="128">
        <f t="shared" si="1597"/>
        <v>12</v>
      </c>
      <c r="I1270" s="128">
        <f t="shared" si="1598"/>
        <v>31</v>
      </c>
      <c r="J1270" s="123">
        <f t="shared" si="1599"/>
        <v>1.0013238582609683</v>
      </c>
      <c r="K1270" s="123">
        <v>1</v>
      </c>
      <c r="L1270" s="123">
        <f t="shared" si="1600"/>
        <v>1.0013238499999999</v>
      </c>
      <c r="M1270" s="123">
        <f t="shared" si="1601"/>
        <v>470.02528267999998</v>
      </c>
      <c r="N1270" s="27">
        <f t="shared" si="1588"/>
        <v>0</v>
      </c>
      <c r="O1270" s="122">
        <f t="shared" si="1590"/>
        <v>0</v>
      </c>
      <c r="P1270" s="123">
        <f t="shared" si="1602"/>
        <v>0</v>
      </c>
      <c r="Q1270" s="122">
        <f t="shared" si="1587"/>
        <v>0.1956</v>
      </c>
      <c r="R1270" s="130">
        <f t="shared" si="1603"/>
        <v>1.005779481</v>
      </c>
      <c r="S1270" s="123">
        <f t="shared" si="1604"/>
        <v>2.7165021899999999</v>
      </c>
      <c r="T1270" s="123">
        <f t="shared" si="1605"/>
        <v>0</v>
      </c>
      <c r="U1270" s="131" t="str">
        <f t="shared" si="1591"/>
        <v>J=</v>
      </c>
      <c r="V1270" s="140">
        <f t="shared" si="1606"/>
        <v>45253</v>
      </c>
      <c r="W1270" s="4"/>
      <c r="X1270" s="4"/>
      <c r="Y1270" s="4"/>
      <c r="AD1270" s="5"/>
      <c r="AI1270" s="10"/>
      <c r="AJ1270" s="10"/>
      <c r="AK1270" s="10"/>
      <c r="AL1270" s="10"/>
      <c r="AM1270" s="10"/>
      <c r="AN1270" s="10"/>
      <c r="AO1270" s="10"/>
      <c r="AP1270" s="10"/>
      <c r="AQ1270" s="10"/>
      <c r="AR1270" s="10"/>
      <c r="AS1270" s="10"/>
      <c r="AT1270" s="10"/>
      <c r="AU1270" s="10"/>
    </row>
    <row r="1271" spans="1:47" x14ac:dyDescent="0.2">
      <c r="A1271" s="125">
        <f t="shared" si="1586"/>
        <v>45235</v>
      </c>
      <c r="B1271" s="123">
        <f t="shared" si="1592"/>
        <v>473.02101396</v>
      </c>
      <c r="C1271" s="3">
        <f t="shared" si="1593"/>
        <v>469.40386237999996</v>
      </c>
      <c r="D1271" s="126">
        <f t="shared" si="1594"/>
        <v>1078.412</v>
      </c>
      <c r="E1271" s="175">
        <f>IF(DAY(A1270)=$A$7,VLOOKUP(A1270,[1]A!$A$15:$C$500,3),E1270)</f>
        <v>1082.104</v>
      </c>
      <c r="F1271" s="127">
        <f t="shared" si="1595"/>
        <v>45193</v>
      </c>
      <c r="G1271" s="122">
        <f t="shared" si="1596"/>
        <v>3.4235524085415303E-3</v>
      </c>
      <c r="H1271" s="128">
        <f t="shared" si="1597"/>
        <v>13</v>
      </c>
      <c r="I1271" s="128">
        <f t="shared" si="1598"/>
        <v>31</v>
      </c>
      <c r="J1271" s="123">
        <f t="shared" si="1599"/>
        <v>1.0014342588611829</v>
      </c>
      <c r="K1271" s="123">
        <v>1</v>
      </c>
      <c r="L1271" s="123">
        <f t="shared" si="1600"/>
        <v>1.00143425</v>
      </c>
      <c r="M1271" s="123">
        <f t="shared" si="1601"/>
        <v>470.07710486000002</v>
      </c>
      <c r="N1271" s="27">
        <f t="shared" si="1588"/>
        <v>0</v>
      </c>
      <c r="O1271" s="122">
        <f t="shared" si="1590"/>
        <v>0</v>
      </c>
      <c r="P1271" s="123">
        <f t="shared" si="1602"/>
        <v>0</v>
      </c>
      <c r="Q1271" s="122">
        <f t="shared" si="1587"/>
        <v>0.1956</v>
      </c>
      <c r="R1271" s="130">
        <f t="shared" si="1603"/>
        <v>1.006262609</v>
      </c>
      <c r="S1271" s="123">
        <f t="shared" si="1604"/>
        <v>2.9439090999999999</v>
      </c>
      <c r="T1271" s="123">
        <f t="shared" si="1605"/>
        <v>0</v>
      </c>
      <c r="U1271" s="131" t="str">
        <f t="shared" si="1591"/>
        <v>J=</v>
      </c>
      <c r="V1271" s="140">
        <f t="shared" si="1606"/>
        <v>45253</v>
      </c>
      <c r="W1271" s="4"/>
      <c r="X1271" s="4"/>
      <c r="Y1271" s="4"/>
      <c r="AD1271" s="5"/>
      <c r="AI1271" s="10"/>
      <c r="AJ1271" s="10"/>
      <c r="AK1271" s="10"/>
      <c r="AL1271" s="10"/>
      <c r="AM1271" s="10"/>
      <c r="AN1271" s="10"/>
      <c r="AO1271" s="10"/>
      <c r="AP1271" s="10"/>
      <c r="AQ1271" s="10"/>
      <c r="AR1271" s="10"/>
      <c r="AS1271" s="10"/>
      <c r="AT1271" s="10"/>
      <c r="AU1271" s="10"/>
    </row>
    <row r="1272" spans="1:47" x14ac:dyDescent="0.2">
      <c r="A1272" s="125">
        <f t="shared" si="1586"/>
        <v>45236</v>
      </c>
      <c r="B1272" s="123">
        <f t="shared" si="1592"/>
        <v>473.30041213999999</v>
      </c>
      <c r="C1272" s="3">
        <f t="shared" si="1593"/>
        <v>469.40386237999996</v>
      </c>
      <c r="D1272" s="126">
        <f t="shared" si="1594"/>
        <v>1078.412</v>
      </c>
      <c r="E1272" s="175">
        <f>IF(DAY(A1271)=$A$7,VLOOKUP(A1271,[1]A!$A$15:$C$500,3),E1271)</f>
        <v>1082.104</v>
      </c>
      <c r="F1272" s="127">
        <f t="shared" si="1595"/>
        <v>45193</v>
      </c>
      <c r="G1272" s="122">
        <f t="shared" si="1596"/>
        <v>3.4235524085415303E-3</v>
      </c>
      <c r="H1272" s="128">
        <f t="shared" si="1597"/>
        <v>14</v>
      </c>
      <c r="I1272" s="128">
        <f t="shared" si="1598"/>
        <v>31</v>
      </c>
      <c r="J1272" s="123">
        <f t="shared" si="1599"/>
        <v>1.0015446716335756</v>
      </c>
      <c r="K1272" s="123">
        <v>1</v>
      </c>
      <c r="L1272" s="123">
        <f t="shared" si="1600"/>
        <v>1.0015446699999999</v>
      </c>
      <c r="M1272" s="123">
        <f t="shared" si="1601"/>
        <v>470.12893644000002</v>
      </c>
      <c r="N1272" s="27">
        <f t="shared" si="1588"/>
        <v>0</v>
      </c>
      <c r="O1272" s="122">
        <f t="shared" si="1590"/>
        <v>0</v>
      </c>
      <c r="P1272" s="123">
        <f t="shared" si="1602"/>
        <v>0</v>
      </c>
      <c r="Q1272" s="122">
        <f t="shared" si="1587"/>
        <v>0.1956</v>
      </c>
      <c r="R1272" s="130">
        <f t="shared" si="1603"/>
        <v>1.0067459700000001</v>
      </c>
      <c r="S1272" s="123">
        <f t="shared" si="1604"/>
        <v>3.1714756999999998</v>
      </c>
      <c r="T1272" s="123">
        <f t="shared" si="1605"/>
        <v>0</v>
      </c>
      <c r="U1272" s="131" t="str">
        <f t="shared" si="1591"/>
        <v>J=</v>
      </c>
      <c r="V1272" s="140">
        <f t="shared" si="1606"/>
        <v>45253</v>
      </c>
      <c r="W1272" s="4"/>
      <c r="X1272" s="4"/>
      <c r="Y1272" s="4"/>
      <c r="AD1272" s="5"/>
      <c r="AI1272" s="10"/>
      <c r="AJ1272" s="10"/>
      <c r="AK1272" s="10"/>
      <c r="AL1272" s="10"/>
      <c r="AM1272" s="10"/>
      <c r="AN1272" s="10"/>
      <c r="AO1272" s="10"/>
      <c r="AP1272" s="10"/>
      <c r="AQ1272" s="10"/>
      <c r="AR1272" s="10"/>
      <c r="AS1272" s="10"/>
      <c r="AT1272" s="10"/>
      <c r="AU1272" s="10"/>
    </row>
    <row r="1273" spans="1:47" x14ac:dyDescent="0.2">
      <c r="A1273" s="125">
        <f t="shared" si="1586"/>
        <v>45237</v>
      </c>
      <c r="B1273" s="123">
        <f t="shared" si="1592"/>
        <v>473.57996949</v>
      </c>
      <c r="C1273" s="3">
        <f t="shared" si="1593"/>
        <v>469.40386237999996</v>
      </c>
      <c r="D1273" s="126">
        <f t="shared" si="1594"/>
        <v>1078.412</v>
      </c>
      <c r="E1273" s="175">
        <f>IF(DAY(A1272)=$A$7,VLOOKUP(A1272,[1]A!$A$15:$C$500,3),E1272)</f>
        <v>1082.104</v>
      </c>
      <c r="F1273" s="127">
        <f t="shared" si="1595"/>
        <v>45193</v>
      </c>
      <c r="G1273" s="122">
        <f t="shared" si="1596"/>
        <v>3.4235524085415303E-3</v>
      </c>
      <c r="H1273" s="128">
        <f t="shared" si="1597"/>
        <v>15</v>
      </c>
      <c r="I1273" s="128">
        <f t="shared" si="1598"/>
        <v>31</v>
      </c>
      <c r="J1273" s="123">
        <f t="shared" si="1599"/>
        <v>1.0016550965794888</v>
      </c>
      <c r="K1273" s="123">
        <v>1</v>
      </c>
      <c r="L1273" s="123">
        <f t="shared" si="1600"/>
        <v>1.0016550900000001</v>
      </c>
      <c r="M1273" s="123">
        <f t="shared" si="1601"/>
        <v>470.18076801000001</v>
      </c>
      <c r="N1273" s="27">
        <f t="shared" si="1588"/>
        <v>0</v>
      </c>
      <c r="O1273" s="122">
        <f t="shared" si="1590"/>
        <v>0</v>
      </c>
      <c r="P1273" s="123">
        <f t="shared" si="1602"/>
        <v>0</v>
      </c>
      <c r="Q1273" s="122">
        <f t="shared" si="1587"/>
        <v>0.1956</v>
      </c>
      <c r="R1273" s="130">
        <f t="shared" si="1603"/>
        <v>1.0072295630000001</v>
      </c>
      <c r="S1273" s="123">
        <f t="shared" si="1604"/>
        <v>3.3992014799999999</v>
      </c>
      <c r="T1273" s="123">
        <f t="shared" si="1605"/>
        <v>0</v>
      </c>
      <c r="U1273" s="131" t="str">
        <f t="shared" si="1591"/>
        <v>J=</v>
      </c>
      <c r="V1273" s="140">
        <f t="shared" si="1606"/>
        <v>45253</v>
      </c>
      <c r="W1273" s="4"/>
      <c r="X1273" s="4"/>
      <c r="Y1273" s="4"/>
      <c r="AD1273" s="5"/>
      <c r="AI1273" s="10"/>
      <c r="AJ1273" s="10"/>
      <c r="AK1273" s="10"/>
      <c r="AL1273" s="10"/>
      <c r="AM1273" s="10"/>
      <c r="AN1273" s="10"/>
      <c r="AO1273" s="10"/>
      <c r="AP1273" s="10"/>
      <c r="AQ1273" s="10"/>
      <c r="AR1273" s="10"/>
      <c r="AS1273" s="10"/>
      <c r="AT1273" s="10"/>
      <c r="AU1273" s="10"/>
    </row>
    <row r="1274" spans="1:47" x14ac:dyDescent="0.2">
      <c r="A1274" s="125">
        <f t="shared" si="1586"/>
        <v>45238</v>
      </c>
      <c r="B1274" s="123">
        <f t="shared" si="1592"/>
        <v>473.85969554000002</v>
      </c>
      <c r="C1274" s="3">
        <f t="shared" si="1593"/>
        <v>469.40386237999996</v>
      </c>
      <c r="D1274" s="126">
        <f t="shared" si="1594"/>
        <v>1078.412</v>
      </c>
      <c r="E1274" s="175">
        <f>IF(DAY(A1273)=$A$7,VLOOKUP(A1273,[1]A!$A$15:$C$500,3),E1273)</f>
        <v>1082.104</v>
      </c>
      <c r="F1274" s="127">
        <f t="shared" si="1595"/>
        <v>45193</v>
      </c>
      <c r="G1274" s="122">
        <f t="shared" si="1596"/>
        <v>3.4235524085415303E-3</v>
      </c>
      <c r="H1274" s="128">
        <f t="shared" si="1597"/>
        <v>16</v>
      </c>
      <c r="I1274" s="128">
        <f t="shared" si="1598"/>
        <v>31</v>
      </c>
      <c r="J1274" s="123">
        <f t="shared" si="1599"/>
        <v>1.0017655337002644</v>
      </c>
      <c r="K1274" s="123">
        <v>1</v>
      </c>
      <c r="L1274" s="123">
        <f t="shared" si="1600"/>
        <v>1.0017655299999999</v>
      </c>
      <c r="M1274" s="123">
        <f t="shared" si="1601"/>
        <v>470.23260898000001</v>
      </c>
      <c r="N1274" s="27">
        <f t="shared" si="1588"/>
        <v>0</v>
      </c>
      <c r="O1274" s="122">
        <f t="shared" si="1590"/>
        <v>0</v>
      </c>
      <c r="P1274" s="123">
        <f t="shared" si="1602"/>
        <v>0</v>
      </c>
      <c r="Q1274" s="122">
        <f t="shared" si="1587"/>
        <v>0.1956</v>
      </c>
      <c r="R1274" s="130">
        <f t="shared" si="1603"/>
        <v>1.007713388</v>
      </c>
      <c r="S1274" s="123">
        <f t="shared" si="1604"/>
        <v>3.62708656</v>
      </c>
      <c r="T1274" s="123">
        <f t="shared" si="1605"/>
        <v>0</v>
      </c>
      <c r="U1274" s="131" t="str">
        <f t="shared" si="1591"/>
        <v>J=</v>
      </c>
      <c r="V1274" s="140">
        <f t="shared" si="1606"/>
        <v>45253</v>
      </c>
      <c r="W1274" s="4"/>
      <c r="X1274" s="4"/>
      <c r="Y1274" s="4"/>
      <c r="AD1274" s="5"/>
      <c r="AI1274" s="10"/>
      <c r="AJ1274" s="10"/>
      <c r="AK1274" s="10"/>
      <c r="AL1274" s="10"/>
      <c r="AM1274" s="10"/>
      <c r="AN1274" s="10"/>
      <c r="AO1274" s="10"/>
      <c r="AP1274" s="10"/>
      <c r="AQ1274" s="10"/>
      <c r="AR1274" s="10"/>
      <c r="AS1274" s="10"/>
      <c r="AT1274" s="10"/>
      <c r="AU1274" s="10"/>
    </row>
    <row r="1275" spans="1:47" x14ac:dyDescent="0.2">
      <c r="A1275" s="125">
        <f t="shared" si="1586"/>
        <v>45239</v>
      </c>
      <c r="B1275" s="123">
        <f t="shared" si="1592"/>
        <v>474.13958558000002</v>
      </c>
      <c r="C1275" s="3">
        <f t="shared" si="1593"/>
        <v>469.40386237999996</v>
      </c>
      <c r="D1275" s="126">
        <f t="shared" si="1594"/>
        <v>1078.412</v>
      </c>
      <c r="E1275" s="175">
        <f>IF(DAY(A1274)=$A$7,VLOOKUP(A1274,[1]A!$A$15:$C$500,3),E1274)</f>
        <v>1082.104</v>
      </c>
      <c r="F1275" s="127">
        <f t="shared" si="1595"/>
        <v>45193</v>
      </c>
      <c r="G1275" s="122">
        <f t="shared" si="1596"/>
        <v>3.4235524085415303E-3</v>
      </c>
      <c r="H1275" s="128">
        <f t="shared" si="1597"/>
        <v>17</v>
      </c>
      <c r="I1275" s="128">
        <f t="shared" si="1598"/>
        <v>31</v>
      </c>
      <c r="J1275" s="123">
        <f t="shared" si="1599"/>
        <v>1.001875982997245</v>
      </c>
      <c r="K1275" s="123">
        <v>1</v>
      </c>
      <c r="L1275" s="123">
        <f t="shared" si="1600"/>
        <v>1.0018759800000001</v>
      </c>
      <c r="M1275" s="123">
        <f t="shared" si="1601"/>
        <v>470.28445463000003</v>
      </c>
      <c r="N1275" s="27">
        <f t="shared" si="1588"/>
        <v>0</v>
      </c>
      <c r="O1275" s="122">
        <f t="shared" si="1590"/>
        <v>0</v>
      </c>
      <c r="P1275" s="123">
        <f t="shared" si="1602"/>
        <v>0</v>
      </c>
      <c r="Q1275" s="122">
        <f t="shared" si="1587"/>
        <v>0.1956</v>
      </c>
      <c r="R1275" s="130">
        <f t="shared" si="1603"/>
        <v>1.008197445</v>
      </c>
      <c r="S1275" s="123">
        <f t="shared" si="1604"/>
        <v>3.8551309499999999</v>
      </c>
      <c r="T1275" s="123">
        <f t="shared" si="1605"/>
        <v>0</v>
      </c>
      <c r="U1275" s="131" t="str">
        <f t="shared" si="1591"/>
        <v>J=</v>
      </c>
      <c r="V1275" s="140">
        <f t="shared" si="1606"/>
        <v>45253</v>
      </c>
      <c r="W1275" s="4"/>
      <c r="X1275" s="4"/>
      <c r="Y1275" s="4"/>
      <c r="AD1275" s="5"/>
      <c r="AI1275" s="10"/>
      <c r="AJ1275" s="10"/>
      <c r="AK1275" s="10"/>
      <c r="AL1275" s="10"/>
      <c r="AM1275" s="10"/>
      <c r="AN1275" s="10"/>
      <c r="AO1275" s="10"/>
      <c r="AP1275" s="10"/>
      <c r="AQ1275" s="10"/>
      <c r="AR1275" s="10"/>
      <c r="AS1275" s="10"/>
      <c r="AT1275" s="10"/>
      <c r="AU1275" s="10"/>
    </row>
    <row r="1276" spans="1:47" x14ac:dyDescent="0.2">
      <c r="A1276" s="125">
        <f t="shared" si="1586"/>
        <v>45240</v>
      </c>
      <c r="B1276" s="123">
        <f t="shared" si="1592"/>
        <v>474.41964014000001</v>
      </c>
      <c r="C1276" s="3">
        <f t="shared" si="1593"/>
        <v>469.40386237999996</v>
      </c>
      <c r="D1276" s="126">
        <f t="shared" si="1594"/>
        <v>1078.412</v>
      </c>
      <c r="E1276" s="175">
        <f>IF(DAY(A1275)=$A$7,VLOOKUP(A1275,[1]A!$A$15:$C$500,3),E1275)</f>
        <v>1082.104</v>
      </c>
      <c r="F1276" s="127">
        <f t="shared" si="1595"/>
        <v>45193</v>
      </c>
      <c r="G1276" s="122">
        <f t="shared" si="1596"/>
        <v>3.4235524085415303E-3</v>
      </c>
      <c r="H1276" s="128">
        <f t="shared" si="1597"/>
        <v>18</v>
      </c>
      <c r="I1276" s="128">
        <f t="shared" si="1598"/>
        <v>31</v>
      </c>
      <c r="J1276" s="123">
        <f t="shared" si="1599"/>
        <v>1.0019864444717728</v>
      </c>
      <c r="K1276" s="123">
        <v>1</v>
      </c>
      <c r="L1276" s="123">
        <f t="shared" si="1600"/>
        <v>1.00198644</v>
      </c>
      <c r="M1276" s="123">
        <f t="shared" si="1601"/>
        <v>470.33630498000002</v>
      </c>
      <c r="N1276" s="27">
        <f t="shared" si="1588"/>
        <v>0</v>
      </c>
      <c r="O1276" s="122">
        <f t="shared" si="1590"/>
        <v>0</v>
      </c>
      <c r="P1276" s="123">
        <f t="shared" si="1602"/>
        <v>0</v>
      </c>
      <c r="Q1276" s="122">
        <f t="shared" si="1587"/>
        <v>0.1956</v>
      </c>
      <c r="R1276" s="130">
        <f t="shared" si="1603"/>
        <v>1.0086817349999999</v>
      </c>
      <c r="S1276" s="123">
        <f t="shared" si="1604"/>
        <v>4.0833351599999999</v>
      </c>
      <c r="T1276" s="123">
        <f t="shared" si="1605"/>
        <v>0</v>
      </c>
      <c r="U1276" s="131" t="str">
        <f t="shared" si="1591"/>
        <v>J=</v>
      </c>
      <c r="V1276" s="140">
        <f t="shared" si="1606"/>
        <v>45253</v>
      </c>
      <c r="W1276" s="4"/>
      <c r="X1276" s="4"/>
      <c r="Y1276" s="4"/>
      <c r="AD1276" s="5"/>
      <c r="AI1276" s="10"/>
      <c r="AJ1276" s="10"/>
      <c r="AK1276" s="10"/>
      <c r="AL1276" s="10"/>
      <c r="AM1276" s="10"/>
      <c r="AN1276" s="10"/>
      <c r="AO1276" s="10"/>
      <c r="AP1276" s="10"/>
      <c r="AQ1276" s="10"/>
      <c r="AR1276" s="10"/>
      <c r="AS1276" s="10"/>
      <c r="AT1276" s="10"/>
      <c r="AU1276" s="10"/>
    </row>
    <row r="1277" spans="1:47" x14ac:dyDescent="0.2">
      <c r="A1277" s="125">
        <f t="shared" si="1586"/>
        <v>45241</v>
      </c>
      <c r="B1277" s="123">
        <f t="shared" si="1592"/>
        <v>474.69985925999998</v>
      </c>
      <c r="C1277" s="3">
        <f t="shared" si="1593"/>
        <v>469.40386237999996</v>
      </c>
      <c r="D1277" s="126">
        <f t="shared" si="1594"/>
        <v>1078.412</v>
      </c>
      <c r="E1277" s="175">
        <f>IF(DAY(A1276)=$A$7,VLOOKUP(A1276,[1]A!$A$15:$C$500,3),E1276)</f>
        <v>1082.104</v>
      </c>
      <c r="F1277" s="127">
        <f t="shared" si="1595"/>
        <v>45193</v>
      </c>
      <c r="G1277" s="122">
        <f t="shared" si="1596"/>
        <v>3.4235524085415303E-3</v>
      </c>
      <c r="H1277" s="128">
        <f t="shared" si="1597"/>
        <v>19</v>
      </c>
      <c r="I1277" s="128">
        <f t="shared" si="1598"/>
        <v>31</v>
      </c>
      <c r="J1277" s="123">
        <f t="shared" si="1599"/>
        <v>1.0020969181251906</v>
      </c>
      <c r="K1277" s="123">
        <v>1</v>
      </c>
      <c r="L1277" s="123">
        <f t="shared" si="1600"/>
        <v>1.0020969099999999</v>
      </c>
      <c r="M1277" s="123">
        <f t="shared" si="1601"/>
        <v>470.38816002999999</v>
      </c>
      <c r="N1277" s="27">
        <f t="shared" si="1588"/>
        <v>0</v>
      </c>
      <c r="O1277" s="122">
        <f t="shared" si="1590"/>
        <v>0</v>
      </c>
      <c r="P1277" s="123">
        <f t="shared" si="1602"/>
        <v>0</v>
      </c>
      <c r="Q1277" s="122">
        <f t="shared" si="1587"/>
        <v>0.1956</v>
      </c>
      <c r="R1277" s="130">
        <f t="shared" si="1603"/>
        <v>1.009166258</v>
      </c>
      <c r="S1277" s="123">
        <f t="shared" si="1604"/>
        <v>4.3116992300000003</v>
      </c>
      <c r="T1277" s="123">
        <f t="shared" si="1605"/>
        <v>0</v>
      </c>
      <c r="U1277" s="131" t="str">
        <f t="shared" si="1591"/>
        <v>J=</v>
      </c>
      <c r="V1277" s="140">
        <f t="shared" si="1606"/>
        <v>45253</v>
      </c>
      <c r="W1277" s="4"/>
      <c r="X1277" s="4"/>
      <c r="Y1277" s="4"/>
      <c r="AD1277" s="5"/>
      <c r="AI1277" s="10"/>
      <c r="AJ1277" s="10"/>
      <c r="AK1277" s="10"/>
      <c r="AL1277" s="10"/>
      <c r="AM1277" s="10"/>
      <c r="AN1277" s="10"/>
      <c r="AO1277" s="10"/>
      <c r="AP1277" s="10"/>
      <c r="AQ1277" s="10"/>
      <c r="AR1277" s="10"/>
      <c r="AS1277" s="10"/>
      <c r="AT1277" s="10"/>
      <c r="AU1277" s="10"/>
    </row>
    <row r="1278" spans="1:47" x14ac:dyDescent="0.2">
      <c r="A1278" s="125">
        <f t="shared" si="1586"/>
        <v>45242</v>
      </c>
      <c r="B1278" s="123">
        <f t="shared" si="1592"/>
        <v>474.98024724999999</v>
      </c>
      <c r="C1278" s="3">
        <f t="shared" si="1593"/>
        <v>469.40386237999996</v>
      </c>
      <c r="D1278" s="126">
        <f t="shared" si="1594"/>
        <v>1078.412</v>
      </c>
      <c r="E1278" s="175">
        <f>IF(DAY(A1277)=$A$7,VLOOKUP(A1277,[1]A!$A$15:$C$500,3),E1277)</f>
        <v>1082.104</v>
      </c>
      <c r="F1278" s="127">
        <f t="shared" si="1595"/>
        <v>45193</v>
      </c>
      <c r="G1278" s="122">
        <f t="shared" si="1596"/>
        <v>3.4235524085415303E-3</v>
      </c>
      <c r="H1278" s="128">
        <f t="shared" si="1597"/>
        <v>20</v>
      </c>
      <c r="I1278" s="128">
        <f t="shared" si="1598"/>
        <v>31</v>
      </c>
      <c r="J1278" s="123">
        <f t="shared" si="1599"/>
        <v>1.0022074039588411</v>
      </c>
      <c r="K1278" s="123">
        <v>1</v>
      </c>
      <c r="L1278" s="123">
        <f t="shared" si="1600"/>
        <v>1.0022074000000001</v>
      </c>
      <c r="M1278" s="123">
        <f t="shared" si="1601"/>
        <v>470.44002446000002</v>
      </c>
      <c r="N1278" s="27">
        <f t="shared" si="1588"/>
        <v>0</v>
      </c>
      <c r="O1278" s="122">
        <f t="shared" si="1590"/>
        <v>0</v>
      </c>
      <c r="P1278" s="123">
        <f t="shared" si="1602"/>
        <v>0</v>
      </c>
      <c r="Q1278" s="122">
        <f t="shared" si="1587"/>
        <v>0.1956</v>
      </c>
      <c r="R1278" s="130">
        <f t="shared" si="1603"/>
        <v>1.009651013</v>
      </c>
      <c r="S1278" s="123">
        <f t="shared" si="1604"/>
        <v>4.5402227899999996</v>
      </c>
      <c r="T1278" s="123">
        <f t="shared" si="1605"/>
        <v>0</v>
      </c>
      <c r="U1278" s="131" t="str">
        <f t="shared" si="1591"/>
        <v>J=</v>
      </c>
      <c r="V1278" s="140">
        <f t="shared" si="1606"/>
        <v>45253</v>
      </c>
      <c r="W1278" s="4"/>
      <c r="X1278" s="4"/>
      <c r="Y1278" s="4"/>
      <c r="AD1278" s="5"/>
      <c r="AI1278" s="12"/>
      <c r="AJ1278" s="12"/>
      <c r="AK1278" s="12"/>
      <c r="AL1278" s="12"/>
      <c r="AM1278" s="12"/>
      <c r="AN1278" s="12"/>
      <c r="AO1278" s="12"/>
      <c r="AP1278" s="12"/>
      <c r="AQ1278" s="12"/>
      <c r="AR1278" s="12"/>
      <c r="AS1278" s="12"/>
      <c r="AT1278" s="12"/>
      <c r="AU1278" s="12"/>
    </row>
    <row r="1279" spans="1:47" x14ac:dyDescent="0.2">
      <c r="A1279" s="125">
        <f t="shared" si="1586"/>
        <v>45243</v>
      </c>
      <c r="B1279" s="123">
        <f t="shared" si="1592"/>
        <v>475.26079989000004</v>
      </c>
      <c r="C1279" s="3">
        <f t="shared" si="1593"/>
        <v>469.40386237999996</v>
      </c>
      <c r="D1279" s="126">
        <f t="shared" si="1594"/>
        <v>1078.412</v>
      </c>
      <c r="E1279" s="175">
        <f>IF(DAY(A1278)=$A$7,VLOOKUP(A1278,[1]A!$A$15:$C$500,3),E1278)</f>
        <v>1082.104</v>
      </c>
      <c r="F1279" s="127">
        <f t="shared" si="1595"/>
        <v>45193</v>
      </c>
      <c r="G1279" s="122">
        <f t="shared" si="1596"/>
        <v>3.4235524085415303E-3</v>
      </c>
      <c r="H1279" s="128">
        <f t="shared" si="1597"/>
        <v>21</v>
      </c>
      <c r="I1279" s="128">
        <f t="shared" si="1598"/>
        <v>31</v>
      </c>
      <c r="J1279" s="123">
        <f t="shared" si="1599"/>
        <v>1.0023179019740676</v>
      </c>
      <c r="K1279" s="123">
        <v>1</v>
      </c>
      <c r="L1279" s="123">
        <f t="shared" si="1600"/>
        <v>1.0023179</v>
      </c>
      <c r="M1279" s="123">
        <f t="shared" si="1601"/>
        <v>470.49189359000002</v>
      </c>
      <c r="N1279" s="27">
        <f t="shared" si="1588"/>
        <v>0</v>
      </c>
      <c r="O1279" s="122">
        <f t="shared" si="1590"/>
        <v>0</v>
      </c>
      <c r="P1279" s="123">
        <f t="shared" si="1602"/>
        <v>0</v>
      </c>
      <c r="Q1279" s="122">
        <f t="shared" si="1587"/>
        <v>0.1956</v>
      </c>
      <c r="R1279" s="130">
        <f t="shared" si="1603"/>
        <v>1.010136001</v>
      </c>
      <c r="S1279" s="123">
        <f t="shared" si="1604"/>
        <v>4.7689063000000003</v>
      </c>
      <c r="T1279" s="123">
        <f t="shared" si="1605"/>
        <v>0</v>
      </c>
      <c r="U1279" s="131" t="str">
        <f t="shared" si="1591"/>
        <v>J=</v>
      </c>
      <c r="V1279" s="140">
        <f t="shared" si="1606"/>
        <v>45253</v>
      </c>
      <c r="W1279" s="4"/>
      <c r="X1279" s="4"/>
      <c r="Y1279" s="4"/>
      <c r="AD1279" s="5"/>
      <c r="AI1279" s="13"/>
      <c r="AJ1279" s="13"/>
      <c r="AK1279" s="13"/>
      <c r="AL1279" s="13"/>
      <c r="AM1279" s="13"/>
      <c r="AN1279" s="13"/>
      <c r="AO1279" s="13"/>
      <c r="AP1279" s="13"/>
      <c r="AQ1279" s="13"/>
      <c r="AR1279" s="13"/>
      <c r="AS1279" s="13"/>
      <c r="AT1279" s="13"/>
      <c r="AU1279" s="13"/>
    </row>
    <row r="1280" spans="1:47" x14ac:dyDescent="0.2">
      <c r="A1280" s="125">
        <f t="shared" si="1586"/>
        <v>45244</v>
      </c>
      <c r="B1280" s="123">
        <f t="shared" si="1592"/>
        <v>475.54151722</v>
      </c>
      <c r="C1280" s="3">
        <f t="shared" si="1593"/>
        <v>469.40386237999996</v>
      </c>
      <c r="D1280" s="126">
        <f t="shared" si="1594"/>
        <v>1078.412</v>
      </c>
      <c r="E1280" s="175">
        <f>IF(DAY(A1279)=$A$7,VLOOKUP(A1279,[1]A!$A$15:$C$500,3),E1279)</f>
        <v>1082.104</v>
      </c>
      <c r="F1280" s="127">
        <f t="shared" si="1595"/>
        <v>45193</v>
      </c>
      <c r="G1280" s="122">
        <f t="shared" si="1596"/>
        <v>3.4235524085415303E-3</v>
      </c>
      <c r="H1280" s="128">
        <f t="shared" si="1597"/>
        <v>22</v>
      </c>
      <c r="I1280" s="128">
        <f t="shared" si="1598"/>
        <v>31</v>
      </c>
      <c r="J1280" s="123">
        <f t="shared" si="1599"/>
        <v>1.0024284121722125</v>
      </c>
      <c r="K1280" s="123">
        <v>1</v>
      </c>
      <c r="L1280" s="123">
        <f t="shared" si="1600"/>
        <v>1.00242841</v>
      </c>
      <c r="M1280" s="123">
        <f t="shared" si="1601"/>
        <v>470.54376740999999</v>
      </c>
      <c r="N1280" s="27">
        <f t="shared" si="1588"/>
        <v>0</v>
      </c>
      <c r="O1280" s="122">
        <f t="shared" si="1590"/>
        <v>0</v>
      </c>
      <c r="P1280" s="123">
        <f t="shared" si="1602"/>
        <v>0</v>
      </c>
      <c r="Q1280" s="122">
        <f t="shared" si="1587"/>
        <v>0.1956</v>
      </c>
      <c r="R1280" s="130">
        <f t="shared" si="1603"/>
        <v>1.0106212219999999</v>
      </c>
      <c r="S1280" s="123">
        <f t="shared" si="1604"/>
        <v>4.9977498100000002</v>
      </c>
      <c r="T1280" s="123">
        <f t="shared" si="1605"/>
        <v>0</v>
      </c>
      <c r="U1280" s="131" t="str">
        <f t="shared" si="1591"/>
        <v>J=</v>
      </c>
      <c r="V1280" s="140">
        <f t="shared" si="1606"/>
        <v>45253</v>
      </c>
      <c r="W1280" s="4"/>
      <c r="X1280" s="4"/>
      <c r="Y1280" s="4"/>
      <c r="AD1280" s="5"/>
      <c r="AI1280" s="13"/>
      <c r="AJ1280" s="13"/>
      <c r="AK1280" s="13"/>
      <c r="AL1280" s="13"/>
      <c r="AM1280" s="13"/>
      <c r="AN1280" s="13"/>
      <c r="AO1280" s="13"/>
      <c r="AP1280" s="13"/>
      <c r="AQ1280" s="13"/>
      <c r="AR1280" s="13"/>
      <c r="AS1280" s="13"/>
      <c r="AT1280" s="13"/>
      <c r="AU1280" s="13"/>
    </row>
    <row r="1281" spans="1:47" x14ac:dyDescent="0.2">
      <c r="A1281" s="125">
        <f t="shared" si="1586"/>
        <v>45245</v>
      </c>
      <c r="B1281" s="123">
        <f t="shared" si="1592"/>
        <v>475.82239927999996</v>
      </c>
      <c r="C1281" s="3">
        <f t="shared" si="1593"/>
        <v>469.40386237999996</v>
      </c>
      <c r="D1281" s="126">
        <f t="shared" si="1594"/>
        <v>1078.412</v>
      </c>
      <c r="E1281" s="175">
        <f>IF(DAY(A1280)=$A$7,VLOOKUP(A1280,[1]A!$A$15:$C$500,3),E1280)</f>
        <v>1082.104</v>
      </c>
      <c r="F1281" s="127">
        <f t="shared" si="1595"/>
        <v>45193</v>
      </c>
      <c r="G1281" s="122">
        <f t="shared" si="1596"/>
        <v>3.4235524085415303E-3</v>
      </c>
      <c r="H1281" s="128">
        <f t="shared" si="1597"/>
        <v>23</v>
      </c>
      <c r="I1281" s="128">
        <f t="shared" si="1598"/>
        <v>31</v>
      </c>
      <c r="J1281" s="123">
        <f t="shared" si="1599"/>
        <v>1.0025389345546194</v>
      </c>
      <c r="K1281" s="123">
        <v>1</v>
      </c>
      <c r="L1281" s="123">
        <f t="shared" si="1600"/>
        <v>1.0025389300000001</v>
      </c>
      <c r="M1281" s="123">
        <f t="shared" si="1601"/>
        <v>470.59564591999998</v>
      </c>
      <c r="N1281" s="27">
        <f t="shared" si="1588"/>
        <v>0</v>
      </c>
      <c r="O1281" s="122">
        <f t="shared" si="1590"/>
        <v>0</v>
      </c>
      <c r="P1281" s="123">
        <f t="shared" si="1602"/>
        <v>0</v>
      </c>
      <c r="Q1281" s="122">
        <f t="shared" si="1587"/>
        <v>0.1956</v>
      </c>
      <c r="R1281" s="130">
        <f t="shared" si="1603"/>
        <v>1.011106676</v>
      </c>
      <c r="S1281" s="123">
        <f t="shared" si="1604"/>
        <v>5.22675336</v>
      </c>
      <c r="T1281" s="123">
        <f t="shared" si="1605"/>
        <v>0</v>
      </c>
      <c r="U1281" s="131" t="str">
        <f t="shared" si="1591"/>
        <v>J=</v>
      </c>
      <c r="V1281" s="140">
        <f t="shared" si="1606"/>
        <v>45253</v>
      </c>
      <c r="W1281" s="4"/>
      <c r="X1281" s="4"/>
      <c r="Y1281" s="4"/>
      <c r="AD1281" s="5"/>
      <c r="AI1281" s="13"/>
      <c r="AJ1281" s="13"/>
      <c r="AK1281" s="13"/>
      <c r="AL1281" s="13"/>
      <c r="AM1281" s="13"/>
      <c r="AN1281" s="13"/>
      <c r="AO1281" s="13"/>
      <c r="AP1281" s="13"/>
      <c r="AQ1281" s="13"/>
      <c r="AR1281" s="13"/>
      <c r="AS1281" s="13"/>
      <c r="AT1281" s="13"/>
      <c r="AU1281" s="13"/>
    </row>
    <row r="1282" spans="1:47" x14ac:dyDescent="0.2">
      <c r="A1282" s="125">
        <f t="shared" si="1586"/>
        <v>45246</v>
      </c>
      <c r="B1282" s="123">
        <f t="shared" si="1592"/>
        <v>476.10344659999998</v>
      </c>
      <c r="C1282" s="3">
        <f t="shared" si="1593"/>
        <v>469.40386237999996</v>
      </c>
      <c r="D1282" s="126">
        <f t="shared" si="1594"/>
        <v>1078.412</v>
      </c>
      <c r="E1282" s="175">
        <f>IF(DAY(A1281)=$A$7,VLOOKUP(A1281,[1]A!$A$15:$C$500,3),E1281)</f>
        <v>1082.104</v>
      </c>
      <c r="F1282" s="127">
        <f t="shared" si="1595"/>
        <v>45193</v>
      </c>
      <c r="G1282" s="122">
        <f t="shared" si="1596"/>
        <v>3.4235524085415303E-3</v>
      </c>
      <c r="H1282" s="128">
        <f t="shared" si="1597"/>
        <v>24</v>
      </c>
      <c r="I1282" s="128">
        <f t="shared" si="1598"/>
        <v>31</v>
      </c>
      <c r="J1282" s="123">
        <f t="shared" si="1599"/>
        <v>1.0026494691226318</v>
      </c>
      <c r="K1282" s="123">
        <v>1</v>
      </c>
      <c r="L1282" s="123">
        <f t="shared" si="1600"/>
        <v>1.00264946</v>
      </c>
      <c r="M1282" s="123">
        <f t="shared" si="1601"/>
        <v>470.64752913000001</v>
      </c>
      <c r="N1282" s="27">
        <f t="shared" si="1588"/>
        <v>0</v>
      </c>
      <c r="O1282" s="122">
        <f t="shared" si="1590"/>
        <v>0</v>
      </c>
      <c r="P1282" s="123">
        <f t="shared" si="1602"/>
        <v>0</v>
      </c>
      <c r="Q1282" s="122">
        <f t="shared" si="1587"/>
        <v>0.1956</v>
      </c>
      <c r="R1282" s="130">
        <f t="shared" si="1603"/>
        <v>1.011592364</v>
      </c>
      <c r="S1282" s="123">
        <f t="shared" si="1604"/>
        <v>5.4559174700000002</v>
      </c>
      <c r="T1282" s="123">
        <f t="shared" si="1605"/>
        <v>0</v>
      </c>
      <c r="U1282" s="131" t="str">
        <f t="shared" si="1591"/>
        <v>J=</v>
      </c>
      <c r="V1282" s="140">
        <f t="shared" si="1606"/>
        <v>45253</v>
      </c>
      <c r="W1282" s="4"/>
      <c r="X1282" s="4"/>
      <c r="Y1282" s="4"/>
      <c r="AD1282" s="5"/>
      <c r="AI1282" s="13"/>
      <c r="AJ1282" s="13"/>
      <c r="AK1282" s="13"/>
      <c r="AL1282" s="13"/>
      <c r="AM1282" s="13"/>
      <c r="AN1282" s="13"/>
      <c r="AO1282" s="13"/>
      <c r="AP1282" s="13"/>
      <c r="AQ1282" s="13"/>
      <c r="AR1282" s="13"/>
      <c r="AS1282" s="13"/>
      <c r="AT1282" s="13"/>
      <c r="AU1282" s="13"/>
    </row>
    <row r="1283" spans="1:47" x14ac:dyDescent="0.2">
      <c r="A1283" s="125">
        <f t="shared" si="1586"/>
        <v>45247</v>
      </c>
      <c r="B1283" s="123">
        <f t="shared" si="1592"/>
        <v>476.38466348999998</v>
      </c>
      <c r="C1283" s="3">
        <f t="shared" si="1593"/>
        <v>469.40386237999996</v>
      </c>
      <c r="D1283" s="126">
        <f t="shared" si="1594"/>
        <v>1078.412</v>
      </c>
      <c r="E1283" s="175">
        <f>IF(DAY(A1282)=$A$7,VLOOKUP(A1282,[1]A!$A$15:$C$500,3),E1282)</f>
        <v>1082.104</v>
      </c>
      <c r="F1283" s="127">
        <f t="shared" si="1595"/>
        <v>45193</v>
      </c>
      <c r="G1283" s="122">
        <f t="shared" si="1596"/>
        <v>3.4235524085415303E-3</v>
      </c>
      <c r="H1283" s="128">
        <f t="shared" si="1597"/>
        <v>25</v>
      </c>
      <c r="I1283" s="128">
        <f t="shared" si="1598"/>
        <v>31</v>
      </c>
      <c r="J1283" s="123">
        <f t="shared" si="1599"/>
        <v>1.0027600158775929</v>
      </c>
      <c r="K1283" s="123">
        <v>1</v>
      </c>
      <c r="L1283" s="123">
        <f t="shared" si="1600"/>
        <v>1.00276001</v>
      </c>
      <c r="M1283" s="123">
        <f t="shared" si="1601"/>
        <v>470.69942172999998</v>
      </c>
      <c r="N1283" s="27">
        <f t="shared" si="1588"/>
        <v>0</v>
      </c>
      <c r="O1283" s="122">
        <f t="shared" si="1590"/>
        <v>0</v>
      </c>
      <c r="P1283" s="123">
        <f t="shared" si="1602"/>
        <v>0</v>
      </c>
      <c r="Q1283" s="122">
        <f t="shared" si="1587"/>
        <v>0.1956</v>
      </c>
      <c r="R1283" s="130">
        <f t="shared" si="1603"/>
        <v>1.0120782850000001</v>
      </c>
      <c r="S1283" s="123">
        <f t="shared" si="1604"/>
        <v>5.6852417600000003</v>
      </c>
      <c r="T1283" s="123">
        <f t="shared" si="1605"/>
        <v>0</v>
      </c>
      <c r="U1283" s="131" t="str">
        <f t="shared" si="1591"/>
        <v>J=</v>
      </c>
      <c r="V1283" s="140">
        <f t="shared" si="1606"/>
        <v>45253</v>
      </c>
      <c r="W1283" s="4"/>
      <c r="X1283" s="4"/>
      <c r="Y1283" s="4"/>
      <c r="AD1283" s="5"/>
      <c r="AI1283" s="13"/>
      <c r="AJ1283" s="13"/>
      <c r="AK1283" s="13"/>
      <c r="AL1283" s="13"/>
      <c r="AM1283" s="13"/>
      <c r="AN1283" s="13"/>
      <c r="AO1283" s="13"/>
      <c r="AP1283" s="13"/>
      <c r="AQ1283" s="13"/>
      <c r="AR1283" s="13"/>
      <c r="AS1283" s="13"/>
      <c r="AT1283" s="13"/>
      <c r="AU1283" s="13"/>
    </row>
    <row r="1284" spans="1:47" x14ac:dyDescent="0.2">
      <c r="A1284" s="125">
        <f t="shared" si="1586"/>
        <v>45248</v>
      </c>
      <c r="B1284" s="123">
        <f t="shared" si="1592"/>
        <v>476.66604524999997</v>
      </c>
      <c r="C1284" s="3">
        <f t="shared" si="1593"/>
        <v>469.40386237999996</v>
      </c>
      <c r="D1284" s="126">
        <f t="shared" si="1594"/>
        <v>1078.412</v>
      </c>
      <c r="E1284" s="175">
        <f>IF(DAY(A1283)=$A$7,VLOOKUP(A1283,[1]A!$A$15:$C$500,3),E1283)</f>
        <v>1082.104</v>
      </c>
      <c r="F1284" s="127">
        <f t="shared" si="1595"/>
        <v>45193</v>
      </c>
      <c r="G1284" s="122">
        <f t="shared" si="1596"/>
        <v>3.4235524085415303E-3</v>
      </c>
      <c r="H1284" s="128">
        <f t="shared" si="1597"/>
        <v>26</v>
      </c>
      <c r="I1284" s="128">
        <f t="shared" si="1598"/>
        <v>31</v>
      </c>
      <c r="J1284" s="123">
        <f t="shared" si="1599"/>
        <v>1.0028705748208464</v>
      </c>
      <c r="K1284" s="123">
        <v>1</v>
      </c>
      <c r="L1284" s="123">
        <f t="shared" si="1600"/>
        <v>1.00287057</v>
      </c>
      <c r="M1284" s="123">
        <f t="shared" si="1601"/>
        <v>470.75131901999998</v>
      </c>
      <c r="N1284" s="27">
        <f t="shared" si="1588"/>
        <v>0</v>
      </c>
      <c r="O1284" s="122">
        <f t="shared" si="1590"/>
        <v>0</v>
      </c>
      <c r="P1284" s="123">
        <f t="shared" si="1602"/>
        <v>0</v>
      </c>
      <c r="Q1284" s="122">
        <f t="shared" si="1587"/>
        <v>0.1956</v>
      </c>
      <c r="R1284" s="130">
        <f t="shared" si="1603"/>
        <v>1.0125644389999999</v>
      </c>
      <c r="S1284" s="123">
        <f t="shared" si="1604"/>
        <v>5.9147262300000003</v>
      </c>
      <c r="T1284" s="123">
        <f t="shared" si="1605"/>
        <v>0</v>
      </c>
      <c r="U1284" s="131" t="str">
        <f t="shared" si="1591"/>
        <v>J=</v>
      </c>
      <c r="V1284" s="140">
        <f t="shared" si="1606"/>
        <v>45253</v>
      </c>
      <c r="W1284" s="4"/>
      <c r="X1284" s="4"/>
      <c r="Y1284" s="4"/>
      <c r="AD1284" s="5"/>
      <c r="AI1284" s="10"/>
      <c r="AJ1284" s="10"/>
      <c r="AK1284" s="10"/>
      <c r="AL1284" s="10"/>
      <c r="AM1284" s="10"/>
      <c r="AN1284" s="10"/>
      <c r="AO1284" s="10"/>
      <c r="AP1284" s="10"/>
      <c r="AQ1284" s="10"/>
      <c r="AR1284" s="10"/>
      <c r="AS1284" s="10"/>
      <c r="AT1284" s="10"/>
      <c r="AU1284" s="10"/>
    </row>
    <row r="1285" spans="1:47" x14ac:dyDescent="0.2">
      <c r="A1285" s="125">
        <f t="shared" si="1586"/>
        <v>45249</v>
      </c>
      <c r="B1285" s="123">
        <f t="shared" si="1592"/>
        <v>476.94759192000004</v>
      </c>
      <c r="C1285" s="3">
        <f t="shared" si="1593"/>
        <v>469.40386237999996</v>
      </c>
      <c r="D1285" s="126">
        <f t="shared" si="1594"/>
        <v>1078.412</v>
      </c>
      <c r="E1285" s="175">
        <f>IF(DAY(A1284)=$A$7,VLOOKUP(A1284,[1]A!$A$15:$C$500,3),E1284)</f>
        <v>1082.104</v>
      </c>
      <c r="F1285" s="127">
        <f t="shared" si="1595"/>
        <v>45193</v>
      </c>
      <c r="G1285" s="122">
        <f t="shared" si="1596"/>
        <v>3.4235524085415303E-3</v>
      </c>
      <c r="H1285" s="128">
        <f t="shared" si="1597"/>
        <v>27</v>
      </c>
      <c r="I1285" s="128">
        <f t="shared" si="1598"/>
        <v>31</v>
      </c>
      <c r="J1285" s="123">
        <f t="shared" si="1599"/>
        <v>1.0029811459537366</v>
      </c>
      <c r="K1285" s="123">
        <v>1</v>
      </c>
      <c r="L1285" s="123">
        <f t="shared" si="1600"/>
        <v>1.0029811399999999</v>
      </c>
      <c r="M1285" s="123">
        <f t="shared" si="1601"/>
        <v>470.80322101000002</v>
      </c>
      <c r="N1285" s="27">
        <f t="shared" si="1588"/>
        <v>0</v>
      </c>
      <c r="O1285" s="122">
        <f t="shared" si="1590"/>
        <v>0</v>
      </c>
      <c r="P1285" s="123">
        <f t="shared" si="1602"/>
        <v>0</v>
      </c>
      <c r="Q1285" s="122">
        <f t="shared" si="1587"/>
        <v>0.1956</v>
      </c>
      <c r="R1285" s="130">
        <f t="shared" si="1603"/>
        <v>1.013050826</v>
      </c>
      <c r="S1285" s="123">
        <f t="shared" si="1604"/>
        <v>6.1443709100000001</v>
      </c>
      <c r="T1285" s="123">
        <f t="shared" si="1605"/>
        <v>0</v>
      </c>
      <c r="U1285" s="131" t="str">
        <f t="shared" si="1591"/>
        <v>J=</v>
      </c>
      <c r="V1285" s="140">
        <f t="shared" si="1606"/>
        <v>45253</v>
      </c>
      <c r="W1285" s="4"/>
      <c r="X1285" s="4"/>
      <c r="Y1285" s="4"/>
      <c r="AD1285" s="5"/>
      <c r="AI1285" s="10"/>
      <c r="AJ1285" s="10"/>
      <c r="AK1285" s="10"/>
      <c r="AL1285" s="10"/>
      <c r="AM1285" s="10"/>
      <c r="AN1285" s="10"/>
      <c r="AO1285" s="10"/>
      <c r="AP1285" s="10"/>
      <c r="AQ1285" s="10"/>
      <c r="AR1285" s="10"/>
      <c r="AS1285" s="10"/>
      <c r="AT1285" s="10"/>
      <c r="AU1285" s="10"/>
    </row>
    <row r="1286" spans="1:47" x14ac:dyDescent="0.2">
      <c r="A1286" s="125">
        <f t="shared" si="1586"/>
        <v>45250</v>
      </c>
      <c r="B1286" s="123">
        <f t="shared" si="1592"/>
        <v>477.22930448</v>
      </c>
      <c r="C1286" s="3">
        <f t="shared" si="1593"/>
        <v>469.40386237999996</v>
      </c>
      <c r="D1286" s="126">
        <f t="shared" si="1594"/>
        <v>1078.412</v>
      </c>
      <c r="E1286" s="175">
        <f>IF(DAY(A1285)=$A$7,VLOOKUP(A1285,[1]A!$A$15:$C$500,3),E1285)</f>
        <v>1082.104</v>
      </c>
      <c r="F1286" s="127">
        <f t="shared" si="1595"/>
        <v>45193</v>
      </c>
      <c r="G1286" s="122">
        <f t="shared" si="1596"/>
        <v>3.4235524085415303E-3</v>
      </c>
      <c r="H1286" s="128">
        <f t="shared" si="1597"/>
        <v>28</v>
      </c>
      <c r="I1286" s="128">
        <f t="shared" si="1598"/>
        <v>31</v>
      </c>
      <c r="J1286" s="123">
        <f t="shared" si="1599"/>
        <v>1.0030917292776069</v>
      </c>
      <c r="K1286" s="123">
        <v>1</v>
      </c>
      <c r="L1286" s="123">
        <f t="shared" si="1600"/>
        <v>1.00309172</v>
      </c>
      <c r="M1286" s="123">
        <f t="shared" si="1601"/>
        <v>470.85512768000001</v>
      </c>
      <c r="N1286" s="27">
        <f t="shared" si="1588"/>
        <v>0</v>
      </c>
      <c r="O1286" s="122">
        <f t="shared" si="1590"/>
        <v>0</v>
      </c>
      <c r="P1286" s="123">
        <f t="shared" si="1602"/>
        <v>0</v>
      </c>
      <c r="Q1286" s="122">
        <f t="shared" si="1587"/>
        <v>0.1956</v>
      </c>
      <c r="R1286" s="130">
        <f t="shared" si="1603"/>
        <v>1.0135374479999999</v>
      </c>
      <c r="S1286" s="123">
        <f t="shared" si="1604"/>
        <v>6.3741767999999999</v>
      </c>
      <c r="T1286" s="123">
        <f t="shared" si="1605"/>
        <v>0</v>
      </c>
      <c r="U1286" s="131" t="str">
        <f t="shared" si="1591"/>
        <v>J=</v>
      </c>
      <c r="V1286" s="140">
        <f t="shared" si="1606"/>
        <v>45253</v>
      </c>
      <c r="W1286" s="4"/>
      <c r="X1286" s="4"/>
      <c r="Y1286" s="4"/>
      <c r="AD1286" s="5"/>
      <c r="AI1286" s="10"/>
      <c r="AJ1286" s="10"/>
      <c r="AK1286" s="10"/>
      <c r="AL1286" s="10"/>
      <c r="AM1286" s="10"/>
      <c r="AN1286" s="10"/>
      <c r="AO1286" s="10"/>
      <c r="AP1286" s="10"/>
      <c r="AQ1286" s="10"/>
      <c r="AR1286" s="10"/>
      <c r="AS1286" s="10"/>
      <c r="AT1286" s="10"/>
      <c r="AU1286" s="10"/>
    </row>
    <row r="1287" spans="1:47" x14ac:dyDescent="0.2">
      <c r="A1287" s="125">
        <f t="shared" si="1586"/>
        <v>45251</v>
      </c>
      <c r="B1287" s="123">
        <f t="shared" si="1592"/>
        <v>477.51118681000003</v>
      </c>
      <c r="C1287" s="3">
        <f t="shared" si="1593"/>
        <v>469.40386237999996</v>
      </c>
      <c r="D1287" s="126">
        <f t="shared" si="1594"/>
        <v>1078.412</v>
      </c>
      <c r="E1287" s="175">
        <f>IF(DAY(A1286)=$A$7,VLOOKUP(A1286,[1]A!$A$15:$C$500,3),E1286)</f>
        <v>1082.104</v>
      </c>
      <c r="F1287" s="127">
        <f t="shared" si="1595"/>
        <v>45193</v>
      </c>
      <c r="G1287" s="122">
        <f t="shared" si="1596"/>
        <v>3.4235524085415303E-3</v>
      </c>
      <c r="H1287" s="128">
        <f t="shared" si="1597"/>
        <v>29</v>
      </c>
      <c r="I1287" s="128">
        <f t="shared" si="1598"/>
        <v>31</v>
      </c>
      <c r="J1287" s="123">
        <f t="shared" si="1599"/>
        <v>1.0032023247938016</v>
      </c>
      <c r="K1287" s="123">
        <v>1</v>
      </c>
      <c r="L1287" s="123">
        <f t="shared" si="1600"/>
        <v>1.00320232</v>
      </c>
      <c r="M1287" s="123">
        <f t="shared" si="1601"/>
        <v>470.90704375000001</v>
      </c>
      <c r="N1287" s="27">
        <f t="shared" si="1588"/>
        <v>0</v>
      </c>
      <c r="O1287" s="122">
        <f t="shared" si="1590"/>
        <v>0</v>
      </c>
      <c r="P1287" s="123">
        <f t="shared" si="1602"/>
        <v>0</v>
      </c>
      <c r="Q1287" s="122">
        <f t="shared" si="1587"/>
        <v>0.1956</v>
      </c>
      <c r="R1287" s="130">
        <f t="shared" si="1603"/>
        <v>1.014024303</v>
      </c>
      <c r="S1287" s="123">
        <f t="shared" si="1604"/>
        <v>6.6041430600000002</v>
      </c>
      <c r="T1287" s="123">
        <f t="shared" si="1605"/>
        <v>0</v>
      </c>
      <c r="U1287" s="131" t="str">
        <f t="shared" si="1591"/>
        <v>J=</v>
      </c>
      <c r="V1287" s="140">
        <f t="shared" si="1606"/>
        <v>45253</v>
      </c>
      <c r="W1287" s="4"/>
      <c r="X1287" s="4"/>
      <c r="Y1287" s="4"/>
      <c r="AD1287" s="5"/>
      <c r="AI1287" s="10"/>
      <c r="AJ1287" s="10"/>
      <c r="AK1287" s="10"/>
      <c r="AL1287" s="10"/>
      <c r="AM1287" s="10"/>
      <c r="AN1287" s="10"/>
      <c r="AO1287" s="10"/>
      <c r="AP1287" s="10"/>
      <c r="AQ1287" s="10"/>
      <c r="AR1287" s="10"/>
      <c r="AS1287" s="10"/>
      <c r="AT1287" s="10"/>
      <c r="AU1287" s="10"/>
    </row>
    <row r="1288" spans="1:47" x14ac:dyDescent="0.2">
      <c r="A1288" s="125">
        <f t="shared" si="1586"/>
        <v>45252</v>
      </c>
      <c r="B1288" s="123">
        <f t="shared" si="1592"/>
        <v>477.79323464999999</v>
      </c>
      <c r="C1288" s="3">
        <f t="shared" si="1593"/>
        <v>469.40386237999996</v>
      </c>
      <c r="D1288" s="126">
        <f t="shared" si="1594"/>
        <v>1078.412</v>
      </c>
      <c r="E1288" s="175">
        <f>IF(DAY(A1287)=$A$7,VLOOKUP(A1287,[1]A!$A$15:$C$500,3),E1287)</f>
        <v>1082.104</v>
      </c>
      <c r="F1288" s="127">
        <f t="shared" si="1595"/>
        <v>45193</v>
      </c>
      <c r="G1288" s="122">
        <f t="shared" si="1596"/>
        <v>3.4235524085415303E-3</v>
      </c>
      <c r="H1288" s="128">
        <f t="shared" si="1597"/>
        <v>30</v>
      </c>
      <c r="I1288" s="128">
        <f t="shared" si="1598"/>
        <v>31</v>
      </c>
      <c r="J1288" s="123">
        <f t="shared" si="1599"/>
        <v>1.0033129325036649</v>
      </c>
      <c r="K1288" s="123">
        <v>1</v>
      </c>
      <c r="L1288" s="123">
        <f t="shared" si="1600"/>
        <v>1.0033129300000001</v>
      </c>
      <c r="M1288" s="123">
        <f t="shared" si="1601"/>
        <v>470.95896450999999</v>
      </c>
      <c r="N1288" s="27">
        <f t="shared" si="1588"/>
        <v>0</v>
      </c>
      <c r="O1288" s="122">
        <f t="shared" si="1590"/>
        <v>0</v>
      </c>
      <c r="P1288" s="123">
        <f t="shared" si="1602"/>
        <v>0</v>
      </c>
      <c r="Q1288" s="122">
        <f t="shared" si="1587"/>
        <v>0.1956</v>
      </c>
      <c r="R1288" s="130">
        <f t="shared" si="1603"/>
        <v>1.014511392</v>
      </c>
      <c r="S1288" s="123">
        <f t="shared" si="1604"/>
        <v>6.8342701400000001</v>
      </c>
      <c r="T1288" s="123">
        <f t="shared" si="1605"/>
        <v>0</v>
      </c>
      <c r="U1288" s="131" t="str">
        <f t="shared" si="1591"/>
        <v>J=</v>
      </c>
      <c r="V1288" s="140">
        <f t="shared" si="1606"/>
        <v>45253</v>
      </c>
      <c r="W1288" s="4"/>
      <c r="X1288" s="4"/>
      <c r="Y1288" s="4"/>
      <c r="AD1288" s="5"/>
      <c r="AI1288" s="10"/>
      <c r="AJ1288" s="10"/>
      <c r="AK1288" s="10"/>
      <c r="AL1288" s="10"/>
      <c r="AM1288" s="10"/>
      <c r="AN1288" s="10"/>
      <c r="AO1288" s="10"/>
      <c r="AP1288" s="10"/>
      <c r="AQ1288" s="10"/>
      <c r="AR1288" s="10"/>
      <c r="AS1288" s="10"/>
      <c r="AT1288" s="10"/>
      <c r="AU1288" s="10"/>
    </row>
    <row r="1289" spans="1:47" ht="15.75" x14ac:dyDescent="0.2">
      <c r="A1289" s="125">
        <f t="shared" si="1586"/>
        <v>45253</v>
      </c>
      <c r="B1289" s="123">
        <f t="shared" si="1592"/>
        <v>478.07544759000001</v>
      </c>
      <c r="C1289" s="3">
        <f t="shared" si="1593"/>
        <v>469.40386237999996</v>
      </c>
      <c r="D1289" s="126">
        <f t="shared" si="1594"/>
        <v>1078.412</v>
      </c>
      <c r="E1289" s="175">
        <f>IF(DAY(A1288)=$A$7,VLOOKUP(A1288,[1]A!$A$15:$C$500,3),E1288)</f>
        <v>1082.104</v>
      </c>
      <c r="F1289" s="127">
        <f t="shared" si="1595"/>
        <v>45193</v>
      </c>
      <c r="G1289" s="122">
        <f t="shared" si="1596"/>
        <v>3.4235524085415303E-3</v>
      </c>
      <c r="H1289" s="128">
        <f t="shared" si="1597"/>
        <v>31</v>
      </c>
      <c r="I1289" s="128">
        <f t="shared" si="1598"/>
        <v>31</v>
      </c>
      <c r="J1289" s="123">
        <f t="shared" si="1599"/>
        <v>1.0034235524085415</v>
      </c>
      <c r="K1289" s="123">
        <v>1</v>
      </c>
      <c r="L1289" s="123">
        <f t="shared" si="1600"/>
        <v>1.0034235499999999</v>
      </c>
      <c r="M1289" s="123">
        <f t="shared" si="1601"/>
        <v>471.01088996999999</v>
      </c>
      <c r="N1289" s="27">
        <f t="shared" si="1588"/>
        <v>42</v>
      </c>
      <c r="O1289" s="191">
        <f>P1289/M1289</f>
        <v>0.10180238035059884</v>
      </c>
      <c r="P1289" s="123">
        <f>4.71010889+43.23992088</f>
        <v>47.95002977</v>
      </c>
      <c r="Q1289" s="122">
        <f t="shared" si="1587"/>
        <v>0.1956</v>
      </c>
      <c r="R1289" s="130">
        <f t="shared" si="1603"/>
        <v>1.0149987140000001</v>
      </c>
      <c r="S1289" s="123">
        <f t="shared" si="1604"/>
        <v>7.0645576200000004</v>
      </c>
      <c r="T1289" s="123">
        <f t="shared" si="1605"/>
        <v>55.014587390000003</v>
      </c>
      <c r="U1289" s="131" t="str">
        <f t="shared" si="1591"/>
        <v>J=</v>
      </c>
      <c r="V1289" s="140">
        <f t="shared" si="1606"/>
        <v>45253</v>
      </c>
      <c r="W1289" s="4"/>
      <c r="X1289" s="4"/>
      <c r="Y1289" s="4"/>
      <c r="AD1289" s="5"/>
      <c r="AI1289" s="10"/>
      <c r="AJ1289" s="10"/>
      <c r="AK1289" s="10"/>
      <c r="AL1289" s="10"/>
      <c r="AM1289" s="10"/>
      <c r="AN1289" s="10"/>
      <c r="AO1289" s="10"/>
      <c r="AP1289" s="10"/>
      <c r="AQ1289" s="10"/>
      <c r="AR1289" s="10"/>
      <c r="AS1289" s="10"/>
      <c r="AT1289" s="10"/>
      <c r="AU1289" s="10"/>
    </row>
    <row r="1290" spans="1:47" x14ac:dyDescent="0.2">
      <c r="A1290" s="125">
        <f t="shared" si="1586"/>
        <v>45254</v>
      </c>
      <c r="B1290" s="123">
        <f t="shared" si="1592"/>
        <v>423.29870104999998</v>
      </c>
      <c r="C1290" s="3">
        <f t="shared" si="1593"/>
        <v>423.06086019999998</v>
      </c>
      <c r="D1290" s="126">
        <f t="shared" si="1594"/>
        <v>1082.104</v>
      </c>
      <c r="E1290" s="175">
        <f>IF(DAY(A1289)=$A$7,VLOOKUP(A1289,[1]A!$A$15:$C$500,3),E1289)</f>
        <v>1084.242</v>
      </c>
      <c r="F1290" s="127">
        <f t="shared" si="1595"/>
        <v>45223</v>
      </c>
      <c r="G1290" s="122">
        <f t="shared" si="1596"/>
        <v>1.9757805164752895E-3</v>
      </c>
      <c r="H1290" s="128">
        <f t="shared" si="1597"/>
        <v>1</v>
      </c>
      <c r="I1290" s="128">
        <f t="shared" si="1598"/>
        <v>30</v>
      </c>
      <c r="J1290" s="123">
        <f t="shared" si="1599"/>
        <v>1.0000657965388076</v>
      </c>
      <c r="K1290" s="123">
        <v>1</v>
      </c>
      <c r="L1290" s="123">
        <f t="shared" si="1600"/>
        <v>1.0000657900000001</v>
      </c>
      <c r="M1290" s="123">
        <f t="shared" si="1601"/>
        <v>423.08869336999999</v>
      </c>
      <c r="N1290" s="27">
        <f t="shared" si="1588"/>
        <v>0</v>
      </c>
      <c r="O1290" s="122">
        <f t="shared" ref="O1290:O1318" si="1607">IF(N1290&gt;0,VLOOKUP(N1290,$X$10:$AD$121,7),0)</f>
        <v>0</v>
      </c>
      <c r="P1290" s="123">
        <f t="shared" si="1602"/>
        <v>0</v>
      </c>
      <c r="Q1290" s="122">
        <f t="shared" si="1587"/>
        <v>0.1956</v>
      </c>
      <c r="R1290" s="130">
        <f t="shared" si="1603"/>
        <v>1.0004963680000001</v>
      </c>
      <c r="S1290" s="123">
        <f t="shared" si="1604"/>
        <v>0.21000768</v>
      </c>
      <c r="T1290" s="123">
        <f t="shared" si="1605"/>
        <v>0</v>
      </c>
      <c r="U1290" s="131" t="str">
        <f t="shared" si="1591"/>
        <v>J=</v>
      </c>
      <c r="V1290" s="140">
        <f t="shared" si="1606"/>
        <v>45283</v>
      </c>
      <c r="W1290" s="4"/>
      <c r="X1290" s="4"/>
      <c r="Y1290" s="4"/>
      <c r="AD1290" s="5"/>
      <c r="AI1290" s="10"/>
      <c r="AJ1290" s="10"/>
      <c r="AK1290" s="10"/>
      <c r="AL1290" s="10"/>
      <c r="AM1290" s="10"/>
      <c r="AN1290" s="10"/>
      <c r="AO1290" s="10"/>
      <c r="AP1290" s="10"/>
      <c r="AQ1290" s="10"/>
      <c r="AR1290" s="10"/>
      <c r="AS1290" s="10"/>
      <c r="AT1290" s="10"/>
      <c r="AU1290" s="10"/>
    </row>
    <row r="1291" spans="1:47" x14ac:dyDescent="0.2">
      <c r="A1291" s="125">
        <f t="shared" ref="A1291:A1354" si="1608">(A1290+1)</f>
        <v>45255</v>
      </c>
      <c r="B1291" s="123">
        <f t="shared" si="1592"/>
        <v>423.53667786</v>
      </c>
      <c r="C1291" s="3">
        <f t="shared" si="1593"/>
        <v>423.06086019999998</v>
      </c>
      <c r="D1291" s="126">
        <f t="shared" si="1594"/>
        <v>1082.104</v>
      </c>
      <c r="E1291" s="175">
        <f>IF(DAY(A1290)=$A$7,VLOOKUP(A1290,[1]A!$A$15:$C$500,3),E1290)</f>
        <v>1084.242</v>
      </c>
      <c r="F1291" s="127">
        <f t="shared" si="1595"/>
        <v>45223</v>
      </c>
      <c r="G1291" s="122">
        <f t="shared" si="1596"/>
        <v>1.9757805164752895E-3</v>
      </c>
      <c r="H1291" s="128">
        <f t="shared" si="1597"/>
        <v>2</v>
      </c>
      <c r="I1291" s="128">
        <f t="shared" si="1598"/>
        <v>30</v>
      </c>
      <c r="J1291" s="123">
        <f t="shared" si="1599"/>
        <v>1.0001315974067995</v>
      </c>
      <c r="K1291" s="123">
        <v>1</v>
      </c>
      <c r="L1291" s="123">
        <f t="shared" si="1600"/>
        <v>1.0001315900000001</v>
      </c>
      <c r="M1291" s="123">
        <f t="shared" si="1601"/>
        <v>423.11653077</v>
      </c>
      <c r="N1291" s="27">
        <f t="shared" si="1588"/>
        <v>0</v>
      </c>
      <c r="O1291" s="122">
        <f t="shared" si="1607"/>
        <v>0</v>
      </c>
      <c r="P1291" s="123">
        <f t="shared" si="1602"/>
        <v>0</v>
      </c>
      <c r="Q1291" s="122">
        <f t="shared" ref="Q1291:Q1354" si="1609">(Q1290)</f>
        <v>0.1956</v>
      </c>
      <c r="R1291" s="130">
        <f t="shared" si="1603"/>
        <v>1.0009929820000001</v>
      </c>
      <c r="S1291" s="123">
        <f t="shared" si="1604"/>
        <v>0.42014709</v>
      </c>
      <c r="T1291" s="123">
        <f t="shared" si="1605"/>
        <v>0</v>
      </c>
      <c r="U1291" s="131" t="str">
        <f t="shared" si="1591"/>
        <v>J=</v>
      </c>
      <c r="V1291" s="140">
        <f t="shared" si="1606"/>
        <v>45283</v>
      </c>
      <c r="W1291" s="4"/>
      <c r="X1291" s="4"/>
      <c r="Y1291" s="4"/>
      <c r="AD1291" s="5"/>
      <c r="AI1291" s="10"/>
      <c r="AJ1291" s="10"/>
      <c r="AK1291" s="10"/>
      <c r="AL1291" s="10"/>
      <c r="AM1291" s="10"/>
      <c r="AN1291" s="10"/>
      <c r="AO1291" s="10"/>
      <c r="AP1291" s="10"/>
      <c r="AQ1291" s="10"/>
      <c r="AR1291" s="10"/>
      <c r="AS1291" s="10"/>
      <c r="AT1291" s="10"/>
      <c r="AU1291" s="10"/>
    </row>
    <row r="1292" spans="1:47" x14ac:dyDescent="0.2">
      <c r="A1292" s="125">
        <f t="shared" si="1608"/>
        <v>45256</v>
      </c>
      <c r="B1292" s="123">
        <f t="shared" si="1592"/>
        <v>423.77479109000001</v>
      </c>
      <c r="C1292" s="3">
        <f t="shared" si="1593"/>
        <v>423.06086019999998</v>
      </c>
      <c r="D1292" s="126">
        <f t="shared" si="1594"/>
        <v>1082.104</v>
      </c>
      <c r="E1292" s="175">
        <f>IF(DAY(A1291)=$A$7,VLOOKUP(A1291,[1]A!$A$15:$C$500,3),E1291)</f>
        <v>1084.242</v>
      </c>
      <c r="F1292" s="127">
        <f t="shared" si="1595"/>
        <v>45223</v>
      </c>
      <c r="G1292" s="122">
        <f t="shared" si="1596"/>
        <v>1.9757805164752895E-3</v>
      </c>
      <c r="H1292" s="128">
        <f t="shared" si="1597"/>
        <v>3</v>
      </c>
      <c r="I1292" s="128">
        <f t="shared" si="1598"/>
        <v>30</v>
      </c>
      <c r="J1292" s="123">
        <f t="shared" si="1599"/>
        <v>1.0001974026042608</v>
      </c>
      <c r="K1292" s="123">
        <v>1</v>
      </c>
      <c r="L1292" s="123">
        <f t="shared" si="1600"/>
        <v>1.0001974</v>
      </c>
      <c r="M1292" s="123">
        <f t="shared" si="1601"/>
        <v>423.14437241000002</v>
      </c>
      <c r="N1292" s="27">
        <f t="shared" ref="N1292:N1355" si="1610">IF(DAY(A1292)=A$7,VLOOKUP(A1292,$Y$10:$AG$75,8),0)</f>
        <v>0</v>
      </c>
      <c r="O1292" s="122">
        <f t="shared" si="1607"/>
        <v>0</v>
      </c>
      <c r="P1292" s="123">
        <f t="shared" si="1602"/>
        <v>0</v>
      </c>
      <c r="Q1292" s="122">
        <f t="shared" si="1609"/>
        <v>0.1956</v>
      </c>
      <c r="R1292" s="130">
        <f t="shared" si="1603"/>
        <v>1.0014898430000001</v>
      </c>
      <c r="S1292" s="123">
        <f t="shared" si="1604"/>
        <v>0.63041868000000001</v>
      </c>
      <c r="T1292" s="123">
        <f t="shared" si="1605"/>
        <v>0</v>
      </c>
      <c r="U1292" s="131" t="str">
        <f t="shared" si="1591"/>
        <v>J=</v>
      </c>
      <c r="V1292" s="140">
        <f t="shared" si="1606"/>
        <v>45283</v>
      </c>
      <c r="W1292" s="4"/>
      <c r="X1292" s="4"/>
      <c r="Y1292" s="4"/>
      <c r="AD1292" s="5"/>
      <c r="AI1292" s="10"/>
      <c r="AJ1292" s="10"/>
      <c r="AK1292" s="10"/>
      <c r="AL1292" s="10"/>
      <c r="AM1292" s="10"/>
      <c r="AN1292" s="10"/>
      <c r="AO1292" s="10"/>
      <c r="AP1292" s="10"/>
      <c r="AQ1292" s="10"/>
      <c r="AR1292" s="10"/>
      <c r="AS1292" s="10"/>
      <c r="AT1292" s="10"/>
      <c r="AU1292" s="10"/>
    </row>
    <row r="1293" spans="1:47" x14ac:dyDescent="0.2">
      <c r="A1293" s="125">
        <f t="shared" si="1608"/>
        <v>45257</v>
      </c>
      <c r="B1293" s="123">
        <f t="shared" si="1592"/>
        <v>424.01303648999999</v>
      </c>
      <c r="C1293" s="3">
        <f t="shared" si="1593"/>
        <v>423.06086019999998</v>
      </c>
      <c r="D1293" s="126">
        <f t="shared" si="1594"/>
        <v>1082.104</v>
      </c>
      <c r="E1293" s="175">
        <f>IF(DAY(A1292)=$A$7,VLOOKUP(A1292,[1]A!$A$15:$C$500,3),E1292)</f>
        <v>1084.242</v>
      </c>
      <c r="F1293" s="127">
        <f t="shared" si="1595"/>
        <v>45223</v>
      </c>
      <c r="G1293" s="122">
        <f t="shared" si="1596"/>
        <v>1.9757805164752895E-3</v>
      </c>
      <c r="H1293" s="128">
        <f t="shared" si="1597"/>
        <v>4</v>
      </c>
      <c r="I1293" s="128">
        <f t="shared" si="1598"/>
        <v>30</v>
      </c>
      <c r="J1293" s="123">
        <f t="shared" si="1599"/>
        <v>1.0002632121314763</v>
      </c>
      <c r="K1293" s="123">
        <v>1</v>
      </c>
      <c r="L1293" s="123">
        <f t="shared" si="1600"/>
        <v>1.00026321</v>
      </c>
      <c r="M1293" s="123">
        <f t="shared" si="1601"/>
        <v>423.17221403999997</v>
      </c>
      <c r="N1293" s="27">
        <f t="shared" si="1610"/>
        <v>0</v>
      </c>
      <c r="O1293" s="122">
        <f t="shared" si="1607"/>
        <v>0</v>
      </c>
      <c r="P1293" s="123">
        <f t="shared" si="1602"/>
        <v>0</v>
      </c>
      <c r="Q1293" s="122">
        <f t="shared" si="1609"/>
        <v>0.1956</v>
      </c>
      <c r="R1293" s="130">
        <f t="shared" si="1603"/>
        <v>1.0019869509999999</v>
      </c>
      <c r="S1293" s="123">
        <f t="shared" si="1604"/>
        <v>0.84082245</v>
      </c>
      <c r="T1293" s="123">
        <f t="shared" si="1605"/>
        <v>0</v>
      </c>
      <c r="U1293" s="131" t="str">
        <f t="shared" si="1591"/>
        <v>J=</v>
      </c>
      <c r="V1293" s="140">
        <f t="shared" si="1606"/>
        <v>45283</v>
      </c>
      <c r="W1293" s="4"/>
      <c r="X1293" s="4"/>
      <c r="Y1293" s="4"/>
      <c r="AD1293" s="5"/>
      <c r="AI1293" s="10"/>
      <c r="AJ1293" s="10"/>
      <c r="AK1293" s="10"/>
      <c r="AL1293" s="10"/>
      <c r="AM1293" s="10"/>
      <c r="AN1293" s="10"/>
      <c r="AO1293" s="10"/>
      <c r="AP1293" s="10"/>
      <c r="AQ1293" s="10"/>
      <c r="AR1293" s="10"/>
      <c r="AS1293" s="10"/>
      <c r="AT1293" s="10"/>
      <c r="AU1293" s="10"/>
    </row>
    <row r="1294" spans="1:47" x14ac:dyDescent="0.2">
      <c r="A1294" s="125">
        <f t="shared" si="1608"/>
        <v>45258</v>
      </c>
      <c r="B1294" s="123">
        <f t="shared" si="1592"/>
        <v>424.25141368999999</v>
      </c>
      <c r="C1294" s="3">
        <f t="shared" si="1593"/>
        <v>423.06086019999998</v>
      </c>
      <c r="D1294" s="126">
        <f t="shared" si="1594"/>
        <v>1082.104</v>
      </c>
      <c r="E1294" s="175">
        <f>IF(DAY(A1293)=$A$7,VLOOKUP(A1293,[1]A!$A$15:$C$500,3),E1293)</f>
        <v>1084.242</v>
      </c>
      <c r="F1294" s="127">
        <f t="shared" si="1595"/>
        <v>45223</v>
      </c>
      <c r="G1294" s="122">
        <f t="shared" si="1596"/>
        <v>1.9757805164752895E-3</v>
      </c>
      <c r="H1294" s="128">
        <f t="shared" si="1597"/>
        <v>5</v>
      </c>
      <c r="I1294" s="128">
        <f t="shared" si="1598"/>
        <v>30</v>
      </c>
      <c r="J1294" s="123">
        <f t="shared" si="1599"/>
        <v>1.000329025988731</v>
      </c>
      <c r="K1294" s="123">
        <v>1</v>
      </c>
      <c r="L1294" s="123">
        <f t="shared" si="1600"/>
        <v>1.0003290199999999</v>
      </c>
      <c r="M1294" s="123">
        <f t="shared" si="1601"/>
        <v>423.20005567999999</v>
      </c>
      <c r="N1294" s="27">
        <f t="shared" si="1610"/>
        <v>0</v>
      </c>
      <c r="O1294" s="122">
        <f t="shared" si="1607"/>
        <v>0</v>
      </c>
      <c r="P1294" s="123">
        <f t="shared" si="1602"/>
        <v>0</v>
      </c>
      <c r="Q1294" s="122">
        <f t="shared" si="1609"/>
        <v>0.1956</v>
      </c>
      <c r="R1294" s="130">
        <f t="shared" si="1603"/>
        <v>1.0024843050000001</v>
      </c>
      <c r="S1294" s="123">
        <f t="shared" si="1604"/>
        <v>1.05135801</v>
      </c>
      <c r="T1294" s="123">
        <f t="shared" si="1605"/>
        <v>0</v>
      </c>
      <c r="U1294" s="131" t="str">
        <f t="shared" si="1591"/>
        <v>J=</v>
      </c>
      <c r="V1294" s="140">
        <f t="shared" si="1606"/>
        <v>45283</v>
      </c>
      <c r="W1294" s="4"/>
      <c r="X1294" s="4"/>
      <c r="Y1294" s="4"/>
      <c r="AD1294" s="5"/>
      <c r="AI1294" s="10"/>
      <c r="AJ1294" s="10"/>
      <c r="AK1294" s="10"/>
      <c r="AL1294" s="10"/>
      <c r="AM1294" s="10"/>
      <c r="AN1294" s="10"/>
      <c r="AO1294" s="10"/>
      <c r="AP1294" s="10"/>
      <c r="AQ1294" s="10"/>
      <c r="AR1294" s="10"/>
      <c r="AS1294" s="10"/>
      <c r="AT1294" s="10"/>
      <c r="AU1294" s="10"/>
    </row>
    <row r="1295" spans="1:47" x14ac:dyDescent="0.2">
      <c r="A1295" s="125">
        <f t="shared" si="1608"/>
        <v>45259</v>
      </c>
      <c r="B1295" s="123">
        <f t="shared" si="1592"/>
        <v>424.48992736000002</v>
      </c>
      <c r="C1295" s="3">
        <f t="shared" si="1593"/>
        <v>423.06086019999998</v>
      </c>
      <c r="D1295" s="126">
        <f t="shared" si="1594"/>
        <v>1082.104</v>
      </c>
      <c r="E1295" s="175">
        <f>IF(DAY(A1294)=$A$7,VLOOKUP(A1294,[1]A!$A$15:$C$500,3),E1294)</f>
        <v>1084.242</v>
      </c>
      <c r="F1295" s="127">
        <f t="shared" si="1595"/>
        <v>45223</v>
      </c>
      <c r="G1295" s="122">
        <f t="shared" si="1596"/>
        <v>1.9757805164752895E-3</v>
      </c>
      <c r="H1295" s="128">
        <f t="shared" si="1597"/>
        <v>6</v>
      </c>
      <c r="I1295" s="128">
        <f t="shared" si="1598"/>
        <v>30</v>
      </c>
      <c r="J1295" s="123">
        <f t="shared" si="1599"/>
        <v>1.0003948441763097</v>
      </c>
      <c r="K1295" s="123">
        <v>1</v>
      </c>
      <c r="L1295" s="123">
        <f t="shared" si="1600"/>
        <v>1.00039484</v>
      </c>
      <c r="M1295" s="123">
        <f t="shared" si="1601"/>
        <v>423.22790155000001</v>
      </c>
      <c r="N1295" s="27">
        <f t="shared" si="1610"/>
        <v>0</v>
      </c>
      <c r="O1295" s="122">
        <f t="shared" si="1607"/>
        <v>0</v>
      </c>
      <c r="P1295" s="123">
        <f t="shared" si="1602"/>
        <v>0</v>
      </c>
      <c r="Q1295" s="122">
        <f t="shared" si="1609"/>
        <v>0.1956</v>
      </c>
      <c r="R1295" s="130">
        <f t="shared" si="1603"/>
        <v>1.002981906</v>
      </c>
      <c r="S1295" s="123">
        <f t="shared" si="1604"/>
        <v>1.2620258099999999</v>
      </c>
      <c r="T1295" s="123">
        <f t="shared" si="1605"/>
        <v>0</v>
      </c>
      <c r="U1295" s="131" t="str">
        <f t="shared" si="1591"/>
        <v>J=</v>
      </c>
      <c r="V1295" s="140">
        <f t="shared" si="1606"/>
        <v>45283</v>
      </c>
      <c r="W1295" s="4"/>
      <c r="X1295" s="4"/>
      <c r="Y1295" s="4"/>
      <c r="AD1295" s="5"/>
      <c r="AI1295" s="10"/>
      <c r="AJ1295" s="10"/>
      <c r="AK1295" s="10"/>
      <c r="AL1295" s="10"/>
      <c r="AM1295" s="10"/>
      <c r="AN1295" s="10"/>
      <c r="AO1295" s="10"/>
      <c r="AP1295" s="10"/>
      <c r="AQ1295" s="10"/>
      <c r="AR1295" s="10"/>
      <c r="AS1295" s="10"/>
      <c r="AT1295" s="10"/>
      <c r="AU1295" s="10"/>
    </row>
    <row r="1296" spans="1:47" x14ac:dyDescent="0.2">
      <c r="A1296" s="125">
        <f t="shared" si="1608"/>
        <v>45260</v>
      </c>
      <c r="B1296" s="123">
        <f t="shared" si="1592"/>
        <v>424.72857329000004</v>
      </c>
      <c r="C1296" s="3">
        <f t="shared" si="1593"/>
        <v>423.06086019999998</v>
      </c>
      <c r="D1296" s="126">
        <f t="shared" si="1594"/>
        <v>1082.104</v>
      </c>
      <c r="E1296" s="175">
        <f>IF(DAY(A1295)=$A$7,VLOOKUP(A1295,[1]A!$A$15:$C$500,3),E1295)</f>
        <v>1084.242</v>
      </c>
      <c r="F1296" s="127">
        <f t="shared" si="1595"/>
        <v>45223</v>
      </c>
      <c r="G1296" s="122">
        <f t="shared" si="1596"/>
        <v>1.9757805164752895E-3</v>
      </c>
      <c r="H1296" s="128">
        <f t="shared" si="1597"/>
        <v>7</v>
      </c>
      <c r="I1296" s="128">
        <f t="shared" si="1598"/>
        <v>30</v>
      </c>
      <c r="J1296" s="123">
        <f t="shared" si="1599"/>
        <v>1.0004606666944973</v>
      </c>
      <c r="K1296" s="123">
        <v>1</v>
      </c>
      <c r="L1296" s="123">
        <f t="shared" si="1600"/>
        <v>1.0004606599999999</v>
      </c>
      <c r="M1296" s="123">
        <f t="shared" si="1601"/>
        <v>423.25574741000003</v>
      </c>
      <c r="N1296" s="27">
        <f t="shared" si="1610"/>
        <v>0</v>
      </c>
      <c r="O1296" s="122">
        <f t="shared" si="1607"/>
        <v>0</v>
      </c>
      <c r="P1296" s="123">
        <f t="shared" si="1602"/>
        <v>0</v>
      </c>
      <c r="Q1296" s="122">
        <f t="shared" si="1609"/>
        <v>0.1956</v>
      </c>
      <c r="R1296" s="130">
        <f t="shared" si="1603"/>
        <v>1.003479754</v>
      </c>
      <c r="S1296" s="123">
        <f t="shared" si="1604"/>
        <v>1.47282588</v>
      </c>
      <c r="T1296" s="123">
        <f t="shared" si="1605"/>
        <v>0</v>
      </c>
      <c r="U1296" s="131" t="str">
        <f t="shared" si="1591"/>
        <v>J=</v>
      </c>
      <c r="V1296" s="140">
        <f t="shared" si="1606"/>
        <v>45283</v>
      </c>
      <c r="W1296" s="4"/>
      <c r="X1296" s="4"/>
      <c r="Y1296" s="4"/>
      <c r="AD1296" s="5"/>
      <c r="AI1296" s="10"/>
      <c r="AJ1296" s="10"/>
      <c r="AK1296" s="10"/>
      <c r="AL1296" s="10"/>
      <c r="AM1296" s="10"/>
      <c r="AN1296" s="10"/>
      <c r="AO1296" s="10"/>
      <c r="AP1296" s="10"/>
      <c r="AQ1296" s="10"/>
      <c r="AR1296" s="10"/>
      <c r="AS1296" s="10"/>
      <c r="AT1296" s="10"/>
      <c r="AU1296" s="10"/>
    </row>
    <row r="1297" spans="1:47" x14ac:dyDescent="0.2">
      <c r="A1297" s="125">
        <f t="shared" si="1608"/>
        <v>45261</v>
      </c>
      <c r="B1297" s="123">
        <f t="shared" si="1592"/>
        <v>424.96735616000001</v>
      </c>
      <c r="C1297" s="3">
        <f t="shared" si="1593"/>
        <v>423.06086019999998</v>
      </c>
      <c r="D1297" s="126">
        <f t="shared" si="1594"/>
        <v>1082.104</v>
      </c>
      <c r="E1297" s="175">
        <f>IF(DAY(A1296)=$A$7,VLOOKUP(A1296,[1]A!$A$15:$C$500,3),E1296)</f>
        <v>1084.242</v>
      </c>
      <c r="F1297" s="127">
        <f t="shared" si="1595"/>
        <v>45223</v>
      </c>
      <c r="G1297" s="122">
        <f t="shared" si="1596"/>
        <v>1.9757805164752895E-3</v>
      </c>
      <c r="H1297" s="128">
        <f t="shared" si="1597"/>
        <v>8</v>
      </c>
      <c r="I1297" s="128">
        <f t="shared" si="1598"/>
        <v>30</v>
      </c>
      <c r="J1297" s="123">
        <f t="shared" si="1599"/>
        <v>1.0005264935435787</v>
      </c>
      <c r="K1297" s="123">
        <v>1</v>
      </c>
      <c r="L1297" s="123">
        <f t="shared" si="1600"/>
        <v>1.0005264899999999</v>
      </c>
      <c r="M1297" s="123">
        <f t="shared" si="1601"/>
        <v>423.28359750999999</v>
      </c>
      <c r="N1297" s="27">
        <f t="shared" si="1610"/>
        <v>0</v>
      </c>
      <c r="O1297" s="122">
        <f t="shared" si="1607"/>
        <v>0</v>
      </c>
      <c r="P1297" s="123">
        <f t="shared" si="1602"/>
        <v>0</v>
      </c>
      <c r="Q1297" s="122">
        <f t="shared" si="1609"/>
        <v>0.1956</v>
      </c>
      <c r="R1297" s="130">
        <f t="shared" si="1603"/>
        <v>1.0039778500000001</v>
      </c>
      <c r="S1297" s="123">
        <f t="shared" si="1604"/>
        <v>1.6837586499999999</v>
      </c>
      <c r="T1297" s="123">
        <f t="shared" si="1605"/>
        <v>0</v>
      </c>
      <c r="U1297" s="131" t="str">
        <f t="shared" si="1591"/>
        <v>J=</v>
      </c>
      <c r="V1297" s="140">
        <f t="shared" si="1606"/>
        <v>45283</v>
      </c>
      <c r="W1297" s="4"/>
      <c r="X1297" s="4"/>
      <c r="Y1297" s="4"/>
      <c r="AD1297" s="5"/>
      <c r="AI1297" s="10"/>
      <c r="AJ1297" s="10"/>
      <c r="AK1297" s="10"/>
      <c r="AL1297" s="10"/>
      <c r="AM1297" s="10"/>
      <c r="AN1297" s="10"/>
      <c r="AO1297" s="10"/>
      <c r="AP1297" s="10"/>
      <c r="AQ1297" s="10"/>
      <c r="AR1297" s="10"/>
      <c r="AS1297" s="10"/>
      <c r="AT1297" s="10"/>
      <c r="AU1297" s="10"/>
    </row>
    <row r="1298" spans="1:47" x14ac:dyDescent="0.2">
      <c r="A1298" s="125">
        <f t="shared" si="1608"/>
        <v>45262</v>
      </c>
      <c r="B1298" s="123">
        <f t="shared" si="1592"/>
        <v>425.20627091</v>
      </c>
      <c r="C1298" s="3">
        <f t="shared" si="1593"/>
        <v>423.06086019999998</v>
      </c>
      <c r="D1298" s="126">
        <f t="shared" si="1594"/>
        <v>1082.104</v>
      </c>
      <c r="E1298" s="175">
        <f>IF(DAY(A1297)=$A$7,VLOOKUP(A1297,[1]A!$A$15:$C$500,3),E1297)</f>
        <v>1084.242</v>
      </c>
      <c r="F1298" s="127">
        <f t="shared" si="1595"/>
        <v>45223</v>
      </c>
      <c r="G1298" s="122">
        <f t="shared" si="1596"/>
        <v>1.9757805164752895E-3</v>
      </c>
      <c r="H1298" s="128">
        <f t="shared" si="1597"/>
        <v>9</v>
      </c>
      <c r="I1298" s="128">
        <f t="shared" si="1598"/>
        <v>30</v>
      </c>
      <c r="J1298" s="123">
        <f t="shared" si="1599"/>
        <v>1.0005923247238391</v>
      </c>
      <c r="K1298" s="123">
        <v>1</v>
      </c>
      <c r="L1298" s="123">
        <f t="shared" si="1600"/>
        <v>1.00059232</v>
      </c>
      <c r="M1298" s="123">
        <f t="shared" si="1601"/>
        <v>423.31144760000001</v>
      </c>
      <c r="N1298" s="27">
        <f t="shared" si="1610"/>
        <v>0</v>
      </c>
      <c r="O1298" s="122">
        <f t="shared" si="1607"/>
        <v>0</v>
      </c>
      <c r="P1298" s="123">
        <f t="shared" si="1602"/>
        <v>0</v>
      </c>
      <c r="Q1298" s="122">
        <f t="shared" si="1609"/>
        <v>0.1956</v>
      </c>
      <c r="R1298" s="130">
        <f t="shared" si="1603"/>
        <v>1.004476192</v>
      </c>
      <c r="S1298" s="123">
        <f t="shared" si="1604"/>
        <v>1.89482331</v>
      </c>
      <c r="T1298" s="123">
        <f t="shared" si="1605"/>
        <v>0</v>
      </c>
      <c r="U1298" s="131" t="str">
        <f t="shared" si="1591"/>
        <v>J=</v>
      </c>
      <c r="V1298" s="140">
        <f t="shared" si="1606"/>
        <v>45283</v>
      </c>
      <c r="W1298" s="4"/>
      <c r="X1298" s="4"/>
      <c r="Y1298" s="4"/>
      <c r="AD1298" s="5"/>
      <c r="AI1298" s="10"/>
      <c r="AJ1298" s="10"/>
      <c r="AK1298" s="10"/>
      <c r="AL1298" s="10"/>
      <c r="AM1298" s="10"/>
      <c r="AN1298" s="10"/>
      <c r="AO1298" s="10"/>
      <c r="AP1298" s="10"/>
      <c r="AQ1298" s="10"/>
      <c r="AR1298" s="10"/>
      <c r="AS1298" s="10"/>
      <c r="AT1298" s="10"/>
      <c r="AU1298" s="10"/>
    </row>
    <row r="1299" spans="1:47" x14ac:dyDescent="0.2">
      <c r="A1299" s="125">
        <f t="shared" si="1608"/>
        <v>45263</v>
      </c>
      <c r="B1299" s="123">
        <f t="shared" si="1592"/>
        <v>425.44532265999999</v>
      </c>
      <c r="C1299" s="3">
        <f t="shared" si="1593"/>
        <v>423.06086019999998</v>
      </c>
      <c r="D1299" s="126">
        <f t="shared" si="1594"/>
        <v>1082.104</v>
      </c>
      <c r="E1299" s="175">
        <f>IF(DAY(A1298)=$A$7,VLOOKUP(A1298,[1]A!$A$15:$C$500,3),E1298)</f>
        <v>1084.242</v>
      </c>
      <c r="F1299" s="127">
        <f t="shared" si="1595"/>
        <v>45223</v>
      </c>
      <c r="G1299" s="122">
        <f t="shared" si="1596"/>
        <v>1.9757805164752895E-3</v>
      </c>
      <c r="H1299" s="128">
        <f t="shared" si="1597"/>
        <v>10</v>
      </c>
      <c r="I1299" s="128">
        <f t="shared" si="1598"/>
        <v>30</v>
      </c>
      <c r="J1299" s="123">
        <f t="shared" si="1599"/>
        <v>1.0006581602355633</v>
      </c>
      <c r="K1299" s="123">
        <v>1</v>
      </c>
      <c r="L1299" s="123">
        <f t="shared" si="1600"/>
        <v>1.00065816</v>
      </c>
      <c r="M1299" s="123">
        <f t="shared" si="1601"/>
        <v>423.33930192999998</v>
      </c>
      <c r="N1299" s="27">
        <f t="shared" si="1610"/>
        <v>0</v>
      </c>
      <c r="O1299" s="122">
        <f t="shared" si="1607"/>
        <v>0</v>
      </c>
      <c r="P1299" s="123">
        <f t="shared" si="1602"/>
        <v>0</v>
      </c>
      <c r="Q1299" s="122">
        <f t="shared" si="1609"/>
        <v>0.1956</v>
      </c>
      <c r="R1299" s="130">
        <f t="shared" si="1603"/>
        <v>1.0049747819999999</v>
      </c>
      <c r="S1299" s="123">
        <f t="shared" si="1604"/>
        <v>2.10602073</v>
      </c>
      <c r="T1299" s="123">
        <f t="shared" si="1605"/>
        <v>0</v>
      </c>
      <c r="U1299" s="131" t="str">
        <f t="shared" si="1591"/>
        <v>J=</v>
      </c>
      <c r="V1299" s="140">
        <f t="shared" si="1606"/>
        <v>45283</v>
      </c>
      <c r="W1299" s="4"/>
      <c r="X1299" s="4"/>
      <c r="Y1299" s="4"/>
      <c r="AD1299" s="5"/>
      <c r="AI1299" s="10"/>
      <c r="AJ1299" s="10"/>
      <c r="AK1299" s="10"/>
      <c r="AL1299" s="10"/>
      <c r="AM1299" s="10"/>
      <c r="AN1299" s="10"/>
      <c r="AO1299" s="10"/>
      <c r="AP1299" s="10"/>
      <c r="AQ1299" s="10"/>
      <c r="AR1299" s="10"/>
      <c r="AS1299" s="10"/>
      <c r="AT1299" s="10"/>
      <c r="AU1299" s="10"/>
    </row>
    <row r="1300" spans="1:47" x14ac:dyDescent="0.2">
      <c r="A1300" s="125">
        <f t="shared" si="1608"/>
        <v>45264</v>
      </c>
      <c r="B1300" s="123">
        <f t="shared" si="1592"/>
        <v>425.68450676999998</v>
      </c>
      <c r="C1300" s="3">
        <f t="shared" si="1593"/>
        <v>423.06086019999998</v>
      </c>
      <c r="D1300" s="126">
        <f t="shared" si="1594"/>
        <v>1082.104</v>
      </c>
      <c r="E1300" s="175">
        <f>IF(DAY(A1299)=$A$7,VLOOKUP(A1299,[1]A!$A$15:$C$500,3),E1299)</f>
        <v>1084.242</v>
      </c>
      <c r="F1300" s="127">
        <f t="shared" si="1595"/>
        <v>45223</v>
      </c>
      <c r="G1300" s="122">
        <f t="shared" si="1596"/>
        <v>1.9757805164752895E-3</v>
      </c>
      <c r="H1300" s="128">
        <f t="shared" si="1597"/>
        <v>11</v>
      </c>
      <c r="I1300" s="128">
        <f t="shared" si="1598"/>
        <v>30</v>
      </c>
      <c r="J1300" s="123">
        <f t="shared" si="1599"/>
        <v>1.0007240000790363</v>
      </c>
      <c r="K1300" s="123">
        <v>1</v>
      </c>
      <c r="L1300" s="123">
        <f t="shared" si="1600"/>
        <v>1.0007239999999999</v>
      </c>
      <c r="M1300" s="123">
        <f t="shared" si="1601"/>
        <v>423.36715626</v>
      </c>
      <c r="N1300" s="27">
        <f t="shared" si="1610"/>
        <v>0</v>
      </c>
      <c r="O1300" s="122">
        <f t="shared" si="1607"/>
        <v>0</v>
      </c>
      <c r="P1300" s="123">
        <f t="shared" si="1602"/>
        <v>0</v>
      </c>
      <c r="Q1300" s="122">
        <f t="shared" si="1609"/>
        <v>0.1956</v>
      </c>
      <c r="R1300" s="130">
        <f t="shared" si="1603"/>
        <v>1.005473619</v>
      </c>
      <c r="S1300" s="123">
        <f t="shared" si="1604"/>
        <v>2.3173505099999998</v>
      </c>
      <c r="T1300" s="123">
        <f t="shared" si="1605"/>
        <v>0</v>
      </c>
      <c r="U1300" s="131" t="str">
        <f t="shared" si="1591"/>
        <v>J=</v>
      </c>
      <c r="V1300" s="140">
        <f t="shared" si="1606"/>
        <v>45283</v>
      </c>
      <c r="W1300" s="4"/>
      <c r="X1300" s="4"/>
      <c r="Y1300" s="4"/>
      <c r="AD1300" s="5"/>
      <c r="AI1300" s="10"/>
      <c r="AJ1300" s="10"/>
      <c r="AK1300" s="10"/>
      <c r="AL1300" s="10"/>
      <c r="AM1300" s="10"/>
      <c r="AN1300" s="10"/>
      <c r="AO1300" s="10"/>
      <c r="AP1300" s="10"/>
      <c r="AQ1300" s="10"/>
      <c r="AR1300" s="10"/>
      <c r="AS1300" s="10"/>
      <c r="AT1300" s="10"/>
      <c r="AU1300" s="10"/>
    </row>
    <row r="1301" spans="1:47" x14ac:dyDescent="0.2">
      <c r="A1301" s="125">
        <f t="shared" si="1608"/>
        <v>45265</v>
      </c>
      <c r="B1301" s="123">
        <f t="shared" si="1592"/>
        <v>425.92382365000003</v>
      </c>
      <c r="C1301" s="3">
        <f t="shared" si="1593"/>
        <v>423.06086019999998</v>
      </c>
      <c r="D1301" s="126">
        <f t="shared" si="1594"/>
        <v>1082.104</v>
      </c>
      <c r="E1301" s="175">
        <f>IF(DAY(A1300)=$A$7,VLOOKUP(A1300,[1]A!$A$15:$C$500,3),E1300)</f>
        <v>1084.242</v>
      </c>
      <c r="F1301" s="127">
        <f t="shared" si="1595"/>
        <v>45223</v>
      </c>
      <c r="G1301" s="122">
        <f t="shared" si="1596"/>
        <v>1.9757805164752895E-3</v>
      </c>
      <c r="H1301" s="128">
        <f t="shared" si="1597"/>
        <v>12</v>
      </c>
      <c r="I1301" s="128">
        <f t="shared" si="1598"/>
        <v>30</v>
      </c>
      <c r="J1301" s="123">
        <f t="shared" si="1599"/>
        <v>1.0007898442545429</v>
      </c>
      <c r="K1301" s="123">
        <v>1</v>
      </c>
      <c r="L1301" s="123">
        <f t="shared" si="1600"/>
        <v>1.0007898399999999</v>
      </c>
      <c r="M1301" s="123">
        <f t="shared" si="1601"/>
        <v>423.39501058000002</v>
      </c>
      <c r="N1301" s="27">
        <f t="shared" si="1610"/>
        <v>0</v>
      </c>
      <c r="O1301" s="122">
        <f t="shared" si="1607"/>
        <v>0</v>
      </c>
      <c r="P1301" s="123">
        <f t="shared" si="1602"/>
        <v>0</v>
      </c>
      <c r="Q1301" s="122">
        <f t="shared" si="1609"/>
        <v>0.1956</v>
      </c>
      <c r="R1301" s="130">
        <f t="shared" si="1603"/>
        <v>1.0059727039999999</v>
      </c>
      <c r="S1301" s="123">
        <f t="shared" si="1604"/>
        <v>2.52881307</v>
      </c>
      <c r="T1301" s="123">
        <f t="shared" si="1605"/>
        <v>0</v>
      </c>
      <c r="U1301" s="131" t="str">
        <f t="shared" si="1591"/>
        <v>J=</v>
      </c>
      <c r="V1301" s="140">
        <f t="shared" si="1606"/>
        <v>45283</v>
      </c>
      <c r="W1301" s="4"/>
      <c r="X1301" s="4"/>
      <c r="Y1301" s="4"/>
      <c r="AD1301" s="5"/>
      <c r="AI1301" s="12"/>
      <c r="AJ1301" s="12"/>
      <c r="AK1301" s="12"/>
      <c r="AL1301" s="12"/>
      <c r="AM1301" s="12"/>
      <c r="AN1301" s="12"/>
      <c r="AO1301" s="12"/>
      <c r="AP1301" s="12"/>
      <c r="AQ1301" s="12"/>
      <c r="AR1301" s="12"/>
      <c r="AS1301" s="12"/>
      <c r="AT1301" s="12"/>
      <c r="AU1301" s="12"/>
    </row>
    <row r="1302" spans="1:47" x14ac:dyDescent="0.2">
      <c r="A1302" s="125">
        <f t="shared" si="1608"/>
        <v>45266</v>
      </c>
      <c r="B1302" s="123">
        <f t="shared" si="1592"/>
        <v>426.16327760999997</v>
      </c>
      <c r="C1302" s="3">
        <f t="shared" si="1593"/>
        <v>423.06086019999998</v>
      </c>
      <c r="D1302" s="126">
        <f t="shared" si="1594"/>
        <v>1082.104</v>
      </c>
      <c r="E1302" s="175">
        <f>IF(DAY(A1301)=$A$7,VLOOKUP(A1301,[1]A!$A$15:$C$500,3),E1301)</f>
        <v>1084.242</v>
      </c>
      <c r="F1302" s="127">
        <f t="shared" si="1595"/>
        <v>45223</v>
      </c>
      <c r="G1302" s="122">
        <f t="shared" si="1596"/>
        <v>1.9757805164752895E-3</v>
      </c>
      <c r="H1302" s="128">
        <f t="shared" si="1597"/>
        <v>13</v>
      </c>
      <c r="I1302" s="128">
        <f t="shared" si="1598"/>
        <v>30</v>
      </c>
      <c r="J1302" s="123">
        <f t="shared" si="1599"/>
        <v>1.0008556927623686</v>
      </c>
      <c r="K1302" s="123">
        <v>1</v>
      </c>
      <c r="L1302" s="123">
        <f t="shared" si="1600"/>
        <v>1.0008556900000001</v>
      </c>
      <c r="M1302" s="123">
        <f t="shared" si="1601"/>
        <v>423.42286913999999</v>
      </c>
      <c r="N1302" s="27">
        <f t="shared" si="1610"/>
        <v>0</v>
      </c>
      <c r="O1302" s="122">
        <f t="shared" si="1607"/>
        <v>0</v>
      </c>
      <c r="P1302" s="123">
        <f t="shared" si="1602"/>
        <v>0</v>
      </c>
      <c r="Q1302" s="122">
        <f t="shared" si="1609"/>
        <v>0.1956</v>
      </c>
      <c r="R1302" s="130">
        <f t="shared" si="1603"/>
        <v>1.006472037</v>
      </c>
      <c r="S1302" s="123">
        <f t="shared" si="1604"/>
        <v>2.7404084700000002</v>
      </c>
      <c r="T1302" s="123">
        <f t="shared" si="1605"/>
        <v>0</v>
      </c>
      <c r="U1302" s="131" t="str">
        <f t="shared" si="1591"/>
        <v>J=</v>
      </c>
      <c r="V1302" s="140">
        <f t="shared" si="1606"/>
        <v>45283</v>
      </c>
      <c r="W1302" s="4"/>
      <c r="X1302" s="4"/>
      <c r="Y1302" s="4"/>
      <c r="AD1302" s="5"/>
      <c r="AI1302" s="13"/>
      <c r="AJ1302" s="13"/>
      <c r="AK1302" s="13"/>
      <c r="AL1302" s="13"/>
      <c r="AM1302" s="13"/>
      <c r="AN1302" s="13"/>
      <c r="AO1302" s="13"/>
      <c r="AP1302" s="13"/>
      <c r="AQ1302" s="13"/>
      <c r="AR1302" s="13"/>
      <c r="AS1302" s="13"/>
      <c r="AT1302" s="13"/>
      <c r="AU1302" s="13"/>
    </row>
    <row r="1303" spans="1:47" x14ac:dyDescent="0.2">
      <c r="A1303" s="125">
        <f t="shared" si="1608"/>
        <v>45267</v>
      </c>
      <c r="B1303" s="123">
        <f t="shared" si="1592"/>
        <v>426.40286399000001</v>
      </c>
      <c r="C1303" s="3">
        <f t="shared" si="1593"/>
        <v>423.06086019999998</v>
      </c>
      <c r="D1303" s="126">
        <f t="shared" si="1594"/>
        <v>1082.104</v>
      </c>
      <c r="E1303" s="175">
        <f>IF(DAY(A1302)=$A$7,VLOOKUP(A1302,[1]A!$A$15:$C$500,3),E1302)</f>
        <v>1084.242</v>
      </c>
      <c r="F1303" s="127">
        <f t="shared" si="1595"/>
        <v>45223</v>
      </c>
      <c r="G1303" s="122">
        <f t="shared" si="1596"/>
        <v>1.9757805164752895E-3</v>
      </c>
      <c r="H1303" s="128">
        <f t="shared" si="1597"/>
        <v>14</v>
      </c>
      <c r="I1303" s="128">
        <f t="shared" si="1598"/>
        <v>30</v>
      </c>
      <c r="J1303" s="123">
        <f t="shared" si="1599"/>
        <v>1.000921545602798</v>
      </c>
      <c r="K1303" s="123">
        <v>1</v>
      </c>
      <c r="L1303" s="123">
        <f t="shared" si="1600"/>
        <v>1.00092154</v>
      </c>
      <c r="M1303" s="123">
        <f t="shared" si="1601"/>
        <v>423.45072770000002</v>
      </c>
      <c r="N1303" s="27">
        <f t="shared" si="1610"/>
        <v>0</v>
      </c>
      <c r="O1303" s="122">
        <f t="shared" si="1607"/>
        <v>0</v>
      </c>
      <c r="P1303" s="123">
        <f t="shared" si="1602"/>
        <v>0</v>
      </c>
      <c r="Q1303" s="122">
        <f t="shared" si="1609"/>
        <v>0.1956</v>
      </c>
      <c r="R1303" s="130">
        <f t="shared" si="1603"/>
        <v>1.006971617</v>
      </c>
      <c r="S1303" s="123">
        <f t="shared" si="1604"/>
        <v>2.9521362899999999</v>
      </c>
      <c r="T1303" s="123">
        <f t="shared" si="1605"/>
        <v>0</v>
      </c>
      <c r="U1303" s="131" t="str">
        <f t="shared" si="1591"/>
        <v>J=</v>
      </c>
      <c r="V1303" s="140">
        <f t="shared" si="1606"/>
        <v>45283</v>
      </c>
      <c r="W1303" s="4"/>
      <c r="X1303" s="4"/>
      <c r="Y1303" s="4"/>
      <c r="AD1303" s="5"/>
      <c r="AI1303" s="13"/>
      <c r="AJ1303" s="13"/>
      <c r="AK1303" s="13"/>
      <c r="AL1303" s="13"/>
      <c r="AM1303" s="13"/>
      <c r="AN1303" s="13"/>
      <c r="AO1303" s="13"/>
      <c r="AP1303" s="13"/>
      <c r="AQ1303" s="13"/>
      <c r="AR1303" s="13"/>
      <c r="AS1303" s="13"/>
      <c r="AT1303" s="13"/>
      <c r="AU1303" s="13"/>
    </row>
    <row r="1304" spans="1:47" x14ac:dyDescent="0.2">
      <c r="A1304" s="125">
        <f t="shared" si="1608"/>
        <v>45268</v>
      </c>
      <c r="B1304" s="123">
        <f t="shared" si="1592"/>
        <v>426.64258790999997</v>
      </c>
      <c r="C1304" s="3">
        <f t="shared" si="1593"/>
        <v>423.06086019999998</v>
      </c>
      <c r="D1304" s="126">
        <f t="shared" si="1594"/>
        <v>1082.104</v>
      </c>
      <c r="E1304" s="175">
        <f>IF(DAY(A1303)=$A$7,VLOOKUP(A1303,[1]A!$A$15:$C$500,3),E1303)</f>
        <v>1084.242</v>
      </c>
      <c r="F1304" s="127">
        <f t="shared" si="1595"/>
        <v>45223</v>
      </c>
      <c r="G1304" s="122">
        <f t="shared" si="1596"/>
        <v>1.9757805164752895E-3</v>
      </c>
      <c r="H1304" s="128">
        <f t="shared" si="1597"/>
        <v>15</v>
      </c>
      <c r="I1304" s="128">
        <f t="shared" si="1598"/>
        <v>30</v>
      </c>
      <c r="J1304" s="123">
        <f t="shared" si="1599"/>
        <v>1.0009874027761165</v>
      </c>
      <c r="K1304" s="123">
        <v>1</v>
      </c>
      <c r="L1304" s="123">
        <f t="shared" si="1600"/>
        <v>1.0009874000000001</v>
      </c>
      <c r="M1304" s="123">
        <f t="shared" si="1601"/>
        <v>423.47859048999999</v>
      </c>
      <c r="N1304" s="27">
        <f t="shared" si="1610"/>
        <v>0</v>
      </c>
      <c r="O1304" s="122">
        <f t="shared" si="1607"/>
        <v>0</v>
      </c>
      <c r="P1304" s="123">
        <f t="shared" si="1602"/>
        <v>0</v>
      </c>
      <c r="Q1304" s="122">
        <f t="shared" si="1609"/>
        <v>0.1956</v>
      </c>
      <c r="R1304" s="130">
        <f t="shared" si="1603"/>
        <v>1.007471446</v>
      </c>
      <c r="S1304" s="123">
        <f t="shared" si="1604"/>
        <v>3.1639974199999998</v>
      </c>
      <c r="T1304" s="123">
        <f t="shared" si="1605"/>
        <v>0</v>
      </c>
      <c r="U1304" s="131" t="str">
        <f t="shared" si="1591"/>
        <v>J=</v>
      </c>
      <c r="V1304" s="140">
        <f t="shared" si="1606"/>
        <v>45283</v>
      </c>
      <c r="W1304" s="4"/>
      <c r="X1304" s="4"/>
      <c r="Y1304" s="4"/>
      <c r="AD1304" s="5"/>
      <c r="AI1304" s="13"/>
      <c r="AJ1304" s="13"/>
      <c r="AK1304" s="13"/>
      <c r="AL1304" s="13"/>
      <c r="AM1304" s="13"/>
      <c r="AN1304" s="13"/>
      <c r="AO1304" s="13"/>
      <c r="AP1304" s="13"/>
      <c r="AQ1304" s="13"/>
      <c r="AR1304" s="13"/>
      <c r="AS1304" s="13"/>
      <c r="AT1304" s="13"/>
      <c r="AU1304" s="13"/>
    </row>
    <row r="1305" spans="1:47" x14ac:dyDescent="0.2">
      <c r="A1305" s="125">
        <f t="shared" si="1608"/>
        <v>45269</v>
      </c>
      <c r="B1305" s="123">
        <f t="shared" si="1592"/>
        <v>426.88244471000002</v>
      </c>
      <c r="C1305" s="3">
        <f t="shared" si="1593"/>
        <v>423.06086019999998</v>
      </c>
      <c r="D1305" s="126">
        <f t="shared" si="1594"/>
        <v>1082.104</v>
      </c>
      <c r="E1305" s="175">
        <f>IF(DAY(A1304)=$A$7,VLOOKUP(A1304,[1]A!$A$15:$C$500,3),E1304)</f>
        <v>1084.242</v>
      </c>
      <c r="F1305" s="127">
        <f t="shared" si="1595"/>
        <v>45223</v>
      </c>
      <c r="G1305" s="122">
        <f t="shared" si="1596"/>
        <v>1.9757805164752895E-3</v>
      </c>
      <c r="H1305" s="128">
        <f t="shared" si="1597"/>
        <v>16</v>
      </c>
      <c r="I1305" s="128">
        <f t="shared" si="1598"/>
        <v>30</v>
      </c>
      <c r="J1305" s="123">
        <f t="shared" si="1599"/>
        <v>1.0010532642826091</v>
      </c>
      <c r="K1305" s="123">
        <v>1</v>
      </c>
      <c r="L1305" s="123">
        <f t="shared" si="1600"/>
        <v>1.0010532599999999</v>
      </c>
      <c r="M1305" s="123">
        <f t="shared" si="1601"/>
        <v>423.50645328000002</v>
      </c>
      <c r="N1305" s="27">
        <f t="shared" si="1610"/>
        <v>0</v>
      </c>
      <c r="O1305" s="122">
        <f t="shared" si="1607"/>
        <v>0</v>
      </c>
      <c r="P1305" s="123">
        <f t="shared" si="1602"/>
        <v>0</v>
      </c>
      <c r="Q1305" s="122">
        <f t="shared" si="1609"/>
        <v>0.1956</v>
      </c>
      <c r="R1305" s="130">
        <f t="shared" si="1603"/>
        <v>1.0079715229999999</v>
      </c>
      <c r="S1305" s="123">
        <f t="shared" si="1604"/>
        <v>3.37599143</v>
      </c>
      <c r="T1305" s="123">
        <f t="shared" si="1605"/>
        <v>0</v>
      </c>
      <c r="U1305" s="131" t="str">
        <f t="shared" si="1591"/>
        <v>J=</v>
      </c>
      <c r="V1305" s="140">
        <f t="shared" si="1606"/>
        <v>45283</v>
      </c>
      <c r="W1305" s="4"/>
      <c r="X1305" s="4"/>
      <c r="Y1305" s="4"/>
      <c r="AD1305" s="5"/>
      <c r="AI1305" s="13"/>
      <c r="AJ1305" s="13"/>
      <c r="AK1305" s="13"/>
      <c r="AL1305" s="13"/>
      <c r="AM1305" s="13"/>
      <c r="AN1305" s="13"/>
      <c r="AO1305" s="13"/>
      <c r="AP1305" s="13"/>
      <c r="AQ1305" s="13"/>
      <c r="AR1305" s="13"/>
      <c r="AS1305" s="13"/>
      <c r="AT1305" s="13"/>
      <c r="AU1305" s="13"/>
    </row>
    <row r="1306" spans="1:47" x14ac:dyDescent="0.2">
      <c r="A1306" s="125">
        <f t="shared" si="1608"/>
        <v>45270</v>
      </c>
      <c r="B1306" s="123">
        <f t="shared" si="1592"/>
        <v>427.12243825999997</v>
      </c>
      <c r="C1306" s="3">
        <f t="shared" si="1593"/>
        <v>423.06086019999998</v>
      </c>
      <c r="D1306" s="126">
        <f t="shared" si="1594"/>
        <v>1082.104</v>
      </c>
      <c r="E1306" s="175">
        <f>IF(DAY(A1305)=$A$7,VLOOKUP(A1305,[1]A!$A$15:$C$500,3),E1305)</f>
        <v>1084.242</v>
      </c>
      <c r="F1306" s="127">
        <f t="shared" si="1595"/>
        <v>45223</v>
      </c>
      <c r="G1306" s="122">
        <f t="shared" si="1596"/>
        <v>1.9757805164752895E-3</v>
      </c>
      <c r="H1306" s="128">
        <f t="shared" si="1597"/>
        <v>17</v>
      </c>
      <c r="I1306" s="128">
        <f t="shared" si="1598"/>
        <v>30</v>
      </c>
      <c r="J1306" s="123">
        <f t="shared" si="1599"/>
        <v>1.0011191301225608</v>
      </c>
      <c r="K1306" s="123">
        <v>1</v>
      </c>
      <c r="L1306" s="123">
        <f t="shared" si="1600"/>
        <v>1.00111913</v>
      </c>
      <c r="M1306" s="123">
        <f t="shared" si="1601"/>
        <v>423.53432029999999</v>
      </c>
      <c r="N1306" s="27">
        <f t="shared" si="1610"/>
        <v>0</v>
      </c>
      <c r="O1306" s="122">
        <f t="shared" si="1607"/>
        <v>0</v>
      </c>
      <c r="P1306" s="123">
        <f t="shared" si="1602"/>
        <v>0</v>
      </c>
      <c r="Q1306" s="122">
        <f t="shared" si="1609"/>
        <v>0.1956</v>
      </c>
      <c r="R1306" s="130">
        <f t="shared" si="1603"/>
        <v>1.008471847</v>
      </c>
      <c r="S1306" s="123">
        <f t="shared" si="1604"/>
        <v>3.5881179599999999</v>
      </c>
      <c r="T1306" s="123">
        <f t="shared" si="1605"/>
        <v>0</v>
      </c>
      <c r="U1306" s="131" t="str">
        <f t="shared" si="1591"/>
        <v>J=</v>
      </c>
      <c r="V1306" s="140">
        <f t="shared" si="1606"/>
        <v>45283</v>
      </c>
      <c r="W1306" s="4"/>
      <c r="X1306" s="4"/>
      <c r="Y1306" s="4"/>
      <c r="AD1306" s="5"/>
      <c r="AI1306" s="13"/>
      <c r="AJ1306" s="13"/>
      <c r="AK1306" s="13"/>
      <c r="AL1306" s="13"/>
      <c r="AM1306" s="13"/>
      <c r="AN1306" s="13"/>
      <c r="AO1306" s="13"/>
      <c r="AP1306" s="13"/>
      <c r="AQ1306" s="13"/>
      <c r="AR1306" s="13"/>
      <c r="AS1306" s="13"/>
      <c r="AT1306" s="13"/>
      <c r="AU1306" s="13"/>
    </row>
    <row r="1307" spans="1:47" x14ac:dyDescent="0.2">
      <c r="A1307" s="125">
        <f t="shared" si="1608"/>
        <v>45271</v>
      </c>
      <c r="B1307" s="123">
        <f t="shared" si="1592"/>
        <v>427.36256557000002</v>
      </c>
      <c r="C1307" s="3">
        <f t="shared" si="1593"/>
        <v>423.06086019999998</v>
      </c>
      <c r="D1307" s="126">
        <f t="shared" si="1594"/>
        <v>1082.104</v>
      </c>
      <c r="E1307" s="175">
        <f>IF(DAY(A1306)=$A$7,VLOOKUP(A1306,[1]A!$A$15:$C$500,3),E1306)</f>
        <v>1084.242</v>
      </c>
      <c r="F1307" s="127">
        <f t="shared" si="1595"/>
        <v>45223</v>
      </c>
      <c r="G1307" s="122">
        <f t="shared" si="1596"/>
        <v>1.9757805164752895E-3</v>
      </c>
      <c r="H1307" s="128">
        <f t="shared" si="1597"/>
        <v>18</v>
      </c>
      <c r="I1307" s="128">
        <f t="shared" si="1598"/>
        <v>30</v>
      </c>
      <c r="J1307" s="123">
        <f t="shared" si="1599"/>
        <v>1.0011850002962568</v>
      </c>
      <c r="K1307" s="123">
        <v>1</v>
      </c>
      <c r="L1307" s="123">
        <f t="shared" si="1600"/>
        <v>1.001185</v>
      </c>
      <c r="M1307" s="123">
        <f t="shared" si="1601"/>
        <v>423.56218731000001</v>
      </c>
      <c r="N1307" s="27">
        <f t="shared" si="1610"/>
        <v>0</v>
      </c>
      <c r="O1307" s="122">
        <f t="shared" si="1607"/>
        <v>0</v>
      </c>
      <c r="P1307" s="123">
        <f t="shared" si="1602"/>
        <v>0</v>
      </c>
      <c r="Q1307" s="122">
        <f t="shared" si="1609"/>
        <v>0.1956</v>
      </c>
      <c r="R1307" s="130">
        <f t="shared" si="1603"/>
        <v>1.008972421</v>
      </c>
      <c r="S1307" s="123">
        <f t="shared" si="1604"/>
        <v>3.80037826</v>
      </c>
      <c r="T1307" s="123">
        <f t="shared" si="1605"/>
        <v>0</v>
      </c>
      <c r="U1307" s="131" t="str">
        <f t="shared" si="1591"/>
        <v>J=</v>
      </c>
      <c r="V1307" s="140">
        <f t="shared" si="1606"/>
        <v>45283</v>
      </c>
      <c r="W1307" s="4"/>
      <c r="X1307" s="4"/>
      <c r="Y1307" s="4"/>
      <c r="AD1307" s="5"/>
      <c r="AI1307" s="10"/>
      <c r="AJ1307" s="10"/>
      <c r="AK1307" s="10"/>
      <c r="AL1307" s="10"/>
      <c r="AM1307" s="10"/>
      <c r="AN1307" s="10"/>
      <c r="AO1307" s="10"/>
      <c r="AP1307" s="10"/>
      <c r="AQ1307" s="10"/>
      <c r="AR1307" s="10"/>
      <c r="AS1307" s="10"/>
      <c r="AT1307" s="10"/>
      <c r="AU1307" s="10"/>
    </row>
    <row r="1308" spans="1:47" x14ac:dyDescent="0.2">
      <c r="A1308" s="125">
        <f t="shared" si="1608"/>
        <v>45272</v>
      </c>
      <c r="B1308" s="123">
        <f t="shared" si="1592"/>
        <v>427.60282541999999</v>
      </c>
      <c r="C1308" s="3">
        <f t="shared" si="1593"/>
        <v>423.06086019999998</v>
      </c>
      <c r="D1308" s="126">
        <f t="shared" si="1594"/>
        <v>1082.104</v>
      </c>
      <c r="E1308" s="175">
        <f>IF(DAY(A1307)=$A$7,VLOOKUP(A1307,[1]A!$A$15:$C$500,3),E1307)</f>
        <v>1084.242</v>
      </c>
      <c r="F1308" s="127">
        <f t="shared" si="1595"/>
        <v>45223</v>
      </c>
      <c r="G1308" s="122">
        <f t="shared" si="1596"/>
        <v>1.9757805164752895E-3</v>
      </c>
      <c r="H1308" s="128">
        <f t="shared" si="1597"/>
        <v>19</v>
      </c>
      <c r="I1308" s="128">
        <f t="shared" si="1598"/>
        <v>30</v>
      </c>
      <c r="J1308" s="123">
        <f t="shared" si="1599"/>
        <v>1.0012508748039821</v>
      </c>
      <c r="K1308" s="123">
        <v>1</v>
      </c>
      <c r="L1308" s="123">
        <f t="shared" si="1600"/>
        <v>1.00125087</v>
      </c>
      <c r="M1308" s="123">
        <f t="shared" si="1601"/>
        <v>423.59005432999999</v>
      </c>
      <c r="N1308" s="27">
        <f t="shared" si="1610"/>
        <v>0</v>
      </c>
      <c r="O1308" s="122">
        <f t="shared" si="1607"/>
        <v>0</v>
      </c>
      <c r="P1308" s="123">
        <f t="shared" si="1602"/>
        <v>0</v>
      </c>
      <c r="Q1308" s="122">
        <f t="shared" si="1609"/>
        <v>0.1956</v>
      </c>
      <c r="R1308" s="130">
        <f t="shared" si="1603"/>
        <v>1.0094732420000001</v>
      </c>
      <c r="S1308" s="123">
        <f t="shared" si="1604"/>
        <v>4.0127710900000002</v>
      </c>
      <c r="T1308" s="123">
        <f t="shared" si="1605"/>
        <v>0</v>
      </c>
      <c r="U1308" s="131" t="str">
        <f t="shared" si="1591"/>
        <v>J=</v>
      </c>
      <c r="V1308" s="140">
        <f t="shared" si="1606"/>
        <v>45283</v>
      </c>
      <c r="W1308" s="4"/>
      <c r="X1308" s="4"/>
      <c r="Y1308" s="4"/>
      <c r="AD1308" s="5"/>
      <c r="AI1308" s="10"/>
      <c r="AJ1308" s="10"/>
      <c r="AK1308" s="10"/>
      <c r="AL1308" s="10"/>
      <c r="AM1308" s="10"/>
      <c r="AN1308" s="10"/>
      <c r="AO1308" s="10"/>
      <c r="AP1308" s="10"/>
      <c r="AQ1308" s="10"/>
      <c r="AR1308" s="10"/>
      <c r="AS1308" s="10"/>
      <c r="AT1308" s="10"/>
      <c r="AU1308" s="10"/>
    </row>
    <row r="1309" spans="1:47" x14ac:dyDescent="0.2">
      <c r="A1309" s="125">
        <f t="shared" si="1608"/>
        <v>45273</v>
      </c>
      <c r="B1309" s="123">
        <f t="shared" si="1592"/>
        <v>427.84322293000002</v>
      </c>
      <c r="C1309" s="3">
        <f t="shared" si="1593"/>
        <v>423.06086019999998</v>
      </c>
      <c r="D1309" s="126">
        <f t="shared" si="1594"/>
        <v>1082.104</v>
      </c>
      <c r="E1309" s="175">
        <f>IF(DAY(A1308)=$A$7,VLOOKUP(A1308,[1]A!$A$15:$C$500,3),E1308)</f>
        <v>1084.242</v>
      </c>
      <c r="F1309" s="127">
        <f t="shared" si="1595"/>
        <v>45223</v>
      </c>
      <c r="G1309" s="122">
        <f t="shared" si="1596"/>
        <v>1.9757805164752895E-3</v>
      </c>
      <c r="H1309" s="128">
        <f t="shared" si="1597"/>
        <v>20</v>
      </c>
      <c r="I1309" s="128">
        <f t="shared" si="1598"/>
        <v>30</v>
      </c>
      <c r="J1309" s="123">
        <f t="shared" si="1599"/>
        <v>1.0013167536460221</v>
      </c>
      <c r="K1309" s="123">
        <v>1</v>
      </c>
      <c r="L1309" s="123">
        <f t="shared" si="1600"/>
        <v>1.00131675</v>
      </c>
      <c r="M1309" s="123">
        <f t="shared" si="1601"/>
        <v>423.61792558000002</v>
      </c>
      <c r="N1309" s="27">
        <f t="shared" si="1610"/>
        <v>0</v>
      </c>
      <c r="O1309" s="122">
        <f t="shared" si="1607"/>
        <v>0</v>
      </c>
      <c r="P1309" s="123">
        <f t="shared" si="1602"/>
        <v>0</v>
      </c>
      <c r="Q1309" s="122">
        <f t="shared" si="1609"/>
        <v>0.1956</v>
      </c>
      <c r="R1309" s="130">
        <f t="shared" si="1603"/>
        <v>1.009974312</v>
      </c>
      <c r="S1309" s="123">
        <f t="shared" si="1604"/>
        <v>4.22529735</v>
      </c>
      <c r="T1309" s="123">
        <f t="shared" si="1605"/>
        <v>0</v>
      </c>
      <c r="U1309" s="131" t="str">
        <f t="shared" si="1591"/>
        <v>J=</v>
      </c>
      <c r="V1309" s="140">
        <f t="shared" si="1606"/>
        <v>45283</v>
      </c>
      <c r="W1309" s="4"/>
      <c r="X1309" s="4"/>
      <c r="Y1309" s="4"/>
      <c r="AD1309" s="5"/>
      <c r="AI1309" s="10"/>
      <c r="AJ1309" s="10"/>
      <c r="AK1309" s="10"/>
      <c r="AL1309" s="10"/>
      <c r="AM1309" s="10"/>
      <c r="AN1309" s="10"/>
      <c r="AO1309" s="10"/>
      <c r="AP1309" s="10"/>
      <c r="AQ1309" s="10"/>
      <c r="AR1309" s="10"/>
      <c r="AS1309" s="10"/>
      <c r="AT1309" s="10"/>
      <c r="AU1309" s="10"/>
    </row>
    <row r="1310" spans="1:47" x14ac:dyDescent="0.2">
      <c r="A1310" s="125">
        <f t="shared" si="1608"/>
        <v>45274</v>
      </c>
      <c r="B1310" s="123">
        <f t="shared" si="1592"/>
        <v>428.08375387000001</v>
      </c>
      <c r="C1310" s="3">
        <f t="shared" si="1593"/>
        <v>423.06086019999998</v>
      </c>
      <c r="D1310" s="126">
        <f t="shared" si="1594"/>
        <v>1082.104</v>
      </c>
      <c r="E1310" s="175">
        <f>IF(DAY(A1309)=$A$7,VLOOKUP(A1309,[1]A!$A$15:$C$500,3),E1309)</f>
        <v>1084.242</v>
      </c>
      <c r="F1310" s="127">
        <f t="shared" si="1595"/>
        <v>45223</v>
      </c>
      <c r="G1310" s="122">
        <f t="shared" si="1596"/>
        <v>1.9757805164752895E-3</v>
      </c>
      <c r="H1310" s="128">
        <f t="shared" si="1597"/>
        <v>21</v>
      </c>
      <c r="I1310" s="128">
        <f t="shared" si="1598"/>
        <v>30</v>
      </c>
      <c r="J1310" s="123">
        <f t="shared" si="1599"/>
        <v>1.0013826368226619</v>
      </c>
      <c r="K1310" s="123">
        <v>1</v>
      </c>
      <c r="L1310" s="123">
        <f t="shared" si="1600"/>
        <v>1.0013826299999999</v>
      </c>
      <c r="M1310" s="123">
        <f t="shared" si="1601"/>
        <v>423.64579682999999</v>
      </c>
      <c r="N1310" s="27">
        <f t="shared" si="1610"/>
        <v>0</v>
      </c>
      <c r="O1310" s="122">
        <f t="shared" si="1607"/>
        <v>0</v>
      </c>
      <c r="P1310" s="123">
        <f t="shared" si="1602"/>
        <v>0</v>
      </c>
      <c r="Q1310" s="122">
        <f t="shared" si="1609"/>
        <v>0.1956</v>
      </c>
      <c r="R1310" s="130">
        <f t="shared" si="1603"/>
        <v>1.010475631</v>
      </c>
      <c r="S1310" s="123">
        <f t="shared" si="1604"/>
        <v>4.4379570399999997</v>
      </c>
      <c r="T1310" s="123">
        <f t="shared" si="1605"/>
        <v>0</v>
      </c>
      <c r="U1310" s="131" t="str">
        <f t="shared" si="1591"/>
        <v>J=</v>
      </c>
      <c r="V1310" s="140">
        <f t="shared" si="1606"/>
        <v>45283</v>
      </c>
      <c r="W1310" s="4"/>
      <c r="X1310" s="4"/>
      <c r="Y1310" s="4"/>
      <c r="AD1310" s="5"/>
      <c r="AI1310" s="10"/>
      <c r="AJ1310" s="10"/>
      <c r="AK1310" s="10"/>
      <c r="AL1310" s="10"/>
      <c r="AM1310" s="10"/>
      <c r="AN1310" s="10"/>
      <c r="AO1310" s="10"/>
      <c r="AP1310" s="10"/>
      <c r="AQ1310" s="10"/>
      <c r="AR1310" s="10"/>
      <c r="AS1310" s="10"/>
      <c r="AT1310" s="10"/>
      <c r="AU1310" s="10"/>
    </row>
    <row r="1311" spans="1:47" x14ac:dyDescent="0.2">
      <c r="A1311" s="125">
        <f t="shared" si="1608"/>
        <v>45275</v>
      </c>
      <c r="B1311" s="123">
        <f t="shared" si="1592"/>
        <v>428.32442251999998</v>
      </c>
      <c r="C1311" s="3">
        <f t="shared" si="1593"/>
        <v>423.06086019999998</v>
      </c>
      <c r="D1311" s="126">
        <f t="shared" si="1594"/>
        <v>1082.104</v>
      </c>
      <c r="E1311" s="175">
        <f>IF(DAY(A1310)=$A$7,VLOOKUP(A1310,[1]A!$A$15:$C$500,3),E1310)</f>
        <v>1084.242</v>
      </c>
      <c r="F1311" s="127">
        <f t="shared" si="1595"/>
        <v>45223</v>
      </c>
      <c r="G1311" s="122">
        <f t="shared" si="1596"/>
        <v>1.9757805164752895E-3</v>
      </c>
      <c r="H1311" s="128">
        <f t="shared" si="1597"/>
        <v>22</v>
      </c>
      <c r="I1311" s="128">
        <f t="shared" si="1598"/>
        <v>30</v>
      </c>
      <c r="J1311" s="123">
        <f t="shared" si="1599"/>
        <v>1.0014485243341869</v>
      </c>
      <c r="K1311" s="123">
        <v>1</v>
      </c>
      <c r="L1311" s="123">
        <f t="shared" si="1600"/>
        <v>1.0014485200000001</v>
      </c>
      <c r="M1311" s="123">
        <f t="shared" si="1601"/>
        <v>423.67367230999997</v>
      </c>
      <c r="N1311" s="27">
        <f t="shared" si="1610"/>
        <v>0</v>
      </c>
      <c r="O1311" s="122">
        <f t="shared" si="1607"/>
        <v>0</v>
      </c>
      <c r="P1311" s="123">
        <f t="shared" si="1602"/>
        <v>0</v>
      </c>
      <c r="Q1311" s="122">
        <f t="shared" si="1609"/>
        <v>0.1956</v>
      </c>
      <c r="R1311" s="130">
        <f t="shared" si="1603"/>
        <v>1.010977199</v>
      </c>
      <c r="S1311" s="123">
        <f t="shared" si="1604"/>
        <v>4.65075021</v>
      </c>
      <c r="T1311" s="123">
        <f t="shared" si="1605"/>
        <v>0</v>
      </c>
      <c r="U1311" s="131" t="str">
        <f t="shared" si="1591"/>
        <v>J=</v>
      </c>
      <c r="V1311" s="140">
        <f t="shared" si="1606"/>
        <v>45283</v>
      </c>
      <c r="W1311" s="4"/>
      <c r="X1311" s="4"/>
      <c r="Y1311" s="4"/>
      <c r="AD1311" s="5"/>
      <c r="AI1311" s="10"/>
      <c r="AJ1311" s="10"/>
      <c r="AK1311" s="10"/>
      <c r="AL1311" s="10"/>
      <c r="AM1311" s="10"/>
      <c r="AN1311" s="10"/>
      <c r="AO1311" s="10"/>
      <c r="AP1311" s="10"/>
      <c r="AQ1311" s="10"/>
      <c r="AR1311" s="10"/>
      <c r="AS1311" s="10"/>
      <c r="AT1311" s="10"/>
      <c r="AU1311" s="10"/>
    </row>
    <row r="1312" spans="1:47" x14ac:dyDescent="0.2">
      <c r="A1312" s="125">
        <f t="shared" si="1608"/>
        <v>45276</v>
      </c>
      <c r="B1312" s="123">
        <f t="shared" si="1592"/>
        <v>428.56522462999999</v>
      </c>
      <c r="C1312" s="3">
        <f t="shared" si="1593"/>
        <v>423.06086019999998</v>
      </c>
      <c r="D1312" s="126">
        <f t="shared" si="1594"/>
        <v>1082.104</v>
      </c>
      <c r="E1312" s="175">
        <f>IF(DAY(A1311)=$A$7,VLOOKUP(A1311,[1]A!$A$15:$C$500,3),E1311)</f>
        <v>1084.242</v>
      </c>
      <c r="F1312" s="127">
        <f t="shared" si="1595"/>
        <v>45223</v>
      </c>
      <c r="G1312" s="122">
        <f t="shared" si="1596"/>
        <v>1.9757805164752895E-3</v>
      </c>
      <c r="H1312" s="128">
        <f t="shared" si="1597"/>
        <v>23</v>
      </c>
      <c r="I1312" s="128">
        <f t="shared" si="1598"/>
        <v>30</v>
      </c>
      <c r="J1312" s="123">
        <f t="shared" si="1599"/>
        <v>1.0015144161808818</v>
      </c>
      <c r="K1312" s="123">
        <v>1</v>
      </c>
      <c r="L1312" s="123">
        <f t="shared" si="1600"/>
        <v>1.00151441</v>
      </c>
      <c r="M1312" s="123">
        <f t="shared" si="1601"/>
        <v>423.70154779000001</v>
      </c>
      <c r="N1312" s="27">
        <f t="shared" si="1610"/>
        <v>0</v>
      </c>
      <c r="O1312" s="122">
        <f t="shared" si="1607"/>
        <v>0</v>
      </c>
      <c r="P1312" s="123">
        <f t="shared" si="1602"/>
        <v>0</v>
      </c>
      <c r="Q1312" s="122">
        <f t="shared" si="1609"/>
        <v>0.1956</v>
      </c>
      <c r="R1312" s="130">
        <f t="shared" si="1603"/>
        <v>1.011479016</v>
      </c>
      <c r="S1312" s="123">
        <f t="shared" si="1604"/>
        <v>4.8636768400000001</v>
      </c>
      <c r="T1312" s="123">
        <f t="shared" si="1605"/>
        <v>0</v>
      </c>
      <c r="U1312" s="131" t="str">
        <f t="shared" si="1591"/>
        <v>J=</v>
      </c>
      <c r="V1312" s="140">
        <f t="shared" si="1606"/>
        <v>45283</v>
      </c>
      <c r="W1312" s="4"/>
      <c r="X1312" s="4"/>
      <c r="Y1312" s="4"/>
      <c r="AD1312" s="5"/>
      <c r="AI1312" s="10"/>
      <c r="AJ1312" s="10"/>
      <c r="AK1312" s="10"/>
      <c r="AL1312" s="10"/>
      <c r="AM1312" s="10"/>
      <c r="AN1312" s="10"/>
      <c r="AO1312" s="10"/>
      <c r="AP1312" s="10"/>
      <c r="AQ1312" s="10"/>
      <c r="AR1312" s="10"/>
      <c r="AS1312" s="10"/>
      <c r="AT1312" s="10"/>
      <c r="AU1312" s="10"/>
    </row>
    <row r="1313" spans="1:161" x14ac:dyDescent="0.2">
      <c r="A1313" s="125">
        <f t="shared" si="1608"/>
        <v>45277</v>
      </c>
      <c r="B1313" s="123">
        <f t="shared" si="1592"/>
        <v>428.80616450999997</v>
      </c>
      <c r="C1313" s="3">
        <f t="shared" si="1593"/>
        <v>423.06086019999998</v>
      </c>
      <c r="D1313" s="126">
        <f t="shared" si="1594"/>
        <v>1082.104</v>
      </c>
      <c r="E1313" s="175">
        <f>IF(DAY(A1312)=$A$7,VLOOKUP(A1312,[1]A!$A$15:$C$500,3),E1312)</f>
        <v>1084.242</v>
      </c>
      <c r="F1313" s="127">
        <f t="shared" si="1595"/>
        <v>45223</v>
      </c>
      <c r="G1313" s="122">
        <f t="shared" si="1596"/>
        <v>1.9757805164752895E-3</v>
      </c>
      <c r="H1313" s="128">
        <f t="shared" si="1597"/>
        <v>24</v>
      </c>
      <c r="I1313" s="128">
        <f t="shared" si="1598"/>
        <v>30</v>
      </c>
      <c r="J1313" s="123">
        <f t="shared" si="1599"/>
        <v>1.0015803123630322</v>
      </c>
      <c r="K1313" s="123">
        <v>1</v>
      </c>
      <c r="L1313" s="123">
        <f t="shared" si="1600"/>
        <v>1.00158031</v>
      </c>
      <c r="M1313" s="123">
        <f t="shared" si="1601"/>
        <v>423.72942749999999</v>
      </c>
      <c r="N1313" s="27">
        <f t="shared" si="1610"/>
        <v>0</v>
      </c>
      <c r="O1313" s="122">
        <f t="shared" si="1607"/>
        <v>0</v>
      </c>
      <c r="P1313" s="123">
        <f t="shared" si="1602"/>
        <v>0</v>
      </c>
      <c r="Q1313" s="122">
        <f t="shared" si="1609"/>
        <v>0.1956</v>
      </c>
      <c r="R1313" s="130">
        <f t="shared" si="1603"/>
        <v>1.0119810819999999</v>
      </c>
      <c r="S1313" s="123">
        <f t="shared" si="1604"/>
        <v>5.0767370100000004</v>
      </c>
      <c r="T1313" s="123">
        <f t="shared" si="1605"/>
        <v>0</v>
      </c>
      <c r="U1313" s="131" t="str">
        <f t="shared" si="1591"/>
        <v>J=</v>
      </c>
      <c r="V1313" s="140">
        <f t="shared" si="1606"/>
        <v>45283</v>
      </c>
      <c r="W1313" s="4"/>
      <c r="X1313" s="4"/>
      <c r="Y1313" s="4"/>
      <c r="AD1313" s="5"/>
      <c r="AI1313" s="10"/>
      <c r="AJ1313" s="10"/>
      <c r="AK1313" s="10"/>
      <c r="AL1313" s="10"/>
      <c r="AM1313" s="10"/>
      <c r="AN1313" s="10"/>
      <c r="AO1313" s="10"/>
      <c r="AP1313" s="10"/>
      <c r="AQ1313" s="10"/>
      <c r="AR1313" s="10"/>
      <c r="AS1313" s="10"/>
      <c r="AT1313" s="10"/>
      <c r="AU1313" s="10"/>
    </row>
    <row r="1314" spans="1:161" x14ac:dyDescent="0.2">
      <c r="A1314" s="125">
        <f t="shared" si="1608"/>
        <v>45278</v>
      </c>
      <c r="B1314" s="123">
        <f t="shared" si="1592"/>
        <v>429.04723790000003</v>
      </c>
      <c r="C1314" s="3">
        <f t="shared" si="1593"/>
        <v>423.06086019999998</v>
      </c>
      <c r="D1314" s="126">
        <f t="shared" si="1594"/>
        <v>1082.104</v>
      </c>
      <c r="E1314" s="175">
        <f>IF(DAY(A1313)=$A$7,VLOOKUP(A1313,[1]A!$A$15:$C$500,3),E1313)</f>
        <v>1084.242</v>
      </c>
      <c r="F1314" s="127">
        <f t="shared" si="1595"/>
        <v>45223</v>
      </c>
      <c r="G1314" s="122">
        <f t="shared" si="1596"/>
        <v>1.9757805164752895E-3</v>
      </c>
      <c r="H1314" s="128">
        <f t="shared" si="1597"/>
        <v>25</v>
      </c>
      <c r="I1314" s="128">
        <f t="shared" si="1598"/>
        <v>30</v>
      </c>
      <c r="J1314" s="123">
        <f t="shared" si="1599"/>
        <v>1.0016462128809236</v>
      </c>
      <c r="K1314" s="123">
        <v>1</v>
      </c>
      <c r="L1314" s="123">
        <f t="shared" si="1600"/>
        <v>1.0016462100000001</v>
      </c>
      <c r="M1314" s="123">
        <f t="shared" si="1601"/>
        <v>423.75730721000002</v>
      </c>
      <c r="N1314" s="27">
        <f t="shared" si="1610"/>
        <v>0</v>
      </c>
      <c r="O1314" s="122">
        <f t="shared" si="1607"/>
        <v>0</v>
      </c>
      <c r="P1314" s="123">
        <f t="shared" si="1602"/>
        <v>0</v>
      </c>
      <c r="Q1314" s="122">
        <f t="shared" si="1609"/>
        <v>0.1956</v>
      </c>
      <c r="R1314" s="130">
        <f t="shared" si="1603"/>
        <v>1.012483397</v>
      </c>
      <c r="S1314" s="123">
        <f t="shared" si="1604"/>
        <v>5.2899306900000003</v>
      </c>
      <c r="T1314" s="123">
        <f t="shared" si="1605"/>
        <v>0</v>
      </c>
      <c r="U1314" s="131" t="str">
        <f t="shared" si="1591"/>
        <v>J=</v>
      </c>
      <c r="V1314" s="140">
        <f t="shared" si="1606"/>
        <v>45283</v>
      </c>
      <c r="W1314" s="4"/>
      <c r="X1314" s="4"/>
      <c r="Y1314" s="4"/>
      <c r="AD1314" s="5"/>
      <c r="AI1314" s="10"/>
      <c r="AJ1314" s="10"/>
      <c r="AK1314" s="10"/>
      <c r="AL1314" s="10"/>
      <c r="AM1314" s="10"/>
      <c r="AN1314" s="10"/>
      <c r="AO1314" s="10"/>
      <c r="AP1314" s="10"/>
      <c r="AQ1314" s="10"/>
      <c r="AR1314" s="10"/>
      <c r="AS1314" s="10"/>
      <c r="AT1314" s="10"/>
      <c r="AU1314" s="10"/>
    </row>
    <row r="1315" spans="1:161" x14ac:dyDescent="0.2">
      <c r="A1315" s="125">
        <f t="shared" si="1608"/>
        <v>45279</v>
      </c>
      <c r="B1315" s="123">
        <f t="shared" si="1592"/>
        <v>429.28844482</v>
      </c>
      <c r="C1315" s="3">
        <f t="shared" si="1593"/>
        <v>423.06086019999998</v>
      </c>
      <c r="D1315" s="126">
        <f t="shared" si="1594"/>
        <v>1082.104</v>
      </c>
      <c r="E1315" s="175">
        <f>IF(DAY(A1314)=$A$7,VLOOKUP(A1314,[1]A!$A$15:$C$500,3),E1314)</f>
        <v>1084.242</v>
      </c>
      <c r="F1315" s="127">
        <f t="shared" si="1595"/>
        <v>45223</v>
      </c>
      <c r="G1315" s="122">
        <f t="shared" si="1596"/>
        <v>1.9757805164752895E-3</v>
      </c>
      <c r="H1315" s="128">
        <f t="shared" si="1597"/>
        <v>26</v>
      </c>
      <c r="I1315" s="128">
        <f t="shared" si="1598"/>
        <v>30</v>
      </c>
      <c r="J1315" s="123">
        <f t="shared" si="1599"/>
        <v>1.0017121177348407</v>
      </c>
      <c r="K1315" s="123">
        <v>1</v>
      </c>
      <c r="L1315" s="123">
        <f t="shared" si="1600"/>
        <v>1.0017121099999999</v>
      </c>
      <c r="M1315" s="123">
        <f t="shared" si="1601"/>
        <v>423.78518692</v>
      </c>
      <c r="N1315" s="27">
        <f t="shared" si="1610"/>
        <v>0</v>
      </c>
      <c r="O1315" s="122">
        <f t="shared" si="1607"/>
        <v>0</v>
      </c>
      <c r="P1315" s="123">
        <f t="shared" si="1602"/>
        <v>0</v>
      </c>
      <c r="Q1315" s="122">
        <f t="shared" si="1609"/>
        <v>0.1956</v>
      </c>
      <c r="R1315" s="130">
        <f t="shared" si="1603"/>
        <v>1.012985961</v>
      </c>
      <c r="S1315" s="123">
        <f t="shared" si="1604"/>
        <v>5.5032579000000004</v>
      </c>
      <c r="T1315" s="123">
        <f t="shared" si="1605"/>
        <v>0</v>
      </c>
      <c r="U1315" s="131" t="str">
        <f t="shared" si="1591"/>
        <v>J=</v>
      </c>
      <c r="V1315" s="140">
        <f t="shared" si="1606"/>
        <v>45283</v>
      </c>
      <c r="W1315" s="4"/>
      <c r="X1315" s="4"/>
      <c r="Y1315" s="4"/>
      <c r="AD1315" s="5"/>
      <c r="AI1315" s="10"/>
      <c r="AJ1315" s="10"/>
      <c r="AK1315" s="10"/>
      <c r="AL1315" s="10"/>
      <c r="AM1315" s="10"/>
      <c r="AN1315" s="10"/>
      <c r="AO1315" s="10"/>
      <c r="AP1315" s="10"/>
      <c r="AQ1315" s="10"/>
      <c r="AR1315" s="10"/>
      <c r="AS1315" s="10"/>
      <c r="AT1315" s="10"/>
      <c r="AU1315" s="10"/>
    </row>
    <row r="1316" spans="1:161" x14ac:dyDescent="0.2">
      <c r="A1316" s="125">
        <f t="shared" si="1608"/>
        <v>45280</v>
      </c>
      <c r="B1316" s="123">
        <f t="shared" si="1592"/>
        <v>429.52979002000001</v>
      </c>
      <c r="C1316" s="3">
        <f t="shared" si="1593"/>
        <v>423.06086019999998</v>
      </c>
      <c r="D1316" s="126">
        <f t="shared" si="1594"/>
        <v>1082.104</v>
      </c>
      <c r="E1316" s="175">
        <f>IF(DAY(A1315)=$A$7,VLOOKUP(A1315,[1]A!$A$15:$C$500,3),E1315)</f>
        <v>1084.242</v>
      </c>
      <c r="F1316" s="127">
        <f t="shared" si="1595"/>
        <v>45223</v>
      </c>
      <c r="G1316" s="122">
        <f t="shared" si="1596"/>
        <v>1.9757805164752895E-3</v>
      </c>
      <c r="H1316" s="128">
        <f t="shared" si="1597"/>
        <v>27</v>
      </c>
      <c r="I1316" s="128">
        <f t="shared" si="1598"/>
        <v>30</v>
      </c>
      <c r="J1316" s="123">
        <f t="shared" si="1599"/>
        <v>1.0017780269250691</v>
      </c>
      <c r="K1316" s="123">
        <v>1</v>
      </c>
      <c r="L1316" s="123">
        <f t="shared" si="1600"/>
        <v>1.0017780199999999</v>
      </c>
      <c r="M1316" s="123">
        <f t="shared" si="1601"/>
        <v>423.81307086999999</v>
      </c>
      <c r="N1316" s="27">
        <f t="shared" si="1610"/>
        <v>0</v>
      </c>
      <c r="O1316" s="122">
        <f t="shared" si="1607"/>
        <v>0</v>
      </c>
      <c r="P1316" s="123">
        <f t="shared" si="1602"/>
        <v>0</v>
      </c>
      <c r="Q1316" s="122">
        <f t="shared" si="1609"/>
        <v>0.1956</v>
      </c>
      <c r="R1316" s="130">
        <f t="shared" si="1603"/>
        <v>1.0134887749999999</v>
      </c>
      <c r="S1316" s="123">
        <f t="shared" si="1604"/>
        <v>5.7167191500000003</v>
      </c>
      <c r="T1316" s="123">
        <f t="shared" si="1605"/>
        <v>0</v>
      </c>
      <c r="U1316" s="131" t="str">
        <f t="shared" si="1591"/>
        <v>J=</v>
      </c>
      <c r="V1316" s="140">
        <f t="shared" si="1606"/>
        <v>45283</v>
      </c>
      <c r="W1316" s="4"/>
      <c r="X1316" s="4"/>
      <c r="Y1316" s="4"/>
      <c r="AD1316" s="5"/>
      <c r="AI1316" s="10"/>
      <c r="AJ1316" s="10"/>
      <c r="AK1316" s="10"/>
      <c r="AL1316" s="10"/>
      <c r="AM1316" s="10"/>
      <c r="AN1316" s="10"/>
      <c r="AO1316" s="10"/>
      <c r="AP1316" s="10"/>
      <c r="AQ1316" s="10"/>
      <c r="AR1316" s="10"/>
      <c r="AS1316" s="10"/>
      <c r="AT1316" s="10"/>
      <c r="AU1316" s="10"/>
    </row>
    <row r="1317" spans="1:161" x14ac:dyDescent="0.2">
      <c r="A1317" s="125">
        <f t="shared" si="1608"/>
        <v>45281</v>
      </c>
      <c r="B1317" s="123">
        <f t="shared" si="1592"/>
        <v>429.77127306999995</v>
      </c>
      <c r="C1317" s="3">
        <f t="shared" si="1593"/>
        <v>423.06086019999998</v>
      </c>
      <c r="D1317" s="126">
        <f t="shared" si="1594"/>
        <v>1082.104</v>
      </c>
      <c r="E1317" s="175">
        <f>IF(DAY(A1316)=$A$7,VLOOKUP(A1316,[1]A!$A$15:$C$500,3),E1316)</f>
        <v>1084.242</v>
      </c>
      <c r="F1317" s="127">
        <f t="shared" si="1595"/>
        <v>45223</v>
      </c>
      <c r="G1317" s="122">
        <f t="shared" si="1596"/>
        <v>1.9757805164752895E-3</v>
      </c>
      <c r="H1317" s="128">
        <f t="shared" si="1597"/>
        <v>28</v>
      </c>
      <c r="I1317" s="128">
        <f t="shared" si="1598"/>
        <v>30</v>
      </c>
      <c r="J1317" s="123">
        <f t="shared" si="1599"/>
        <v>1.0018439404518942</v>
      </c>
      <c r="K1317" s="123">
        <v>1</v>
      </c>
      <c r="L1317" s="123">
        <f t="shared" si="1600"/>
        <v>1.0018439400000001</v>
      </c>
      <c r="M1317" s="123">
        <f t="shared" si="1601"/>
        <v>423.84095903999997</v>
      </c>
      <c r="N1317" s="27">
        <f t="shared" si="1610"/>
        <v>0</v>
      </c>
      <c r="O1317" s="122">
        <f t="shared" si="1607"/>
        <v>0</v>
      </c>
      <c r="P1317" s="123">
        <f t="shared" si="1602"/>
        <v>0</v>
      </c>
      <c r="Q1317" s="122">
        <f t="shared" si="1609"/>
        <v>0.1956</v>
      </c>
      <c r="R1317" s="130">
        <f t="shared" si="1603"/>
        <v>1.0139918379999999</v>
      </c>
      <c r="S1317" s="123">
        <f t="shared" si="1604"/>
        <v>5.9303140299999999</v>
      </c>
      <c r="T1317" s="123">
        <f t="shared" si="1605"/>
        <v>0</v>
      </c>
      <c r="U1317" s="131" t="str">
        <f t="shared" si="1591"/>
        <v>J=</v>
      </c>
      <c r="V1317" s="140">
        <f t="shared" si="1606"/>
        <v>45283</v>
      </c>
      <c r="W1317" s="4"/>
      <c r="X1317" s="4"/>
      <c r="Y1317" s="4"/>
      <c r="AD1317" s="5"/>
      <c r="AI1317" s="10"/>
      <c r="AJ1317" s="10"/>
      <c r="AK1317" s="10"/>
      <c r="AL1317" s="10"/>
      <c r="AM1317" s="10"/>
      <c r="AN1317" s="10"/>
      <c r="AO1317" s="10"/>
      <c r="AP1317" s="10"/>
      <c r="AQ1317" s="10"/>
      <c r="AR1317" s="10"/>
      <c r="AS1317" s="10"/>
      <c r="AT1317" s="10"/>
      <c r="AU1317" s="10"/>
    </row>
    <row r="1318" spans="1:161" x14ac:dyDescent="0.2">
      <c r="A1318" s="125">
        <f t="shared" si="1608"/>
        <v>45282</v>
      </c>
      <c r="B1318" s="123">
        <f t="shared" si="1592"/>
        <v>430.01288628000003</v>
      </c>
      <c r="C1318" s="3">
        <f t="shared" si="1593"/>
        <v>423.06086019999998</v>
      </c>
      <c r="D1318" s="126">
        <f t="shared" si="1594"/>
        <v>1082.104</v>
      </c>
      <c r="E1318" s="175">
        <f>IF(DAY(A1317)=$A$7,VLOOKUP(A1317,[1]A!$A$15:$C$500,3),E1317)</f>
        <v>1084.242</v>
      </c>
      <c r="F1318" s="127">
        <f t="shared" si="1595"/>
        <v>45223</v>
      </c>
      <c r="G1318" s="122">
        <f t="shared" si="1596"/>
        <v>1.9757805164752895E-3</v>
      </c>
      <c r="H1318" s="128">
        <f t="shared" si="1597"/>
        <v>29</v>
      </c>
      <c r="I1318" s="128">
        <f t="shared" si="1598"/>
        <v>30</v>
      </c>
      <c r="J1318" s="123">
        <f t="shared" si="1599"/>
        <v>1.001909858315601</v>
      </c>
      <c r="K1318" s="123">
        <v>1</v>
      </c>
      <c r="L1318" s="123">
        <f t="shared" si="1600"/>
        <v>1.0019098500000001</v>
      </c>
      <c r="M1318" s="123">
        <f t="shared" si="1601"/>
        <v>423.86884298000001</v>
      </c>
      <c r="N1318" s="27">
        <f t="shared" si="1610"/>
        <v>0</v>
      </c>
      <c r="O1318" s="122">
        <f t="shared" si="1607"/>
        <v>0</v>
      </c>
      <c r="P1318" s="123">
        <f t="shared" si="1602"/>
        <v>0</v>
      </c>
      <c r="Q1318" s="122">
        <f t="shared" si="1609"/>
        <v>0.1956</v>
      </c>
      <c r="R1318" s="130">
        <f t="shared" si="1603"/>
        <v>1.0144951520000001</v>
      </c>
      <c r="S1318" s="123">
        <f t="shared" si="1604"/>
        <v>6.1440432999999999</v>
      </c>
      <c r="T1318" s="123">
        <f t="shared" si="1605"/>
        <v>0</v>
      </c>
      <c r="U1318" s="131" t="str">
        <f t="shared" si="1591"/>
        <v>J=</v>
      </c>
      <c r="V1318" s="140">
        <f t="shared" si="1606"/>
        <v>45283</v>
      </c>
      <c r="W1318" s="28"/>
      <c r="X1318" s="4"/>
      <c r="Y1318" s="4"/>
      <c r="AA1318" s="18"/>
      <c r="AB1318" s="18"/>
      <c r="AC1318" s="18"/>
      <c r="AD1318" s="19"/>
      <c r="AE1318" s="18"/>
      <c r="AF1318" s="18"/>
      <c r="AG1318" s="18"/>
      <c r="AH1318" s="18"/>
      <c r="AI1318" s="17"/>
      <c r="AJ1318" s="17"/>
      <c r="AK1318" s="17"/>
      <c r="AL1318" s="17"/>
      <c r="AM1318" s="17"/>
      <c r="AN1318" s="17"/>
      <c r="AO1318" s="17"/>
      <c r="AP1318" s="17"/>
      <c r="AQ1318" s="17"/>
      <c r="AR1318" s="17"/>
      <c r="AS1318" s="17"/>
      <c r="AT1318" s="17"/>
      <c r="AU1318" s="17"/>
      <c r="AV1318" s="18"/>
      <c r="AW1318" s="18"/>
      <c r="AX1318" s="18"/>
      <c r="AY1318" s="18"/>
      <c r="AZ1318" s="18"/>
      <c r="BA1318" s="18"/>
      <c r="BB1318" s="18"/>
      <c r="BC1318" s="18"/>
      <c r="BD1318" s="18"/>
      <c r="BE1318" s="18"/>
      <c r="BF1318" s="18"/>
      <c r="BG1318" s="18"/>
      <c r="BH1318" s="18"/>
      <c r="BI1318" s="18"/>
      <c r="BJ1318" s="18"/>
      <c r="BK1318" s="18"/>
      <c r="BL1318" s="18"/>
      <c r="BM1318" s="18"/>
      <c r="BN1318" s="18"/>
      <c r="BO1318" s="18"/>
      <c r="BP1318" s="18"/>
      <c r="BQ1318" s="18"/>
      <c r="BR1318" s="18"/>
      <c r="BS1318" s="18"/>
      <c r="BT1318" s="18"/>
      <c r="BU1318" s="18"/>
      <c r="BV1318" s="18"/>
      <c r="BW1318" s="18"/>
      <c r="BX1318" s="18"/>
      <c r="BY1318" s="18"/>
      <c r="BZ1318" s="18"/>
      <c r="CA1318" s="18"/>
      <c r="CB1318" s="18"/>
      <c r="CC1318" s="18"/>
      <c r="CD1318" s="18"/>
      <c r="CE1318" s="18"/>
      <c r="CF1318" s="18"/>
      <c r="CG1318" s="18"/>
      <c r="CH1318" s="18"/>
      <c r="CI1318" s="18"/>
      <c r="CJ1318" s="18"/>
      <c r="CK1318" s="18"/>
      <c r="CL1318" s="18"/>
      <c r="CM1318" s="18"/>
      <c r="CN1318" s="18"/>
      <c r="CO1318" s="18"/>
      <c r="CP1318" s="18"/>
      <c r="CQ1318" s="18"/>
      <c r="CR1318" s="18"/>
      <c r="CS1318" s="18"/>
      <c r="CT1318" s="18"/>
      <c r="CU1318" s="18"/>
      <c r="CV1318" s="18"/>
      <c r="CW1318" s="18"/>
      <c r="CX1318" s="18"/>
      <c r="CY1318" s="18"/>
      <c r="CZ1318" s="18"/>
      <c r="DA1318" s="18"/>
      <c r="DB1318" s="18"/>
      <c r="DC1318" s="18"/>
      <c r="DD1318" s="18"/>
      <c r="DE1318" s="18"/>
      <c r="DF1318" s="18"/>
      <c r="DG1318" s="18"/>
      <c r="DH1318" s="18"/>
      <c r="DI1318" s="18"/>
      <c r="DJ1318" s="18"/>
      <c r="DK1318" s="18"/>
      <c r="DL1318" s="18"/>
      <c r="DM1318" s="18"/>
      <c r="DN1318" s="18"/>
      <c r="DO1318" s="18"/>
      <c r="DP1318" s="18"/>
      <c r="DQ1318" s="18"/>
      <c r="DR1318" s="18"/>
      <c r="DS1318" s="18"/>
      <c r="DT1318" s="18"/>
      <c r="DU1318" s="18"/>
      <c r="DV1318" s="18"/>
      <c r="DW1318" s="18"/>
      <c r="DX1318" s="18"/>
      <c r="DY1318" s="18"/>
      <c r="DZ1318" s="18"/>
      <c r="EA1318" s="18"/>
      <c r="EB1318" s="18"/>
      <c r="EC1318" s="18"/>
      <c r="ED1318" s="18"/>
      <c r="EE1318" s="18"/>
      <c r="EF1318" s="18"/>
      <c r="EG1318" s="18"/>
      <c r="EH1318" s="18"/>
      <c r="EI1318" s="18"/>
      <c r="EJ1318" s="18"/>
      <c r="EK1318" s="18"/>
      <c r="EL1318" s="18"/>
      <c r="EM1318" s="18"/>
      <c r="EN1318" s="18"/>
      <c r="EO1318" s="18"/>
      <c r="EP1318" s="18"/>
      <c r="EQ1318" s="18"/>
      <c r="ER1318" s="18"/>
      <c r="ES1318" s="18"/>
      <c r="ET1318" s="18"/>
      <c r="EU1318" s="18"/>
      <c r="EV1318" s="18"/>
      <c r="EW1318" s="18"/>
      <c r="EX1318" s="18"/>
      <c r="EY1318" s="18"/>
      <c r="EZ1318" s="18"/>
      <c r="FA1318" s="18"/>
      <c r="FB1318" s="18"/>
      <c r="FC1318" s="18"/>
      <c r="FD1318" s="18"/>
      <c r="FE1318" s="18"/>
    </row>
    <row r="1319" spans="1:161" ht="15.75" x14ac:dyDescent="0.2">
      <c r="A1319" s="125">
        <f t="shared" si="1608"/>
        <v>45283</v>
      </c>
      <c r="B1319" s="123">
        <f t="shared" si="1592"/>
        <v>430.25464126999998</v>
      </c>
      <c r="C1319" s="3">
        <f t="shared" si="1593"/>
        <v>423.06086019999998</v>
      </c>
      <c r="D1319" s="126">
        <f t="shared" si="1594"/>
        <v>1082.104</v>
      </c>
      <c r="E1319" s="175">
        <f>IF(DAY(A1318)=$A$7,VLOOKUP(A1318,[1]A!$A$15:$C$500,3),E1318)</f>
        <v>1084.242</v>
      </c>
      <c r="F1319" s="127">
        <f t="shared" si="1595"/>
        <v>45223</v>
      </c>
      <c r="G1319" s="122">
        <f t="shared" si="1596"/>
        <v>1.9757805164752895E-3</v>
      </c>
      <c r="H1319" s="128">
        <f t="shared" si="1597"/>
        <v>30</v>
      </c>
      <c r="I1319" s="128">
        <f t="shared" si="1598"/>
        <v>30</v>
      </c>
      <c r="J1319" s="123">
        <f t="shared" si="1599"/>
        <v>1.0019757805164753</v>
      </c>
      <c r="K1319" s="123">
        <v>1</v>
      </c>
      <c r="L1319" s="123">
        <f t="shared" si="1600"/>
        <v>1.00197578</v>
      </c>
      <c r="M1319" s="123">
        <f t="shared" si="1601"/>
        <v>423.89673538</v>
      </c>
      <c r="N1319" s="27">
        <f t="shared" si="1610"/>
        <v>43</v>
      </c>
      <c r="O1319" s="191">
        <f>P1319/M1319</f>
        <v>5.7261908984131416E-2</v>
      </c>
      <c r="P1319" s="123">
        <f>4.23896735+20.03416893</f>
        <v>24.273136279999999</v>
      </c>
      <c r="Q1319" s="122">
        <f t="shared" si="1609"/>
        <v>0.1956</v>
      </c>
      <c r="R1319" s="130">
        <f t="shared" si="1603"/>
        <v>1.0149987140000001</v>
      </c>
      <c r="S1319" s="123">
        <f t="shared" si="1604"/>
        <v>6.3579058899999996</v>
      </c>
      <c r="T1319" s="123">
        <f t="shared" si="1605"/>
        <v>30.631042170000001</v>
      </c>
      <c r="U1319" s="131" t="str">
        <f t="shared" si="1591"/>
        <v>J=</v>
      </c>
      <c r="V1319" s="140">
        <f t="shared" si="1606"/>
        <v>45283</v>
      </c>
      <c r="W1319" s="4"/>
      <c r="X1319" s="4"/>
      <c r="Y1319" s="4"/>
      <c r="AD1319" s="5"/>
      <c r="AI1319" s="10"/>
      <c r="AJ1319" s="10"/>
      <c r="AK1319" s="10"/>
      <c r="AL1319" s="10"/>
      <c r="AM1319" s="10"/>
      <c r="AN1319" s="10"/>
      <c r="AO1319" s="10"/>
      <c r="AP1319" s="10"/>
      <c r="AQ1319" s="10"/>
      <c r="AR1319" s="10"/>
      <c r="AS1319" s="10"/>
      <c r="AT1319" s="10"/>
      <c r="AU1319" s="10"/>
    </row>
    <row r="1320" spans="1:161" x14ac:dyDescent="0.2">
      <c r="A1320" s="125">
        <f t="shared" si="1608"/>
        <v>45284</v>
      </c>
      <c r="B1320" s="123">
        <f t="shared" si="1592"/>
        <v>399.82440301000003</v>
      </c>
      <c r="C1320" s="3">
        <f t="shared" si="1593"/>
        <v>399.62359909999998</v>
      </c>
      <c r="D1320" s="126">
        <f t="shared" si="1594"/>
        <v>1084.242</v>
      </c>
      <c r="E1320" s="175">
        <f>IF(DAY(A1319)=$A$7,VLOOKUP(A1319,[1]A!$A$15:$C$500,3),E1319)</f>
        <v>1084.9860000000001</v>
      </c>
      <c r="F1320" s="127">
        <f t="shared" si="1595"/>
        <v>45254</v>
      </c>
      <c r="G1320" s="122">
        <f t="shared" si="1596"/>
        <v>6.8619367263034192E-4</v>
      </c>
      <c r="H1320" s="128">
        <f t="shared" si="1597"/>
        <v>1</v>
      </c>
      <c r="I1320" s="128">
        <f t="shared" si="1598"/>
        <v>31</v>
      </c>
      <c r="J1320" s="123">
        <f t="shared" si="1599"/>
        <v>1.0000221279335093</v>
      </c>
      <c r="K1320" s="123">
        <v>1</v>
      </c>
      <c r="L1320" s="123">
        <f t="shared" si="1600"/>
        <v>1.0000221199999999</v>
      </c>
      <c r="M1320" s="123">
        <f t="shared" si="1601"/>
        <v>399.63243877000002</v>
      </c>
      <c r="N1320" s="27">
        <f t="shared" si="1610"/>
        <v>0</v>
      </c>
      <c r="O1320" s="122">
        <f t="shared" ref="O1320:O1349" si="1611">IF(N1320&gt;0,VLOOKUP(N1320,$X$10:$AD$121,7),0)</f>
        <v>0</v>
      </c>
      <c r="P1320" s="123">
        <f t="shared" si="1602"/>
        <v>0</v>
      </c>
      <c r="Q1320" s="122">
        <f t="shared" si="1609"/>
        <v>0.1956</v>
      </c>
      <c r="R1320" s="130">
        <f t="shared" si="1603"/>
        <v>1.0004803520000001</v>
      </c>
      <c r="S1320" s="123">
        <f t="shared" si="1604"/>
        <v>0.19196424000000001</v>
      </c>
      <c r="T1320" s="123">
        <f t="shared" si="1605"/>
        <v>0</v>
      </c>
      <c r="U1320" s="131" t="str">
        <f t="shared" si="1591"/>
        <v>J=</v>
      </c>
      <c r="V1320" s="140">
        <f t="shared" si="1606"/>
        <v>45314</v>
      </c>
      <c r="W1320" s="4"/>
      <c r="X1320" s="4"/>
      <c r="Y1320" s="4"/>
      <c r="AD1320" s="5"/>
      <c r="AI1320" s="10"/>
      <c r="AJ1320" s="10"/>
      <c r="AK1320" s="10"/>
      <c r="AL1320" s="10"/>
      <c r="AM1320" s="10"/>
      <c r="AN1320" s="10"/>
      <c r="AO1320" s="10"/>
      <c r="AP1320" s="10"/>
      <c r="AQ1320" s="10"/>
      <c r="AR1320" s="10"/>
      <c r="AS1320" s="10"/>
      <c r="AT1320" s="10"/>
      <c r="AU1320" s="10"/>
    </row>
    <row r="1321" spans="1:161" x14ac:dyDescent="0.2">
      <c r="A1321" s="125">
        <f t="shared" si="1608"/>
        <v>45285</v>
      </c>
      <c r="B1321" s="123">
        <f t="shared" si="1592"/>
        <v>400.02531173</v>
      </c>
      <c r="C1321" s="3">
        <f t="shared" si="1593"/>
        <v>399.62359909999998</v>
      </c>
      <c r="D1321" s="126">
        <f t="shared" si="1594"/>
        <v>1084.242</v>
      </c>
      <c r="E1321" s="175">
        <f>IF(DAY(A1320)=$A$7,VLOOKUP(A1320,[1]A!$A$15:$C$500,3),E1320)</f>
        <v>1084.9860000000001</v>
      </c>
      <c r="F1321" s="127">
        <f t="shared" si="1595"/>
        <v>45254</v>
      </c>
      <c r="G1321" s="122">
        <f t="shared" si="1596"/>
        <v>6.8619367263034192E-4</v>
      </c>
      <c r="H1321" s="128">
        <f t="shared" si="1597"/>
        <v>2</v>
      </c>
      <c r="I1321" s="128">
        <f t="shared" si="1598"/>
        <v>31</v>
      </c>
      <c r="J1321" s="123">
        <f t="shared" si="1599"/>
        <v>1.0000442563566641</v>
      </c>
      <c r="K1321" s="123">
        <v>1</v>
      </c>
      <c r="L1321" s="123">
        <f t="shared" si="1600"/>
        <v>1.00004425</v>
      </c>
      <c r="M1321" s="123">
        <f t="shared" si="1601"/>
        <v>399.64128244</v>
      </c>
      <c r="N1321" s="27">
        <f t="shared" si="1610"/>
        <v>0</v>
      </c>
      <c r="O1321" s="122">
        <f t="shared" si="1611"/>
        <v>0</v>
      </c>
      <c r="P1321" s="123">
        <f t="shared" si="1602"/>
        <v>0</v>
      </c>
      <c r="Q1321" s="122">
        <f t="shared" si="1609"/>
        <v>0.1956</v>
      </c>
      <c r="R1321" s="130">
        <f t="shared" si="1603"/>
        <v>1.0009609349999999</v>
      </c>
      <c r="S1321" s="123">
        <f t="shared" si="1604"/>
        <v>0.38402929000000002</v>
      </c>
      <c r="T1321" s="123">
        <f t="shared" si="1605"/>
        <v>0</v>
      </c>
      <c r="U1321" s="131" t="str">
        <f t="shared" si="1591"/>
        <v>J=</v>
      </c>
      <c r="V1321" s="140">
        <f t="shared" si="1606"/>
        <v>45314</v>
      </c>
      <c r="W1321" s="4"/>
      <c r="X1321" s="4"/>
      <c r="Y1321" s="4"/>
      <c r="AD1321" s="5"/>
      <c r="AI1321" s="10"/>
      <c r="AJ1321" s="10"/>
      <c r="AK1321" s="10"/>
      <c r="AL1321" s="10"/>
      <c r="AM1321" s="10"/>
      <c r="AN1321" s="10"/>
      <c r="AO1321" s="10"/>
      <c r="AP1321" s="10"/>
      <c r="AQ1321" s="10"/>
      <c r="AR1321" s="10"/>
      <c r="AS1321" s="10"/>
      <c r="AT1321" s="10"/>
      <c r="AU1321" s="10"/>
    </row>
    <row r="1322" spans="1:161" x14ac:dyDescent="0.2">
      <c r="A1322" s="125">
        <f t="shared" si="1608"/>
        <v>45286</v>
      </c>
      <c r="B1322" s="123">
        <f t="shared" si="1592"/>
        <v>400.22632126999997</v>
      </c>
      <c r="C1322" s="3">
        <f t="shared" si="1593"/>
        <v>399.62359909999998</v>
      </c>
      <c r="D1322" s="126">
        <f t="shared" si="1594"/>
        <v>1084.242</v>
      </c>
      <c r="E1322" s="175">
        <f>IF(DAY(A1321)=$A$7,VLOOKUP(A1321,[1]A!$A$15:$C$500,3),E1321)</f>
        <v>1084.9860000000001</v>
      </c>
      <c r="F1322" s="127">
        <f t="shared" si="1595"/>
        <v>45254</v>
      </c>
      <c r="G1322" s="122">
        <f t="shared" si="1596"/>
        <v>6.8619367263034192E-4</v>
      </c>
      <c r="H1322" s="128">
        <f t="shared" si="1597"/>
        <v>3</v>
      </c>
      <c r="I1322" s="128">
        <f t="shared" si="1598"/>
        <v>31</v>
      </c>
      <c r="J1322" s="123">
        <f t="shared" si="1599"/>
        <v>1.0000663852694751</v>
      </c>
      <c r="K1322" s="123">
        <v>1</v>
      </c>
      <c r="L1322" s="123">
        <f t="shared" si="1600"/>
        <v>1.00006638</v>
      </c>
      <c r="M1322" s="123">
        <f t="shared" si="1601"/>
        <v>399.65012610999997</v>
      </c>
      <c r="N1322" s="27">
        <f t="shared" si="1610"/>
        <v>0</v>
      </c>
      <c r="O1322" s="122">
        <f t="shared" si="1611"/>
        <v>0</v>
      </c>
      <c r="P1322" s="123">
        <f t="shared" si="1602"/>
        <v>0</v>
      </c>
      <c r="Q1322" s="122">
        <f t="shared" si="1609"/>
        <v>0.1956</v>
      </c>
      <c r="R1322" s="130">
        <f t="shared" si="1603"/>
        <v>1.001441749</v>
      </c>
      <c r="S1322" s="123">
        <f t="shared" si="1604"/>
        <v>0.57619516000000004</v>
      </c>
      <c r="T1322" s="123">
        <f t="shared" si="1605"/>
        <v>0</v>
      </c>
      <c r="U1322" s="131" t="str">
        <f t="shared" si="1591"/>
        <v>J=</v>
      </c>
      <c r="V1322" s="140">
        <f t="shared" si="1606"/>
        <v>45314</v>
      </c>
      <c r="W1322" s="4"/>
      <c r="X1322" s="4"/>
      <c r="Y1322" s="4"/>
      <c r="AD1322" s="5"/>
      <c r="AI1322" s="10"/>
      <c r="AJ1322" s="10"/>
      <c r="AK1322" s="10"/>
      <c r="AL1322" s="10"/>
      <c r="AM1322" s="10"/>
      <c r="AN1322" s="10"/>
      <c r="AO1322" s="10"/>
      <c r="AP1322" s="10"/>
      <c r="AQ1322" s="10"/>
      <c r="AR1322" s="10"/>
      <c r="AS1322" s="10"/>
      <c r="AT1322" s="10"/>
      <c r="AU1322" s="10"/>
    </row>
    <row r="1323" spans="1:161" x14ac:dyDescent="0.2">
      <c r="A1323" s="125">
        <f t="shared" si="1608"/>
        <v>45287</v>
      </c>
      <c r="B1323" s="123">
        <f t="shared" si="1592"/>
        <v>400.42743164000001</v>
      </c>
      <c r="C1323" s="3">
        <f t="shared" si="1593"/>
        <v>399.62359909999998</v>
      </c>
      <c r="D1323" s="126">
        <f t="shared" si="1594"/>
        <v>1084.242</v>
      </c>
      <c r="E1323" s="175">
        <f>IF(DAY(A1322)=$A$7,VLOOKUP(A1322,[1]A!$A$15:$C$500,3),E1322)</f>
        <v>1084.9860000000001</v>
      </c>
      <c r="F1323" s="127">
        <f t="shared" si="1595"/>
        <v>45254</v>
      </c>
      <c r="G1323" s="122">
        <f t="shared" si="1596"/>
        <v>6.8619367263034192E-4</v>
      </c>
      <c r="H1323" s="128">
        <f t="shared" si="1597"/>
        <v>4</v>
      </c>
      <c r="I1323" s="128">
        <f t="shared" si="1598"/>
        <v>31</v>
      </c>
      <c r="J1323" s="123">
        <f t="shared" si="1599"/>
        <v>1.0000885146719534</v>
      </c>
      <c r="K1323" s="123">
        <v>1</v>
      </c>
      <c r="L1323" s="123">
        <f t="shared" si="1600"/>
        <v>1.0000885100000001</v>
      </c>
      <c r="M1323" s="123">
        <f t="shared" si="1601"/>
        <v>399.65896978000001</v>
      </c>
      <c r="N1323" s="27">
        <f t="shared" si="1610"/>
        <v>0</v>
      </c>
      <c r="O1323" s="122">
        <f t="shared" si="1611"/>
        <v>0</v>
      </c>
      <c r="P1323" s="123">
        <f t="shared" si="1602"/>
        <v>0</v>
      </c>
      <c r="Q1323" s="122">
        <f t="shared" si="1609"/>
        <v>0.1956</v>
      </c>
      <c r="R1323" s="130">
        <f t="shared" si="1603"/>
        <v>1.0019227939999999</v>
      </c>
      <c r="S1323" s="123">
        <f t="shared" si="1604"/>
        <v>0.76846186000000005</v>
      </c>
      <c r="T1323" s="123">
        <f t="shared" si="1605"/>
        <v>0</v>
      </c>
      <c r="U1323" s="131" t="str">
        <f t="shared" si="1591"/>
        <v>J=</v>
      </c>
      <c r="V1323" s="140">
        <f t="shared" si="1606"/>
        <v>45314</v>
      </c>
      <c r="W1323" s="4"/>
      <c r="X1323" s="4"/>
      <c r="Y1323" s="4"/>
      <c r="AD1323" s="5"/>
      <c r="AI1323" s="10"/>
      <c r="AJ1323" s="10"/>
      <c r="AK1323" s="10"/>
      <c r="AL1323" s="10"/>
      <c r="AM1323" s="10"/>
      <c r="AN1323" s="10"/>
      <c r="AO1323" s="10"/>
      <c r="AP1323" s="10"/>
      <c r="AQ1323" s="10"/>
      <c r="AR1323" s="10"/>
      <c r="AS1323" s="10"/>
      <c r="AT1323" s="10"/>
      <c r="AU1323" s="10"/>
    </row>
    <row r="1324" spans="1:161" x14ac:dyDescent="0.2">
      <c r="A1324" s="125">
        <f t="shared" si="1608"/>
        <v>45288</v>
      </c>
      <c r="B1324" s="123">
        <f t="shared" si="1592"/>
        <v>400.62864285000001</v>
      </c>
      <c r="C1324" s="3">
        <f t="shared" si="1593"/>
        <v>399.62359909999998</v>
      </c>
      <c r="D1324" s="126">
        <f t="shared" si="1594"/>
        <v>1084.242</v>
      </c>
      <c r="E1324" s="175">
        <f>IF(DAY(A1323)=$A$7,VLOOKUP(A1323,[1]A!$A$15:$C$500,3),E1323)</f>
        <v>1084.9860000000001</v>
      </c>
      <c r="F1324" s="127">
        <f t="shared" si="1595"/>
        <v>45254</v>
      </c>
      <c r="G1324" s="122">
        <f t="shared" si="1596"/>
        <v>6.8619367263034192E-4</v>
      </c>
      <c r="H1324" s="128">
        <f t="shared" si="1597"/>
        <v>5</v>
      </c>
      <c r="I1324" s="128">
        <f t="shared" si="1598"/>
        <v>31</v>
      </c>
      <c r="J1324" s="123">
        <f t="shared" si="1599"/>
        <v>1.0001106445641095</v>
      </c>
      <c r="K1324" s="123">
        <v>1</v>
      </c>
      <c r="L1324" s="123">
        <f t="shared" si="1600"/>
        <v>1.0001106399999999</v>
      </c>
      <c r="M1324" s="123">
        <f t="shared" si="1601"/>
        <v>399.66781344999998</v>
      </c>
      <c r="N1324" s="27">
        <f t="shared" si="1610"/>
        <v>0</v>
      </c>
      <c r="O1324" s="122">
        <f t="shared" si="1611"/>
        <v>0</v>
      </c>
      <c r="P1324" s="123">
        <f t="shared" si="1602"/>
        <v>0</v>
      </c>
      <c r="Q1324" s="122">
        <f t="shared" si="1609"/>
        <v>0.1956</v>
      </c>
      <c r="R1324" s="130">
        <f t="shared" si="1603"/>
        <v>1.0024040700000001</v>
      </c>
      <c r="S1324" s="123">
        <f t="shared" si="1604"/>
        <v>0.96082939999999994</v>
      </c>
      <c r="T1324" s="123">
        <f t="shared" si="1605"/>
        <v>0</v>
      </c>
      <c r="U1324" s="131" t="str">
        <f t="shared" si="1591"/>
        <v>J=</v>
      </c>
      <c r="V1324" s="140">
        <f t="shared" si="1606"/>
        <v>45314</v>
      </c>
      <c r="W1324" s="4"/>
      <c r="X1324" s="4"/>
      <c r="Y1324" s="4"/>
      <c r="AD1324" s="5"/>
      <c r="AI1324" s="12"/>
      <c r="AJ1324" s="12"/>
      <c r="AK1324" s="12"/>
      <c r="AL1324" s="12"/>
      <c r="AM1324" s="12"/>
      <c r="AN1324" s="12"/>
      <c r="AO1324" s="12"/>
      <c r="AP1324" s="12"/>
      <c r="AQ1324" s="12"/>
      <c r="AR1324" s="12"/>
      <c r="AS1324" s="12"/>
      <c r="AT1324" s="12"/>
      <c r="AU1324" s="12"/>
    </row>
    <row r="1325" spans="1:161" x14ac:dyDescent="0.2">
      <c r="A1325" s="125">
        <f t="shared" si="1608"/>
        <v>45289</v>
      </c>
      <c r="B1325" s="123">
        <f t="shared" si="1592"/>
        <v>400.82995488</v>
      </c>
      <c r="C1325" s="3">
        <f t="shared" si="1593"/>
        <v>399.62359909999998</v>
      </c>
      <c r="D1325" s="126">
        <f t="shared" si="1594"/>
        <v>1084.242</v>
      </c>
      <c r="E1325" s="175">
        <f>IF(DAY(A1324)=$A$7,VLOOKUP(A1324,[1]A!$A$15:$C$500,3),E1324)</f>
        <v>1084.9860000000001</v>
      </c>
      <c r="F1325" s="127">
        <f t="shared" si="1595"/>
        <v>45254</v>
      </c>
      <c r="G1325" s="122">
        <f t="shared" si="1596"/>
        <v>6.8619367263034192E-4</v>
      </c>
      <c r="H1325" s="128">
        <f t="shared" si="1597"/>
        <v>6</v>
      </c>
      <c r="I1325" s="128">
        <f t="shared" si="1598"/>
        <v>31</v>
      </c>
      <c r="J1325" s="123">
        <f t="shared" si="1599"/>
        <v>1.0001327749459545</v>
      </c>
      <c r="K1325" s="123">
        <v>1</v>
      </c>
      <c r="L1325" s="123">
        <f t="shared" si="1600"/>
        <v>1.00013277</v>
      </c>
      <c r="M1325" s="123">
        <f t="shared" si="1601"/>
        <v>399.67665712000002</v>
      </c>
      <c r="N1325" s="27">
        <f t="shared" si="1610"/>
        <v>0</v>
      </c>
      <c r="O1325" s="122">
        <f t="shared" si="1611"/>
        <v>0</v>
      </c>
      <c r="P1325" s="123">
        <f t="shared" si="1602"/>
        <v>0</v>
      </c>
      <c r="Q1325" s="122">
        <f t="shared" si="1609"/>
        <v>0.1956</v>
      </c>
      <c r="R1325" s="130">
        <f t="shared" si="1603"/>
        <v>1.002885577</v>
      </c>
      <c r="S1325" s="123">
        <f t="shared" si="1604"/>
        <v>1.1532977600000001</v>
      </c>
      <c r="T1325" s="123">
        <f t="shared" si="1605"/>
        <v>0</v>
      </c>
      <c r="U1325" s="131" t="str">
        <f t="shared" si="1591"/>
        <v>J=</v>
      </c>
      <c r="V1325" s="140">
        <f t="shared" si="1606"/>
        <v>45314</v>
      </c>
      <c r="W1325" s="4"/>
      <c r="X1325" s="4"/>
      <c r="Y1325" s="4"/>
      <c r="AD1325" s="5"/>
      <c r="AI1325" s="13"/>
      <c r="AJ1325" s="13"/>
      <c r="AK1325" s="13"/>
      <c r="AL1325" s="13"/>
      <c r="AM1325" s="13"/>
      <c r="AN1325" s="13"/>
      <c r="AO1325" s="13"/>
      <c r="AP1325" s="13"/>
      <c r="AQ1325" s="13"/>
      <c r="AR1325" s="13"/>
      <c r="AS1325" s="13"/>
      <c r="AT1325" s="13"/>
      <c r="AU1325" s="13"/>
    </row>
    <row r="1326" spans="1:161" x14ac:dyDescent="0.2">
      <c r="A1326" s="125">
        <f t="shared" si="1608"/>
        <v>45290</v>
      </c>
      <c r="B1326" s="123">
        <f t="shared" si="1592"/>
        <v>401.03136776999997</v>
      </c>
      <c r="C1326" s="3">
        <f t="shared" si="1593"/>
        <v>399.62359909999998</v>
      </c>
      <c r="D1326" s="126">
        <f t="shared" si="1594"/>
        <v>1084.242</v>
      </c>
      <c r="E1326" s="175">
        <f>IF(DAY(A1325)=$A$7,VLOOKUP(A1325,[1]A!$A$15:$C$500,3),E1325)</f>
        <v>1084.9860000000001</v>
      </c>
      <c r="F1326" s="127">
        <f t="shared" si="1595"/>
        <v>45254</v>
      </c>
      <c r="G1326" s="122">
        <f t="shared" si="1596"/>
        <v>6.8619367263034192E-4</v>
      </c>
      <c r="H1326" s="128">
        <f t="shared" si="1597"/>
        <v>7</v>
      </c>
      <c r="I1326" s="128">
        <f t="shared" si="1598"/>
        <v>31</v>
      </c>
      <c r="J1326" s="123">
        <f t="shared" si="1599"/>
        <v>1.000154905817499</v>
      </c>
      <c r="K1326" s="123">
        <v>1</v>
      </c>
      <c r="L1326" s="123">
        <f t="shared" si="1600"/>
        <v>1.0001549000000001</v>
      </c>
      <c r="M1326" s="123">
        <f t="shared" si="1601"/>
        <v>399.68550078999999</v>
      </c>
      <c r="N1326" s="27">
        <f t="shared" si="1610"/>
        <v>0</v>
      </c>
      <c r="O1326" s="122">
        <f t="shared" si="1611"/>
        <v>0</v>
      </c>
      <c r="P1326" s="123">
        <f t="shared" si="1602"/>
        <v>0</v>
      </c>
      <c r="Q1326" s="122">
        <f t="shared" si="1609"/>
        <v>0.1956</v>
      </c>
      <c r="R1326" s="130">
        <f t="shared" si="1603"/>
        <v>1.003367315</v>
      </c>
      <c r="S1326" s="123">
        <f t="shared" si="1604"/>
        <v>1.34586698</v>
      </c>
      <c r="T1326" s="123">
        <f t="shared" si="1605"/>
        <v>0</v>
      </c>
      <c r="U1326" s="131" t="str">
        <f t="shared" si="1591"/>
        <v>J=</v>
      </c>
      <c r="V1326" s="140">
        <f t="shared" si="1606"/>
        <v>45314</v>
      </c>
      <c r="W1326" s="4"/>
      <c r="X1326" s="4"/>
      <c r="Y1326" s="4"/>
      <c r="AD1326" s="5"/>
      <c r="AI1326" s="13"/>
      <c r="AJ1326" s="13"/>
      <c r="AK1326" s="13"/>
      <c r="AL1326" s="13"/>
      <c r="AM1326" s="13"/>
      <c r="AN1326" s="13"/>
      <c r="AO1326" s="13"/>
      <c r="AP1326" s="13"/>
      <c r="AQ1326" s="13"/>
      <c r="AR1326" s="13"/>
      <c r="AS1326" s="13"/>
      <c r="AT1326" s="13"/>
      <c r="AU1326" s="13"/>
    </row>
    <row r="1327" spans="1:161" x14ac:dyDescent="0.2">
      <c r="A1327" s="125">
        <f t="shared" si="1608"/>
        <v>45291</v>
      </c>
      <c r="B1327" s="123">
        <f t="shared" si="1592"/>
        <v>401.23288190000005</v>
      </c>
      <c r="C1327" s="3">
        <f t="shared" si="1593"/>
        <v>399.62359909999998</v>
      </c>
      <c r="D1327" s="126">
        <f t="shared" si="1594"/>
        <v>1084.242</v>
      </c>
      <c r="E1327" s="175">
        <f>IF(DAY(A1326)=$A$7,VLOOKUP(A1326,[1]A!$A$15:$C$500,3),E1326)</f>
        <v>1084.9860000000001</v>
      </c>
      <c r="F1327" s="127">
        <f t="shared" si="1595"/>
        <v>45254</v>
      </c>
      <c r="G1327" s="122">
        <f t="shared" si="1596"/>
        <v>6.8619367263034192E-4</v>
      </c>
      <c r="H1327" s="128">
        <f t="shared" si="1597"/>
        <v>8</v>
      </c>
      <c r="I1327" s="128">
        <f t="shared" si="1598"/>
        <v>31</v>
      </c>
      <c r="J1327" s="123">
        <f t="shared" si="1599"/>
        <v>1.0001770371787539</v>
      </c>
      <c r="K1327" s="123">
        <v>1</v>
      </c>
      <c r="L1327" s="123">
        <f t="shared" si="1600"/>
        <v>1.0001770299999999</v>
      </c>
      <c r="M1327" s="123">
        <f t="shared" si="1601"/>
        <v>399.69434446000002</v>
      </c>
      <c r="N1327" s="27">
        <f t="shared" si="1610"/>
        <v>0</v>
      </c>
      <c r="O1327" s="122">
        <f t="shared" si="1611"/>
        <v>0</v>
      </c>
      <c r="P1327" s="123">
        <f t="shared" si="1602"/>
        <v>0</v>
      </c>
      <c r="Q1327" s="122">
        <f t="shared" si="1609"/>
        <v>0.1956</v>
      </c>
      <c r="R1327" s="130">
        <f t="shared" si="1603"/>
        <v>1.003849285</v>
      </c>
      <c r="S1327" s="123">
        <f t="shared" si="1604"/>
        <v>1.53853744</v>
      </c>
      <c r="T1327" s="123">
        <f t="shared" si="1605"/>
        <v>0</v>
      </c>
      <c r="U1327" s="131" t="str">
        <f t="shared" si="1591"/>
        <v>J=</v>
      </c>
      <c r="V1327" s="140">
        <f t="shared" si="1606"/>
        <v>45314</v>
      </c>
      <c r="W1327" s="4"/>
      <c r="X1327" s="4"/>
      <c r="Y1327" s="4"/>
      <c r="AD1327" s="5"/>
      <c r="AI1327" s="13"/>
      <c r="AJ1327" s="13"/>
      <c r="AK1327" s="13"/>
      <c r="AL1327" s="13"/>
      <c r="AM1327" s="13"/>
      <c r="AN1327" s="13"/>
      <c r="AO1327" s="13"/>
      <c r="AP1327" s="13"/>
      <c r="AQ1327" s="13"/>
      <c r="AR1327" s="13"/>
      <c r="AS1327" s="13"/>
      <c r="AT1327" s="13"/>
      <c r="AU1327" s="13"/>
    </row>
    <row r="1328" spans="1:161" x14ac:dyDescent="0.2">
      <c r="A1328" s="125">
        <f t="shared" si="1608"/>
        <v>45292</v>
      </c>
      <c r="B1328" s="123">
        <f t="shared" si="1592"/>
        <v>401.43449729000002</v>
      </c>
      <c r="C1328" s="3">
        <f t="shared" si="1593"/>
        <v>399.62359909999998</v>
      </c>
      <c r="D1328" s="126">
        <f t="shared" si="1594"/>
        <v>1084.242</v>
      </c>
      <c r="E1328" s="175">
        <f>IF(DAY(A1327)=$A$7,VLOOKUP(A1327,[1]A!$A$15:$C$500,3),E1327)</f>
        <v>1084.9860000000001</v>
      </c>
      <c r="F1328" s="127">
        <f t="shared" si="1595"/>
        <v>45254</v>
      </c>
      <c r="G1328" s="122">
        <f t="shared" si="1596"/>
        <v>6.8619367263034192E-4</v>
      </c>
      <c r="H1328" s="128">
        <f t="shared" si="1597"/>
        <v>9</v>
      </c>
      <c r="I1328" s="128">
        <f t="shared" si="1598"/>
        <v>31</v>
      </c>
      <c r="J1328" s="123">
        <f t="shared" si="1599"/>
        <v>1.0001991690297303</v>
      </c>
      <c r="K1328" s="123">
        <v>1</v>
      </c>
      <c r="L1328" s="123">
        <f t="shared" si="1600"/>
        <v>1.00019916</v>
      </c>
      <c r="M1328" s="123">
        <f t="shared" si="1601"/>
        <v>399.70318813</v>
      </c>
      <c r="N1328" s="27">
        <f t="shared" si="1610"/>
        <v>0</v>
      </c>
      <c r="O1328" s="122">
        <f t="shared" si="1611"/>
        <v>0</v>
      </c>
      <c r="P1328" s="123">
        <f t="shared" si="1602"/>
        <v>0</v>
      </c>
      <c r="Q1328" s="122">
        <f t="shared" si="1609"/>
        <v>0.1956</v>
      </c>
      <c r="R1328" s="130">
        <f t="shared" si="1603"/>
        <v>1.004331487</v>
      </c>
      <c r="S1328" s="123">
        <f t="shared" si="1604"/>
        <v>1.7313091599999999</v>
      </c>
      <c r="T1328" s="123">
        <f t="shared" si="1605"/>
        <v>0</v>
      </c>
      <c r="U1328" s="131" t="str">
        <f t="shared" ref="U1328:U1391" si="1612">U1327</f>
        <v>J=</v>
      </c>
      <c r="V1328" s="140">
        <f t="shared" si="1606"/>
        <v>45314</v>
      </c>
      <c r="W1328" s="4"/>
      <c r="X1328" s="4"/>
      <c r="Y1328" s="4"/>
      <c r="AD1328" s="5"/>
      <c r="AI1328" s="13"/>
      <c r="AJ1328" s="13"/>
      <c r="AK1328" s="13"/>
      <c r="AL1328" s="13"/>
      <c r="AM1328" s="13"/>
      <c r="AN1328" s="13"/>
      <c r="AO1328" s="13"/>
      <c r="AP1328" s="13"/>
      <c r="AQ1328" s="13"/>
      <c r="AR1328" s="13"/>
      <c r="AS1328" s="13"/>
      <c r="AT1328" s="13"/>
      <c r="AU1328" s="13"/>
    </row>
    <row r="1329" spans="1:47" x14ac:dyDescent="0.2">
      <c r="A1329" s="125">
        <f t="shared" si="1608"/>
        <v>45293</v>
      </c>
      <c r="B1329" s="123">
        <f t="shared" ref="B1329:B1392" si="1613">(M1329+S1329)</f>
        <v>401.63621756000003</v>
      </c>
      <c r="C1329" s="3">
        <f t="shared" ref="C1329:C1392" si="1614">IF(N1328&gt;0,M1328-P1328,C1328)</f>
        <v>399.62359909999998</v>
      </c>
      <c r="D1329" s="126">
        <f t="shared" ref="D1329:D1392" si="1615">IF(E1329=E1328,D1328,E1328)</f>
        <v>1084.242</v>
      </c>
      <c r="E1329" s="175">
        <f>IF(DAY(A1328)=$A$7,VLOOKUP(A1328,[1]A!$A$15:$C$500,3),E1328)</f>
        <v>1084.9860000000001</v>
      </c>
      <c r="F1329" s="127">
        <f t="shared" ref="F1329:F1392" si="1616">IF(D1329=D1328,F1328,EDATE(A1329,-1))</f>
        <v>45254</v>
      </c>
      <c r="G1329" s="122">
        <f t="shared" ref="G1329:G1392" si="1617">(E1329/D1329)-1</f>
        <v>6.8619367263034192E-4</v>
      </c>
      <c r="H1329" s="128">
        <f t="shared" ref="H1329:H1392" si="1618">IF(DAY(A1329)=A$7+1,1,H1328+1)</f>
        <v>10</v>
      </c>
      <c r="I1329" s="128">
        <f t="shared" ref="I1329:I1392" si="1619">IF(DAY(A1329)=A$7+1,DAY(EOMONTH(A1329,0)),I1328)</f>
        <v>31</v>
      </c>
      <c r="J1329" s="123">
        <f t="shared" ref="J1329:J1392" si="1620">IF(E1329&gt;D1329,((E1329/D1329)^(H1329/I1329)),1)</f>
        <v>1.0002213013704386</v>
      </c>
      <c r="K1329" s="123">
        <v>1</v>
      </c>
      <c r="L1329" s="123">
        <f t="shared" ref="L1329:L1392" si="1621">TRUNC(J1329*K1329,8)</f>
        <v>1.0002213</v>
      </c>
      <c r="M1329" s="123">
        <f t="shared" ref="M1329:M1392" si="1622">TRUNC(C1329*L1329,8)</f>
        <v>399.71203580000002</v>
      </c>
      <c r="N1329" s="27">
        <f t="shared" si="1610"/>
        <v>0</v>
      </c>
      <c r="O1329" s="122">
        <f t="shared" si="1611"/>
        <v>0</v>
      </c>
      <c r="P1329" s="123">
        <f t="shared" ref="P1329:P1392" si="1623">IF(O1329&gt;0,TRUNC(O1329*M1329,8),0)</f>
        <v>0</v>
      </c>
      <c r="Q1329" s="122">
        <f t="shared" si="1609"/>
        <v>0.1956</v>
      </c>
      <c r="R1329" s="130">
        <f t="shared" ref="R1329:R1392" si="1624">ROUND((1+Q1329)^(1/12)^(H1329/I1329),9)</f>
        <v>1.0048139199999999</v>
      </c>
      <c r="S1329" s="123">
        <f t="shared" ref="S1329:S1392" si="1625">TRUNC(M1329*(R1329-1),8)</f>
        <v>1.92418176</v>
      </c>
      <c r="T1329" s="123">
        <f t="shared" ref="T1329:T1392" si="1626">IF(N1329&gt;0,P1329+S1329,0)</f>
        <v>0</v>
      </c>
      <c r="U1329" s="131" t="str">
        <f t="shared" si="1612"/>
        <v>J=</v>
      </c>
      <c r="V1329" s="140">
        <f t="shared" ref="V1329:V1392" si="1627">VLOOKUP(A1328,$Y$10:$AG$60,9)</f>
        <v>45314</v>
      </c>
      <c r="W1329" s="4"/>
      <c r="X1329" s="4"/>
      <c r="Y1329" s="4"/>
      <c r="AD1329" s="5"/>
      <c r="AI1329" s="13"/>
      <c r="AJ1329" s="13"/>
      <c r="AK1329" s="13"/>
      <c r="AL1329" s="13"/>
      <c r="AM1329" s="13"/>
      <c r="AN1329" s="13"/>
      <c r="AO1329" s="13"/>
      <c r="AP1329" s="13"/>
      <c r="AQ1329" s="13"/>
      <c r="AR1329" s="13"/>
      <c r="AS1329" s="13"/>
      <c r="AT1329" s="13"/>
      <c r="AU1329" s="13"/>
    </row>
    <row r="1330" spans="1:47" x14ac:dyDescent="0.2">
      <c r="A1330" s="125">
        <f t="shared" si="1608"/>
        <v>45294</v>
      </c>
      <c r="B1330" s="123">
        <f t="shared" si="1613"/>
        <v>401.83803468000002</v>
      </c>
      <c r="C1330" s="3">
        <f t="shared" si="1614"/>
        <v>399.62359909999998</v>
      </c>
      <c r="D1330" s="126">
        <f t="shared" si="1615"/>
        <v>1084.242</v>
      </c>
      <c r="E1330" s="175">
        <f>IF(DAY(A1329)=$A$7,VLOOKUP(A1329,[1]A!$A$15:$C$500,3),E1329)</f>
        <v>1084.9860000000001</v>
      </c>
      <c r="F1330" s="127">
        <f t="shared" si="1616"/>
        <v>45254</v>
      </c>
      <c r="G1330" s="122">
        <f t="shared" si="1617"/>
        <v>6.8619367263034192E-4</v>
      </c>
      <c r="H1330" s="128">
        <f t="shared" si="1618"/>
        <v>11</v>
      </c>
      <c r="I1330" s="128">
        <f t="shared" si="1619"/>
        <v>31</v>
      </c>
      <c r="J1330" s="123">
        <f t="shared" si="1620"/>
        <v>1.0002434342008899</v>
      </c>
      <c r="K1330" s="123">
        <v>1</v>
      </c>
      <c r="L1330" s="123">
        <f t="shared" si="1621"/>
        <v>1.00024343</v>
      </c>
      <c r="M1330" s="123">
        <f t="shared" si="1622"/>
        <v>399.72087947</v>
      </c>
      <c r="N1330" s="27">
        <f t="shared" si="1610"/>
        <v>0</v>
      </c>
      <c r="O1330" s="122">
        <f t="shared" si="1611"/>
        <v>0</v>
      </c>
      <c r="P1330" s="123">
        <f t="shared" si="1623"/>
        <v>0</v>
      </c>
      <c r="Q1330" s="122">
        <f t="shared" si="1609"/>
        <v>0.1956</v>
      </c>
      <c r="R1330" s="130">
        <f t="shared" si="1624"/>
        <v>1.0052965840000001</v>
      </c>
      <c r="S1330" s="123">
        <f t="shared" si="1625"/>
        <v>2.11715521</v>
      </c>
      <c r="T1330" s="123">
        <f t="shared" si="1626"/>
        <v>0</v>
      </c>
      <c r="U1330" s="131" t="str">
        <f t="shared" si="1612"/>
        <v>J=</v>
      </c>
      <c r="V1330" s="140">
        <f t="shared" si="1627"/>
        <v>45314</v>
      </c>
      <c r="W1330" s="4"/>
      <c r="X1330" s="4"/>
      <c r="Y1330" s="4"/>
      <c r="AD1330" s="5"/>
      <c r="AI1330" s="10"/>
      <c r="AJ1330" s="10"/>
      <c r="AK1330" s="10"/>
      <c r="AL1330" s="10"/>
      <c r="AM1330" s="10"/>
      <c r="AN1330" s="10"/>
      <c r="AO1330" s="10"/>
      <c r="AP1330" s="10"/>
      <c r="AQ1330" s="10"/>
      <c r="AR1330" s="10"/>
      <c r="AS1330" s="10"/>
      <c r="AT1330" s="10"/>
      <c r="AU1330" s="10"/>
    </row>
    <row r="1331" spans="1:47" x14ac:dyDescent="0.2">
      <c r="A1331" s="125">
        <f t="shared" si="1608"/>
        <v>45295</v>
      </c>
      <c r="B1331" s="123">
        <f t="shared" si="1613"/>
        <v>402.03995347999995</v>
      </c>
      <c r="C1331" s="3">
        <f t="shared" si="1614"/>
        <v>399.62359909999998</v>
      </c>
      <c r="D1331" s="126">
        <f t="shared" si="1615"/>
        <v>1084.242</v>
      </c>
      <c r="E1331" s="175">
        <f>IF(DAY(A1330)=$A$7,VLOOKUP(A1330,[1]A!$A$15:$C$500,3),E1330)</f>
        <v>1084.9860000000001</v>
      </c>
      <c r="F1331" s="127">
        <f t="shared" si="1616"/>
        <v>45254</v>
      </c>
      <c r="G1331" s="122">
        <f t="shared" si="1617"/>
        <v>6.8619367263034192E-4</v>
      </c>
      <c r="H1331" s="128">
        <f t="shared" si="1618"/>
        <v>12</v>
      </c>
      <c r="I1331" s="128">
        <f t="shared" si="1619"/>
        <v>31</v>
      </c>
      <c r="J1331" s="123">
        <f t="shared" si="1620"/>
        <v>1.0002655675210952</v>
      </c>
      <c r="K1331" s="123">
        <v>1</v>
      </c>
      <c r="L1331" s="123">
        <f t="shared" si="1621"/>
        <v>1.0002655600000001</v>
      </c>
      <c r="M1331" s="123">
        <f t="shared" si="1622"/>
        <v>399.72972313999998</v>
      </c>
      <c r="N1331" s="27">
        <f t="shared" si="1610"/>
        <v>0</v>
      </c>
      <c r="O1331" s="122">
        <f t="shared" si="1611"/>
        <v>0</v>
      </c>
      <c r="P1331" s="123">
        <f t="shared" si="1623"/>
        <v>0</v>
      </c>
      <c r="Q1331" s="122">
        <f t="shared" si="1609"/>
        <v>0.1956</v>
      </c>
      <c r="R1331" s="130">
        <f t="shared" si="1624"/>
        <v>1.005779481</v>
      </c>
      <c r="S1331" s="123">
        <f t="shared" si="1625"/>
        <v>2.3102303399999999</v>
      </c>
      <c r="T1331" s="123">
        <f t="shared" si="1626"/>
        <v>0</v>
      </c>
      <c r="U1331" s="131" t="str">
        <f t="shared" si="1612"/>
        <v>J=</v>
      </c>
      <c r="V1331" s="140">
        <f t="shared" si="1627"/>
        <v>45314</v>
      </c>
      <c r="W1331" s="4"/>
      <c r="X1331" s="4"/>
      <c r="Y1331" s="4"/>
      <c r="AD1331" s="5"/>
      <c r="AI1331" s="10"/>
      <c r="AJ1331" s="10"/>
      <c r="AK1331" s="10"/>
      <c r="AL1331" s="10"/>
      <c r="AM1331" s="10"/>
      <c r="AN1331" s="10"/>
      <c r="AO1331" s="10"/>
      <c r="AP1331" s="10"/>
      <c r="AQ1331" s="10"/>
      <c r="AR1331" s="10"/>
      <c r="AS1331" s="10"/>
      <c r="AT1331" s="10"/>
      <c r="AU1331" s="10"/>
    </row>
    <row r="1332" spans="1:47" x14ac:dyDescent="0.2">
      <c r="A1332" s="125">
        <f t="shared" si="1608"/>
        <v>45296</v>
      </c>
      <c r="B1332" s="123">
        <f t="shared" si="1613"/>
        <v>402.24197716999998</v>
      </c>
      <c r="C1332" s="3">
        <f t="shared" si="1614"/>
        <v>399.62359909999998</v>
      </c>
      <c r="D1332" s="126">
        <f t="shared" si="1615"/>
        <v>1084.242</v>
      </c>
      <c r="E1332" s="175">
        <f>IF(DAY(A1331)=$A$7,VLOOKUP(A1331,[1]A!$A$15:$C$500,3),E1331)</f>
        <v>1084.9860000000001</v>
      </c>
      <c r="F1332" s="127">
        <f t="shared" si="1616"/>
        <v>45254</v>
      </c>
      <c r="G1332" s="122">
        <f t="shared" si="1617"/>
        <v>6.8619367263034192E-4</v>
      </c>
      <c r="H1332" s="128">
        <f t="shared" si="1618"/>
        <v>13</v>
      </c>
      <c r="I1332" s="128">
        <f t="shared" si="1619"/>
        <v>31</v>
      </c>
      <c r="J1332" s="123">
        <f t="shared" si="1620"/>
        <v>1.0002877013310649</v>
      </c>
      <c r="K1332" s="123">
        <v>1</v>
      </c>
      <c r="L1332" s="123">
        <f t="shared" si="1621"/>
        <v>1.0002876999999999</v>
      </c>
      <c r="M1332" s="123">
        <f t="shared" si="1622"/>
        <v>399.73857079999999</v>
      </c>
      <c r="N1332" s="27">
        <f t="shared" si="1610"/>
        <v>0</v>
      </c>
      <c r="O1332" s="122">
        <f t="shared" si="1611"/>
        <v>0</v>
      </c>
      <c r="P1332" s="123">
        <f t="shared" si="1623"/>
        <v>0</v>
      </c>
      <c r="Q1332" s="122">
        <f t="shared" si="1609"/>
        <v>0.1956</v>
      </c>
      <c r="R1332" s="130">
        <f t="shared" si="1624"/>
        <v>1.006262609</v>
      </c>
      <c r="S1332" s="123">
        <f t="shared" si="1625"/>
        <v>2.50340637</v>
      </c>
      <c r="T1332" s="123">
        <f t="shared" si="1626"/>
        <v>0</v>
      </c>
      <c r="U1332" s="131" t="str">
        <f t="shared" si="1612"/>
        <v>J=</v>
      </c>
      <c r="V1332" s="140">
        <f t="shared" si="1627"/>
        <v>45314</v>
      </c>
      <c r="W1332" s="4"/>
      <c r="X1332" s="4"/>
      <c r="Y1332" s="4"/>
      <c r="AD1332" s="5"/>
      <c r="AI1332" s="10"/>
      <c r="AJ1332" s="10"/>
      <c r="AK1332" s="10"/>
      <c r="AL1332" s="10"/>
      <c r="AM1332" s="10"/>
      <c r="AN1332" s="10"/>
      <c r="AO1332" s="10"/>
      <c r="AP1332" s="10"/>
      <c r="AQ1332" s="10"/>
      <c r="AR1332" s="10"/>
      <c r="AS1332" s="10"/>
      <c r="AT1332" s="10"/>
      <c r="AU1332" s="10"/>
    </row>
    <row r="1333" spans="1:47" x14ac:dyDescent="0.2">
      <c r="A1333" s="125">
        <f t="shared" si="1608"/>
        <v>45297</v>
      </c>
      <c r="B1333" s="123">
        <f t="shared" si="1613"/>
        <v>402.44409853000002</v>
      </c>
      <c r="C1333" s="3">
        <f t="shared" si="1614"/>
        <v>399.62359909999998</v>
      </c>
      <c r="D1333" s="126">
        <f t="shared" si="1615"/>
        <v>1084.242</v>
      </c>
      <c r="E1333" s="175">
        <f>IF(DAY(A1332)=$A$7,VLOOKUP(A1332,[1]A!$A$15:$C$500,3),E1332)</f>
        <v>1084.9860000000001</v>
      </c>
      <c r="F1333" s="127">
        <f t="shared" si="1616"/>
        <v>45254</v>
      </c>
      <c r="G1333" s="122">
        <f t="shared" si="1617"/>
        <v>6.8619367263034192E-4</v>
      </c>
      <c r="H1333" s="128">
        <f t="shared" si="1618"/>
        <v>14</v>
      </c>
      <c r="I1333" s="128">
        <f t="shared" si="1619"/>
        <v>31</v>
      </c>
      <c r="J1333" s="123">
        <f t="shared" si="1620"/>
        <v>1.0003098356308102</v>
      </c>
      <c r="K1333" s="123">
        <v>1</v>
      </c>
      <c r="L1333" s="123">
        <f t="shared" si="1621"/>
        <v>1.00030983</v>
      </c>
      <c r="M1333" s="123">
        <f t="shared" si="1622"/>
        <v>399.74741447000002</v>
      </c>
      <c r="N1333" s="27">
        <f t="shared" si="1610"/>
        <v>0</v>
      </c>
      <c r="O1333" s="122">
        <f t="shared" si="1611"/>
        <v>0</v>
      </c>
      <c r="P1333" s="123">
        <f t="shared" si="1623"/>
        <v>0</v>
      </c>
      <c r="Q1333" s="122">
        <f t="shared" si="1609"/>
        <v>0.1956</v>
      </c>
      <c r="R1333" s="130">
        <f t="shared" si="1624"/>
        <v>1.0067459700000001</v>
      </c>
      <c r="S1333" s="123">
        <f t="shared" si="1625"/>
        <v>2.6966840599999999</v>
      </c>
      <c r="T1333" s="123">
        <f t="shared" si="1626"/>
        <v>0</v>
      </c>
      <c r="U1333" s="131" t="str">
        <f t="shared" si="1612"/>
        <v>J=</v>
      </c>
      <c r="V1333" s="140">
        <f t="shared" si="1627"/>
        <v>45314</v>
      </c>
      <c r="W1333" s="4"/>
      <c r="X1333" s="4"/>
      <c r="Y1333" s="4"/>
      <c r="AD1333" s="5"/>
      <c r="AI1333" s="10"/>
      <c r="AJ1333" s="10"/>
      <c r="AK1333" s="10"/>
      <c r="AL1333" s="10"/>
      <c r="AM1333" s="10"/>
      <c r="AN1333" s="10"/>
      <c r="AO1333" s="10"/>
      <c r="AP1333" s="10"/>
      <c r="AQ1333" s="10"/>
      <c r="AR1333" s="10"/>
      <c r="AS1333" s="10"/>
      <c r="AT1333" s="10"/>
      <c r="AU1333" s="10"/>
    </row>
    <row r="1334" spans="1:47" x14ac:dyDescent="0.2">
      <c r="A1334" s="125">
        <f t="shared" si="1608"/>
        <v>45298</v>
      </c>
      <c r="B1334" s="123">
        <f t="shared" si="1613"/>
        <v>402.64632521999999</v>
      </c>
      <c r="C1334" s="3">
        <f t="shared" si="1614"/>
        <v>399.62359909999998</v>
      </c>
      <c r="D1334" s="126">
        <f t="shared" si="1615"/>
        <v>1084.242</v>
      </c>
      <c r="E1334" s="175">
        <f>IF(DAY(A1333)=$A$7,VLOOKUP(A1333,[1]A!$A$15:$C$500,3),E1333)</f>
        <v>1084.9860000000001</v>
      </c>
      <c r="F1334" s="127">
        <f t="shared" si="1616"/>
        <v>45254</v>
      </c>
      <c r="G1334" s="122">
        <f t="shared" si="1617"/>
        <v>6.8619367263034192E-4</v>
      </c>
      <c r="H1334" s="128">
        <f t="shared" si="1618"/>
        <v>15</v>
      </c>
      <c r="I1334" s="128">
        <f t="shared" si="1619"/>
        <v>31</v>
      </c>
      <c r="J1334" s="123">
        <f t="shared" si="1620"/>
        <v>1.0003319704203417</v>
      </c>
      <c r="K1334" s="123">
        <v>1</v>
      </c>
      <c r="L1334" s="123">
        <f t="shared" si="1621"/>
        <v>1.00033197</v>
      </c>
      <c r="M1334" s="123">
        <f t="shared" si="1622"/>
        <v>399.75626213999999</v>
      </c>
      <c r="N1334" s="27">
        <f t="shared" si="1610"/>
        <v>0</v>
      </c>
      <c r="O1334" s="122">
        <f t="shared" si="1611"/>
        <v>0</v>
      </c>
      <c r="P1334" s="123">
        <f t="shared" si="1623"/>
        <v>0</v>
      </c>
      <c r="Q1334" s="122">
        <f t="shared" si="1609"/>
        <v>0.1956</v>
      </c>
      <c r="R1334" s="130">
        <f t="shared" si="1624"/>
        <v>1.0072295630000001</v>
      </c>
      <c r="S1334" s="123">
        <f t="shared" si="1625"/>
        <v>2.89006308</v>
      </c>
      <c r="T1334" s="123">
        <f t="shared" si="1626"/>
        <v>0</v>
      </c>
      <c r="U1334" s="131" t="str">
        <f t="shared" si="1612"/>
        <v>J=</v>
      </c>
      <c r="V1334" s="140">
        <f t="shared" si="1627"/>
        <v>45314</v>
      </c>
      <c r="W1334" s="4"/>
      <c r="X1334" s="4"/>
      <c r="Y1334" s="4"/>
      <c r="AD1334" s="5"/>
      <c r="AI1334" s="10"/>
      <c r="AJ1334" s="10"/>
      <c r="AK1334" s="10"/>
      <c r="AL1334" s="10"/>
      <c r="AM1334" s="10"/>
      <c r="AN1334" s="10"/>
      <c r="AO1334" s="10"/>
      <c r="AP1334" s="10"/>
      <c r="AQ1334" s="10"/>
      <c r="AR1334" s="10"/>
      <c r="AS1334" s="10"/>
      <c r="AT1334" s="10"/>
      <c r="AU1334" s="10"/>
    </row>
    <row r="1335" spans="1:47" x14ac:dyDescent="0.2">
      <c r="A1335" s="125">
        <f t="shared" si="1608"/>
        <v>45299</v>
      </c>
      <c r="B1335" s="123">
        <f t="shared" si="1613"/>
        <v>402.84864917000004</v>
      </c>
      <c r="C1335" s="3">
        <f t="shared" si="1614"/>
        <v>399.62359909999998</v>
      </c>
      <c r="D1335" s="126">
        <f t="shared" si="1615"/>
        <v>1084.242</v>
      </c>
      <c r="E1335" s="175">
        <f>IF(DAY(A1334)=$A$7,VLOOKUP(A1334,[1]A!$A$15:$C$500,3),E1334)</f>
        <v>1084.9860000000001</v>
      </c>
      <c r="F1335" s="127">
        <f t="shared" si="1616"/>
        <v>45254</v>
      </c>
      <c r="G1335" s="122">
        <f t="shared" si="1617"/>
        <v>6.8619367263034192E-4</v>
      </c>
      <c r="H1335" s="128">
        <f t="shared" si="1618"/>
        <v>16</v>
      </c>
      <c r="I1335" s="128">
        <f t="shared" si="1619"/>
        <v>31</v>
      </c>
      <c r="J1335" s="123">
        <f t="shared" si="1620"/>
        <v>1.0003541056996705</v>
      </c>
      <c r="K1335" s="123">
        <v>1</v>
      </c>
      <c r="L1335" s="123">
        <f t="shared" si="1621"/>
        <v>1.0003541</v>
      </c>
      <c r="M1335" s="123">
        <f t="shared" si="1622"/>
        <v>399.76510581000002</v>
      </c>
      <c r="N1335" s="27">
        <f t="shared" si="1610"/>
        <v>0</v>
      </c>
      <c r="O1335" s="122">
        <f t="shared" si="1611"/>
        <v>0</v>
      </c>
      <c r="P1335" s="123">
        <f t="shared" si="1623"/>
        <v>0</v>
      </c>
      <c r="Q1335" s="122">
        <f t="shared" si="1609"/>
        <v>0.1956</v>
      </c>
      <c r="R1335" s="130">
        <f t="shared" si="1624"/>
        <v>1.007713388</v>
      </c>
      <c r="S1335" s="123">
        <f t="shared" si="1625"/>
        <v>3.0835433600000002</v>
      </c>
      <c r="T1335" s="123">
        <f t="shared" si="1626"/>
        <v>0</v>
      </c>
      <c r="U1335" s="131" t="str">
        <f t="shared" si="1612"/>
        <v>J=</v>
      </c>
      <c r="V1335" s="140">
        <f t="shared" si="1627"/>
        <v>45314</v>
      </c>
      <c r="W1335" s="4"/>
      <c r="X1335" s="4"/>
      <c r="Y1335" s="4"/>
      <c r="AD1335" s="5"/>
      <c r="AI1335" s="10"/>
      <c r="AJ1335" s="10"/>
      <c r="AK1335" s="10"/>
      <c r="AL1335" s="10"/>
      <c r="AM1335" s="10"/>
      <c r="AN1335" s="10"/>
      <c r="AO1335" s="10"/>
      <c r="AP1335" s="10"/>
      <c r="AQ1335" s="10"/>
      <c r="AR1335" s="10"/>
      <c r="AS1335" s="10"/>
      <c r="AT1335" s="10"/>
      <c r="AU1335" s="10"/>
    </row>
    <row r="1336" spans="1:47" x14ac:dyDescent="0.2">
      <c r="A1336" s="125">
        <f t="shared" si="1608"/>
        <v>45300</v>
      </c>
      <c r="B1336" s="123">
        <f t="shared" si="1613"/>
        <v>403.05107846999999</v>
      </c>
      <c r="C1336" s="3">
        <f t="shared" si="1614"/>
        <v>399.62359909999998</v>
      </c>
      <c r="D1336" s="126">
        <f t="shared" si="1615"/>
        <v>1084.242</v>
      </c>
      <c r="E1336" s="175">
        <f>IF(DAY(A1335)=$A$7,VLOOKUP(A1335,[1]A!$A$15:$C$500,3),E1335)</f>
        <v>1084.9860000000001</v>
      </c>
      <c r="F1336" s="127">
        <f t="shared" si="1616"/>
        <v>45254</v>
      </c>
      <c r="G1336" s="122">
        <f t="shared" si="1617"/>
        <v>6.8619367263034192E-4</v>
      </c>
      <c r="H1336" s="128">
        <f t="shared" si="1618"/>
        <v>17</v>
      </c>
      <c r="I1336" s="128">
        <f t="shared" si="1619"/>
        <v>31</v>
      </c>
      <c r="J1336" s="123">
        <f t="shared" si="1620"/>
        <v>1.0003762414688073</v>
      </c>
      <c r="K1336" s="123">
        <v>1</v>
      </c>
      <c r="L1336" s="123">
        <f t="shared" si="1621"/>
        <v>1.00037624</v>
      </c>
      <c r="M1336" s="123">
        <f t="shared" si="1622"/>
        <v>399.77395347999999</v>
      </c>
      <c r="N1336" s="27">
        <f t="shared" si="1610"/>
        <v>0</v>
      </c>
      <c r="O1336" s="122">
        <f t="shared" si="1611"/>
        <v>0</v>
      </c>
      <c r="P1336" s="123">
        <f t="shared" si="1623"/>
        <v>0</v>
      </c>
      <c r="Q1336" s="122">
        <f t="shared" si="1609"/>
        <v>0.1956</v>
      </c>
      <c r="R1336" s="130">
        <f t="shared" si="1624"/>
        <v>1.008197445</v>
      </c>
      <c r="S1336" s="123">
        <f t="shared" si="1625"/>
        <v>3.2771249899999999</v>
      </c>
      <c r="T1336" s="123">
        <f t="shared" si="1626"/>
        <v>0</v>
      </c>
      <c r="U1336" s="131" t="str">
        <f t="shared" si="1612"/>
        <v>J=</v>
      </c>
      <c r="V1336" s="140">
        <f t="shared" si="1627"/>
        <v>45314</v>
      </c>
      <c r="W1336" s="4"/>
      <c r="X1336" s="4"/>
      <c r="Y1336" s="4"/>
      <c r="AD1336" s="5"/>
      <c r="AI1336" s="10"/>
      <c r="AJ1336" s="10"/>
      <c r="AK1336" s="10"/>
      <c r="AL1336" s="10"/>
      <c r="AM1336" s="10"/>
      <c r="AN1336" s="10"/>
      <c r="AO1336" s="10"/>
      <c r="AP1336" s="10"/>
      <c r="AQ1336" s="10"/>
      <c r="AR1336" s="10"/>
      <c r="AS1336" s="10"/>
      <c r="AT1336" s="10"/>
      <c r="AU1336" s="10"/>
    </row>
    <row r="1337" spans="1:47" x14ac:dyDescent="0.2">
      <c r="A1337" s="125">
        <f t="shared" si="1608"/>
        <v>45301</v>
      </c>
      <c r="B1337" s="123">
        <f t="shared" si="1613"/>
        <v>403.25360545000001</v>
      </c>
      <c r="C1337" s="3">
        <f t="shared" si="1614"/>
        <v>399.62359909999998</v>
      </c>
      <c r="D1337" s="126">
        <f t="shared" si="1615"/>
        <v>1084.242</v>
      </c>
      <c r="E1337" s="175">
        <f>IF(DAY(A1336)=$A$7,VLOOKUP(A1336,[1]A!$A$15:$C$500,3),E1336)</f>
        <v>1084.9860000000001</v>
      </c>
      <c r="F1337" s="127">
        <f t="shared" si="1616"/>
        <v>45254</v>
      </c>
      <c r="G1337" s="122">
        <f t="shared" si="1617"/>
        <v>6.8619367263034192E-4</v>
      </c>
      <c r="H1337" s="128">
        <f t="shared" si="1618"/>
        <v>18</v>
      </c>
      <c r="I1337" s="128">
        <f t="shared" si="1619"/>
        <v>31</v>
      </c>
      <c r="J1337" s="123">
        <f t="shared" si="1620"/>
        <v>1.0003983777277627</v>
      </c>
      <c r="K1337" s="123">
        <v>1</v>
      </c>
      <c r="L1337" s="123">
        <f t="shared" si="1621"/>
        <v>1.0003983700000001</v>
      </c>
      <c r="M1337" s="123">
        <f t="shared" si="1622"/>
        <v>399.78279715000002</v>
      </c>
      <c r="N1337" s="27">
        <f t="shared" si="1610"/>
        <v>0</v>
      </c>
      <c r="O1337" s="122">
        <f t="shared" si="1611"/>
        <v>0</v>
      </c>
      <c r="P1337" s="123">
        <f t="shared" si="1623"/>
        <v>0</v>
      </c>
      <c r="Q1337" s="122">
        <f t="shared" si="1609"/>
        <v>0.1956</v>
      </c>
      <c r="R1337" s="130">
        <f t="shared" si="1624"/>
        <v>1.0086817349999999</v>
      </c>
      <c r="S1337" s="123">
        <f t="shared" si="1625"/>
        <v>3.4708082999999998</v>
      </c>
      <c r="T1337" s="123">
        <f t="shared" si="1626"/>
        <v>0</v>
      </c>
      <c r="U1337" s="131" t="str">
        <f t="shared" si="1612"/>
        <v>J=</v>
      </c>
      <c r="V1337" s="140">
        <f t="shared" si="1627"/>
        <v>45314</v>
      </c>
      <c r="W1337" s="4"/>
      <c r="X1337" s="4"/>
      <c r="Y1337" s="4"/>
      <c r="AD1337" s="5"/>
      <c r="AI1337" s="10"/>
      <c r="AJ1337" s="10"/>
      <c r="AK1337" s="10"/>
      <c r="AL1337" s="10"/>
      <c r="AM1337" s="10"/>
      <c r="AN1337" s="10"/>
      <c r="AO1337" s="10"/>
      <c r="AP1337" s="10"/>
      <c r="AQ1337" s="10"/>
      <c r="AR1337" s="10"/>
      <c r="AS1337" s="10"/>
      <c r="AT1337" s="10"/>
      <c r="AU1337" s="10"/>
    </row>
    <row r="1338" spans="1:47" x14ac:dyDescent="0.2">
      <c r="A1338" s="125">
        <f t="shared" si="1608"/>
        <v>45302</v>
      </c>
      <c r="B1338" s="123">
        <f t="shared" si="1613"/>
        <v>403.45623817000001</v>
      </c>
      <c r="C1338" s="3">
        <f t="shared" si="1614"/>
        <v>399.62359909999998</v>
      </c>
      <c r="D1338" s="126">
        <f t="shared" si="1615"/>
        <v>1084.242</v>
      </c>
      <c r="E1338" s="175">
        <f>IF(DAY(A1337)=$A$7,VLOOKUP(A1337,[1]A!$A$15:$C$500,3),E1337)</f>
        <v>1084.9860000000001</v>
      </c>
      <c r="F1338" s="127">
        <f t="shared" si="1616"/>
        <v>45254</v>
      </c>
      <c r="G1338" s="122">
        <f t="shared" si="1617"/>
        <v>6.8619367263034192E-4</v>
      </c>
      <c r="H1338" s="128">
        <f t="shared" si="1618"/>
        <v>19</v>
      </c>
      <c r="I1338" s="128">
        <f t="shared" si="1619"/>
        <v>31</v>
      </c>
      <c r="J1338" s="123">
        <f t="shared" si="1620"/>
        <v>1.0004205144765481</v>
      </c>
      <c r="K1338" s="123">
        <v>1</v>
      </c>
      <c r="L1338" s="123">
        <f t="shared" si="1621"/>
        <v>1.0004205100000001</v>
      </c>
      <c r="M1338" s="123">
        <f t="shared" si="1622"/>
        <v>399.79164480999998</v>
      </c>
      <c r="N1338" s="27">
        <f t="shared" si="1610"/>
        <v>0</v>
      </c>
      <c r="O1338" s="122">
        <f t="shared" si="1611"/>
        <v>0</v>
      </c>
      <c r="P1338" s="123">
        <f t="shared" si="1623"/>
        <v>0</v>
      </c>
      <c r="Q1338" s="122">
        <f t="shared" si="1609"/>
        <v>0.1956</v>
      </c>
      <c r="R1338" s="130">
        <f t="shared" si="1624"/>
        <v>1.009166258</v>
      </c>
      <c r="S1338" s="123">
        <f t="shared" si="1625"/>
        <v>3.66459336</v>
      </c>
      <c r="T1338" s="123">
        <f t="shared" si="1626"/>
        <v>0</v>
      </c>
      <c r="U1338" s="131" t="str">
        <f t="shared" si="1612"/>
        <v>J=</v>
      </c>
      <c r="V1338" s="140">
        <f t="shared" si="1627"/>
        <v>45314</v>
      </c>
      <c r="W1338" s="4"/>
      <c r="X1338" s="4"/>
      <c r="Y1338" s="4"/>
      <c r="AD1338" s="5"/>
      <c r="AI1338" s="10"/>
      <c r="AJ1338" s="10"/>
      <c r="AK1338" s="10"/>
      <c r="AL1338" s="10"/>
      <c r="AM1338" s="10"/>
      <c r="AN1338" s="10"/>
      <c r="AO1338" s="10"/>
      <c r="AP1338" s="10"/>
      <c r="AQ1338" s="10"/>
      <c r="AR1338" s="10"/>
      <c r="AS1338" s="10"/>
      <c r="AT1338" s="10"/>
      <c r="AU1338" s="10"/>
    </row>
    <row r="1339" spans="1:47" x14ac:dyDescent="0.2">
      <c r="A1339" s="125">
        <f t="shared" si="1608"/>
        <v>45303</v>
      </c>
      <c r="B1339" s="123">
        <f t="shared" si="1613"/>
        <v>403.65897223000002</v>
      </c>
      <c r="C1339" s="3">
        <f t="shared" si="1614"/>
        <v>399.62359909999998</v>
      </c>
      <c r="D1339" s="126">
        <f t="shared" si="1615"/>
        <v>1084.242</v>
      </c>
      <c r="E1339" s="175">
        <f>IF(DAY(A1338)=$A$7,VLOOKUP(A1338,[1]A!$A$15:$C$500,3),E1338)</f>
        <v>1084.9860000000001</v>
      </c>
      <c r="F1339" s="127">
        <f t="shared" si="1616"/>
        <v>45254</v>
      </c>
      <c r="G1339" s="122">
        <f t="shared" si="1617"/>
        <v>6.8619367263034192E-4</v>
      </c>
      <c r="H1339" s="128">
        <f t="shared" si="1618"/>
        <v>20</v>
      </c>
      <c r="I1339" s="128">
        <f t="shared" si="1619"/>
        <v>31</v>
      </c>
      <c r="J1339" s="123">
        <f t="shared" si="1620"/>
        <v>1.0004426517151739</v>
      </c>
      <c r="K1339" s="123">
        <v>1</v>
      </c>
      <c r="L1339" s="123">
        <f t="shared" si="1621"/>
        <v>1.0004426500000001</v>
      </c>
      <c r="M1339" s="123">
        <f t="shared" si="1622"/>
        <v>399.80049248</v>
      </c>
      <c r="N1339" s="27">
        <f t="shared" si="1610"/>
        <v>0</v>
      </c>
      <c r="O1339" s="122">
        <f t="shared" si="1611"/>
        <v>0</v>
      </c>
      <c r="P1339" s="123">
        <f t="shared" si="1623"/>
        <v>0</v>
      </c>
      <c r="Q1339" s="122">
        <f t="shared" si="1609"/>
        <v>0.1956</v>
      </c>
      <c r="R1339" s="130">
        <f t="shared" si="1624"/>
        <v>1.009651013</v>
      </c>
      <c r="S1339" s="123">
        <f t="shared" si="1625"/>
        <v>3.8584797499999999</v>
      </c>
      <c r="T1339" s="123">
        <f t="shared" si="1626"/>
        <v>0</v>
      </c>
      <c r="U1339" s="131" t="str">
        <f t="shared" si="1612"/>
        <v>J=</v>
      </c>
      <c r="V1339" s="140">
        <f t="shared" si="1627"/>
        <v>45314</v>
      </c>
      <c r="W1339" s="4"/>
      <c r="X1339" s="4"/>
      <c r="Y1339" s="4"/>
      <c r="AD1339" s="5"/>
      <c r="AI1339" s="10"/>
      <c r="AJ1339" s="10"/>
      <c r="AK1339" s="10"/>
      <c r="AL1339" s="10"/>
      <c r="AM1339" s="10"/>
      <c r="AN1339" s="10"/>
      <c r="AO1339" s="10"/>
      <c r="AP1339" s="10"/>
      <c r="AQ1339" s="10"/>
      <c r="AR1339" s="10"/>
      <c r="AS1339" s="10"/>
      <c r="AT1339" s="10"/>
      <c r="AU1339" s="10"/>
    </row>
    <row r="1340" spans="1:47" x14ac:dyDescent="0.2">
      <c r="A1340" s="125">
        <f t="shared" si="1608"/>
        <v>45304</v>
      </c>
      <c r="B1340" s="123">
        <f t="shared" si="1613"/>
        <v>403.86180397999999</v>
      </c>
      <c r="C1340" s="3">
        <f t="shared" si="1614"/>
        <v>399.62359909999998</v>
      </c>
      <c r="D1340" s="126">
        <f t="shared" si="1615"/>
        <v>1084.242</v>
      </c>
      <c r="E1340" s="175">
        <f>IF(DAY(A1339)=$A$7,VLOOKUP(A1339,[1]A!$A$15:$C$500,3),E1339)</f>
        <v>1084.9860000000001</v>
      </c>
      <c r="F1340" s="127">
        <f t="shared" si="1616"/>
        <v>45254</v>
      </c>
      <c r="G1340" s="122">
        <f t="shared" si="1617"/>
        <v>6.8619367263034192E-4</v>
      </c>
      <c r="H1340" s="128">
        <f t="shared" si="1618"/>
        <v>21</v>
      </c>
      <c r="I1340" s="128">
        <f t="shared" si="1619"/>
        <v>31</v>
      </c>
      <c r="J1340" s="123">
        <f t="shared" si="1620"/>
        <v>1.0004647894436509</v>
      </c>
      <c r="K1340" s="123">
        <v>1</v>
      </c>
      <c r="L1340" s="123">
        <f t="shared" si="1621"/>
        <v>1.0004647799999999</v>
      </c>
      <c r="M1340" s="123">
        <f t="shared" si="1622"/>
        <v>399.80933614999998</v>
      </c>
      <c r="N1340" s="27">
        <f t="shared" si="1610"/>
        <v>0</v>
      </c>
      <c r="O1340" s="122">
        <f t="shared" si="1611"/>
        <v>0</v>
      </c>
      <c r="P1340" s="123">
        <f t="shared" si="1623"/>
        <v>0</v>
      </c>
      <c r="Q1340" s="122">
        <f t="shared" si="1609"/>
        <v>0.1956</v>
      </c>
      <c r="R1340" s="130">
        <f t="shared" si="1624"/>
        <v>1.010136001</v>
      </c>
      <c r="S1340" s="123">
        <f t="shared" si="1625"/>
        <v>4.0524678300000003</v>
      </c>
      <c r="T1340" s="123">
        <f t="shared" si="1626"/>
        <v>0</v>
      </c>
      <c r="U1340" s="131" t="str">
        <f t="shared" si="1612"/>
        <v>J=</v>
      </c>
      <c r="V1340" s="140">
        <f t="shared" si="1627"/>
        <v>45314</v>
      </c>
      <c r="W1340" s="4"/>
      <c r="X1340" s="4"/>
      <c r="Y1340" s="4"/>
      <c r="AD1340" s="5"/>
      <c r="AI1340" s="10"/>
      <c r="AJ1340" s="10"/>
      <c r="AK1340" s="10"/>
      <c r="AL1340" s="10"/>
      <c r="AM1340" s="10"/>
      <c r="AN1340" s="10"/>
      <c r="AO1340" s="10"/>
      <c r="AP1340" s="10"/>
      <c r="AQ1340" s="10"/>
      <c r="AR1340" s="10"/>
      <c r="AS1340" s="10"/>
      <c r="AT1340" s="10"/>
      <c r="AU1340" s="10"/>
    </row>
    <row r="1341" spans="1:47" x14ac:dyDescent="0.2">
      <c r="A1341" s="125">
        <f t="shared" si="1608"/>
        <v>45305</v>
      </c>
      <c r="B1341" s="123">
        <f t="shared" si="1613"/>
        <v>404.06474150000003</v>
      </c>
      <c r="C1341" s="3">
        <f t="shared" si="1614"/>
        <v>399.62359909999998</v>
      </c>
      <c r="D1341" s="126">
        <f t="shared" si="1615"/>
        <v>1084.242</v>
      </c>
      <c r="E1341" s="175">
        <f>IF(DAY(A1340)=$A$7,VLOOKUP(A1340,[1]A!$A$15:$C$500,3),E1340)</f>
        <v>1084.9860000000001</v>
      </c>
      <c r="F1341" s="127">
        <f t="shared" si="1616"/>
        <v>45254</v>
      </c>
      <c r="G1341" s="122">
        <f t="shared" si="1617"/>
        <v>6.8619367263034192E-4</v>
      </c>
      <c r="H1341" s="128">
        <f t="shared" si="1618"/>
        <v>22</v>
      </c>
      <c r="I1341" s="128">
        <f t="shared" si="1619"/>
        <v>31</v>
      </c>
      <c r="J1341" s="123">
        <f t="shared" si="1620"/>
        <v>1.0004869276619901</v>
      </c>
      <c r="K1341" s="123">
        <v>1</v>
      </c>
      <c r="L1341" s="123">
        <f t="shared" si="1621"/>
        <v>1.0004869199999999</v>
      </c>
      <c r="M1341" s="123">
        <f t="shared" si="1622"/>
        <v>399.81818382</v>
      </c>
      <c r="N1341" s="27">
        <f t="shared" si="1610"/>
        <v>0</v>
      </c>
      <c r="O1341" s="122">
        <f t="shared" si="1611"/>
        <v>0</v>
      </c>
      <c r="P1341" s="123">
        <f t="shared" si="1623"/>
        <v>0</v>
      </c>
      <c r="Q1341" s="122">
        <f t="shared" si="1609"/>
        <v>0.1956</v>
      </c>
      <c r="R1341" s="130">
        <f t="shared" si="1624"/>
        <v>1.0106212219999999</v>
      </c>
      <c r="S1341" s="123">
        <f t="shared" si="1625"/>
        <v>4.2465576799999996</v>
      </c>
      <c r="T1341" s="123">
        <f t="shared" si="1626"/>
        <v>0</v>
      </c>
      <c r="U1341" s="131" t="str">
        <f t="shared" si="1612"/>
        <v>J=</v>
      </c>
      <c r="V1341" s="140">
        <f t="shared" si="1627"/>
        <v>45314</v>
      </c>
      <c r="W1341" s="4"/>
      <c r="X1341" s="4"/>
      <c r="Y1341" s="4"/>
      <c r="AD1341" s="5"/>
      <c r="AI1341" s="10"/>
      <c r="AJ1341" s="10"/>
      <c r="AK1341" s="10"/>
      <c r="AL1341" s="10"/>
      <c r="AM1341" s="10"/>
      <c r="AN1341" s="10"/>
      <c r="AO1341" s="10"/>
      <c r="AP1341" s="10"/>
      <c r="AQ1341" s="10"/>
      <c r="AR1341" s="10"/>
      <c r="AS1341" s="10"/>
      <c r="AT1341" s="10"/>
      <c r="AU1341" s="10"/>
    </row>
    <row r="1342" spans="1:47" x14ac:dyDescent="0.2">
      <c r="A1342" s="125">
        <f t="shared" si="1608"/>
        <v>45306</v>
      </c>
      <c r="B1342" s="123">
        <f t="shared" si="1613"/>
        <v>404.26778077</v>
      </c>
      <c r="C1342" s="3">
        <f t="shared" si="1614"/>
        <v>399.62359909999998</v>
      </c>
      <c r="D1342" s="126">
        <f t="shared" si="1615"/>
        <v>1084.242</v>
      </c>
      <c r="E1342" s="175">
        <f>IF(DAY(A1341)=$A$7,VLOOKUP(A1341,[1]A!$A$15:$C$500,3),E1341)</f>
        <v>1084.9860000000001</v>
      </c>
      <c r="F1342" s="127">
        <f t="shared" si="1616"/>
        <v>45254</v>
      </c>
      <c r="G1342" s="122">
        <f t="shared" si="1617"/>
        <v>6.8619367263034192E-4</v>
      </c>
      <c r="H1342" s="128">
        <f t="shared" si="1618"/>
        <v>23</v>
      </c>
      <c r="I1342" s="128">
        <f t="shared" si="1619"/>
        <v>31</v>
      </c>
      <c r="J1342" s="123">
        <f t="shared" si="1620"/>
        <v>1.0005090663702023</v>
      </c>
      <c r="K1342" s="123">
        <v>1</v>
      </c>
      <c r="L1342" s="123">
        <f t="shared" si="1621"/>
        <v>1.00050906</v>
      </c>
      <c r="M1342" s="123">
        <f t="shared" si="1622"/>
        <v>399.82703148000002</v>
      </c>
      <c r="N1342" s="27">
        <f t="shared" si="1610"/>
        <v>0</v>
      </c>
      <c r="O1342" s="122">
        <f t="shared" si="1611"/>
        <v>0</v>
      </c>
      <c r="P1342" s="123">
        <f t="shared" si="1623"/>
        <v>0</v>
      </c>
      <c r="Q1342" s="122">
        <f t="shared" si="1609"/>
        <v>0.1956</v>
      </c>
      <c r="R1342" s="130">
        <f t="shared" si="1624"/>
        <v>1.011106676</v>
      </c>
      <c r="S1342" s="123">
        <f t="shared" si="1625"/>
        <v>4.4407492900000003</v>
      </c>
      <c r="T1342" s="123">
        <f t="shared" si="1626"/>
        <v>0</v>
      </c>
      <c r="U1342" s="131" t="str">
        <f t="shared" si="1612"/>
        <v>J=</v>
      </c>
      <c r="V1342" s="140">
        <f t="shared" si="1627"/>
        <v>45314</v>
      </c>
      <c r="W1342" s="4"/>
      <c r="X1342" s="4"/>
      <c r="Y1342" s="4"/>
      <c r="AD1342" s="5"/>
      <c r="AI1342" s="10"/>
      <c r="AJ1342" s="10"/>
      <c r="AK1342" s="10"/>
      <c r="AL1342" s="10"/>
      <c r="AM1342" s="10"/>
      <c r="AN1342" s="10"/>
      <c r="AO1342" s="10"/>
      <c r="AP1342" s="10"/>
      <c r="AQ1342" s="10"/>
      <c r="AR1342" s="10"/>
      <c r="AS1342" s="10"/>
      <c r="AT1342" s="10"/>
      <c r="AU1342" s="10"/>
    </row>
    <row r="1343" spans="1:47" x14ac:dyDescent="0.2">
      <c r="A1343" s="125">
        <f t="shared" si="1608"/>
        <v>45307</v>
      </c>
      <c r="B1343" s="123">
        <f t="shared" si="1613"/>
        <v>404.47092219999996</v>
      </c>
      <c r="C1343" s="3">
        <f t="shared" si="1614"/>
        <v>399.62359909999998</v>
      </c>
      <c r="D1343" s="126">
        <f t="shared" si="1615"/>
        <v>1084.242</v>
      </c>
      <c r="E1343" s="175">
        <f>IF(DAY(A1342)=$A$7,VLOOKUP(A1342,[1]A!$A$15:$C$500,3),E1342)</f>
        <v>1084.9860000000001</v>
      </c>
      <c r="F1343" s="127">
        <f t="shared" si="1616"/>
        <v>45254</v>
      </c>
      <c r="G1343" s="122">
        <f t="shared" si="1617"/>
        <v>6.8619367263034192E-4</v>
      </c>
      <c r="H1343" s="128">
        <f t="shared" si="1618"/>
        <v>24</v>
      </c>
      <c r="I1343" s="128">
        <f t="shared" si="1619"/>
        <v>31</v>
      </c>
      <c r="J1343" s="123">
        <f t="shared" si="1620"/>
        <v>1.0005312055682987</v>
      </c>
      <c r="K1343" s="123">
        <v>1</v>
      </c>
      <c r="L1343" s="123">
        <f t="shared" si="1621"/>
        <v>1.0005312</v>
      </c>
      <c r="M1343" s="123">
        <f t="shared" si="1622"/>
        <v>399.83587914999998</v>
      </c>
      <c r="N1343" s="27">
        <f t="shared" si="1610"/>
        <v>0</v>
      </c>
      <c r="O1343" s="122">
        <f t="shared" si="1611"/>
        <v>0</v>
      </c>
      <c r="P1343" s="123">
        <f t="shared" si="1623"/>
        <v>0</v>
      </c>
      <c r="Q1343" s="122">
        <f t="shared" si="1609"/>
        <v>0.1956</v>
      </c>
      <c r="R1343" s="130">
        <f t="shared" si="1624"/>
        <v>1.011592364</v>
      </c>
      <c r="S1343" s="123">
        <f t="shared" si="1625"/>
        <v>4.6350430500000002</v>
      </c>
      <c r="T1343" s="123">
        <f t="shared" si="1626"/>
        <v>0</v>
      </c>
      <c r="U1343" s="131" t="str">
        <f t="shared" si="1612"/>
        <v>J=</v>
      </c>
      <c r="V1343" s="140">
        <f t="shared" si="1627"/>
        <v>45314</v>
      </c>
      <c r="W1343" s="4"/>
      <c r="X1343" s="4"/>
      <c r="Y1343" s="4"/>
      <c r="AD1343" s="5"/>
      <c r="AI1343" s="10"/>
      <c r="AJ1343" s="10"/>
      <c r="AK1343" s="10"/>
      <c r="AL1343" s="10"/>
      <c r="AM1343" s="10"/>
      <c r="AN1343" s="10"/>
      <c r="AO1343" s="10"/>
      <c r="AP1343" s="10"/>
      <c r="AQ1343" s="10"/>
      <c r="AR1343" s="10"/>
      <c r="AS1343" s="10"/>
      <c r="AT1343" s="10"/>
      <c r="AU1343" s="10"/>
    </row>
    <row r="1344" spans="1:47" x14ac:dyDescent="0.2">
      <c r="A1344" s="125">
        <f t="shared" si="1608"/>
        <v>45308</v>
      </c>
      <c r="B1344" s="123">
        <f t="shared" si="1613"/>
        <v>404.67416537999998</v>
      </c>
      <c r="C1344" s="3">
        <f t="shared" si="1614"/>
        <v>399.62359909999998</v>
      </c>
      <c r="D1344" s="126">
        <f t="shared" si="1615"/>
        <v>1084.242</v>
      </c>
      <c r="E1344" s="175">
        <f>IF(DAY(A1343)=$A$7,VLOOKUP(A1343,[1]A!$A$15:$C$500,3),E1343)</f>
        <v>1084.9860000000001</v>
      </c>
      <c r="F1344" s="127">
        <f t="shared" si="1616"/>
        <v>45254</v>
      </c>
      <c r="G1344" s="122">
        <f t="shared" si="1617"/>
        <v>6.8619367263034192E-4</v>
      </c>
      <c r="H1344" s="128">
        <f t="shared" si="1618"/>
        <v>25</v>
      </c>
      <c r="I1344" s="128">
        <f t="shared" si="1619"/>
        <v>31</v>
      </c>
      <c r="J1344" s="123">
        <f t="shared" si="1620"/>
        <v>1.0005533452562894</v>
      </c>
      <c r="K1344" s="123">
        <v>1</v>
      </c>
      <c r="L1344" s="123">
        <f t="shared" si="1621"/>
        <v>1.00055334</v>
      </c>
      <c r="M1344" s="123">
        <f t="shared" si="1622"/>
        <v>399.84472682000001</v>
      </c>
      <c r="N1344" s="27">
        <f t="shared" si="1610"/>
        <v>0</v>
      </c>
      <c r="O1344" s="122">
        <f t="shared" si="1611"/>
        <v>0</v>
      </c>
      <c r="P1344" s="123">
        <f t="shared" si="1623"/>
        <v>0</v>
      </c>
      <c r="Q1344" s="122">
        <f t="shared" si="1609"/>
        <v>0.1956</v>
      </c>
      <c r="R1344" s="130">
        <f t="shared" si="1624"/>
        <v>1.0120782850000001</v>
      </c>
      <c r="S1344" s="123">
        <f t="shared" si="1625"/>
        <v>4.8294385599999998</v>
      </c>
      <c r="T1344" s="123">
        <f t="shared" si="1626"/>
        <v>0</v>
      </c>
      <c r="U1344" s="131" t="str">
        <f t="shared" si="1612"/>
        <v>J=</v>
      </c>
      <c r="V1344" s="140">
        <f t="shared" si="1627"/>
        <v>45314</v>
      </c>
      <c r="W1344" s="4"/>
      <c r="X1344" s="4"/>
      <c r="Y1344" s="4"/>
      <c r="AD1344" s="5"/>
      <c r="AI1344" s="10"/>
      <c r="AJ1344" s="10"/>
      <c r="AK1344" s="10"/>
      <c r="AL1344" s="10"/>
      <c r="AM1344" s="10"/>
      <c r="AN1344" s="10"/>
      <c r="AO1344" s="10"/>
      <c r="AP1344" s="10"/>
      <c r="AQ1344" s="10"/>
      <c r="AR1344" s="10"/>
      <c r="AS1344" s="10"/>
      <c r="AT1344" s="10"/>
      <c r="AU1344" s="10"/>
    </row>
    <row r="1345" spans="1:47" x14ac:dyDescent="0.2">
      <c r="A1345" s="125">
        <f t="shared" si="1608"/>
        <v>45309</v>
      </c>
      <c r="B1345" s="123">
        <f t="shared" si="1613"/>
        <v>404.87751032</v>
      </c>
      <c r="C1345" s="3">
        <f t="shared" si="1614"/>
        <v>399.62359909999998</v>
      </c>
      <c r="D1345" s="126">
        <f t="shared" si="1615"/>
        <v>1084.242</v>
      </c>
      <c r="E1345" s="175">
        <f>IF(DAY(A1344)=$A$7,VLOOKUP(A1344,[1]A!$A$15:$C$500,3),E1344)</f>
        <v>1084.9860000000001</v>
      </c>
      <c r="F1345" s="127">
        <f t="shared" si="1616"/>
        <v>45254</v>
      </c>
      <c r="G1345" s="122">
        <f t="shared" si="1617"/>
        <v>6.8619367263034192E-4</v>
      </c>
      <c r="H1345" s="128">
        <f t="shared" si="1618"/>
        <v>26</v>
      </c>
      <c r="I1345" s="128">
        <f t="shared" si="1619"/>
        <v>31</v>
      </c>
      <c r="J1345" s="123">
        <f t="shared" si="1620"/>
        <v>1.0005754854341857</v>
      </c>
      <c r="K1345" s="123">
        <v>1</v>
      </c>
      <c r="L1345" s="123">
        <f t="shared" si="1621"/>
        <v>1.00057548</v>
      </c>
      <c r="M1345" s="123">
        <f t="shared" si="1622"/>
        <v>399.85357448000002</v>
      </c>
      <c r="N1345" s="27">
        <f t="shared" si="1610"/>
        <v>0</v>
      </c>
      <c r="O1345" s="122">
        <f t="shared" si="1611"/>
        <v>0</v>
      </c>
      <c r="P1345" s="123">
        <f t="shared" si="1623"/>
        <v>0</v>
      </c>
      <c r="Q1345" s="122">
        <f t="shared" si="1609"/>
        <v>0.1956</v>
      </c>
      <c r="R1345" s="130">
        <f t="shared" si="1624"/>
        <v>1.0125644389999999</v>
      </c>
      <c r="S1345" s="123">
        <f t="shared" si="1625"/>
        <v>5.02393584</v>
      </c>
      <c r="T1345" s="123">
        <f t="shared" si="1626"/>
        <v>0</v>
      </c>
      <c r="U1345" s="131" t="str">
        <f t="shared" si="1612"/>
        <v>J=</v>
      </c>
      <c r="V1345" s="140">
        <f t="shared" si="1627"/>
        <v>45314</v>
      </c>
      <c r="W1345" s="4"/>
      <c r="X1345" s="4"/>
      <c r="Y1345" s="4"/>
      <c r="AD1345" s="5"/>
      <c r="AI1345" s="10"/>
      <c r="AJ1345" s="10"/>
      <c r="AK1345" s="10"/>
      <c r="AL1345" s="10"/>
      <c r="AM1345" s="10"/>
      <c r="AN1345" s="10"/>
      <c r="AO1345" s="10"/>
      <c r="AP1345" s="10"/>
      <c r="AQ1345" s="10"/>
      <c r="AR1345" s="10"/>
      <c r="AS1345" s="10"/>
      <c r="AT1345" s="10"/>
      <c r="AU1345" s="10"/>
    </row>
    <row r="1346" spans="1:47" x14ac:dyDescent="0.2">
      <c r="A1346" s="125">
        <f t="shared" si="1608"/>
        <v>45310</v>
      </c>
      <c r="B1346" s="123">
        <f t="shared" si="1613"/>
        <v>405.08095703999999</v>
      </c>
      <c r="C1346" s="3">
        <f t="shared" si="1614"/>
        <v>399.62359909999998</v>
      </c>
      <c r="D1346" s="126">
        <f t="shared" si="1615"/>
        <v>1084.242</v>
      </c>
      <c r="E1346" s="175">
        <f>IF(DAY(A1345)=$A$7,VLOOKUP(A1345,[1]A!$A$15:$C$500,3),E1345)</f>
        <v>1084.9860000000001</v>
      </c>
      <c r="F1346" s="127">
        <f t="shared" si="1616"/>
        <v>45254</v>
      </c>
      <c r="G1346" s="122">
        <f t="shared" si="1617"/>
        <v>6.8619367263034192E-4</v>
      </c>
      <c r="H1346" s="128">
        <f t="shared" si="1618"/>
        <v>27</v>
      </c>
      <c r="I1346" s="128">
        <f t="shared" si="1619"/>
        <v>31</v>
      </c>
      <c r="J1346" s="123">
        <f t="shared" si="1620"/>
        <v>1.0005976261019986</v>
      </c>
      <c r="K1346" s="123">
        <v>1</v>
      </c>
      <c r="L1346" s="123">
        <f t="shared" si="1621"/>
        <v>1.00059762</v>
      </c>
      <c r="M1346" s="123">
        <f t="shared" si="1622"/>
        <v>399.86242214999999</v>
      </c>
      <c r="N1346" s="27">
        <f t="shared" si="1610"/>
        <v>0</v>
      </c>
      <c r="O1346" s="122">
        <f t="shared" si="1611"/>
        <v>0</v>
      </c>
      <c r="P1346" s="123">
        <f t="shared" si="1623"/>
        <v>0</v>
      </c>
      <c r="Q1346" s="122">
        <f t="shared" si="1609"/>
        <v>0.1956</v>
      </c>
      <c r="R1346" s="130">
        <f t="shared" si="1624"/>
        <v>1.013050826</v>
      </c>
      <c r="S1346" s="123">
        <f t="shared" si="1625"/>
        <v>5.2185348899999999</v>
      </c>
      <c r="T1346" s="123">
        <f t="shared" si="1626"/>
        <v>0</v>
      </c>
      <c r="U1346" s="131" t="str">
        <f t="shared" si="1612"/>
        <v>J=</v>
      </c>
      <c r="V1346" s="140">
        <f t="shared" si="1627"/>
        <v>45314</v>
      </c>
      <c r="W1346" s="4"/>
      <c r="X1346" s="4"/>
      <c r="Y1346" s="4"/>
      <c r="AD1346" s="5"/>
      <c r="AI1346" s="10"/>
      <c r="AJ1346" s="10"/>
      <c r="AK1346" s="10"/>
      <c r="AL1346" s="10"/>
      <c r="AM1346" s="10"/>
      <c r="AN1346" s="10"/>
      <c r="AO1346" s="10"/>
      <c r="AP1346" s="10"/>
      <c r="AQ1346" s="10"/>
      <c r="AR1346" s="10"/>
      <c r="AS1346" s="10"/>
      <c r="AT1346" s="10"/>
      <c r="AU1346" s="10"/>
    </row>
    <row r="1347" spans="1:47" x14ac:dyDescent="0.2">
      <c r="A1347" s="125">
        <f t="shared" si="1608"/>
        <v>45311</v>
      </c>
      <c r="B1347" s="123">
        <f t="shared" si="1613"/>
        <v>405.28450634000001</v>
      </c>
      <c r="C1347" s="3">
        <f t="shared" si="1614"/>
        <v>399.62359909999998</v>
      </c>
      <c r="D1347" s="126">
        <f t="shared" si="1615"/>
        <v>1084.242</v>
      </c>
      <c r="E1347" s="175">
        <f>IF(DAY(A1346)=$A$7,VLOOKUP(A1346,[1]A!$A$15:$C$500,3),E1346)</f>
        <v>1084.9860000000001</v>
      </c>
      <c r="F1347" s="127">
        <f t="shared" si="1616"/>
        <v>45254</v>
      </c>
      <c r="G1347" s="122">
        <f t="shared" si="1617"/>
        <v>6.8619367263034192E-4</v>
      </c>
      <c r="H1347" s="128">
        <f t="shared" si="1618"/>
        <v>28</v>
      </c>
      <c r="I1347" s="128">
        <f t="shared" si="1619"/>
        <v>31</v>
      </c>
      <c r="J1347" s="123">
        <f t="shared" si="1620"/>
        <v>1.0006197672597386</v>
      </c>
      <c r="K1347" s="123">
        <v>1</v>
      </c>
      <c r="L1347" s="123">
        <f t="shared" si="1621"/>
        <v>1.00061976</v>
      </c>
      <c r="M1347" s="123">
        <f t="shared" si="1622"/>
        <v>399.87126982000001</v>
      </c>
      <c r="N1347" s="27">
        <f t="shared" si="1610"/>
        <v>0</v>
      </c>
      <c r="O1347" s="122">
        <f t="shared" si="1611"/>
        <v>0</v>
      </c>
      <c r="P1347" s="123">
        <f t="shared" si="1623"/>
        <v>0</v>
      </c>
      <c r="Q1347" s="122">
        <f t="shared" si="1609"/>
        <v>0.1956</v>
      </c>
      <c r="R1347" s="130">
        <f t="shared" si="1624"/>
        <v>1.0135374479999999</v>
      </c>
      <c r="S1347" s="123">
        <f t="shared" si="1625"/>
        <v>5.4132365199999999</v>
      </c>
      <c r="T1347" s="123">
        <f t="shared" si="1626"/>
        <v>0</v>
      </c>
      <c r="U1347" s="131" t="str">
        <f t="shared" si="1612"/>
        <v>J=</v>
      </c>
      <c r="V1347" s="140">
        <f t="shared" si="1627"/>
        <v>45314</v>
      </c>
      <c r="W1347" s="4"/>
      <c r="X1347" s="4"/>
      <c r="Y1347" s="4"/>
      <c r="AD1347" s="5"/>
      <c r="AI1347" s="12"/>
      <c r="AJ1347" s="12"/>
      <c r="AK1347" s="12"/>
      <c r="AL1347" s="12"/>
      <c r="AM1347" s="12"/>
      <c r="AN1347" s="12"/>
      <c r="AO1347" s="12"/>
      <c r="AP1347" s="12"/>
      <c r="AQ1347" s="12"/>
      <c r="AR1347" s="12"/>
      <c r="AS1347" s="12"/>
      <c r="AT1347" s="12"/>
      <c r="AU1347" s="12"/>
    </row>
    <row r="1348" spans="1:47" x14ac:dyDescent="0.2">
      <c r="A1348" s="125">
        <f t="shared" si="1608"/>
        <v>45312</v>
      </c>
      <c r="B1348" s="123">
        <f t="shared" si="1613"/>
        <v>405.48815741000004</v>
      </c>
      <c r="C1348" s="3">
        <f t="shared" si="1614"/>
        <v>399.62359909999998</v>
      </c>
      <c r="D1348" s="126">
        <f t="shared" si="1615"/>
        <v>1084.242</v>
      </c>
      <c r="E1348" s="175">
        <f>IF(DAY(A1347)=$A$7,VLOOKUP(A1347,[1]A!$A$15:$C$500,3),E1347)</f>
        <v>1084.9860000000001</v>
      </c>
      <c r="F1348" s="127">
        <f t="shared" si="1616"/>
        <v>45254</v>
      </c>
      <c r="G1348" s="122">
        <f t="shared" si="1617"/>
        <v>6.8619367263034192E-4</v>
      </c>
      <c r="H1348" s="128">
        <f t="shared" si="1618"/>
        <v>29</v>
      </c>
      <c r="I1348" s="128">
        <f t="shared" si="1619"/>
        <v>31</v>
      </c>
      <c r="J1348" s="123">
        <f t="shared" si="1620"/>
        <v>1.0006419089074166</v>
      </c>
      <c r="K1348" s="123">
        <v>1</v>
      </c>
      <c r="L1348" s="123">
        <f t="shared" si="1621"/>
        <v>1.0006419</v>
      </c>
      <c r="M1348" s="123">
        <f t="shared" si="1622"/>
        <v>399.88011748000002</v>
      </c>
      <c r="N1348" s="27">
        <f t="shared" si="1610"/>
        <v>0</v>
      </c>
      <c r="O1348" s="122">
        <f t="shared" si="1611"/>
        <v>0</v>
      </c>
      <c r="P1348" s="123">
        <f t="shared" si="1623"/>
        <v>0</v>
      </c>
      <c r="Q1348" s="122">
        <f t="shared" si="1609"/>
        <v>0.1956</v>
      </c>
      <c r="R1348" s="130">
        <f t="shared" si="1624"/>
        <v>1.014024303</v>
      </c>
      <c r="S1348" s="123">
        <f t="shared" si="1625"/>
        <v>5.6080399300000003</v>
      </c>
      <c r="T1348" s="123">
        <f t="shared" si="1626"/>
        <v>0</v>
      </c>
      <c r="U1348" s="131" t="str">
        <f t="shared" si="1612"/>
        <v>J=</v>
      </c>
      <c r="V1348" s="140">
        <f t="shared" si="1627"/>
        <v>45314</v>
      </c>
      <c r="W1348" s="4"/>
      <c r="X1348" s="4"/>
      <c r="Y1348" s="4"/>
      <c r="AD1348" s="5"/>
      <c r="AI1348" s="13"/>
      <c r="AJ1348" s="13"/>
      <c r="AK1348" s="13"/>
      <c r="AL1348" s="13"/>
      <c r="AM1348" s="13"/>
      <c r="AN1348" s="13"/>
      <c r="AO1348" s="13"/>
      <c r="AP1348" s="13"/>
      <c r="AQ1348" s="13"/>
      <c r="AR1348" s="13"/>
      <c r="AS1348" s="13"/>
      <c r="AT1348" s="13"/>
      <c r="AU1348" s="13"/>
    </row>
    <row r="1349" spans="1:47" x14ac:dyDescent="0.2">
      <c r="A1349" s="125">
        <f t="shared" si="1608"/>
        <v>45313</v>
      </c>
      <c r="B1349" s="123">
        <f t="shared" si="1613"/>
        <v>405.69191473000001</v>
      </c>
      <c r="C1349" s="3">
        <f t="shared" si="1614"/>
        <v>399.62359909999998</v>
      </c>
      <c r="D1349" s="126">
        <f t="shared" si="1615"/>
        <v>1084.242</v>
      </c>
      <c r="E1349" s="175">
        <f>IF(DAY(A1348)=$A$7,VLOOKUP(A1348,[1]A!$A$15:$C$500,3),E1348)</f>
        <v>1084.9860000000001</v>
      </c>
      <c r="F1349" s="127">
        <f t="shared" si="1616"/>
        <v>45254</v>
      </c>
      <c r="G1349" s="122">
        <f t="shared" si="1617"/>
        <v>6.8619367263034192E-4</v>
      </c>
      <c r="H1349" s="128">
        <f t="shared" si="1618"/>
        <v>30</v>
      </c>
      <c r="I1349" s="128">
        <f t="shared" si="1619"/>
        <v>31</v>
      </c>
      <c r="J1349" s="123">
        <f t="shared" si="1620"/>
        <v>1.0006640510450435</v>
      </c>
      <c r="K1349" s="123">
        <v>1</v>
      </c>
      <c r="L1349" s="123">
        <f t="shared" si="1621"/>
        <v>1.0006640499999999</v>
      </c>
      <c r="M1349" s="123">
        <f t="shared" si="1622"/>
        <v>399.88896914999998</v>
      </c>
      <c r="N1349" s="27">
        <f t="shared" si="1610"/>
        <v>0</v>
      </c>
      <c r="O1349" s="122">
        <f t="shared" si="1611"/>
        <v>0</v>
      </c>
      <c r="P1349" s="123">
        <f t="shared" si="1623"/>
        <v>0</v>
      </c>
      <c r="Q1349" s="122">
        <f t="shared" si="1609"/>
        <v>0.1956</v>
      </c>
      <c r="R1349" s="130">
        <f t="shared" si="1624"/>
        <v>1.014511392</v>
      </c>
      <c r="S1349" s="123">
        <f t="shared" si="1625"/>
        <v>5.8029455800000003</v>
      </c>
      <c r="T1349" s="123">
        <f t="shared" si="1626"/>
        <v>0</v>
      </c>
      <c r="U1349" s="131" t="str">
        <f t="shared" si="1612"/>
        <v>J=</v>
      </c>
      <c r="V1349" s="140">
        <f t="shared" si="1627"/>
        <v>45314</v>
      </c>
      <c r="W1349" s="4"/>
      <c r="X1349" s="4"/>
      <c r="Y1349" s="4"/>
      <c r="AD1349" s="5"/>
      <c r="AI1349" s="13"/>
      <c r="AJ1349" s="13"/>
      <c r="AK1349" s="13"/>
      <c r="AL1349" s="13"/>
      <c r="AM1349" s="13"/>
      <c r="AN1349" s="13"/>
      <c r="AO1349" s="13"/>
      <c r="AP1349" s="13"/>
      <c r="AQ1349" s="13"/>
      <c r="AR1349" s="13"/>
      <c r="AS1349" s="13"/>
      <c r="AT1349" s="13"/>
      <c r="AU1349" s="13"/>
    </row>
    <row r="1350" spans="1:47" ht="15.75" x14ac:dyDescent="0.2">
      <c r="A1350" s="125">
        <f t="shared" si="1608"/>
        <v>45314</v>
      </c>
      <c r="B1350" s="123">
        <f t="shared" si="1613"/>
        <v>405.89576978999997</v>
      </c>
      <c r="C1350" s="3">
        <f t="shared" si="1614"/>
        <v>399.62359909999998</v>
      </c>
      <c r="D1350" s="126">
        <f t="shared" si="1615"/>
        <v>1084.242</v>
      </c>
      <c r="E1350" s="175">
        <f>IF(DAY(A1349)=$A$7,VLOOKUP(A1349,[1]A!$A$15:$C$500,3),E1349)</f>
        <v>1084.9860000000001</v>
      </c>
      <c r="F1350" s="127">
        <f t="shared" si="1616"/>
        <v>45254</v>
      </c>
      <c r="G1350" s="122">
        <f t="shared" si="1617"/>
        <v>6.8619367263034192E-4</v>
      </c>
      <c r="H1350" s="128">
        <f t="shared" si="1618"/>
        <v>31</v>
      </c>
      <c r="I1350" s="128">
        <f t="shared" si="1619"/>
        <v>31</v>
      </c>
      <c r="J1350" s="123">
        <f t="shared" si="1620"/>
        <v>1.0006861936726303</v>
      </c>
      <c r="K1350" s="123">
        <v>1</v>
      </c>
      <c r="L1350" s="123">
        <f t="shared" si="1621"/>
        <v>1.0006861899999999</v>
      </c>
      <c r="M1350" s="123">
        <f t="shared" si="1622"/>
        <v>399.89781680999999</v>
      </c>
      <c r="N1350" s="27">
        <f t="shared" si="1610"/>
        <v>44</v>
      </c>
      <c r="O1350" s="191">
        <f>P1350/M1350</f>
        <v>3.6186005228619041E-2</v>
      </c>
      <c r="P1350" s="123">
        <f>3.99897816+10.47172633</f>
        <v>14.470704489999999</v>
      </c>
      <c r="Q1350" s="122">
        <f t="shared" si="1609"/>
        <v>0.1956</v>
      </c>
      <c r="R1350" s="130">
        <f t="shared" si="1624"/>
        <v>1.0149987140000001</v>
      </c>
      <c r="S1350" s="123">
        <f t="shared" si="1625"/>
        <v>5.99795298</v>
      </c>
      <c r="T1350" s="123">
        <f t="shared" si="1626"/>
        <v>20.46865747</v>
      </c>
      <c r="U1350" s="131" t="str">
        <f t="shared" si="1612"/>
        <v>J=</v>
      </c>
      <c r="V1350" s="140">
        <f t="shared" si="1627"/>
        <v>45314</v>
      </c>
      <c r="W1350" s="4"/>
      <c r="X1350" s="4"/>
      <c r="Y1350" s="4"/>
      <c r="AD1350" s="5"/>
      <c r="AI1350" s="13"/>
      <c r="AJ1350" s="13"/>
      <c r="AK1350" s="13"/>
      <c r="AL1350" s="13"/>
      <c r="AM1350" s="13"/>
      <c r="AN1350" s="13"/>
      <c r="AO1350" s="13"/>
      <c r="AP1350" s="13"/>
      <c r="AQ1350" s="13"/>
      <c r="AR1350" s="13"/>
      <c r="AS1350" s="13"/>
      <c r="AT1350" s="13"/>
      <c r="AU1350" s="13"/>
    </row>
    <row r="1351" spans="1:47" x14ac:dyDescent="0.2">
      <c r="A1351" s="125">
        <f t="shared" si="1608"/>
        <v>45315</v>
      </c>
      <c r="B1351" s="123">
        <f t="shared" si="1613"/>
        <v>385.65032449</v>
      </c>
      <c r="C1351" s="3">
        <f t="shared" si="1614"/>
        <v>385.42711231999999</v>
      </c>
      <c r="D1351" s="126">
        <f t="shared" si="1615"/>
        <v>1084.9860000000001</v>
      </c>
      <c r="E1351" s="175">
        <f>IF(DAY(A1350)=$A$7,VLOOKUP(A1350,[1]A!$A$15:$C$500,3),E1350)</f>
        <v>1088.3119999999999</v>
      </c>
      <c r="F1351" s="127">
        <f t="shared" si="1616"/>
        <v>45284</v>
      </c>
      <c r="G1351" s="122">
        <f t="shared" si="1617"/>
        <v>3.065477342564682E-3</v>
      </c>
      <c r="H1351" s="128">
        <f t="shared" si="1618"/>
        <v>1</v>
      </c>
      <c r="I1351" s="128">
        <f t="shared" si="1619"/>
        <v>31</v>
      </c>
      <c r="J1351" s="123">
        <f t="shared" si="1620"/>
        <v>1.000098739982443</v>
      </c>
      <c r="K1351" s="123">
        <v>1</v>
      </c>
      <c r="L1351" s="123">
        <f t="shared" si="1621"/>
        <v>1.0000987299999999</v>
      </c>
      <c r="M1351" s="123">
        <f t="shared" si="1622"/>
        <v>385.46516552999998</v>
      </c>
      <c r="N1351" s="27">
        <f t="shared" si="1610"/>
        <v>0</v>
      </c>
      <c r="O1351" s="122">
        <f t="shared" ref="O1351:O1380" si="1628">IF(N1351&gt;0,VLOOKUP(N1351,$X$10:$AD$121,7),0)</f>
        <v>0</v>
      </c>
      <c r="P1351" s="123">
        <f t="shared" si="1623"/>
        <v>0</v>
      </c>
      <c r="Q1351" s="122">
        <f t="shared" si="1609"/>
        <v>0.1956</v>
      </c>
      <c r="R1351" s="130">
        <f t="shared" si="1624"/>
        <v>1.0004803520000001</v>
      </c>
      <c r="S1351" s="123">
        <f t="shared" si="1625"/>
        <v>0.18515896000000001</v>
      </c>
      <c r="T1351" s="123">
        <f t="shared" si="1626"/>
        <v>0</v>
      </c>
      <c r="U1351" s="131" t="str">
        <f t="shared" si="1612"/>
        <v>J=</v>
      </c>
      <c r="V1351" s="140">
        <f t="shared" si="1627"/>
        <v>45345</v>
      </c>
      <c r="W1351" s="4"/>
      <c r="X1351" s="4"/>
      <c r="Y1351" s="4"/>
      <c r="AD1351" s="5"/>
      <c r="AI1351" s="13"/>
      <c r="AJ1351" s="13"/>
      <c r="AK1351" s="13"/>
      <c r="AL1351" s="13"/>
      <c r="AM1351" s="13"/>
      <c r="AN1351" s="13"/>
      <c r="AO1351" s="13"/>
      <c r="AP1351" s="13"/>
      <c r="AQ1351" s="13"/>
      <c r="AR1351" s="13"/>
      <c r="AS1351" s="13"/>
      <c r="AT1351" s="13"/>
      <c r="AU1351" s="13"/>
    </row>
    <row r="1352" spans="1:47" x14ac:dyDescent="0.2">
      <c r="A1352" s="125">
        <f t="shared" si="1608"/>
        <v>45316</v>
      </c>
      <c r="B1352" s="123">
        <f t="shared" si="1613"/>
        <v>385.87367</v>
      </c>
      <c r="C1352" s="3">
        <f t="shared" si="1614"/>
        <v>385.42711231999999</v>
      </c>
      <c r="D1352" s="126">
        <f t="shared" si="1615"/>
        <v>1084.9860000000001</v>
      </c>
      <c r="E1352" s="175">
        <f>IF(DAY(A1351)=$A$7,VLOOKUP(A1351,[1]A!$A$15:$C$500,3),E1351)</f>
        <v>1088.3119999999999</v>
      </c>
      <c r="F1352" s="127">
        <f t="shared" si="1616"/>
        <v>45284</v>
      </c>
      <c r="G1352" s="122">
        <f t="shared" si="1617"/>
        <v>3.065477342564682E-3</v>
      </c>
      <c r="H1352" s="128">
        <f t="shared" si="1618"/>
        <v>2</v>
      </c>
      <c r="I1352" s="128">
        <f t="shared" si="1619"/>
        <v>31</v>
      </c>
      <c r="J1352" s="123">
        <f t="shared" si="1620"/>
        <v>1.0001974897144701</v>
      </c>
      <c r="K1352" s="123">
        <v>1</v>
      </c>
      <c r="L1352" s="123">
        <f t="shared" si="1621"/>
        <v>1.00019748</v>
      </c>
      <c r="M1352" s="123">
        <f t="shared" si="1622"/>
        <v>385.50322646000001</v>
      </c>
      <c r="N1352" s="27">
        <f t="shared" si="1610"/>
        <v>0</v>
      </c>
      <c r="O1352" s="122">
        <f t="shared" si="1628"/>
        <v>0</v>
      </c>
      <c r="P1352" s="123">
        <f t="shared" si="1623"/>
        <v>0</v>
      </c>
      <c r="Q1352" s="122">
        <f t="shared" si="1609"/>
        <v>0.1956</v>
      </c>
      <c r="R1352" s="130">
        <f t="shared" si="1624"/>
        <v>1.0009609349999999</v>
      </c>
      <c r="S1352" s="123">
        <f t="shared" si="1625"/>
        <v>0.37044354000000002</v>
      </c>
      <c r="T1352" s="123">
        <f t="shared" si="1626"/>
        <v>0</v>
      </c>
      <c r="U1352" s="131" t="str">
        <f t="shared" si="1612"/>
        <v>J=</v>
      </c>
      <c r="V1352" s="140">
        <f t="shared" si="1627"/>
        <v>45345</v>
      </c>
      <c r="W1352" s="4"/>
      <c r="X1352" s="4"/>
      <c r="Y1352" s="4"/>
      <c r="AD1352" s="5"/>
      <c r="AI1352" s="13"/>
      <c r="AJ1352" s="13"/>
      <c r="AK1352" s="13"/>
      <c r="AL1352" s="13"/>
      <c r="AM1352" s="13"/>
      <c r="AN1352" s="13"/>
      <c r="AO1352" s="13"/>
      <c r="AP1352" s="13"/>
      <c r="AQ1352" s="13"/>
      <c r="AR1352" s="13"/>
      <c r="AS1352" s="13"/>
      <c r="AT1352" s="13"/>
      <c r="AU1352" s="13"/>
    </row>
    <row r="1353" spans="1:47" x14ac:dyDescent="0.2">
      <c r="A1353" s="125">
        <f t="shared" si="1608"/>
        <v>45317</v>
      </c>
      <c r="B1353" s="123">
        <f t="shared" si="1613"/>
        <v>386.09714501000002</v>
      </c>
      <c r="C1353" s="3">
        <f t="shared" si="1614"/>
        <v>385.42711231999999</v>
      </c>
      <c r="D1353" s="126">
        <f t="shared" si="1615"/>
        <v>1084.9860000000001</v>
      </c>
      <c r="E1353" s="175">
        <f>IF(DAY(A1352)=$A$7,VLOOKUP(A1352,[1]A!$A$15:$C$500,3),E1352)</f>
        <v>1088.3119999999999</v>
      </c>
      <c r="F1353" s="127">
        <f t="shared" si="1616"/>
        <v>45284</v>
      </c>
      <c r="G1353" s="122">
        <f t="shared" si="1617"/>
        <v>3.065477342564682E-3</v>
      </c>
      <c r="H1353" s="128">
        <f t="shared" si="1618"/>
        <v>3</v>
      </c>
      <c r="I1353" s="128">
        <f t="shared" si="1619"/>
        <v>31</v>
      </c>
      <c r="J1353" s="123">
        <f t="shared" si="1620"/>
        <v>1.000296249197044</v>
      </c>
      <c r="K1353" s="123">
        <v>1</v>
      </c>
      <c r="L1353" s="123">
        <f t="shared" si="1621"/>
        <v>1.0002962399999999</v>
      </c>
      <c r="M1353" s="123">
        <f t="shared" si="1622"/>
        <v>385.54129124000002</v>
      </c>
      <c r="N1353" s="27">
        <f t="shared" si="1610"/>
        <v>0</v>
      </c>
      <c r="O1353" s="122">
        <f t="shared" si="1628"/>
        <v>0</v>
      </c>
      <c r="P1353" s="123">
        <f t="shared" si="1623"/>
        <v>0</v>
      </c>
      <c r="Q1353" s="122">
        <f t="shared" si="1609"/>
        <v>0.1956</v>
      </c>
      <c r="R1353" s="130">
        <f t="shared" si="1624"/>
        <v>1.001441749</v>
      </c>
      <c r="S1353" s="123">
        <f t="shared" si="1625"/>
        <v>0.55585377000000002</v>
      </c>
      <c r="T1353" s="123">
        <f t="shared" si="1626"/>
        <v>0</v>
      </c>
      <c r="U1353" s="131" t="str">
        <f t="shared" si="1612"/>
        <v>J=</v>
      </c>
      <c r="V1353" s="140">
        <f t="shared" si="1627"/>
        <v>45345</v>
      </c>
      <c r="W1353" s="4"/>
      <c r="X1353" s="4"/>
      <c r="Y1353" s="4"/>
      <c r="AD1353" s="5"/>
      <c r="AI1353" s="10"/>
      <c r="AJ1353" s="10"/>
      <c r="AK1353" s="10"/>
      <c r="AL1353" s="10"/>
      <c r="AM1353" s="10"/>
      <c r="AN1353" s="10"/>
      <c r="AO1353" s="10"/>
      <c r="AP1353" s="10"/>
      <c r="AQ1353" s="10"/>
      <c r="AR1353" s="10"/>
      <c r="AS1353" s="10"/>
      <c r="AT1353" s="10"/>
      <c r="AU1353" s="10"/>
    </row>
    <row r="1354" spans="1:47" x14ac:dyDescent="0.2">
      <c r="A1354" s="125">
        <f t="shared" si="1608"/>
        <v>45318</v>
      </c>
      <c r="B1354" s="123">
        <f t="shared" si="1613"/>
        <v>386.32074955000002</v>
      </c>
      <c r="C1354" s="3">
        <f t="shared" si="1614"/>
        <v>385.42711231999999</v>
      </c>
      <c r="D1354" s="126">
        <f t="shared" si="1615"/>
        <v>1084.9860000000001</v>
      </c>
      <c r="E1354" s="175">
        <f>IF(DAY(A1353)=$A$7,VLOOKUP(A1353,[1]A!$A$15:$C$500,3),E1353)</f>
        <v>1088.3119999999999</v>
      </c>
      <c r="F1354" s="127">
        <f t="shared" si="1616"/>
        <v>45284</v>
      </c>
      <c r="G1354" s="122">
        <f t="shared" si="1617"/>
        <v>3.065477342564682E-3</v>
      </c>
      <c r="H1354" s="128">
        <f t="shared" si="1618"/>
        <v>4</v>
      </c>
      <c r="I1354" s="128">
        <f t="shared" si="1619"/>
        <v>31</v>
      </c>
      <c r="J1354" s="123">
        <f t="shared" si="1620"/>
        <v>1.0003950184311274</v>
      </c>
      <c r="K1354" s="123">
        <v>1</v>
      </c>
      <c r="L1354" s="123">
        <f t="shared" si="1621"/>
        <v>1.0003950100000001</v>
      </c>
      <c r="M1354" s="123">
        <f t="shared" si="1622"/>
        <v>385.57935988000003</v>
      </c>
      <c r="N1354" s="27">
        <f t="shared" si="1610"/>
        <v>0</v>
      </c>
      <c r="O1354" s="122">
        <f t="shared" si="1628"/>
        <v>0</v>
      </c>
      <c r="P1354" s="123">
        <f t="shared" si="1623"/>
        <v>0</v>
      </c>
      <c r="Q1354" s="122">
        <f t="shared" si="1609"/>
        <v>0.1956</v>
      </c>
      <c r="R1354" s="130">
        <f t="shared" si="1624"/>
        <v>1.0019227939999999</v>
      </c>
      <c r="S1354" s="123">
        <f t="shared" si="1625"/>
        <v>0.74138967</v>
      </c>
      <c r="T1354" s="123">
        <f t="shared" si="1626"/>
        <v>0</v>
      </c>
      <c r="U1354" s="131" t="str">
        <f t="shared" si="1612"/>
        <v>J=</v>
      </c>
      <c r="V1354" s="140">
        <f t="shared" si="1627"/>
        <v>45345</v>
      </c>
      <c r="W1354" s="4"/>
      <c r="X1354" s="4"/>
      <c r="Y1354" s="4"/>
      <c r="AD1354" s="5"/>
      <c r="AI1354" s="10"/>
      <c r="AJ1354" s="10"/>
      <c r="AK1354" s="10"/>
      <c r="AL1354" s="10"/>
      <c r="AM1354" s="10"/>
      <c r="AN1354" s="10"/>
      <c r="AO1354" s="10"/>
      <c r="AP1354" s="10"/>
      <c r="AQ1354" s="10"/>
      <c r="AR1354" s="10"/>
      <c r="AS1354" s="10"/>
      <c r="AT1354" s="10"/>
      <c r="AU1354" s="10"/>
    </row>
    <row r="1355" spans="1:47" x14ac:dyDescent="0.2">
      <c r="A1355" s="125">
        <f t="shared" ref="A1355:A1418" si="1629">(A1354+1)</f>
        <v>45319</v>
      </c>
      <c r="B1355" s="123">
        <f t="shared" si="1613"/>
        <v>386.54448367000003</v>
      </c>
      <c r="C1355" s="3">
        <f t="shared" si="1614"/>
        <v>385.42711231999999</v>
      </c>
      <c r="D1355" s="126">
        <f t="shared" si="1615"/>
        <v>1084.9860000000001</v>
      </c>
      <c r="E1355" s="175">
        <f>IF(DAY(A1354)=$A$7,VLOOKUP(A1354,[1]A!$A$15:$C$500,3),E1354)</f>
        <v>1088.3119999999999</v>
      </c>
      <c r="F1355" s="127">
        <f t="shared" si="1616"/>
        <v>45284</v>
      </c>
      <c r="G1355" s="122">
        <f t="shared" si="1617"/>
        <v>3.065477342564682E-3</v>
      </c>
      <c r="H1355" s="128">
        <f t="shared" si="1618"/>
        <v>5</v>
      </c>
      <c r="I1355" s="128">
        <f t="shared" si="1619"/>
        <v>31</v>
      </c>
      <c r="J1355" s="123">
        <f t="shared" si="1620"/>
        <v>1.0004937974176833</v>
      </c>
      <c r="K1355" s="123">
        <v>1</v>
      </c>
      <c r="L1355" s="123">
        <f t="shared" si="1621"/>
        <v>1.0004937899999999</v>
      </c>
      <c r="M1355" s="123">
        <f t="shared" si="1622"/>
        <v>385.61743237000002</v>
      </c>
      <c r="N1355" s="27">
        <f t="shared" si="1610"/>
        <v>0</v>
      </c>
      <c r="O1355" s="122">
        <f t="shared" si="1628"/>
        <v>0</v>
      </c>
      <c r="P1355" s="123">
        <f t="shared" si="1623"/>
        <v>0</v>
      </c>
      <c r="Q1355" s="122">
        <f t="shared" ref="Q1355:Q1418" si="1630">(Q1354)</f>
        <v>0.1956</v>
      </c>
      <c r="R1355" s="130">
        <f t="shared" si="1624"/>
        <v>1.0024040700000001</v>
      </c>
      <c r="S1355" s="123">
        <f t="shared" si="1625"/>
        <v>0.92705130000000002</v>
      </c>
      <c r="T1355" s="123">
        <f t="shared" si="1626"/>
        <v>0</v>
      </c>
      <c r="U1355" s="131" t="str">
        <f t="shared" si="1612"/>
        <v>J=</v>
      </c>
      <c r="V1355" s="140">
        <f t="shared" si="1627"/>
        <v>45345</v>
      </c>
      <c r="W1355" s="4"/>
      <c r="X1355" s="4"/>
      <c r="Y1355" s="4"/>
      <c r="AD1355" s="5"/>
      <c r="AI1355" s="10"/>
      <c r="AJ1355" s="10"/>
      <c r="AK1355" s="10"/>
      <c r="AL1355" s="10"/>
      <c r="AM1355" s="10"/>
      <c r="AN1355" s="10"/>
      <c r="AO1355" s="10"/>
      <c r="AP1355" s="10"/>
      <c r="AQ1355" s="10"/>
      <c r="AR1355" s="10"/>
      <c r="AS1355" s="10"/>
      <c r="AT1355" s="10"/>
      <c r="AU1355" s="10"/>
    </row>
    <row r="1356" spans="1:47" x14ac:dyDescent="0.2">
      <c r="A1356" s="125">
        <f t="shared" si="1629"/>
        <v>45320</v>
      </c>
      <c r="B1356" s="123">
        <f t="shared" si="1613"/>
        <v>386.76834737000001</v>
      </c>
      <c r="C1356" s="3">
        <f t="shared" si="1614"/>
        <v>385.42711231999999</v>
      </c>
      <c r="D1356" s="126">
        <f t="shared" si="1615"/>
        <v>1084.9860000000001</v>
      </c>
      <c r="E1356" s="175">
        <f>IF(DAY(A1355)=$A$7,VLOOKUP(A1355,[1]A!$A$15:$C$500,3),E1355)</f>
        <v>1088.3119999999999</v>
      </c>
      <c r="F1356" s="127">
        <f t="shared" si="1616"/>
        <v>45284</v>
      </c>
      <c r="G1356" s="122">
        <f t="shared" si="1617"/>
        <v>3.065477342564682E-3</v>
      </c>
      <c r="H1356" s="128">
        <f t="shared" si="1618"/>
        <v>6</v>
      </c>
      <c r="I1356" s="128">
        <f t="shared" si="1619"/>
        <v>31</v>
      </c>
      <c r="J1356" s="123">
        <f t="shared" si="1620"/>
        <v>1.0005925861576748</v>
      </c>
      <c r="K1356" s="123">
        <v>1</v>
      </c>
      <c r="L1356" s="123">
        <f t="shared" si="1621"/>
        <v>1.00059258</v>
      </c>
      <c r="M1356" s="123">
        <f t="shared" si="1622"/>
        <v>385.65550870999999</v>
      </c>
      <c r="N1356" s="27">
        <f t="shared" ref="N1356:N1419" si="1631">IF(DAY(A1356)=A$7,VLOOKUP(A1356,$Y$10:$AG$75,8),0)</f>
        <v>0</v>
      </c>
      <c r="O1356" s="122">
        <f t="shared" si="1628"/>
        <v>0</v>
      </c>
      <c r="P1356" s="123">
        <f t="shared" si="1623"/>
        <v>0</v>
      </c>
      <c r="Q1356" s="122">
        <f t="shared" si="1630"/>
        <v>0.1956</v>
      </c>
      <c r="R1356" s="130">
        <f t="shared" si="1624"/>
        <v>1.002885577</v>
      </c>
      <c r="S1356" s="123">
        <f t="shared" si="1625"/>
        <v>1.11283866</v>
      </c>
      <c r="T1356" s="123">
        <f t="shared" si="1626"/>
        <v>0</v>
      </c>
      <c r="U1356" s="131" t="str">
        <f t="shared" si="1612"/>
        <v>J=</v>
      </c>
      <c r="V1356" s="140">
        <f t="shared" si="1627"/>
        <v>45345</v>
      </c>
      <c r="W1356" s="4"/>
      <c r="X1356" s="4"/>
      <c r="Y1356" s="4"/>
      <c r="AD1356" s="5"/>
      <c r="AI1356" s="10"/>
      <c r="AJ1356" s="10"/>
      <c r="AK1356" s="10"/>
      <c r="AL1356" s="10"/>
      <c r="AM1356" s="10"/>
      <c r="AN1356" s="10"/>
      <c r="AO1356" s="10"/>
      <c r="AP1356" s="10"/>
      <c r="AQ1356" s="10"/>
      <c r="AR1356" s="10"/>
      <c r="AS1356" s="10"/>
      <c r="AT1356" s="10"/>
      <c r="AU1356" s="10"/>
    </row>
    <row r="1357" spans="1:47" x14ac:dyDescent="0.2">
      <c r="A1357" s="125">
        <f t="shared" si="1629"/>
        <v>45321</v>
      </c>
      <c r="B1357" s="123">
        <f t="shared" si="1613"/>
        <v>386.99234071000001</v>
      </c>
      <c r="C1357" s="3">
        <f t="shared" si="1614"/>
        <v>385.42711231999999</v>
      </c>
      <c r="D1357" s="126">
        <f t="shared" si="1615"/>
        <v>1084.9860000000001</v>
      </c>
      <c r="E1357" s="175">
        <f>IF(DAY(A1356)=$A$7,VLOOKUP(A1356,[1]A!$A$15:$C$500,3),E1356)</f>
        <v>1088.3119999999999</v>
      </c>
      <c r="F1357" s="127">
        <f t="shared" si="1616"/>
        <v>45284</v>
      </c>
      <c r="G1357" s="122">
        <f t="shared" si="1617"/>
        <v>3.065477342564682E-3</v>
      </c>
      <c r="H1357" s="128">
        <f t="shared" si="1618"/>
        <v>7</v>
      </c>
      <c r="I1357" s="128">
        <f t="shared" si="1619"/>
        <v>31</v>
      </c>
      <c r="J1357" s="123">
        <f t="shared" si="1620"/>
        <v>1.0006913846520644</v>
      </c>
      <c r="K1357" s="123">
        <v>1</v>
      </c>
      <c r="L1357" s="123">
        <f t="shared" si="1621"/>
        <v>1.0006913799999999</v>
      </c>
      <c r="M1357" s="123">
        <f t="shared" si="1622"/>
        <v>385.69358891000002</v>
      </c>
      <c r="N1357" s="27">
        <f t="shared" si="1631"/>
        <v>0</v>
      </c>
      <c r="O1357" s="122">
        <f t="shared" si="1628"/>
        <v>0</v>
      </c>
      <c r="P1357" s="123">
        <f t="shared" si="1623"/>
        <v>0</v>
      </c>
      <c r="Q1357" s="122">
        <f t="shared" si="1630"/>
        <v>0.1956</v>
      </c>
      <c r="R1357" s="130">
        <f t="shared" si="1624"/>
        <v>1.003367315</v>
      </c>
      <c r="S1357" s="123">
        <f t="shared" si="1625"/>
        <v>1.2987518</v>
      </c>
      <c r="T1357" s="123">
        <f t="shared" si="1626"/>
        <v>0</v>
      </c>
      <c r="U1357" s="131" t="str">
        <f t="shared" si="1612"/>
        <v>J=</v>
      </c>
      <c r="V1357" s="140">
        <f t="shared" si="1627"/>
        <v>45345</v>
      </c>
      <c r="W1357" s="4"/>
      <c r="X1357" s="4"/>
      <c r="Y1357" s="4"/>
      <c r="AD1357" s="5"/>
      <c r="AI1357" s="10"/>
      <c r="AJ1357" s="10"/>
      <c r="AK1357" s="10"/>
      <c r="AL1357" s="10"/>
      <c r="AM1357" s="10"/>
      <c r="AN1357" s="10"/>
      <c r="AO1357" s="10"/>
      <c r="AP1357" s="10"/>
      <c r="AQ1357" s="10"/>
      <c r="AR1357" s="10"/>
      <c r="AS1357" s="10"/>
      <c r="AT1357" s="10"/>
      <c r="AU1357" s="10"/>
    </row>
    <row r="1358" spans="1:47" x14ac:dyDescent="0.2">
      <c r="A1358" s="125">
        <f t="shared" si="1629"/>
        <v>45322</v>
      </c>
      <c r="B1358" s="123">
        <f t="shared" si="1613"/>
        <v>387.21646410000005</v>
      </c>
      <c r="C1358" s="3">
        <f t="shared" si="1614"/>
        <v>385.42711231999999</v>
      </c>
      <c r="D1358" s="126">
        <f t="shared" si="1615"/>
        <v>1084.9860000000001</v>
      </c>
      <c r="E1358" s="175">
        <f>IF(DAY(A1357)=$A$7,VLOOKUP(A1357,[1]A!$A$15:$C$500,3),E1357)</f>
        <v>1088.3119999999999</v>
      </c>
      <c r="F1358" s="127">
        <f t="shared" si="1616"/>
        <v>45284</v>
      </c>
      <c r="G1358" s="122">
        <f t="shared" si="1617"/>
        <v>3.065477342564682E-3</v>
      </c>
      <c r="H1358" s="128">
        <f t="shared" si="1618"/>
        <v>8</v>
      </c>
      <c r="I1358" s="128">
        <f t="shared" si="1619"/>
        <v>31</v>
      </c>
      <c r="J1358" s="123">
        <f t="shared" si="1620"/>
        <v>1.0007901929018157</v>
      </c>
      <c r="K1358" s="123">
        <v>1</v>
      </c>
      <c r="L1358" s="123">
        <f t="shared" si="1621"/>
        <v>1.00079019</v>
      </c>
      <c r="M1358" s="123">
        <f t="shared" si="1622"/>
        <v>385.73167296000003</v>
      </c>
      <c r="N1358" s="27">
        <f t="shared" si="1631"/>
        <v>0</v>
      </c>
      <c r="O1358" s="122">
        <f t="shared" si="1628"/>
        <v>0</v>
      </c>
      <c r="P1358" s="123">
        <f t="shared" si="1623"/>
        <v>0</v>
      </c>
      <c r="Q1358" s="122">
        <f t="shared" si="1630"/>
        <v>0.1956</v>
      </c>
      <c r="R1358" s="130">
        <f t="shared" si="1624"/>
        <v>1.003849285</v>
      </c>
      <c r="S1358" s="123">
        <f t="shared" si="1625"/>
        <v>1.48479114</v>
      </c>
      <c r="T1358" s="123">
        <f t="shared" si="1626"/>
        <v>0</v>
      </c>
      <c r="U1358" s="131" t="str">
        <f t="shared" si="1612"/>
        <v>J=</v>
      </c>
      <c r="V1358" s="140">
        <f t="shared" si="1627"/>
        <v>45345</v>
      </c>
      <c r="W1358" s="4"/>
      <c r="X1358" s="4"/>
      <c r="Y1358" s="4"/>
      <c r="AD1358" s="5"/>
      <c r="AI1358" s="10"/>
      <c r="AJ1358" s="10"/>
      <c r="AK1358" s="10"/>
      <c r="AL1358" s="10"/>
      <c r="AM1358" s="10"/>
      <c r="AN1358" s="10"/>
      <c r="AO1358" s="10"/>
      <c r="AP1358" s="10"/>
      <c r="AQ1358" s="10"/>
      <c r="AR1358" s="10"/>
      <c r="AS1358" s="10"/>
      <c r="AT1358" s="10"/>
      <c r="AU1358" s="10"/>
    </row>
    <row r="1359" spans="1:47" x14ac:dyDescent="0.2">
      <c r="A1359" s="125">
        <f t="shared" si="1629"/>
        <v>45323</v>
      </c>
      <c r="B1359" s="123">
        <f t="shared" si="1613"/>
        <v>387.44071757</v>
      </c>
      <c r="C1359" s="3">
        <f t="shared" si="1614"/>
        <v>385.42711231999999</v>
      </c>
      <c r="D1359" s="126">
        <f t="shared" si="1615"/>
        <v>1084.9860000000001</v>
      </c>
      <c r="E1359" s="175">
        <f>IF(DAY(A1358)=$A$7,VLOOKUP(A1358,[1]A!$A$15:$C$500,3),E1358)</f>
        <v>1088.3119999999999</v>
      </c>
      <c r="F1359" s="127">
        <f t="shared" si="1616"/>
        <v>45284</v>
      </c>
      <c r="G1359" s="122">
        <f t="shared" si="1617"/>
        <v>3.065477342564682E-3</v>
      </c>
      <c r="H1359" s="128">
        <f t="shared" si="1618"/>
        <v>9</v>
      </c>
      <c r="I1359" s="128">
        <f t="shared" si="1619"/>
        <v>31</v>
      </c>
      <c r="J1359" s="123">
        <f t="shared" si="1620"/>
        <v>1.0008890109078921</v>
      </c>
      <c r="K1359" s="123">
        <v>1</v>
      </c>
      <c r="L1359" s="123">
        <f t="shared" si="1621"/>
        <v>1.0008890100000001</v>
      </c>
      <c r="M1359" s="123">
        <f t="shared" si="1622"/>
        <v>385.76976087000003</v>
      </c>
      <c r="N1359" s="27">
        <f t="shared" si="1631"/>
        <v>0</v>
      </c>
      <c r="O1359" s="122">
        <f t="shared" si="1628"/>
        <v>0</v>
      </c>
      <c r="P1359" s="123">
        <f t="shared" si="1623"/>
        <v>0</v>
      </c>
      <c r="Q1359" s="122">
        <f t="shared" si="1630"/>
        <v>0.1956</v>
      </c>
      <c r="R1359" s="130">
        <f t="shared" si="1624"/>
        <v>1.004331487</v>
      </c>
      <c r="S1359" s="123">
        <f t="shared" si="1625"/>
        <v>1.6709567000000001</v>
      </c>
      <c r="T1359" s="123">
        <f t="shared" si="1626"/>
        <v>0</v>
      </c>
      <c r="U1359" s="131" t="str">
        <f t="shared" si="1612"/>
        <v>J=</v>
      </c>
      <c r="V1359" s="140">
        <f t="shared" si="1627"/>
        <v>45345</v>
      </c>
      <c r="W1359" s="4"/>
      <c r="X1359" s="4"/>
      <c r="Y1359" s="4"/>
      <c r="AD1359" s="5"/>
      <c r="AI1359" s="10"/>
      <c r="AJ1359" s="10"/>
      <c r="AK1359" s="10"/>
      <c r="AL1359" s="10"/>
      <c r="AM1359" s="10"/>
      <c r="AN1359" s="10"/>
      <c r="AO1359" s="10"/>
      <c r="AP1359" s="10"/>
      <c r="AQ1359" s="10"/>
      <c r="AR1359" s="10"/>
      <c r="AS1359" s="10"/>
      <c r="AT1359" s="10"/>
      <c r="AU1359" s="10"/>
    </row>
    <row r="1360" spans="1:47" x14ac:dyDescent="0.2">
      <c r="A1360" s="125">
        <f t="shared" si="1629"/>
        <v>45324</v>
      </c>
      <c r="B1360" s="123">
        <f t="shared" si="1613"/>
        <v>387.66509688999997</v>
      </c>
      <c r="C1360" s="3">
        <f t="shared" si="1614"/>
        <v>385.42711231999999</v>
      </c>
      <c r="D1360" s="126">
        <f t="shared" si="1615"/>
        <v>1084.9860000000001</v>
      </c>
      <c r="E1360" s="175">
        <f>IF(DAY(A1359)=$A$7,VLOOKUP(A1359,[1]A!$A$15:$C$500,3),E1359)</f>
        <v>1088.3119999999999</v>
      </c>
      <c r="F1360" s="127">
        <f t="shared" si="1616"/>
        <v>45284</v>
      </c>
      <c r="G1360" s="122">
        <f t="shared" si="1617"/>
        <v>3.065477342564682E-3</v>
      </c>
      <c r="H1360" s="128">
        <f t="shared" si="1618"/>
        <v>10</v>
      </c>
      <c r="I1360" s="128">
        <f t="shared" si="1619"/>
        <v>31</v>
      </c>
      <c r="J1360" s="123">
        <f t="shared" si="1620"/>
        <v>1.0009878386712565</v>
      </c>
      <c r="K1360" s="123">
        <v>1</v>
      </c>
      <c r="L1360" s="123">
        <f t="shared" si="1621"/>
        <v>1.0009878299999999</v>
      </c>
      <c r="M1360" s="123">
        <f t="shared" si="1622"/>
        <v>385.80784877999997</v>
      </c>
      <c r="N1360" s="27">
        <f t="shared" si="1631"/>
        <v>0</v>
      </c>
      <c r="O1360" s="122">
        <f t="shared" si="1628"/>
        <v>0</v>
      </c>
      <c r="P1360" s="123">
        <f t="shared" si="1623"/>
        <v>0</v>
      </c>
      <c r="Q1360" s="122">
        <f t="shared" si="1630"/>
        <v>0.1956</v>
      </c>
      <c r="R1360" s="130">
        <f t="shared" si="1624"/>
        <v>1.0048139199999999</v>
      </c>
      <c r="S1360" s="123">
        <f t="shared" si="1625"/>
        <v>1.85724811</v>
      </c>
      <c r="T1360" s="123">
        <f t="shared" si="1626"/>
        <v>0</v>
      </c>
      <c r="U1360" s="131" t="str">
        <f t="shared" si="1612"/>
        <v>J=</v>
      </c>
      <c r="V1360" s="140">
        <f t="shared" si="1627"/>
        <v>45345</v>
      </c>
      <c r="W1360" s="4"/>
      <c r="X1360" s="4"/>
      <c r="Y1360" s="4"/>
      <c r="AD1360" s="5"/>
      <c r="AI1360" s="10"/>
      <c r="AJ1360" s="10"/>
      <c r="AK1360" s="10"/>
      <c r="AL1360" s="10"/>
      <c r="AM1360" s="10"/>
      <c r="AN1360" s="10"/>
      <c r="AO1360" s="10"/>
      <c r="AP1360" s="10"/>
      <c r="AQ1360" s="10"/>
      <c r="AR1360" s="10"/>
      <c r="AS1360" s="10"/>
      <c r="AT1360" s="10"/>
      <c r="AU1360" s="10"/>
    </row>
    <row r="1361" spans="1:47" x14ac:dyDescent="0.2">
      <c r="A1361" s="125">
        <f t="shared" si="1629"/>
        <v>45325</v>
      </c>
      <c r="B1361" s="123">
        <f t="shared" si="1613"/>
        <v>387.88960985</v>
      </c>
      <c r="C1361" s="3">
        <f t="shared" si="1614"/>
        <v>385.42711231999999</v>
      </c>
      <c r="D1361" s="126">
        <f t="shared" si="1615"/>
        <v>1084.9860000000001</v>
      </c>
      <c r="E1361" s="175">
        <f>IF(DAY(A1360)=$A$7,VLOOKUP(A1360,[1]A!$A$15:$C$500,3),E1360)</f>
        <v>1088.3119999999999</v>
      </c>
      <c r="F1361" s="127">
        <f t="shared" si="1616"/>
        <v>45284</v>
      </c>
      <c r="G1361" s="122">
        <f t="shared" si="1617"/>
        <v>3.065477342564682E-3</v>
      </c>
      <c r="H1361" s="128">
        <f t="shared" si="1618"/>
        <v>11</v>
      </c>
      <c r="I1361" s="128">
        <f t="shared" si="1619"/>
        <v>31</v>
      </c>
      <c r="J1361" s="123">
        <f t="shared" si="1620"/>
        <v>1.0010866761928725</v>
      </c>
      <c r="K1361" s="123">
        <v>1</v>
      </c>
      <c r="L1361" s="123">
        <f t="shared" si="1621"/>
        <v>1.0010866700000001</v>
      </c>
      <c r="M1361" s="123">
        <f t="shared" si="1622"/>
        <v>385.84594440000001</v>
      </c>
      <c r="N1361" s="27">
        <f t="shared" si="1631"/>
        <v>0</v>
      </c>
      <c r="O1361" s="122">
        <f t="shared" si="1628"/>
        <v>0</v>
      </c>
      <c r="P1361" s="123">
        <f t="shared" si="1623"/>
        <v>0</v>
      </c>
      <c r="Q1361" s="122">
        <f t="shared" si="1630"/>
        <v>0.1956</v>
      </c>
      <c r="R1361" s="130">
        <f t="shared" si="1624"/>
        <v>1.0052965840000001</v>
      </c>
      <c r="S1361" s="123">
        <f t="shared" si="1625"/>
        <v>2.0436654500000002</v>
      </c>
      <c r="T1361" s="123">
        <f t="shared" si="1626"/>
        <v>0</v>
      </c>
      <c r="U1361" s="131" t="str">
        <f t="shared" si="1612"/>
        <v>J=</v>
      </c>
      <c r="V1361" s="140">
        <f t="shared" si="1627"/>
        <v>45345</v>
      </c>
      <c r="W1361" s="4"/>
      <c r="X1361" s="4"/>
      <c r="Y1361" s="4"/>
      <c r="AD1361" s="5"/>
      <c r="AI1361" s="10"/>
      <c r="AJ1361" s="10"/>
      <c r="AK1361" s="10"/>
      <c r="AL1361" s="10"/>
      <c r="AM1361" s="10"/>
      <c r="AN1361" s="10"/>
      <c r="AO1361" s="10"/>
      <c r="AP1361" s="10"/>
      <c r="AQ1361" s="10"/>
      <c r="AR1361" s="10"/>
      <c r="AS1361" s="10"/>
      <c r="AT1361" s="10"/>
      <c r="AU1361" s="10"/>
    </row>
    <row r="1362" spans="1:47" x14ac:dyDescent="0.2">
      <c r="A1362" s="125">
        <f t="shared" si="1629"/>
        <v>45326</v>
      </c>
      <c r="B1362" s="123">
        <f t="shared" si="1613"/>
        <v>388.11425336000002</v>
      </c>
      <c r="C1362" s="3">
        <f t="shared" si="1614"/>
        <v>385.42711231999999</v>
      </c>
      <c r="D1362" s="126">
        <f t="shared" si="1615"/>
        <v>1084.9860000000001</v>
      </c>
      <c r="E1362" s="175">
        <f>IF(DAY(A1361)=$A$7,VLOOKUP(A1361,[1]A!$A$15:$C$500,3),E1361)</f>
        <v>1088.3119999999999</v>
      </c>
      <c r="F1362" s="127">
        <f t="shared" si="1616"/>
        <v>45284</v>
      </c>
      <c r="G1362" s="122">
        <f t="shared" si="1617"/>
        <v>3.065477342564682E-3</v>
      </c>
      <c r="H1362" s="128">
        <f t="shared" si="1618"/>
        <v>12</v>
      </c>
      <c r="I1362" s="128">
        <f t="shared" si="1619"/>
        <v>31</v>
      </c>
      <c r="J1362" s="123">
        <f t="shared" si="1620"/>
        <v>1.0011855234737037</v>
      </c>
      <c r="K1362" s="123">
        <v>1</v>
      </c>
      <c r="L1362" s="123">
        <f t="shared" si="1621"/>
        <v>1.0011855199999999</v>
      </c>
      <c r="M1362" s="123">
        <f t="shared" si="1622"/>
        <v>385.88404387000003</v>
      </c>
      <c r="N1362" s="27">
        <f t="shared" si="1631"/>
        <v>0</v>
      </c>
      <c r="O1362" s="122">
        <f t="shared" si="1628"/>
        <v>0</v>
      </c>
      <c r="P1362" s="123">
        <f t="shared" si="1623"/>
        <v>0</v>
      </c>
      <c r="Q1362" s="122">
        <f t="shared" si="1630"/>
        <v>0.1956</v>
      </c>
      <c r="R1362" s="130">
        <f t="shared" si="1624"/>
        <v>1.005779481</v>
      </c>
      <c r="S1362" s="123">
        <f t="shared" si="1625"/>
        <v>2.23020949</v>
      </c>
      <c r="T1362" s="123">
        <f t="shared" si="1626"/>
        <v>0</v>
      </c>
      <c r="U1362" s="131" t="str">
        <f t="shared" si="1612"/>
        <v>J=</v>
      </c>
      <c r="V1362" s="140">
        <f t="shared" si="1627"/>
        <v>45345</v>
      </c>
      <c r="W1362" s="4"/>
      <c r="X1362" s="4"/>
      <c r="Y1362" s="4"/>
      <c r="AD1362" s="5"/>
      <c r="AI1362" s="10"/>
      <c r="AJ1362" s="10"/>
      <c r="AK1362" s="10"/>
      <c r="AL1362" s="10"/>
      <c r="AM1362" s="10"/>
      <c r="AN1362" s="10"/>
      <c r="AO1362" s="10"/>
      <c r="AP1362" s="10"/>
      <c r="AQ1362" s="10"/>
      <c r="AR1362" s="10"/>
      <c r="AS1362" s="10"/>
      <c r="AT1362" s="10"/>
      <c r="AU1362" s="10"/>
    </row>
    <row r="1363" spans="1:47" x14ac:dyDescent="0.2">
      <c r="A1363" s="125">
        <f t="shared" si="1629"/>
        <v>45327</v>
      </c>
      <c r="B1363" s="123">
        <f t="shared" si="1613"/>
        <v>388.33902669999998</v>
      </c>
      <c r="C1363" s="3">
        <f t="shared" si="1614"/>
        <v>385.42711231999999</v>
      </c>
      <c r="D1363" s="126">
        <f t="shared" si="1615"/>
        <v>1084.9860000000001</v>
      </c>
      <c r="E1363" s="175">
        <f>IF(DAY(A1362)=$A$7,VLOOKUP(A1362,[1]A!$A$15:$C$500,3),E1362)</f>
        <v>1088.3119999999999</v>
      </c>
      <c r="F1363" s="127">
        <f t="shared" si="1616"/>
        <v>45284</v>
      </c>
      <c r="G1363" s="122">
        <f t="shared" si="1617"/>
        <v>3.065477342564682E-3</v>
      </c>
      <c r="H1363" s="128">
        <f t="shared" si="1618"/>
        <v>13</v>
      </c>
      <c r="I1363" s="128">
        <f t="shared" si="1619"/>
        <v>31</v>
      </c>
      <c r="J1363" s="123">
        <f t="shared" si="1620"/>
        <v>1.0012843805147136</v>
      </c>
      <c r="K1363" s="123">
        <v>1</v>
      </c>
      <c r="L1363" s="123">
        <f t="shared" si="1621"/>
        <v>1.00128438</v>
      </c>
      <c r="M1363" s="123">
        <f t="shared" si="1622"/>
        <v>385.92214718999998</v>
      </c>
      <c r="N1363" s="27">
        <f t="shared" si="1631"/>
        <v>0</v>
      </c>
      <c r="O1363" s="122">
        <f t="shared" si="1628"/>
        <v>0</v>
      </c>
      <c r="P1363" s="123">
        <f t="shared" si="1623"/>
        <v>0</v>
      </c>
      <c r="Q1363" s="122">
        <f t="shared" si="1630"/>
        <v>0.1956</v>
      </c>
      <c r="R1363" s="130">
        <f t="shared" si="1624"/>
        <v>1.006262609</v>
      </c>
      <c r="S1363" s="123">
        <f t="shared" si="1625"/>
        <v>2.4168795099999998</v>
      </c>
      <c r="T1363" s="123">
        <f t="shared" si="1626"/>
        <v>0</v>
      </c>
      <c r="U1363" s="131" t="str">
        <f t="shared" si="1612"/>
        <v>J=</v>
      </c>
      <c r="V1363" s="140">
        <f t="shared" si="1627"/>
        <v>45345</v>
      </c>
      <c r="W1363" s="4"/>
      <c r="X1363" s="4"/>
      <c r="Y1363" s="4"/>
      <c r="AD1363" s="5"/>
      <c r="AI1363" s="10"/>
      <c r="AJ1363" s="10"/>
      <c r="AK1363" s="10"/>
      <c r="AL1363" s="10"/>
      <c r="AM1363" s="10"/>
      <c r="AN1363" s="10"/>
      <c r="AO1363" s="10"/>
      <c r="AP1363" s="10"/>
      <c r="AQ1363" s="10"/>
      <c r="AR1363" s="10"/>
      <c r="AS1363" s="10"/>
      <c r="AT1363" s="10"/>
      <c r="AU1363" s="10"/>
    </row>
    <row r="1364" spans="1:47" x14ac:dyDescent="0.2">
      <c r="A1364" s="125">
        <f t="shared" si="1629"/>
        <v>45328</v>
      </c>
      <c r="B1364" s="123">
        <f t="shared" si="1613"/>
        <v>388.56392677999997</v>
      </c>
      <c r="C1364" s="3">
        <f t="shared" si="1614"/>
        <v>385.42711231999999</v>
      </c>
      <c r="D1364" s="126">
        <f t="shared" si="1615"/>
        <v>1084.9860000000001</v>
      </c>
      <c r="E1364" s="175">
        <f>IF(DAY(A1363)=$A$7,VLOOKUP(A1363,[1]A!$A$15:$C$500,3),E1363)</f>
        <v>1088.3119999999999</v>
      </c>
      <c r="F1364" s="127">
        <f t="shared" si="1616"/>
        <v>45284</v>
      </c>
      <c r="G1364" s="122">
        <f t="shared" si="1617"/>
        <v>3.065477342564682E-3</v>
      </c>
      <c r="H1364" s="128">
        <f t="shared" si="1618"/>
        <v>14</v>
      </c>
      <c r="I1364" s="128">
        <f t="shared" si="1619"/>
        <v>31</v>
      </c>
      <c r="J1364" s="123">
        <f t="shared" si="1620"/>
        <v>1.001383247316866</v>
      </c>
      <c r="K1364" s="123">
        <v>1</v>
      </c>
      <c r="L1364" s="123">
        <f t="shared" si="1621"/>
        <v>1.00138324</v>
      </c>
      <c r="M1364" s="123">
        <f t="shared" si="1622"/>
        <v>385.96025050999998</v>
      </c>
      <c r="N1364" s="27">
        <f t="shared" si="1631"/>
        <v>0</v>
      </c>
      <c r="O1364" s="122">
        <f t="shared" si="1628"/>
        <v>0</v>
      </c>
      <c r="P1364" s="123">
        <f t="shared" si="1623"/>
        <v>0</v>
      </c>
      <c r="Q1364" s="122">
        <f t="shared" si="1630"/>
        <v>0.1956</v>
      </c>
      <c r="R1364" s="130">
        <f t="shared" si="1624"/>
        <v>1.0067459700000001</v>
      </c>
      <c r="S1364" s="123">
        <f t="shared" si="1625"/>
        <v>2.6036762699999998</v>
      </c>
      <c r="T1364" s="123">
        <f t="shared" si="1626"/>
        <v>0</v>
      </c>
      <c r="U1364" s="131" t="str">
        <f t="shared" si="1612"/>
        <v>J=</v>
      </c>
      <c r="V1364" s="140">
        <f t="shared" si="1627"/>
        <v>45345</v>
      </c>
      <c r="W1364" s="4"/>
      <c r="X1364" s="4"/>
      <c r="Y1364" s="4"/>
      <c r="AD1364" s="5"/>
      <c r="AI1364" s="10"/>
      <c r="AJ1364" s="10"/>
      <c r="AK1364" s="10"/>
      <c r="AL1364" s="10"/>
      <c r="AM1364" s="10"/>
      <c r="AN1364" s="10"/>
      <c r="AO1364" s="10"/>
      <c r="AP1364" s="10"/>
      <c r="AQ1364" s="10"/>
      <c r="AR1364" s="10"/>
      <c r="AS1364" s="10"/>
      <c r="AT1364" s="10"/>
      <c r="AU1364" s="10"/>
    </row>
    <row r="1365" spans="1:47" x14ac:dyDescent="0.2">
      <c r="A1365" s="125">
        <f t="shared" si="1629"/>
        <v>45329</v>
      </c>
      <c r="B1365" s="123">
        <f t="shared" si="1613"/>
        <v>388.78896102000004</v>
      </c>
      <c r="C1365" s="3">
        <f t="shared" si="1614"/>
        <v>385.42711231999999</v>
      </c>
      <c r="D1365" s="126">
        <f t="shared" si="1615"/>
        <v>1084.9860000000001</v>
      </c>
      <c r="E1365" s="175">
        <f>IF(DAY(A1364)=$A$7,VLOOKUP(A1364,[1]A!$A$15:$C$500,3),E1364)</f>
        <v>1088.3119999999999</v>
      </c>
      <c r="F1365" s="127">
        <f t="shared" si="1616"/>
        <v>45284</v>
      </c>
      <c r="G1365" s="122">
        <f t="shared" si="1617"/>
        <v>3.065477342564682E-3</v>
      </c>
      <c r="H1365" s="128">
        <f t="shared" si="1618"/>
        <v>15</v>
      </c>
      <c r="I1365" s="128">
        <f t="shared" si="1619"/>
        <v>31</v>
      </c>
      <c r="J1365" s="123">
        <f t="shared" si="1620"/>
        <v>1.0014821238811247</v>
      </c>
      <c r="K1365" s="123">
        <v>1</v>
      </c>
      <c r="L1365" s="123">
        <f t="shared" si="1621"/>
        <v>1.0014821199999999</v>
      </c>
      <c r="M1365" s="123">
        <f t="shared" si="1622"/>
        <v>385.99836155000003</v>
      </c>
      <c r="N1365" s="27">
        <f t="shared" si="1631"/>
        <v>0</v>
      </c>
      <c r="O1365" s="122">
        <f t="shared" si="1628"/>
        <v>0</v>
      </c>
      <c r="P1365" s="123">
        <f t="shared" si="1623"/>
        <v>0</v>
      </c>
      <c r="Q1365" s="122">
        <f t="shared" si="1630"/>
        <v>0.1956</v>
      </c>
      <c r="R1365" s="130">
        <f t="shared" si="1624"/>
        <v>1.0072295630000001</v>
      </c>
      <c r="S1365" s="123">
        <f t="shared" si="1625"/>
        <v>2.7905994700000001</v>
      </c>
      <c r="T1365" s="123">
        <f t="shared" si="1626"/>
        <v>0</v>
      </c>
      <c r="U1365" s="131" t="str">
        <f t="shared" si="1612"/>
        <v>J=</v>
      </c>
      <c r="V1365" s="140">
        <f t="shared" si="1627"/>
        <v>45345</v>
      </c>
      <c r="W1365" s="4"/>
      <c r="X1365" s="4"/>
      <c r="Y1365" s="4"/>
      <c r="AD1365" s="5"/>
      <c r="AI1365" s="10"/>
      <c r="AJ1365" s="10"/>
      <c r="AK1365" s="10"/>
      <c r="AL1365" s="10"/>
      <c r="AM1365" s="10"/>
      <c r="AN1365" s="10"/>
      <c r="AO1365" s="10"/>
      <c r="AP1365" s="10"/>
      <c r="AQ1365" s="10"/>
      <c r="AR1365" s="10"/>
      <c r="AS1365" s="10"/>
      <c r="AT1365" s="10"/>
      <c r="AU1365" s="10"/>
    </row>
    <row r="1366" spans="1:47" x14ac:dyDescent="0.2">
      <c r="A1366" s="125">
        <f t="shared" si="1629"/>
        <v>45330</v>
      </c>
      <c r="B1366" s="123">
        <f t="shared" si="1613"/>
        <v>389.01412555000002</v>
      </c>
      <c r="C1366" s="3">
        <f t="shared" si="1614"/>
        <v>385.42711231999999</v>
      </c>
      <c r="D1366" s="126">
        <f t="shared" si="1615"/>
        <v>1084.9860000000001</v>
      </c>
      <c r="E1366" s="175">
        <f>IF(DAY(A1365)=$A$7,VLOOKUP(A1365,[1]A!$A$15:$C$500,3),E1365)</f>
        <v>1088.3119999999999</v>
      </c>
      <c r="F1366" s="127">
        <f t="shared" si="1616"/>
        <v>45284</v>
      </c>
      <c r="G1366" s="122">
        <f t="shared" si="1617"/>
        <v>3.065477342564682E-3</v>
      </c>
      <c r="H1366" s="128">
        <f t="shared" si="1618"/>
        <v>16</v>
      </c>
      <c r="I1366" s="128">
        <f t="shared" si="1619"/>
        <v>31</v>
      </c>
      <c r="J1366" s="123">
        <f t="shared" si="1620"/>
        <v>1.0015810102084537</v>
      </c>
      <c r="K1366" s="123">
        <v>1</v>
      </c>
      <c r="L1366" s="123">
        <f t="shared" si="1621"/>
        <v>1.00158101</v>
      </c>
      <c r="M1366" s="123">
        <f t="shared" si="1622"/>
        <v>386.03647642999999</v>
      </c>
      <c r="N1366" s="27">
        <f t="shared" si="1631"/>
        <v>0</v>
      </c>
      <c r="O1366" s="122">
        <f t="shared" si="1628"/>
        <v>0</v>
      </c>
      <c r="P1366" s="123">
        <f t="shared" si="1623"/>
        <v>0</v>
      </c>
      <c r="Q1366" s="122">
        <f t="shared" si="1630"/>
        <v>0.1956</v>
      </c>
      <c r="R1366" s="130">
        <f t="shared" si="1624"/>
        <v>1.007713388</v>
      </c>
      <c r="S1366" s="123">
        <f t="shared" si="1625"/>
        <v>2.9776491200000001</v>
      </c>
      <c r="T1366" s="123">
        <f t="shared" si="1626"/>
        <v>0</v>
      </c>
      <c r="U1366" s="131" t="str">
        <f t="shared" si="1612"/>
        <v>J=</v>
      </c>
      <c r="V1366" s="140">
        <f t="shared" si="1627"/>
        <v>45345</v>
      </c>
      <c r="W1366" s="4"/>
      <c r="X1366" s="4"/>
      <c r="Y1366" s="4"/>
      <c r="AD1366" s="5"/>
      <c r="AI1366" s="10"/>
      <c r="AJ1366" s="10"/>
      <c r="AK1366" s="10"/>
      <c r="AL1366" s="10"/>
      <c r="AM1366" s="10"/>
      <c r="AN1366" s="10"/>
      <c r="AO1366" s="10"/>
      <c r="AP1366" s="10"/>
      <c r="AQ1366" s="10"/>
      <c r="AR1366" s="10"/>
      <c r="AS1366" s="10"/>
      <c r="AT1366" s="10"/>
      <c r="AU1366" s="10"/>
    </row>
    <row r="1367" spans="1:47" x14ac:dyDescent="0.2">
      <c r="A1367" s="125">
        <f t="shared" si="1629"/>
        <v>45331</v>
      </c>
      <c r="B1367" s="123">
        <f t="shared" si="1613"/>
        <v>389.23941654000004</v>
      </c>
      <c r="C1367" s="3">
        <f t="shared" si="1614"/>
        <v>385.42711231999999</v>
      </c>
      <c r="D1367" s="126">
        <f t="shared" si="1615"/>
        <v>1084.9860000000001</v>
      </c>
      <c r="E1367" s="175">
        <f>IF(DAY(A1366)=$A$7,VLOOKUP(A1366,[1]A!$A$15:$C$500,3),E1366)</f>
        <v>1088.3119999999999</v>
      </c>
      <c r="F1367" s="127">
        <f t="shared" si="1616"/>
        <v>45284</v>
      </c>
      <c r="G1367" s="122">
        <f t="shared" si="1617"/>
        <v>3.065477342564682E-3</v>
      </c>
      <c r="H1367" s="128">
        <f t="shared" si="1618"/>
        <v>17</v>
      </c>
      <c r="I1367" s="128">
        <f t="shared" si="1619"/>
        <v>31</v>
      </c>
      <c r="J1367" s="123">
        <f t="shared" si="1620"/>
        <v>1.001679906299817</v>
      </c>
      <c r="K1367" s="123">
        <v>1</v>
      </c>
      <c r="L1367" s="123">
        <f t="shared" si="1621"/>
        <v>1.0016799000000001</v>
      </c>
      <c r="M1367" s="123">
        <f t="shared" si="1622"/>
        <v>386.07459132000002</v>
      </c>
      <c r="N1367" s="27">
        <f t="shared" si="1631"/>
        <v>0</v>
      </c>
      <c r="O1367" s="122">
        <f t="shared" si="1628"/>
        <v>0</v>
      </c>
      <c r="P1367" s="123">
        <f t="shared" si="1623"/>
        <v>0</v>
      </c>
      <c r="Q1367" s="122">
        <f t="shared" si="1630"/>
        <v>0.1956</v>
      </c>
      <c r="R1367" s="130">
        <f t="shared" si="1624"/>
        <v>1.008197445</v>
      </c>
      <c r="S1367" s="123">
        <f t="shared" si="1625"/>
        <v>3.16482522</v>
      </c>
      <c r="T1367" s="123">
        <f t="shared" si="1626"/>
        <v>0</v>
      </c>
      <c r="U1367" s="131" t="str">
        <f t="shared" si="1612"/>
        <v>J=</v>
      </c>
      <c r="V1367" s="140">
        <f t="shared" si="1627"/>
        <v>45345</v>
      </c>
      <c r="W1367" s="4"/>
      <c r="X1367" s="4"/>
      <c r="Y1367" s="4"/>
      <c r="AD1367" s="5"/>
      <c r="AI1367" s="10"/>
      <c r="AJ1367" s="10"/>
      <c r="AK1367" s="10"/>
      <c r="AL1367" s="10"/>
      <c r="AM1367" s="10"/>
      <c r="AN1367" s="10"/>
      <c r="AO1367" s="10"/>
      <c r="AP1367" s="10"/>
      <c r="AQ1367" s="10"/>
      <c r="AR1367" s="10"/>
      <c r="AS1367" s="10"/>
      <c r="AT1367" s="10"/>
      <c r="AU1367" s="10"/>
    </row>
    <row r="1368" spans="1:47" x14ac:dyDescent="0.2">
      <c r="A1368" s="125">
        <f t="shared" si="1629"/>
        <v>45332</v>
      </c>
      <c r="B1368" s="123">
        <f t="shared" si="1613"/>
        <v>389.46484217999995</v>
      </c>
      <c r="C1368" s="3">
        <f t="shared" si="1614"/>
        <v>385.42711231999999</v>
      </c>
      <c r="D1368" s="126">
        <f t="shared" si="1615"/>
        <v>1084.9860000000001</v>
      </c>
      <c r="E1368" s="175">
        <f>IF(DAY(A1367)=$A$7,VLOOKUP(A1367,[1]A!$A$15:$C$500,3),E1367)</f>
        <v>1088.3119999999999</v>
      </c>
      <c r="F1368" s="127">
        <f t="shared" si="1616"/>
        <v>45284</v>
      </c>
      <c r="G1368" s="122">
        <f t="shared" si="1617"/>
        <v>3.065477342564682E-3</v>
      </c>
      <c r="H1368" s="128">
        <f t="shared" si="1618"/>
        <v>18</v>
      </c>
      <c r="I1368" s="128">
        <f t="shared" si="1619"/>
        <v>31</v>
      </c>
      <c r="J1368" s="123">
        <f t="shared" si="1620"/>
        <v>1.0017788121561784</v>
      </c>
      <c r="K1368" s="123">
        <v>1</v>
      </c>
      <c r="L1368" s="123">
        <f t="shared" si="1621"/>
        <v>1.00177881</v>
      </c>
      <c r="M1368" s="123">
        <f t="shared" si="1622"/>
        <v>386.11271391999998</v>
      </c>
      <c r="N1368" s="27">
        <f t="shared" si="1631"/>
        <v>0</v>
      </c>
      <c r="O1368" s="122">
        <f t="shared" si="1628"/>
        <v>0</v>
      </c>
      <c r="P1368" s="123">
        <f t="shared" si="1623"/>
        <v>0</v>
      </c>
      <c r="Q1368" s="122">
        <f t="shared" si="1630"/>
        <v>0.1956</v>
      </c>
      <c r="R1368" s="130">
        <f t="shared" si="1624"/>
        <v>1.0086817349999999</v>
      </c>
      <c r="S1368" s="123">
        <f t="shared" si="1625"/>
        <v>3.3521282600000002</v>
      </c>
      <c r="T1368" s="123">
        <f t="shared" si="1626"/>
        <v>0</v>
      </c>
      <c r="U1368" s="131" t="str">
        <f t="shared" si="1612"/>
        <v>J=</v>
      </c>
      <c r="V1368" s="140">
        <f t="shared" si="1627"/>
        <v>45345</v>
      </c>
      <c r="W1368" s="4"/>
      <c r="X1368" s="4"/>
      <c r="Y1368" s="4"/>
      <c r="AD1368" s="5"/>
      <c r="AI1368" s="10"/>
      <c r="AJ1368" s="10"/>
      <c r="AK1368" s="10"/>
      <c r="AL1368" s="10"/>
      <c r="AM1368" s="10"/>
      <c r="AN1368" s="10"/>
      <c r="AO1368" s="10"/>
      <c r="AP1368" s="10"/>
      <c r="AQ1368" s="10"/>
      <c r="AR1368" s="10"/>
      <c r="AS1368" s="10"/>
      <c r="AT1368" s="10"/>
      <c r="AU1368" s="10"/>
    </row>
    <row r="1369" spans="1:47" x14ac:dyDescent="0.2">
      <c r="A1369" s="125">
        <f t="shared" si="1629"/>
        <v>45333</v>
      </c>
      <c r="B1369" s="123">
        <f t="shared" si="1613"/>
        <v>389.69039469999996</v>
      </c>
      <c r="C1369" s="3">
        <f t="shared" si="1614"/>
        <v>385.42711231999999</v>
      </c>
      <c r="D1369" s="126">
        <f t="shared" si="1615"/>
        <v>1084.9860000000001</v>
      </c>
      <c r="E1369" s="175">
        <f>IF(DAY(A1368)=$A$7,VLOOKUP(A1368,[1]A!$A$15:$C$500,3),E1368)</f>
        <v>1088.3119999999999</v>
      </c>
      <c r="F1369" s="127">
        <f t="shared" si="1616"/>
        <v>45284</v>
      </c>
      <c r="G1369" s="122">
        <f t="shared" si="1617"/>
        <v>3.065477342564682E-3</v>
      </c>
      <c r="H1369" s="128">
        <f t="shared" si="1618"/>
        <v>19</v>
      </c>
      <c r="I1369" s="128">
        <f t="shared" si="1619"/>
        <v>31</v>
      </c>
      <c r="J1369" s="123">
        <f t="shared" si="1620"/>
        <v>1.0018777277785025</v>
      </c>
      <c r="K1369" s="123">
        <v>1</v>
      </c>
      <c r="L1369" s="123">
        <f t="shared" si="1621"/>
        <v>1.00187772</v>
      </c>
      <c r="M1369" s="123">
        <f t="shared" si="1622"/>
        <v>386.15083650999998</v>
      </c>
      <c r="N1369" s="27">
        <f t="shared" si="1631"/>
        <v>0</v>
      </c>
      <c r="O1369" s="122">
        <f t="shared" si="1628"/>
        <v>0</v>
      </c>
      <c r="P1369" s="123">
        <f t="shared" si="1623"/>
        <v>0</v>
      </c>
      <c r="Q1369" s="122">
        <f t="shared" si="1630"/>
        <v>0.1956</v>
      </c>
      <c r="R1369" s="130">
        <f t="shared" si="1624"/>
        <v>1.009166258</v>
      </c>
      <c r="S1369" s="123">
        <f t="shared" si="1625"/>
        <v>3.5395581900000002</v>
      </c>
      <c r="T1369" s="123">
        <f t="shared" si="1626"/>
        <v>0</v>
      </c>
      <c r="U1369" s="131" t="str">
        <f t="shared" si="1612"/>
        <v>J=</v>
      </c>
      <c r="V1369" s="140">
        <f t="shared" si="1627"/>
        <v>45345</v>
      </c>
      <c r="W1369" s="4"/>
      <c r="X1369" s="4"/>
      <c r="Y1369" s="4"/>
      <c r="AD1369" s="5"/>
      <c r="AI1369" s="10"/>
      <c r="AJ1369" s="10"/>
      <c r="AK1369" s="10"/>
      <c r="AL1369" s="10"/>
      <c r="AM1369" s="10"/>
      <c r="AN1369" s="10"/>
      <c r="AO1369" s="10"/>
      <c r="AP1369" s="10"/>
      <c r="AQ1369" s="10"/>
      <c r="AR1369" s="10"/>
      <c r="AS1369" s="10"/>
      <c r="AT1369" s="10"/>
      <c r="AU1369" s="10"/>
    </row>
    <row r="1370" spans="1:47" x14ac:dyDescent="0.2">
      <c r="A1370" s="125">
        <f t="shared" si="1629"/>
        <v>45334</v>
      </c>
      <c r="B1370" s="123">
        <f t="shared" si="1613"/>
        <v>389.91608155</v>
      </c>
      <c r="C1370" s="3">
        <f t="shared" si="1614"/>
        <v>385.42711231999999</v>
      </c>
      <c r="D1370" s="126">
        <f t="shared" si="1615"/>
        <v>1084.9860000000001</v>
      </c>
      <c r="E1370" s="175">
        <f>IF(DAY(A1369)=$A$7,VLOOKUP(A1369,[1]A!$A$15:$C$500,3),E1369)</f>
        <v>1088.3119999999999</v>
      </c>
      <c r="F1370" s="127">
        <f t="shared" si="1616"/>
        <v>45284</v>
      </c>
      <c r="G1370" s="122">
        <f t="shared" si="1617"/>
        <v>3.065477342564682E-3</v>
      </c>
      <c r="H1370" s="128">
        <f t="shared" si="1618"/>
        <v>20</v>
      </c>
      <c r="I1370" s="128">
        <f t="shared" si="1619"/>
        <v>31</v>
      </c>
      <c r="J1370" s="123">
        <f t="shared" si="1620"/>
        <v>1.0019766531677532</v>
      </c>
      <c r="K1370" s="123">
        <v>1</v>
      </c>
      <c r="L1370" s="123">
        <f t="shared" si="1621"/>
        <v>1.00197665</v>
      </c>
      <c r="M1370" s="123">
        <f t="shared" si="1622"/>
        <v>386.18896682000002</v>
      </c>
      <c r="N1370" s="27">
        <f t="shared" si="1631"/>
        <v>0</v>
      </c>
      <c r="O1370" s="122">
        <f t="shared" si="1628"/>
        <v>0</v>
      </c>
      <c r="P1370" s="123">
        <f t="shared" si="1623"/>
        <v>0</v>
      </c>
      <c r="Q1370" s="122">
        <f t="shared" si="1630"/>
        <v>0.1956</v>
      </c>
      <c r="R1370" s="130">
        <f t="shared" si="1624"/>
        <v>1.009651013</v>
      </c>
      <c r="S1370" s="123">
        <f t="shared" si="1625"/>
        <v>3.7271147299999998</v>
      </c>
      <c r="T1370" s="123">
        <f t="shared" si="1626"/>
        <v>0</v>
      </c>
      <c r="U1370" s="131" t="str">
        <f t="shared" si="1612"/>
        <v>J=</v>
      </c>
      <c r="V1370" s="140">
        <f t="shared" si="1627"/>
        <v>45345</v>
      </c>
      <c r="W1370" s="4"/>
      <c r="X1370" s="4"/>
      <c r="Y1370" s="4"/>
      <c r="AD1370" s="5"/>
      <c r="AI1370" s="10"/>
      <c r="AJ1370" s="10"/>
      <c r="AK1370" s="10"/>
      <c r="AL1370" s="10"/>
      <c r="AM1370" s="10"/>
      <c r="AN1370" s="10"/>
      <c r="AO1370" s="10"/>
      <c r="AP1370" s="10"/>
      <c r="AQ1370" s="10"/>
      <c r="AR1370" s="10"/>
      <c r="AS1370" s="10"/>
      <c r="AT1370" s="10"/>
      <c r="AU1370" s="10"/>
    </row>
    <row r="1371" spans="1:47" x14ac:dyDescent="0.2">
      <c r="A1371" s="125">
        <f t="shared" si="1629"/>
        <v>45335</v>
      </c>
      <c r="B1371" s="123">
        <f t="shared" si="1613"/>
        <v>390.14189535999998</v>
      </c>
      <c r="C1371" s="3">
        <f t="shared" si="1614"/>
        <v>385.42711231999999</v>
      </c>
      <c r="D1371" s="126">
        <f t="shared" si="1615"/>
        <v>1084.9860000000001</v>
      </c>
      <c r="E1371" s="175">
        <f>IF(DAY(A1370)=$A$7,VLOOKUP(A1370,[1]A!$A$15:$C$500,3),E1370)</f>
        <v>1088.3119999999999</v>
      </c>
      <c r="F1371" s="127">
        <f t="shared" si="1616"/>
        <v>45284</v>
      </c>
      <c r="G1371" s="122">
        <f t="shared" si="1617"/>
        <v>3.065477342564682E-3</v>
      </c>
      <c r="H1371" s="128">
        <f t="shared" si="1618"/>
        <v>21</v>
      </c>
      <c r="I1371" s="128">
        <f t="shared" si="1619"/>
        <v>31</v>
      </c>
      <c r="J1371" s="123">
        <f t="shared" si="1620"/>
        <v>1.0020755883248953</v>
      </c>
      <c r="K1371" s="123">
        <v>1</v>
      </c>
      <c r="L1371" s="123">
        <f t="shared" si="1621"/>
        <v>1.0020755800000001</v>
      </c>
      <c r="M1371" s="123">
        <f t="shared" si="1622"/>
        <v>386.22709712</v>
      </c>
      <c r="N1371" s="27">
        <f t="shared" si="1631"/>
        <v>0</v>
      </c>
      <c r="O1371" s="122">
        <f t="shared" si="1628"/>
        <v>0</v>
      </c>
      <c r="P1371" s="123">
        <f t="shared" si="1623"/>
        <v>0</v>
      </c>
      <c r="Q1371" s="122">
        <f t="shared" si="1630"/>
        <v>0.1956</v>
      </c>
      <c r="R1371" s="130">
        <f t="shared" si="1624"/>
        <v>1.010136001</v>
      </c>
      <c r="S1371" s="123">
        <f t="shared" si="1625"/>
        <v>3.9147982400000001</v>
      </c>
      <c r="T1371" s="123">
        <f t="shared" si="1626"/>
        <v>0</v>
      </c>
      <c r="U1371" s="131" t="str">
        <f t="shared" si="1612"/>
        <v>J=</v>
      </c>
      <c r="V1371" s="140">
        <f t="shared" si="1627"/>
        <v>45345</v>
      </c>
      <c r="W1371" s="4"/>
      <c r="X1371" s="4"/>
      <c r="Y1371" s="4"/>
      <c r="AD1371" s="5"/>
      <c r="AI1371" s="10"/>
      <c r="AJ1371" s="10"/>
      <c r="AK1371" s="10"/>
      <c r="AL1371" s="10"/>
      <c r="AM1371" s="10"/>
      <c r="AN1371" s="10"/>
      <c r="AO1371" s="10"/>
      <c r="AP1371" s="10"/>
      <c r="AQ1371" s="10"/>
      <c r="AR1371" s="10"/>
      <c r="AS1371" s="10"/>
      <c r="AT1371" s="10"/>
      <c r="AU1371" s="10"/>
    </row>
    <row r="1372" spans="1:47" x14ac:dyDescent="0.2">
      <c r="A1372" s="125">
        <f t="shared" si="1629"/>
        <v>45336</v>
      </c>
      <c r="B1372" s="123">
        <f t="shared" si="1613"/>
        <v>390.36784394</v>
      </c>
      <c r="C1372" s="3">
        <f t="shared" si="1614"/>
        <v>385.42711231999999</v>
      </c>
      <c r="D1372" s="126">
        <f t="shared" si="1615"/>
        <v>1084.9860000000001</v>
      </c>
      <c r="E1372" s="175">
        <f>IF(DAY(A1371)=$A$7,VLOOKUP(A1371,[1]A!$A$15:$C$500,3),E1371)</f>
        <v>1088.3119999999999</v>
      </c>
      <c r="F1372" s="127">
        <f t="shared" si="1616"/>
        <v>45284</v>
      </c>
      <c r="G1372" s="122">
        <f t="shared" si="1617"/>
        <v>3.065477342564682E-3</v>
      </c>
      <c r="H1372" s="128">
        <f t="shared" si="1618"/>
        <v>22</v>
      </c>
      <c r="I1372" s="128">
        <f t="shared" si="1619"/>
        <v>31</v>
      </c>
      <c r="J1372" s="123">
        <f t="shared" si="1620"/>
        <v>1.0021745332508931</v>
      </c>
      <c r="K1372" s="123">
        <v>1</v>
      </c>
      <c r="L1372" s="123">
        <f t="shared" si="1621"/>
        <v>1.00217453</v>
      </c>
      <c r="M1372" s="123">
        <f t="shared" si="1622"/>
        <v>386.26523513000001</v>
      </c>
      <c r="N1372" s="27">
        <f t="shared" si="1631"/>
        <v>0</v>
      </c>
      <c r="O1372" s="122">
        <f t="shared" si="1628"/>
        <v>0</v>
      </c>
      <c r="P1372" s="123">
        <f t="shared" si="1623"/>
        <v>0</v>
      </c>
      <c r="Q1372" s="122">
        <f t="shared" si="1630"/>
        <v>0.1956</v>
      </c>
      <c r="R1372" s="130">
        <f t="shared" si="1624"/>
        <v>1.0106212219999999</v>
      </c>
      <c r="S1372" s="123">
        <f t="shared" si="1625"/>
        <v>4.1026088100000004</v>
      </c>
      <c r="T1372" s="123">
        <f t="shared" si="1626"/>
        <v>0</v>
      </c>
      <c r="U1372" s="131" t="str">
        <f t="shared" si="1612"/>
        <v>J=</v>
      </c>
      <c r="V1372" s="140">
        <f t="shared" si="1627"/>
        <v>45345</v>
      </c>
      <c r="W1372" s="4"/>
      <c r="X1372" s="4"/>
      <c r="Y1372" s="4"/>
      <c r="AD1372" s="5"/>
      <c r="AI1372" s="10"/>
      <c r="AJ1372" s="10"/>
      <c r="AK1372" s="10"/>
      <c r="AL1372" s="10"/>
      <c r="AM1372" s="10"/>
      <c r="AN1372" s="10"/>
      <c r="AO1372" s="10"/>
      <c r="AP1372" s="10"/>
      <c r="AQ1372" s="10"/>
      <c r="AR1372" s="10"/>
      <c r="AS1372" s="10"/>
      <c r="AT1372" s="10"/>
      <c r="AU1372" s="10"/>
    </row>
    <row r="1373" spans="1:47" x14ac:dyDescent="0.2">
      <c r="A1373" s="125">
        <f t="shared" si="1629"/>
        <v>45337</v>
      </c>
      <c r="B1373" s="123">
        <f t="shared" si="1613"/>
        <v>390.59391955000001</v>
      </c>
      <c r="C1373" s="3">
        <f t="shared" si="1614"/>
        <v>385.42711231999999</v>
      </c>
      <c r="D1373" s="126">
        <f t="shared" si="1615"/>
        <v>1084.9860000000001</v>
      </c>
      <c r="E1373" s="175">
        <f>IF(DAY(A1372)=$A$7,VLOOKUP(A1372,[1]A!$A$15:$C$500,3),E1372)</f>
        <v>1088.3119999999999</v>
      </c>
      <c r="F1373" s="127">
        <f t="shared" si="1616"/>
        <v>45284</v>
      </c>
      <c r="G1373" s="122">
        <f t="shared" si="1617"/>
        <v>3.065477342564682E-3</v>
      </c>
      <c r="H1373" s="128">
        <f t="shared" si="1618"/>
        <v>23</v>
      </c>
      <c r="I1373" s="128">
        <f t="shared" si="1619"/>
        <v>31</v>
      </c>
      <c r="J1373" s="123">
        <f t="shared" si="1620"/>
        <v>1.002273487946711</v>
      </c>
      <c r="K1373" s="123">
        <v>1</v>
      </c>
      <c r="L1373" s="123">
        <f t="shared" si="1621"/>
        <v>1.0022734799999999</v>
      </c>
      <c r="M1373" s="123">
        <f t="shared" si="1622"/>
        <v>386.30337315000003</v>
      </c>
      <c r="N1373" s="27">
        <f t="shared" si="1631"/>
        <v>0</v>
      </c>
      <c r="O1373" s="122">
        <f t="shared" si="1628"/>
        <v>0</v>
      </c>
      <c r="P1373" s="123">
        <f t="shared" si="1623"/>
        <v>0</v>
      </c>
      <c r="Q1373" s="122">
        <f t="shared" si="1630"/>
        <v>0.1956</v>
      </c>
      <c r="R1373" s="130">
        <f t="shared" si="1624"/>
        <v>1.011106676</v>
      </c>
      <c r="S1373" s="123">
        <f t="shared" si="1625"/>
        <v>4.2905464000000002</v>
      </c>
      <c r="T1373" s="123">
        <f t="shared" si="1626"/>
        <v>0</v>
      </c>
      <c r="U1373" s="131" t="str">
        <f t="shared" si="1612"/>
        <v>J=</v>
      </c>
      <c r="V1373" s="140">
        <f t="shared" si="1627"/>
        <v>45345</v>
      </c>
      <c r="W1373" s="4"/>
      <c r="X1373" s="4"/>
      <c r="Y1373" s="4"/>
      <c r="AD1373" s="5"/>
      <c r="AI1373" s="10"/>
      <c r="AJ1373" s="10"/>
      <c r="AK1373" s="10"/>
      <c r="AL1373" s="10"/>
      <c r="AM1373" s="10"/>
      <c r="AN1373" s="10"/>
      <c r="AO1373" s="10"/>
      <c r="AP1373" s="10"/>
      <c r="AQ1373" s="10"/>
      <c r="AR1373" s="10"/>
      <c r="AS1373" s="10"/>
      <c r="AT1373" s="10"/>
      <c r="AU1373" s="10"/>
    </row>
    <row r="1374" spans="1:47" x14ac:dyDescent="0.2">
      <c r="A1374" s="125">
        <f t="shared" si="1629"/>
        <v>45338</v>
      </c>
      <c r="B1374" s="123">
        <f t="shared" si="1613"/>
        <v>390.82013038000002</v>
      </c>
      <c r="C1374" s="3">
        <f t="shared" si="1614"/>
        <v>385.42711231999999</v>
      </c>
      <c r="D1374" s="126">
        <f t="shared" si="1615"/>
        <v>1084.9860000000001</v>
      </c>
      <c r="E1374" s="175">
        <f>IF(DAY(A1373)=$A$7,VLOOKUP(A1373,[1]A!$A$15:$C$500,3),E1373)</f>
        <v>1088.3119999999999</v>
      </c>
      <c r="F1374" s="127">
        <f t="shared" si="1616"/>
        <v>45284</v>
      </c>
      <c r="G1374" s="122">
        <f t="shared" si="1617"/>
        <v>3.065477342564682E-3</v>
      </c>
      <c r="H1374" s="128">
        <f t="shared" si="1618"/>
        <v>24</v>
      </c>
      <c r="I1374" s="128">
        <f t="shared" si="1619"/>
        <v>31</v>
      </c>
      <c r="J1374" s="123">
        <f t="shared" si="1620"/>
        <v>1.002372452413314</v>
      </c>
      <c r="K1374" s="123">
        <v>1</v>
      </c>
      <c r="L1374" s="123">
        <f t="shared" si="1621"/>
        <v>1.00237245</v>
      </c>
      <c r="M1374" s="123">
        <f t="shared" si="1622"/>
        <v>386.34151887000002</v>
      </c>
      <c r="N1374" s="27">
        <f t="shared" si="1631"/>
        <v>0</v>
      </c>
      <c r="O1374" s="122">
        <f t="shared" si="1628"/>
        <v>0</v>
      </c>
      <c r="P1374" s="123">
        <f t="shared" si="1623"/>
        <v>0</v>
      </c>
      <c r="Q1374" s="122">
        <f t="shared" si="1630"/>
        <v>0.1956</v>
      </c>
      <c r="R1374" s="130">
        <f t="shared" si="1624"/>
        <v>1.011592364</v>
      </c>
      <c r="S1374" s="123">
        <f t="shared" si="1625"/>
        <v>4.4786115100000004</v>
      </c>
      <c r="T1374" s="123">
        <f t="shared" si="1626"/>
        <v>0</v>
      </c>
      <c r="U1374" s="131" t="str">
        <f t="shared" si="1612"/>
        <v>J=</v>
      </c>
      <c r="V1374" s="140">
        <f t="shared" si="1627"/>
        <v>45345</v>
      </c>
      <c r="W1374" s="4"/>
      <c r="X1374" s="4"/>
      <c r="Y1374" s="4"/>
      <c r="AD1374" s="5"/>
      <c r="AI1374" s="10"/>
      <c r="AJ1374" s="10"/>
      <c r="AK1374" s="10"/>
      <c r="AL1374" s="10"/>
      <c r="AM1374" s="10"/>
      <c r="AN1374" s="10"/>
      <c r="AO1374" s="10"/>
      <c r="AP1374" s="10"/>
      <c r="AQ1374" s="10"/>
      <c r="AR1374" s="10"/>
      <c r="AS1374" s="10"/>
      <c r="AT1374" s="10"/>
      <c r="AU1374" s="10"/>
    </row>
    <row r="1375" spans="1:47" x14ac:dyDescent="0.2">
      <c r="A1375" s="125">
        <f t="shared" si="1629"/>
        <v>45339</v>
      </c>
      <c r="B1375" s="123">
        <f t="shared" si="1613"/>
        <v>391.04646829000001</v>
      </c>
      <c r="C1375" s="3">
        <f t="shared" si="1614"/>
        <v>385.42711231999999</v>
      </c>
      <c r="D1375" s="126">
        <f t="shared" si="1615"/>
        <v>1084.9860000000001</v>
      </c>
      <c r="E1375" s="175">
        <f>IF(DAY(A1374)=$A$7,VLOOKUP(A1374,[1]A!$A$15:$C$500,3),E1374)</f>
        <v>1088.3119999999999</v>
      </c>
      <c r="F1375" s="127">
        <f t="shared" si="1616"/>
        <v>45284</v>
      </c>
      <c r="G1375" s="122">
        <f t="shared" si="1617"/>
        <v>3.065477342564682E-3</v>
      </c>
      <c r="H1375" s="128">
        <f t="shared" si="1618"/>
        <v>25</v>
      </c>
      <c r="I1375" s="128">
        <f t="shared" si="1619"/>
        <v>31</v>
      </c>
      <c r="J1375" s="123">
        <f t="shared" si="1620"/>
        <v>1.0024714266516666</v>
      </c>
      <c r="K1375" s="123">
        <v>1</v>
      </c>
      <c r="L1375" s="123">
        <f t="shared" si="1621"/>
        <v>1.00247142</v>
      </c>
      <c r="M1375" s="123">
        <f t="shared" si="1622"/>
        <v>386.37966459</v>
      </c>
      <c r="N1375" s="27">
        <f t="shared" si="1631"/>
        <v>0</v>
      </c>
      <c r="O1375" s="122">
        <f t="shared" si="1628"/>
        <v>0</v>
      </c>
      <c r="P1375" s="123">
        <f t="shared" si="1623"/>
        <v>0</v>
      </c>
      <c r="Q1375" s="122">
        <f t="shared" si="1630"/>
        <v>0.1956</v>
      </c>
      <c r="R1375" s="130">
        <f t="shared" si="1624"/>
        <v>1.0120782850000001</v>
      </c>
      <c r="S1375" s="123">
        <f t="shared" si="1625"/>
        <v>4.6668037</v>
      </c>
      <c r="T1375" s="123">
        <f t="shared" si="1626"/>
        <v>0</v>
      </c>
      <c r="U1375" s="131" t="str">
        <f t="shared" si="1612"/>
        <v>J=</v>
      </c>
      <c r="V1375" s="140">
        <f t="shared" si="1627"/>
        <v>45345</v>
      </c>
      <c r="W1375" s="4"/>
      <c r="X1375" s="4"/>
      <c r="Y1375" s="4"/>
      <c r="AD1375" s="5"/>
      <c r="AI1375" s="10"/>
      <c r="AJ1375" s="10"/>
      <c r="AK1375" s="10"/>
      <c r="AL1375" s="10"/>
      <c r="AM1375" s="10"/>
      <c r="AN1375" s="10"/>
      <c r="AO1375" s="10"/>
      <c r="AP1375" s="10"/>
      <c r="AQ1375" s="10"/>
      <c r="AR1375" s="10"/>
      <c r="AS1375" s="10"/>
      <c r="AT1375" s="10"/>
      <c r="AU1375" s="10"/>
    </row>
    <row r="1376" spans="1:47" x14ac:dyDescent="0.2">
      <c r="A1376" s="125">
        <f t="shared" si="1629"/>
        <v>45340</v>
      </c>
      <c r="B1376" s="123">
        <f t="shared" si="1613"/>
        <v>391.27294112000004</v>
      </c>
      <c r="C1376" s="3">
        <f t="shared" si="1614"/>
        <v>385.42711231999999</v>
      </c>
      <c r="D1376" s="126">
        <f t="shared" si="1615"/>
        <v>1084.9860000000001</v>
      </c>
      <c r="E1376" s="175">
        <f>IF(DAY(A1375)=$A$7,VLOOKUP(A1375,[1]A!$A$15:$C$500,3),E1375)</f>
        <v>1088.3119999999999</v>
      </c>
      <c r="F1376" s="127">
        <f t="shared" si="1616"/>
        <v>45284</v>
      </c>
      <c r="G1376" s="122">
        <f t="shared" si="1617"/>
        <v>3.065477342564682E-3</v>
      </c>
      <c r="H1376" s="128">
        <f t="shared" si="1618"/>
        <v>26</v>
      </c>
      <c r="I1376" s="128">
        <f t="shared" si="1619"/>
        <v>31</v>
      </c>
      <c r="J1376" s="123">
        <f t="shared" si="1620"/>
        <v>1.0025704106627338</v>
      </c>
      <c r="K1376" s="123">
        <v>1</v>
      </c>
      <c r="L1376" s="123">
        <f t="shared" si="1621"/>
        <v>1.0025704099999999</v>
      </c>
      <c r="M1376" s="123">
        <f t="shared" si="1622"/>
        <v>386.41781802000003</v>
      </c>
      <c r="N1376" s="27">
        <f t="shared" si="1631"/>
        <v>0</v>
      </c>
      <c r="O1376" s="122">
        <f t="shared" si="1628"/>
        <v>0</v>
      </c>
      <c r="P1376" s="123">
        <f t="shared" si="1623"/>
        <v>0</v>
      </c>
      <c r="Q1376" s="122">
        <f t="shared" si="1630"/>
        <v>0.1956</v>
      </c>
      <c r="R1376" s="130">
        <f t="shared" si="1624"/>
        <v>1.0125644389999999</v>
      </c>
      <c r="S1376" s="123">
        <f t="shared" si="1625"/>
        <v>4.8551231000000001</v>
      </c>
      <c r="T1376" s="123">
        <f t="shared" si="1626"/>
        <v>0</v>
      </c>
      <c r="U1376" s="131" t="str">
        <f t="shared" si="1612"/>
        <v>J=</v>
      </c>
      <c r="V1376" s="140">
        <f t="shared" si="1627"/>
        <v>45345</v>
      </c>
      <c r="W1376" s="4"/>
      <c r="X1376" s="4"/>
      <c r="Y1376" s="4"/>
      <c r="AD1376" s="5"/>
      <c r="AI1376" s="10"/>
      <c r="AJ1376" s="10"/>
      <c r="AK1376" s="10"/>
      <c r="AL1376" s="10"/>
      <c r="AM1376" s="10"/>
      <c r="AN1376" s="10"/>
      <c r="AO1376" s="10"/>
      <c r="AP1376" s="10"/>
      <c r="AQ1376" s="10"/>
      <c r="AR1376" s="10"/>
      <c r="AS1376" s="10"/>
      <c r="AT1376" s="10"/>
      <c r="AU1376" s="10"/>
    </row>
    <row r="1377" spans="1:47" x14ac:dyDescent="0.2">
      <c r="A1377" s="125">
        <f t="shared" si="1629"/>
        <v>45341</v>
      </c>
      <c r="B1377" s="123">
        <f t="shared" si="1613"/>
        <v>391.49954108999998</v>
      </c>
      <c r="C1377" s="3">
        <f t="shared" si="1614"/>
        <v>385.42711231999999</v>
      </c>
      <c r="D1377" s="126">
        <f t="shared" si="1615"/>
        <v>1084.9860000000001</v>
      </c>
      <c r="E1377" s="175">
        <f>IF(DAY(A1376)=$A$7,VLOOKUP(A1376,[1]A!$A$15:$C$500,3),E1376)</f>
        <v>1088.3119999999999</v>
      </c>
      <c r="F1377" s="127">
        <f t="shared" si="1616"/>
        <v>45284</v>
      </c>
      <c r="G1377" s="122">
        <f t="shared" si="1617"/>
        <v>3.065477342564682E-3</v>
      </c>
      <c r="H1377" s="128">
        <f t="shared" si="1618"/>
        <v>27</v>
      </c>
      <c r="I1377" s="128">
        <f t="shared" si="1619"/>
        <v>31</v>
      </c>
      <c r="J1377" s="123">
        <f t="shared" si="1620"/>
        <v>1.0026694044474804</v>
      </c>
      <c r="K1377" s="123">
        <v>1</v>
      </c>
      <c r="L1377" s="123">
        <f t="shared" si="1621"/>
        <v>1.0026694</v>
      </c>
      <c r="M1377" s="123">
        <f t="shared" si="1622"/>
        <v>386.45597144999999</v>
      </c>
      <c r="N1377" s="27">
        <f t="shared" si="1631"/>
        <v>0</v>
      </c>
      <c r="O1377" s="122">
        <f t="shared" si="1628"/>
        <v>0</v>
      </c>
      <c r="P1377" s="123">
        <f t="shared" si="1623"/>
        <v>0</v>
      </c>
      <c r="Q1377" s="122">
        <f t="shared" si="1630"/>
        <v>0.1956</v>
      </c>
      <c r="R1377" s="130">
        <f t="shared" si="1624"/>
        <v>1.013050826</v>
      </c>
      <c r="S1377" s="123">
        <f t="shared" si="1625"/>
        <v>5.0435696400000003</v>
      </c>
      <c r="T1377" s="123">
        <f t="shared" si="1626"/>
        <v>0</v>
      </c>
      <c r="U1377" s="131" t="str">
        <f t="shared" si="1612"/>
        <v>J=</v>
      </c>
      <c r="V1377" s="140">
        <f t="shared" si="1627"/>
        <v>45345</v>
      </c>
      <c r="W1377" s="4"/>
      <c r="X1377" s="4"/>
      <c r="Y1377" s="4"/>
      <c r="AD1377" s="5"/>
      <c r="AI1377" s="10"/>
      <c r="AJ1377" s="10"/>
      <c r="AK1377" s="10"/>
      <c r="AL1377" s="10"/>
      <c r="AM1377" s="10"/>
      <c r="AN1377" s="10"/>
      <c r="AO1377" s="10"/>
      <c r="AP1377" s="10"/>
      <c r="AQ1377" s="10"/>
      <c r="AR1377" s="10"/>
      <c r="AS1377" s="10"/>
      <c r="AT1377" s="10"/>
      <c r="AU1377" s="10"/>
    </row>
    <row r="1378" spans="1:47" x14ac:dyDescent="0.2">
      <c r="A1378" s="125">
        <f t="shared" si="1629"/>
        <v>45342</v>
      </c>
      <c r="B1378" s="123">
        <f t="shared" si="1613"/>
        <v>391.72627289000002</v>
      </c>
      <c r="C1378" s="3">
        <f t="shared" si="1614"/>
        <v>385.42711231999999</v>
      </c>
      <c r="D1378" s="126">
        <f t="shared" si="1615"/>
        <v>1084.9860000000001</v>
      </c>
      <c r="E1378" s="175">
        <f>IF(DAY(A1377)=$A$7,VLOOKUP(A1377,[1]A!$A$15:$C$500,3),E1377)</f>
        <v>1088.3119999999999</v>
      </c>
      <c r="F1378" s="127">
        <f t="shared" si="1616"/>
        <v>45284</v>
      </c>
      <c r="G1378" s="122">
        <f t="shared" si="1617"/>
        <v>3.065477342564682E-3</v>
      </c>
      <c r="H1378" s="128">
        <f t="shared" si="1618"/>
        <v>28</v>
      </c>
      <c r="I1378" s="128">
        <f t="shared" si="1619"/>
        <v>31</v>
      </c>
      <c r="J1378" s="123">
        <f t="shared" si="1620"/>
        <v>1.0027684080068715</v>
      </c>
      <c r="K1378" s="123">
        <v>1</v>
      </c>
      <c r="L1378" s="123">
        <f t="shared" si="1621"/>
        <v>1.0027683999999999</v>
      </c>
      <c r="M1378" s="123">
        <f t="shared" si="1622"/>
        <v>386.49412873</v>
      </c>
      <c r="N1378" s="27">
        <f t="shared" si="1631"/>
        <v>0</v>
      </c>
      <c r="O1378" s="122">
        <f t="shared" si="1628"/>
        <v>0</v>
      </c>
      <c r="P1378" s="123">
        <f t="shared" si="1623"/>
        <v>0</v>
      </c>
      <c r="Q1378" s="122">
        <f t="shared" si="1630"/>
        <v>0.1956</v>
      </c>
      <c r="R1378" s="130">
        <f t="shared" si="1624"/>
        <v>1.0135374479999999</v>
      </c>
      <c r="S1378" s="123">
        <f t="shared" si="1625"/>
        <v>5.2321441599999998</v>
      </c>
      <c r="T1378" s="123">
        <f t="shared" si="1626"/>
        <v>0</v>
      </c>
      <c r="U1378" s="131" t="str">
        <f t="shared" si="1612"/>
        <v>J=</v>
      </c>
      <c r="V1378" s="140">
        <f t="shared" si="1627"/>
        <v>45345</v>
      </c>
      <c r="W1378" s="4"/>
      <c r="X1378" s="4"/>
      <c r="Y1378" s="4"/>
      <c r="AD1378" s="5"/>
      <c r="AI1378" s="10"/>
      <c r="AJ1378" s="10"/>
      <c r="AK1378" s="10"/>
      <c r="AL1378" s="10"/>
      <c r="AM1378" s="10"/>
      <c r="AN1378" s="10"/>
      <c r="AO1378" s="10"/>
      <c r="AP1378" s="10"/>
      <c r="AQ1378" s="10"/>
      <c r="AR1378" s="10"/>
      <c r="AS1378" s="10"/>
      <c r="AT1378" s="10"/>
      <c r="AU1378" s="10"/>
    </row>
    <row r="1379" spans="1:47" x14ac:dyDescent="0.2">
      <c r="A1379" s="125">
        <f t="shared" si="1629"/>
        <v>45343</v>
      </c>
      <c r="B1379" s="123">
        <f t="shared" si="1613"/>
        <v>391.95313972999998</v>
      </c>
      <c r="C1379" s="3">
        <f t="shared" si="1614"/>
        <v>385.42711231999999</v>
      </c>
      <c r="D1379" s="126">
        <f t="shared" si="1615"/>
        <v>1084.9860000000001</v>
      </c>
      <c r="E1379" s="175">
        <f>IF(DAY(A1378)=$A$7,VLOOKUP(A1378,[1]A!$A$15:$C$500,3),E1378)</f>
        <v>1088.3119999999999</v>
      </c>
      <c r="F1379" s="127">
        <f t="shared" si="1616"/>
        <v>45284</v>
      </c>
      <c r="G1379" s="122">
        <f t="shared" si="1617"/>
        <v>3.065477342564682E-3</v>
      </c>
      <c r="H1379" s="128">
        <f t="shared" si="1618"/>
        <v>29</v>
      </c>
      <c r="I1379" s="128">
        <f t="shared" si="1619"/>
        <v>31</v>
      </c>
      <c r="J1379" s="123">
        <f t="shared" si="1620"/>
        <v>1.0028674213418725</v>
      </c>
      <c r="K1379" s="123">
        <v>1</v>
      </c>
      <c r="L1379" s="123">
        <f t="shared" si="1621"/>
        <v>1.0028674200000001</v>
      </c>
      <c r="M1379" s="123">
        <f t="shared" si="1622"/>
        <v>386.53229372999999</v>
      </c>
      <c r="N1379" s="27">
        <f t="shared" si="1631"/>
        <v>0</v>
      </c>
      <c r="O1379" s="122">
        <f t="shared" si="1628"/>
        <v>0</v>
      </c>
      <c r="P1379" s="123">
        <f t="shared" si="1623"/>
        <v>0</v>
      </c>
      <c r="Q1379" s="122">
        <f t="shared" si="1630"/>
        <v>0.1956</v>
      </c>
      <c r="R1379" s="130">
        <f t="shared" si="1624"/>
        <v>1.014024303</v>
      </c>
      <c r="S1379" s="123">
        <f t="shared" si="1625"/>
        <v>5.4208460000000001</v>
      </c>
      <c r="T1379" s="123">
        <f t="shared" si="1626"/>
        <v>0</v>
      </c>
      <c r="U1379" s="131" t="str">
        <f t="shared" si="1612"/>
        <v>J=</v>
      </c>
      <c r="V1379" s="140">
        <f t="shared" si="1627"/>
        <v>45345</v>
      </c>
      <c r="W1379" s="4"/>
      <c r="X1379" s="4"/>
      <c r="Y1379" s="4"/>
      <c r="AD1379" s="5"/>
      <c r="AI1379" s="10"/>
      <c r="AJ1379" s="10"/>
      <c r="AK1379" s="10"/>
      <c r="AL1379" s="10"/>
      <c r="AM1379" s="10"/>
      <c r="AN1379" s="10"/>
      <c r="AO1379" s="10"/>
      <c r="AP1379" s="10"/>
      <c r="AQ1379" s="10"/>
      <c r="AR1379" s="10"/>
      <c r="AS1379" s="10"/>
      <c r="AT1379" s="10"/>
      <c r="AU1379" s="10"/>
    </row>
    <row r="1380" spans="1:47" x14ac:dyDescent="0.2">
      <c r="A1380" s="125">
        <f t="shared" si="1629"/>
        <v>45344</v>
      </c>
      <c r="B1380" s="123">
        <f t="shared" si="1613"/>
        <v>392.18013417999998</v>
      </c>
      <c r="C1380" s="3">
        <f t="shared" si="1614"/>
        <v>385.42711231999999</v>
      </c>
      <c r="D1380" s="126">
        <f t="shared" si="1615"/>
        <v>1084.9860000000001</v>
      </c>
      <c r="E1380" s="175">
        <f>IF(DAY(A1379)=$A$7,VLOOKUP(A1379,[1]A!$A$15:$C$500,3),E1379)</f>
        <v>1088.3119999999999</v>
      </c>
      <c r="F1380" s="127">
        <f t="shared" si="1616"/>
        <v>45284</v>
      </c>
      <c r="G1380" s="122">
        <f t="shared" si="1617"/>
        <v>3.065477342564682E-3</v>
      </c>
      <c r="H1380" s="128">
        <f t="shared" si="1618"/>
        <v>30</v>
      </c>
      <c r="I1380" s="128">
        <f t="shared" si="1619"/>
        <v>31</v>
      </c>
      <c r="J1380" s="123">
        <f t="shared" si="1620"/>
        <v>1.0029664444534485</v>
      </c>
      <c r="K1380" s="123">
        <v>1</v>
      </c>
      <c r="L1380" s="123">
        <f t="shared" si="1621"/>
        <v>1.00296644</v>
      </c>
      <c r="M1380" s="123">
        <f t="shared" si="1622"/>
        <v>386.57045871999998</v>
      </c>
      <c r="N1380" s="27">
        <f t="shared" si="1631"/>
        <v>0</v>
      </c>
      <c r="O1380" s="122">
        <f t="shared" si="1628"/>
        <v>0</v>
      </c>
      <c r="P1380" s="123">
        <f t="shared" si="1623"/>
        <v>0</v>
      </c>
      <c r="Q1380" s="122">
        <f t="shared" si="1630"/>
        <v>0.1956</v>
      </c>
      <c r="R1380" s="130">
        <f t="shared" si="1624"/>
        <v>1.014511392</v>
      </c>
      <c r="S1380" s="123">
        <f t="shared" si="1625"/>
        <v>5.6096754600000001</v>
      </c>
      <c r="T1380" s="123">
        <f t="shared" si="1626"/>
        <v>0</v>
      </c>
      <c r="U1380" s="131" t="str">
        <f t="shared" si="1612"/>
        <v>J=</v>
      </c>
      <c r="V1380" s="140">
        <f t="shared" si="1627"/>
        <v>45345</v>
      </c>
      <c r="W1380" s="4"/>
      <c r="X1380" s="4"/>
      <c r="Y1380" s="4"/>
      <c r="AD1380" s="5"/>
      <c r="AI1380" s="10"/>
      <c r="AJ1380" s="10"/>
      <c r="AK1380" s="10"/>
      <c r="AL1380" s="10"/>
      <c r="AM1380" s="10"/>
      <c r="AN1380" s="10"/>
      <c r="AO1380" s="10"/>
      <c r="AP1380" s="10"/>
      <c r="AQ1380" s="10"/>
      <c r="AR1380" s="10"/>
      <c r="AS1380" s="10"/>
      <c r="AT1380" s="10"/>
      <c r="AU1380" s="10"/>
    </row>
    <row r="1381" spans="1:47" ht="15.75" x14ac:dyDescent="0.2">
      <c r="A1381" s="125">
        <f t="shared" si="1629"/>
        <v>45345</v>
      </c>
      <c r="B1381" s="123">
        <f t="shared" si="1613"/>
        <v>392.40725980000002</v>
      </c>
      <c r="C1381" s="3">
        <f t="shared" si="1614"/>
        <v>385.42711231999999</v>
      </c>
      <c r="D1381" s="126">
        <f t="shared" si="1615"/>
        <v>1084.9860000000001</v>
      </c>
      <c r="E1381" s="175">
        <f>IF(DAY(A1380)=$A$7,VLOOKUP(A1380,[1]A!$A$15:$C$500,3),E1380)</f>
        <v>1088.3119999999999</v>
      </c>
      <c r="F1381" s="127">
        <f t="shared" si="1616"/>
        <v>45284</v>
      </c>
      <c r="G1381" s="122">
        <f t="shared" si="1617"/>
        <v>3.065477342564682E-3</v>
      </c>
      <c r="H1381" s="128">
        <f t="shared" si="1618"/>
        <v>31</v>
      </c>
      <c r="I1381" s="128">
        <f t="shared" si="1619"/>
        <v>31</v>
      </c>
      <c r="J1381" s="123">
        <f t="shared" si="1620"/>
        <v>1.0030654773425647</v>
      </c>
      <c r="K1381" s="123">
        <v>1</v>
      </c>
      <c r="L1381" s="123">
        <f t="shared" si="1621"/>
        <v>1.0030654699999999</v>
      </c>
      <c r="M1381" s="123">
        <f t="shared" si="1622"/>
        <v>386.60862757000001</v>
      </c>
      <c r="N1381" s="27">
        <f t="shared" si="1631"/>
        <v>45</v>
      </c>
      <c r="O1381" s="191">
        <f>P1381/M1381</f>
        <v>6.2796430288158137E-2</v>
      </c>
      <c r="P1381" s="123">
        <f>3.86608627+20.41155546</f>
        <v>24.277641729999999</v>
      </c>
      <c r="Q1381" s="122">
        <f t="shared" si="1630"/>
        <v>0.1956</v>
      </c>
      <c r="R1381" s="130">
        <f t="shared" si="1624"/>
        <v>1.0149987140000001</v>
      </c>
      <c r="S1381" s="123">
        <f t="shared" si="1625"/>
        <v>5.7986322299999999</v>
      </c>
      <c r="T1381" s="123">
        <f t="shared" si="1626"/>
        <v>30.076273959999998</v>
      </c>
      <c r="U1381" s="131" t="str">
        <f t="shared" si="1612"/>
        <v>J=</v>
      </c>
      <c r="V1381" s="140">
        <f t="shared" si="1627"/>
        <v>45345</v>
      </c>
      <c r="W1381" s="4"/>
      <c r="X1381" s="4"/>
      <c r="Y1381" s="4"/>
      <c r="AD1381" s="5"/>
      <c r="AI1381" s="10"/>
      <c r="AJ1381" s="10"/>
      <c r="AK1381" s="10"/>
      <c r="AL1381" s="10"/>
      <c r="AM1381" s="10"/>
      <c r="AN1381" s="10"/>
      <c r="AO1381" s="10"/>
      <c r="AP1381" s="10"/>
      <c r="AQ1381" s="10"/>
      <c r="AR1381" s="10"/>
      <c r="AS1381" s="10"/>
      <c r="AT1381" s="10"/>
      <c r="AU1381" s="10"/>
    </row>
    <row r="1382" spans="1:47" x14ac:dyDescent="0.2">
      <c r="A1382" s="125">
        <f t="shared" si="1629"/>
        <v>45346</v>
      </c>
      <c r="B1382" s="123">
        <f t="shared" si="1613"/>
        <v>362.55073838999999</v>
      </c>
      <c r="C1382" s="3">
        <f t="shared" si="1614"/>
        <v>362.33098584000004</v>
      </c>
      <c r="D1382" s="126">
        <f t="shared" si="1615"/>
        <v>1088.3119999999999</v>
      </c>
      <c r="E1382" s="175">
        <f>IF(DAY(A1381)=$A$7,VLOOKUP(A1381,[1]A!$A$15:$C$500,3),E1381)</f>
        <v>1091.25</v>
      </c>
      <c r="F1382" s="127">
        <f t="shared" si="1616"/>
        <v>45315</v>
      </c>
      <c r="G1382" s="122">
        <f t="shared" si="1617"/>
        <v>2.6995934989231252E-3</v>
      </c>
      <c r="H1382" s="128">
        <f t="shared" si="1618"/>
        <v>1</v>
      </c>
      <c r="I1382" s="128">
        <f t="shared" si="1619"/>
        <v>29</v>
      </c>
      <c r="J1382" s="123">
        <f t="shared" si="1620"/>
        <v>1.0000929683261552</v>
      </c>
      <c r="K1382" s="123">
        <v>1</v>
      </c>
      <c r="L1382" s="123">
        <f t="shared" si="1621"/>
        <v>1.0000929599999999</v>
      </c>
      <c r="M1382" s="123">
        <f t="shared" si="1622"/>
        <v>362.36466811999998</v>
      </c>
      <c r="N1382" s="27">
        <f t="shared" si="1631"/>
        <v>0</v>
      </c>
      <c r="O1382" s="122">
        <f t="shared" ref="O1382:O1409" si="1632">IF(N1382&gt;0,VLOOKUP(N1382,$X$10:$AD$121,7),0)</f>
        <v>0</v>
      </c>
      <c r="P1382" s="123">
        <f t="shared" si="1623"/>
        <v>0</v>
      </c>
      <c r="Q1382" s="122">
        <f t="shared" si="1630"/>
        <v>0.1956</v>
      </c>
      <c r="R1382" s="130">
        <f t="shared" si="1624"/>
        <v>1.000513489</v>
      </c>
      <c r="S1382" s="123">
        <f t="shared" si="1625"/>
        <v>0.18607027000000001</v>
      </c>
      <c r="T1382" s="123">
        <f t="shared" si="1626"/>
        <v>0</v>
      </c>
      <c r="U1382" s="131" t="str">
        <f t="shared" si="1612"/>
        <v>J=</v>
      </c>
      <c r="V1382" s="140">
        <f t="shared" si="1627"/>
        <v>45374</v>
      </c>
      <c r="W1382" s="4"/>
      <c r="X1382" s="4"/>
      <c r="Y1382" s="4"/>
      <c r="AD1382" s="5"/>
      <c r="AI1382" s="10"/>
      <c r="AJ1382" s="10"/>
      <c r="AK1382" s="10"/>
      <c r="AL1382" s="10"/>
      <c r="AM1382" s="10"/>
      <c r="AN1382" s="10"/>
      <c r="AO1382" s="10"/>
      <c r="AP1382" s="10"/>
      <c r="AQ1382" s="10"/>
      <c r="AR1382" s="10"/>
      <c r="AS1382" s="10"/>
      <c r="AT1382" s="10"/>
      <c r="AU1382" s="10"/>
    </row>
    <row r="1383" spans="1:47" x14ac:dyDescent="0.2">
      <c r="A1383" s="125">
        <f t="shared" si="1629"/>
        <v>45347</v>
      </c>
      <c r="B1383" s="123">
        <f t="shared" si="1613"/>
        <v>362.77062810999996</v>
      </c>
      <c r="C1383" s="3">
        <f t="shared" si="1614"/>
        <v>362.33098584000004</v>
      </c>
      <c r="D1383" s="126">
        <f t="shared" si="1615"/>
        <v>1088.3119999999999</v>
      </c>
      <c r="E1383" s="175">
        <f>IF(DAY(A1382)=$A$7,VLOOKUP(A1382,[1]A!$A$15:$C$500,3),E1382)</f>
        <v>1091.25</v>
      </c>
      <c r="F1383" s="127">
        <f t="shared" si="1616"/>
        <v>45315</v>
      </c>
      <c r="G1383" s="122">
        <f t="shared" si="1617"/>
        <v>2.6995934989231252E-3</v>
      </c>
      <c r="H1383" s="128">
        <f t="shared" si="1618"/>
        <v>2</v>
      </c>
      <c r="I1383" s="128">
        <f t="shared" si="1619"/>
        <v>29</v>
      </c>
      <c r="J1383" s="123">
        <f t="shared" si="1620"/>
        <v>1.0001859452954203</v>
      </c>
      <c r="K1383" s="123">
        <v>1</v>
      </c>
      <c r="L1383" s="123">
        <f t="shared" si="1621"/>
        <v>1.0001859399999999</v>
      </c>
      <c r="M1383" s="123">
        <f t="shared" si="1622"/>
        <v>362.39835765999999</v>
      </c>
      <c r="N1383" s="27">
        <f t="shared" si="1631"/>
        <v>0</v>
      </c>
      <c r="O1383" s="122">
        <f t="shared" si="1632"/>
        <v>0</v>
      </c>
      <c r="P1383" s="123">
        <f t="shared" si="1623"/>
        <v>0</v>
      </c>
      <c r="Q1383" s="122">
        <f t="shared" si="1630"/>
        <v>0.1956</v>
      </c>
      <c r="R1383" s="130">
        <f t="shared" si="1624"/>
        <v>1.0010272410000001</v>
      </c>
      <c r="S1383" s="123">
        <f t="shared" si="1625"/>
        <v>0.37227044999999997</v>
      </c>
      <c r="T1383" s="123">
        <f t="shared" si="1626"/>
        <v>0</v>
      </c>
      <c r="U1383" s="131" t="str">
        <f t="shared" si="1612"/>
        <v>J=</v>
      </c>
      <c r="V1383" s="140">
        <f t="shared" si="1627"/>
        <v>45374</v>
      </c>
      <c r="W1383" s="4"/>
      <c r="X1383" s="4"/>
      <c r="Y1383" s="4"/>
      <c r="AD1383" s="5"/>
      <c r="AI1383" s="10"/>
      <c r="AJ1383" s="10"/>
      <c r="AK1383" s="10"/>
      <c r="AL1383" s="10"/>
      <c r="AM1383" s="10"/>
      <c r="AN1383" s="10"/>
      <c r="AO1383" s="10"/>
      <c r="AP1383" s="10"/>
      <c r="AQ1383" s="10"/>
      <c r="AR1383" s="10"/>
      <c r="AS1383" s="10"/>
      <c r="AT1383" s="10"/>
      <c r="AU1383" s="10"/>
    </row>
    <row r="1384" spans="1:47" x14ac:dyDescent="0.2">
      <c r="A1384" s="125">
        <f t="shared" si="1629"/>
        <v>45348</v>
      </c>
      <c r="B1384" s="123">
        <f t="shared" si="1613"/>
        <v>362.99065174999998</v>
      </c>
      <c r="C1384" s="3">
        <f t="shared" si="1614"/>
        <v>362.33098584000004</v>
      </c>
      <c r="D1384" s="126">
        <f t="shared" si="1615"/>
        <v>1088.3119999999999</v>
      </c>
      <c r="E1384" s="175">
        <f>IF(DAY(A1383)=$A$7,VLOOKUP(A1383,[1]A!$A$15:$C$500,3),E1383)</f>
        <v>1091.25</v>
      </c>
      <c r="F1384" s="127">
        <f t="shared" si="1616"/>
        <v>45315</v>
      </c>
      <c r="G1384" s="122">
        <f t="shared" si="1617"/>
        <v>2.6995934989231252E-3</v>
      </c>
      <c r="H1384" s="128">
        <f t="shared" si="1618"/>
        <v>3</v>
      </c>
      <c r="I1384" s="128">
        <f t="shared" si="1619"/>
        <v>29</v>
      </c>
      <c r="J1384" s="123">
        <f t="shared" si="1620"/>
        <v>1.0002789309085984</v>
      </c>
      <c r="K1384" s="123">
        <v>1</v>
      </c>
      <c r="L1384" s="123">
        <f t="shared" si="1621"/>
        <v>1.0002789299999999</v>
      </c>
      <c r="M1384" s="123">
        <f t="shared" si="1622"/>
        <v>362.43205081999997</v>
      </c>
      <c r="N1384" s="27">
        <f t="shared" si="1631"/>
        <v>0</v>
      </c>
      <c r="O1384" s="122">
        <f t="shared" si="1632"/>
        <v>0</v>
      </c>
      <c r="P1384" s="123">
        <f t="shared" si="1623"/>
        <v>0</v>
      </c>
      <c r="Q1384" s="122">
        <f t="shared" si="1630"/>
        <v>0.1956</v>
      </c>
      <c r="R1384" s="130">
        <f t="shared" si="1624"/>
        <v>1.001541257</v>
      </c>
      <c r="S1384" s="123">
        <f t="shared" si="1625"/>
        <v>0.55860093</v>
      </c>
      <c r="T1384" s="123">
        <f t="shared" si="1626"/>
        <v>0</v>
      </c>
      <c r="U1384" s="131" t="str">
        <f t="shared" si="1612"/>
        <v>J=</v>
      </c>
      <c r="V1384" s="140">
        <f t="shared" si="1627"/>
        <v>45374</v>
      </c>
      <c r="W1384" s="4"/>
      <c r="X1384" s="4"/>
      <c r="Y1384" s="4"/>
      <c r="AD1384" s="5"/>
      <c r="AI1384" s="10"/>
      <c r="AJ1384" s="10"/>
      <c r="AK1384" s="10"/>
      <c r="AL1384" s="10"/>
      <c r="AM1384" s="10"/>
      <c r="AN1384" s="10"/>
      <c r="AO1384" s="10"/>
      <c r="AP1384" s="10"/>
      <c r="AQ1384" s="10"/>
      <c r="AR1384" s="10"/>
      <c r="AS1384" s="10"/>
      <c r="AT1384" s="10"/>
      <c r="AU1384" s="10"/>
    </row>
    <row r="1385" spans="1:47" x14ac:dyDescent="0.2">
      <c r="A1385" s="125">
        <f t="shared" si="1629"/>
        <v>45349</v>
      </c>
      <c r="B1385" s="123">
        <f t="shared" si="1613"/>
        <v>363.21080572</v>
      </c>
      <c r="C1385" s="3">
        <f t="shared" si="1614"/>
        <v>362.33098584000004</v>
      </c>
      <c r="D1385" s="126">
        <f t="shared" si="1615"/>
        <v>1088.3119999999999</v>
      </c>
      <c r="E1385" s="175">
        <f>IF(DAY(A1384)=$A$7,VLOOKUP(A1384,[1]A!$A$15:$C$500,3),E1384)</f>
        <v>1091.25</v>
      </c>
      <c r="F1385" s="127">
        <f t="shared" si="1616"/>
        <v>45315</v>
      </c>
      <c r="G1385" s="122">
        <f t="shared" si="1617"/>
        <v>2.6995934989231252E-3</v>
      </c>
      <c r="H1385" s="128">
        <f t="shared" si="1618"/>
        <v>4</v>
      </c>
      <c r="I1385" s="128">
        <f t="shared" si="1619"/>
        <v>29</v>
      </c>
      <c r="J1385" s="123">
        <f t="shared" si="1620"/>
        <v>1.0003719251664935</v>
      </c>
      <c r="K1385" s="123">
        <v>1</v>
      </c>
      <c r="L1385" s="123">
        <f t="shared" si="1621"/>
        <v>1.0003719200000001</v>
      </c>
      <c r="M1385" s="123">
        <f t="shared" si="1622"/>
        <v>362.46574398000001</v>
      </c>
      <c r="N1385" s="27">
        <f t="shared" si="1631"/>
        <v>0</v>
      </c>
      <c r="O1385" s="122">
        <f t="shared" si="1632"/>
        <v>0</v>
      </c>
      <c r="P1385" s="123">
        <f t="shared" si="1623"/>
        <v>0</v>
      </c>
      <c r="Q1385" s="122">
        <f t="shared" si="1630"/>
        <v>0.1956</v>
      </c>
      <c r="R1385" s="130">
        <f t="shared" si="1624"/>
        <v>1.0020555369999999</v>
      </c>
      <c r="S1385" s="123">
        <f t="shared" si="1625"/>
        <v>0.74506174000000003</v>
      </c>
      <c r="T1385" s="123">
        <f t="shared" si="1626"/>
        <v>0</v>
      </c>
      <c r="U1385" s="131" t="str">
        <f t="shared" si="1612"/>
        <v>J=</v>
      </c>
      <c r="V1385" s="140">
        <f t="shared" si="1627"/>
        <v>45374</v>
      </c>
      <c r="W1385" s="4"/>
      <c r="X1385" s="4"/>
      <c r="Y1385" s="4"/>
      <c r="AD1385" s="5"/>
      <c r="AI1385" s="10"/>
      <c r="AJ1385" s="10"/>
      <c r="AK1385" s="10"/>
      <c r="AL1385" s="10"/>
      <c r="AM1385" s="10"/>
      <c r="AN1385" s="10"/>
      <c r="AO1385" s="10"/>
      <c r="AP1385" s="10"/>
      <c r="AQ1385" s="10"/>
      <c r="AR1385" s="10"/>
      <c r="AS1385" s="10"/>
      <c r="AT1385" s="10"/>
      <c r="AU1385" s="10"/>
    </row>
    <row r="1386" spans="1:47" x14ac:dyDescent="0.2">
      <c r="A1386" s="125">
        <f t="shared" si="1629"/>
        <v>45350</v>
      </c>
      <c r="B1386" s="123">
        <f t="shared" si="1613"/>
        <v>363.43109368</v>
      </c>
      <c r="C1386" s="3">
        <f t="shared" si="1614"/>
        <v>362.33098584000004</v>
      </c>
      <c r="D1386" s="126">
        <f t="shared" si="1615"/>
        <v>1088.3119999999999</v>
      </c>
      <c r="E1386" s="175">
        <f>IF(DAY(A1385)=$A$7,VLOOKUP(A1385,[1]A!$A$15:$C$500,3),E1385)</f>
        <v>1091.25</v>
      </c>
      <c r="F1386" s="127">
        <f t="shared" si="1616"/>
        <v>45315</v>
      </c>
      <c r="G1386" s="122">
        <f t="shared" si="1617"/>
        <v>2.6995934989231252E-3</v>
      </c>
      <c r="H1386" s="128">
        <f t="shared" si="1618"/>
        <v>5</v>
      </c>
      <c r="I1386" s="128">
        <f t="shared" si="1619"/>
        <v>29</v>
      </c>
      <c r="J1386" s="123">
        <f t="shared" si="1620"/>
        <v>1.0004649280699089</v>
      </c>
      <c r="K1386" s="123">
        <v>1</v>
      </c>
      <c r="L1386" s="123">
        <f t="shared" si="1621"/>
        <v>1.00046492</v>
      </c>
      <c r="M1386" s="123">
        <f t="shared" si="1622"/>
        <v>362.49944076000003</v>
      </c>
      <c r="N1386" s="27">
        <f t="shared" si="1631"/>
        <v>0</v>
      </c>
      <c r="O1386" s="122">
        <f t="shared" si="1632"/>
        <v>0</v>
      </c>
      <c r="P1386" s="123">
        <f t="shared" si="1623"/>
        <v>0</v>
      </c>
      <c r="Q1386" s="122">
        <f t="shared" si="1630"/>
        <v>0.1956</v>
      </c>
      <c r="R1386" s="130">
        <f t="shared" si="1624"/>
        <v>1.002570081</v>
      </c>
      <c r="S1386" s="123">
        <f t="shared" si="1625"/>
        <v>0.93165292</v>
      </c>
      <c r="T1386" s="123">
        <f t="shared" si="1626"/>
        <v>0</v>
      </c>
      <c r="U1386" s="131" t="str">
        <f t="shared" si="1612"/>
        <v>J=</v>
      </c>
      <c r="V1386" s="140">
        <f t="shared" si="1627"/>
        <v>45374</v>
      </c>
      <c r="W1386" s="4"/>
      <c r="X1386" s="4"/>
      <c r="Y1386" s="4"/>
      <c r="AD1386" s="5"/>
      <c r="AI1386" s="10"/>
      <c r="AJ1386" s="10"/>
      <c r="AK1386" s="10"/>
      <c r="AL1386" s="10"/>
      <c r="AM1386" s="10"/>
      <c r="AN1386" s="10"/>
      <c r="AO1386" s="10"/>
      <c r="AP1386" s="10"/>
      <c r="AQ1386" s="10"/>
      <c r="AR1386" s="10"/>
      <c r="AS1386" s="10"/>
      <c r="AT1386" s="10"/>
      <c r="AU1386" s="10"/>
    </row>
    <row r="1387" spans="1:47" x14ac:dyDescent="0.2">
      <c r="A1387" s="125">
        <f t="shared" si="1629"/>
        <v>45351</v>
      </c>
      <c r="B1387" s="123">
        <f t="shared" si="1613"/>
        <v>363.65151565000002</v>
      </c>
      <c r="C1387" s="3">
        <f t="shared" si="1614"/>
        <v>362.33098584000004</v>
      </c>
      <c r="D1387" s="126">
        <f t="shared" si="1615"/>
        <v>1088.3119999999999</v>
      </c>
      <c r="E1387" s="175">
        <f>IF(DAY(A1386)=$A$7,VLOOKUP(A1386,[1]A!$A$15:$C$500,3),E1386)</f>
        <v>1091.25</v>
      </c>
      <c r="F1387" s="127">
        <f t="shared" si="1616"/>
        <v>45315</v>
      </c>
      <c r="G1387" s="122">
        <f t="shared" si="1617"/>
        <v>2.6995934989231252E-3</v>
      </c>
      <c r="H1387" s="128">
        <f t="shared" si="1618"/>
        <v>6</v>
      </c>
      <c r="I1387" s="128">
        <f t="shared" si="1619"/>
        <v>29</v>
      </c>
      <c r="J1387" s="123">
        <f t="shared" si="1620"/>
        <v>1.0005579396196487</v>
      </c>
      <c r="K1387" s="123">
        <v>1</v>
      </c>
      <c r="L1387" s="123">
        <f t="shared" si="1621"/>
        <v>1.00055793</v>
      </c>
      <c r="M1387" s="123">
        <f t="shared" si="1622"/>
        <v>362.53314116000001</v>
      </c>
      <c r="N1387" s="27">
        <f t="shared" si="1631"/>
        <v>0</v>
      </c>
      <c r="O1387" s="122">
        <f t="shared" si="1632"/>
        <v>0</v>
      </c>
      <c r="P1387" s="123">
        <f t="shared" si="1623"/>
        <v>0</v>
      </c>
      <c r="Q1387" s="122">
        <f t="shared" si="1630"/>
        <v>0.1956</v>
      </c>
      <c r="R1387" s="130">
        <f t="shared" si="1624"/>
        <v>1.0030848889999999</v>
      </c>
      <c r="S1387" s="123">
        <f t="shared" si="1625"/>
        <v>1.1183744900000001</v>
      </c>
      <c r="T1387" s="123">
        <f t="shared" si="1626"/>
        <v>0</v>
      </c>
      <c r="U1387" s="131" t="str">
        <f t="shared" si="1612"/>
        <v>J=</v>
      </c>
      <c r="V1387" s="140">
        <f t="shared" si="1627"/>
        <v>45374</v>
      </c>
      <c r="W1387" s="4"/>
      <c r="X1387" s="4"/>
      <c r="Y1387" s="4"/>
      <c r="AD1387" s="5"/>
      <c r="AI1387" s="10"/>
      <c r="AJ1387" s="10"/>
      <c r="AK1387" s="10"/>
      <c r="AL1387" s="10"/>
      <c r="AM1387" s="10"/>
      <c r="AN1387" s="10"/>
      <c r="AO1387" s="10"/>
      <c r="AP1387" s="10"/>
      <c r="AQ1387" s="10"/>
      <c r="AR1387" s="10"/>
      <c r="AS1387" s="10"/>
      <c r="AT1387" s="10"/>
      <c r="AU1387" s="10"/>
    </row>
    <row r="1388" spans="1:47" x14ac:dyDescent="0.2">
      <c r="A1388" s="125">
        <f t="shared" si="1629"/>
        <v>45352</v>
      </c>
      <c r="B1388" s="123">
        <f t="shared" si="1613"/>
        <v>363.87207204999999</v>
      </c>
      <c r="C1388" s="3">
        <f t="shared" si="1614"/>
        <v>362.33098584000004</v>
      </c>
      <c r="D1388" s="126">
        <f t="shared" si="1615"/>
        <v>1088.3119999999999</v>
      </c>
      <c r="E1388" s="175">
        <f>IF(DAY(A1387)=$A$7,VLOOKUP(A1387,[1]A!$A$15:$C$500,3),E1387)</f>
        <v>1091.25</v>
      </c>
      <c r="F1388" s="127">
        <f t="shared" si="1616"/>
        <v>45315</v>
      </c>
      <c r="G1388" s="122">
        <f t="shared" si="1617"/>
        <v>2.6995934989231252E-3</v>
      </c>
      <c r="H1388" s="128">
        <f t="shared" si="1618"/>
        <v>7</v>
      </c>
      <c r="I1388" s="128">
        <f t="shared" si="1619"/>
        <v>29</v>
      </c>
      <c r="J1388" s="123">
        <f t="shared" si="1620"/>
        <v>1.0006509598165165</v>
      </c>
      <c r="K1388" s="123">
        <v>1</v>
      </c>
      <c r="L1388" s="123">
        <f t="shared" si="1621"/>
        <v>1.00065095</v>
      </c>
      <c r="M1388" s="123">
        <f t="shared" si="1622"/>
        <v>362.56684518999998</v>
      </c>
      <c r="N1388" s="27">
        <f t="shared" si="1631"/>
        <v>0</v>
      </c>
      <c r="O1388" s="122">
        <f t="shared" si="1632"/>
        <v>0</v>
      </c>
      <c r="P1388" s="123">
        <f t="shared" si="1623"/>
        <v>0</v>
      </c>
      <c r="Q1388" s="122">
        <f t="shared" si="1630"/>
        <v>0.1956</v>
      </c>
      <c r="R1388" s="130">
        <f t="shared" si="1624"/>
        <v>1.003599962</v>
      </c>
      <c r="S1388" s="123">
        <f t="shared" si="1625"/>
        <v>1.3052268600000001</v>
      </c>
      <c r="T1388" s="123">
        <f t="shared" si="1626"/>
        <v>0</v>
      </c>
      <c r="U1388" s="131" t="str">
        <f t="shared" si="1612"/>
        <v>J=</v>
      </c>
      <c r="V1388" s="140">
        <f t="shared" si="1627"/>
        <v>45374</v>
      </c>
      <c r="W1388" s="4"/>
      <c r="X1388" s="4"/>
      <c r="Y1388" s="4"/>
      <c r="AD1388" s="5"/>
      <c r="AI1388" s="10"/>
      <c r="AJ1388" s="10"/>
      <c r="AK1388" s="10"/>
      <c r="AL1388" s="10"/>
      <c r="AM1388" s="10"/>
      <c r="AN1388" s="10"/>
      <c r="AO1388" s="10"/>
      <c r="AP1388" s="10"/>
      <c r="AQ1388" s="10"/>
      <c r="AR1388" s="10"/>
      <c r="AS1388" s="10"/>
      <c r="AT1388" s="10"/>
      <c r="AU1388" s="10"/>
    </row>
    <row r="1389" spans="1:47" x14ac:dyDescent="0.2">
      <c r="A1389" s="125">
        <f t="shared" si="1629"/>
        <v>45353</v>
      </c>
      <c r="B1389" s="123">
        <f t="shared" si="1613"/>
        <v>364.09276252999996</v>
      </c>
      <c r="C1389" s="3">
        <f t="shared" si="1614"/>
        <v>362.33098584000004</v>
      </c>
      <c r="D1389" s="126">
        <f t="shared" si="1615"/>
        <v>1088.3119999999999</v>
      </c>
      <c r="E1389" s="175">
        <f>IF(DAY(A1388)=$A$7,VLOOKUP(A1388,[1]A!$A$15:$C$500,3),E1388)</f>
        <v>1091.25</v>
      </c>
      <c r="F1389" s="127">
        <f t="shared" si="1616"/>
        <v>45315</v>
      </c>
      <c r="G1389" s="122">
        <f t="shared" si="1617"/>
        <v>2.6995934989231252E-3</v>
      </c>
      <c r="H1389" s="128">
        <f t="shared" si="1618"/>
        <v>8</v>
      </c>
      <c r="I1389" s="128">
        <f t="shared" si="1619"/>
        <v>29</v>
      </c>
      <c r="J1389" s="123">
        <f t="shared" si="1620"/>
        <v>1.0007439886613165</v>
      </c>
      <c r="K1389" s="123">
        <v>1</v>
      </c>
      <c r="L1389" s="123">
        <f t="shared" si="1621"/>
        <v>1.00074398</v>
      </c>
      <c r="M1389" s="123">
        <f t="shared" si="1622"/>
        <v>362.60055283999998</v>
      </c>
      <c r="N1389" s="27">
        <f t="shared" si="1631"/>
        <v>0</v>
      </c>
      <c r="O1389" s="122">
        <f t="shared" si="1632"/>
        <v>0</v>
      </c>
      <c r="P1389" s="123">
        <f t="shared" si="1623"/>
        <v>0</v>
      </c>
      <c r="Q1389" s="122">
        <f t="shared" si="1630"/>
        <v>0.1956</v>
      </c>
      <c r="R1389" s="130">
        <f t="shared" si="1624"/>
        <v>1.004115299</v>
      </c>
      <c r="S1389" s="123">
        <f t="shared" si="1625"/>
        <v>1.4922096899999999</v>
      </c>
      <c r="T1389" s="123">
        <f t="shared" si="1626"/>
        <v>0</v>
      </c>
      <c r="U1389" s="131" t="str">
        <f t="shared" si="1612"/>
        <v>J=</v>
      </c>
      <c r="V1389" s="140">
        <f t="shared" si="1627"/>
        <v>45374</v>
      </c>
      <c r="W1389" s="4"/>
      <c r="X1389" s="4"/>
      <c r="Y1389" s="4"/>
      <c r="AD1389" s="5"/>
      <c r="AI1389" s="10"/>
      <c r="AJ1389" s="10"/>
      <c r="AK1389" s="10"/>
      <c r="AL1389" s="10"/>
      <c r="AM1389" s="10"/>
      <c r="AN1389" s="10"/>
      <c r="AO1389" s="10"/>
      <c r="AP1389" s="10"/>
      <c r="AQ1389" s="10"/>
      <c r="AR1389" s="10"/>
      <c r="AS1389" s="10"/>
      <c r="AT1389" s="10"/>
      <c r="AU1389" s="10"/>
    </row>
    <row r="1390" spans="1:47" x14ac:dyDescent="0.2">
      <c r="A1390" s="125">
        <f t="shared" si="1629"/>
        <v>45354</v>
      </c>
      <c r="B1390" s="123">
        <f t="shared" si="1613"/>
        <v>364.31358713000003</v>
      </c>
      <c r="C1390" s="3">
        <f t="shared" si="1614"/>
        <v>362.33098584000004</v>
      </c>
      <c r="D1390" s="126">
        <f t="shared" si="1615"/>
        <v>1088.3119999999999</v>
      </c>
      <c r="E1390" s="175">
        <f>IF(DAY(A1389)=$A$7,VLOOKUP(A1389,[1]A!$A$15:$C$500,3),E1389)</f>
        <v>1091.25</v>
      </c>
      <c r="F1390" s="127">
        <f t="shared" si="1616"/>
        <v>45315</v>
      </c>
      <c r="G1390" s="122">
        <f t="shared" si="1617"/>
        <v>2.6995934989231252E-3</v>
      </c>
      <c r="H1390" s="128">
        <f t="shared" si="1618"/>
        <v>9</v>
      </c>
      <c r="I1390" s="128">
        <f t="shared" si="1619"/>
        <v>29</v>
      </c>
      <c r="J1390" s="123">
        <f t="shared" si="1620"/>
        <v>1.0008370261548523</v>
      </c>
      <c r="K1390" s="123">
        <v>1</v>
      </c>
      <c r="L1390" s="123">
        <f t="shared" si="1621"/>
        <v>1.0008370200000001</v>
      </c>
      <c r="M1390" s="123">
        <f t="shared" si="1622"/>
        <v>362.63426412000001</v>
      </c>
      <c r="N1390" s="27">
        <f t="shared" si="1631"/>
        <v>0</v>
      </c>
      <c r="O1390" s="122">
        <f t="shared" si="1632"/>
        <v>0</v>
      </c>
      <c r="P1390" s="123">
        <f t="shared" si="1623"/>
        <v>0</v>
      </c>
      <c r="Q1390" s="122">
        <f t="shared" si="1630"/>
        <v>0.1956</v>
      </c>
      <c r="R1390" s="130">
        <f t="shared" si="1624"/>
        <v>1.0046309</v>
      </c>
      <c r="S1390" s="123">
        <f t="shared" si="1625"/>
        <v>1.6793230100000001</v>
      </c>
      <c r="T1390" s="123">
        <f t="shared" si="1626"/>
        <v>0</v>
      </c>
      <c r="U1390" s="131" t="str">
        <f t="shared" si="1612"/>
        <v>J=</v>
      </c>
      <c r="V1390" s="140">
        <f t="shared" si="1627"/>
        <v>45374</v>
      </c>
      <c r="W1390" s="4"/>
      <c r="X1390" s="4"/>
      <c r="Y1390" s="4"/>
      <c r="AD1390" s="5"/>
      <c r="AI1390" s="10"/>
      <c r="AJ1390" s="10"/>
      <c r="AK1390" s="10"/>
      <c r="AL1390" s="10"/>
      <c r="AM1390" s="10"/>
      <c r="AN1390" s="10"/>
      <c r="AO1390" s="10"/>
      <c r="AP1390" s="10"/>
      <c r="AQ1390" s="10"/>
      <c r="AR1390" s="10"/>
      <c r="AS1390" s="10"/>
      <c r="AT1390" s="10"/>
      <c r="AU1390" s="10"/>
    </row>
    <row r="1391" spans="1:47" x14ac:dyDescent="0.2">
      <c r="A1391" s="125">
        <f t="shared" si="1629"/>
        <v>45355</v>
      </c>
      <c r="B1391" s="123">
        <f t="shared" si="1613"/>
        <v>364.5345466</v>
      </c>
      <c r="C1391" s="3">
        <f t="shared" si="1614"/>
        <v>362.33098584000004</v>
      </c>
      <c r="D1391" s="126">
        <f t="shared" si="1615"/>
        <v>1088.3119999999999</v>
      </c>
      <c r="E1391" s="175">
        <f>IF(DAY(A1390)=$A$7,VLOOKUP(A1390,[1]A!$A$15:$C$500,3),E1390)</f>
        <v>1091.25</v>
      </c>
      <c r="F1391" s="127">
        <f t="shared" si="1616"/>
        <v>45315</v>
      </c>
      <c r="G1391" s="122">
        <f t="shared" si="1617"/>
        <v>2.6995934989231252E-3</v>
      </c>
      <c r="H1391" s="128">
        <f t="shared" si="1618"/>
        <v>10</v>
      </c>
      <c r="I1391" s="128">
        <f t="shared" si="1619"/>
        <v>29</v>
      </c>
      <c r="J1391" s="123">
        <f t="shared" si="1620"/>
        <v>1.0009300722979282</v>
      </c>
      <c r="K1391" s="123">
        <v>1</v>
      </c>
      <c r="L1391" s="123">
        <f t="shared" si="1621"/>
        <v>1.0009300699999999</v>
      </c>
      <c r="M1391" s="123">
        <f t="shared" si="1622"/>
        <v>362.66797902000002</v>
      </c>
      <c r="N1391" s="27">
        <f t="shared" si="1631"/>
        <v>0</v>
      </c>
      <c r="O1391" s="122">
        <f t="shared" si="1632"/>
        <v>0</v>
      </c>
      <c r="P1391" s="123">
        <f t="shared" si="1623"/>
        <v>0</v>
      </c>
      <c r="Q1391" s="122">
        <f t="shared" si="1630"/>
        <v>0.1956</v>
      </c>
      <c r="R1391" s="130">
        <f t="shared" si="1624"/>
        <v>1.0051467670000001</v>
      </c>
      <c r="S1391" s="123">
        <f t="shared" si="1625"/>
        <v>1.8665675799999999</v>
      </c>
      <c r="T1391" s="123">
        <f t="shared" si="1626"/>
        <v>0</v>
      </c>
      <c r="U1391" s="131" t="str">
        <f t="shared" si="1612"/>
        <v>J=</v>
      </c>
      <c r="V1391" s="140">
        <f t="shared" si="1627"/>
        <v>45374</v>
      </c>
      <c r="W1391" s="4"/>
      <c r="X1391" s="4"/>
      <c r="Y1391" s="4"/>
      <c r="AD1391" s="5"/>
      <c r="AI1391" s="10"/>
      <c r="AJ1391" s="10"/>
      <c r="AK1391" s="10"/>
      <c r="AL1391" s="10"/>
      <c r="AM1391" s="10"/>
      <c r="AN1391" s="10"/>
      <c r="AO1391" s="10"/>
      <c r="AP1391" s="10"/>
      <c r="AQ1391" s="10"/>
      <c r="AR1391" s="10"/>
      <c r="AS1391" s="10"/>
      <c r="AT1391" s="10"/>
      <c r="AU1391" s="10"/>
    </row>
    <row r="1392" spans="1:47" x14ac:dyDescent="0.2">
      <c r="A1392" s="125">
        <f t="shared" si="1629"/>
        <v>45356</v>
      </c>
      <c r="B1392" s="123">
        <f t="shared" si="1613"/>
        <v>364.7556366</v>
      </c>
      <c r="C1392" s="3">
        <f t="shared" si="1614"/>
        <v>362.33098584000004</v>
      </c>
      <c r="D1392" s="126">
        <f t="shared" si="1615"/>
        <v>1088.3119999999999</v>
      </c>
      <c r="E1392" s="175">
        <f>IF(DAY(A1391)=$A$7,VLOOKUP(A1391,[1]A!$A$15:$C$500,3),E1391)</f>
        <v>1091.25</v>
      </c>
      <c r="F1392" s="127">
        <f t="shared" si="1616"/>
        <v>45315</v>
      </c>
      <c r="G1392" s="122">
        <f t="shared" si="1617"/>
        <v>2.6995934989231252E-3</v>
      </c>
      <c r="H1392" s="128">
        <f t="shared" si="1618"/>
        <v>11</v>
      </c>
      <c r="I1392" s="128">
        <f t="shared" si="1619"/>
        <v>29</v>
      </c>
      <c r="J1392" s="123">
        <f t="shared" si="1620"/>
        <v>1.0010231270913483</v>
      </c>
      <c r="K1392" s="123">
        <v>1</v>
      </c>
      <c r="L1392" s="123">
        <f t="shared" si="1621"/>
        <v>1.0010231199999999</v>
      </c>
      <c r="M1392" s="123">
        <f t="shared" si="1622"/>
        <v>362.70169391000002</v>
      </c>
      <c r="N1392" s="27">
        <f t="shared" si="1631"/>
        <v>0</v>
      </c>
      <c r="O1392" s="122">
        <f t="shared" si="1632"/>
        <v>0</v>
      </c>
      <c r="P1392" s="123">
        <f t="shared" si="1623"/>
        <v>0</v>
      </c>
      <c r="Q1392" s="122">
        <f t="shared" si="1630"/>
        <v>0.1956</v>
      </c>
      <c r="R1392" s="130">
        <f t="shared" si="1624"/>
        <v>1.005662898</v>
      </c>
      <c r="S1392" s="123">
        <f t="shared" si="1625"/>
        <v>2.05394269</v>
      </c>
      <c r="T1392" s="123">
        <f t="shared" si="1626"/>
        <v>0</v>
      </c>
      <c r="U1392" s="131" t="str">
        <f t="shared" ref="U1392:U1455" si="1633">U1391</f>
        <v>J=</v>
      </c>
      <c r="V1392" s="140">
        <f t="shared" si="1627"/>
        <v>45374</v>
      </c>
      <c r="W1392" s="4"/>
      <c r="X1392" s="4"/>
      <c r="Y1392" s="4"/>
      <c r="AD1392" s="5"/>
      <c r="AI1392" s="10"/>
      <c r="AJ1392" s="10"/>
      <c r="AK1392" s="10"/>
      <c r="AL1392" s="10"/>
      <c r="AM1392" s="10"/>
      <c r="AN1392" s="10"/>
      <c r="AO1392" s="10"/>
      <c r="AP1392" s="10"/>
      <c r="AQ1392" s="10"/>
      <c r="AR1392" s="10"/>
      <c r="AS1392" s="10"/>
      <c r="AT1392" s="10"/>
      <c r="AU1392" s="10"/>
    </row>
    <row r="1393" spans="1:47" x14ac:dyDescent="0.2">
      <c r="A1393" s="125">
        <f t="shared" si="1629"/>
        <v>45357</v>
      </c>
      <c r="B1393" s="123">
        <f t="shared" ref="B1393:B1447" si="1634">(M1393+S1393)</f>
        <v>364.97686519999996</v>
      </c>
      <c r="C1393" s="3">
        <f t="shared" ref="C1393:C1447" si="1635">IF(N1392&gt;0,M1392-P1392,C1392)</f>
        <v>362.33098584000004</v>
      </c>
      <c r="D1393" s="126">
        <f t="shared" ref="D1393:D1447" si="1636">IF(E1393=E1392,D1392,E1392)</f>
        <v>1088.3119999999999</v>
      </c>
      <c r="E1393" s="175">
        <f>IF(DAY(A1392)=$A$7,VLOOKUP(A1392,[1]A!$A$15:$C$500,3),E1392)</f>
        <v>1091.25</v>
      </c>
      <c r="F1393" s="127">
        <f t="shared" ref="F1393:F1447" si="1637">IF(D1393=D1392,F1392,EDATE(A1393,-1))</f>
        <v>45315</v>
      </c>
      <c r="G1393" s="122">
        <f t="shared" ref="G1393:G1447" si="1638">(E1393/D1393)-1</f>
        <v>2.6995934989231252E-3</v>
      </c>
      <c r="H1393" s="128">
        <f t="shared" ref="H1393:H1447" si="1639">IF(DAY(A1393)=A$7+1,1,H1392+1)</f>
        <v>12</v>
      </c>
      <c r="I1393" s="128">
        <f t="shared" ref="I1393:I1447" si="1640">IF(DAY(A1393)=A$7+1,DAY(EOMONTH(A1393,0)),I1392)</f>
        <v>29</v>
      </c>
      <c r="J1393" s="123">
        <f t="shared" ref="J1393:J1447" si="1641">IF(E1393&gt;D1393,((E1393/D1393)^(H1393/I1393)),1)</f>
        <v>1.0011161905359167</v>
      </c>
      <c r="K1393" s="123">
        <v>1</v>
      </c>
      <c r="L1393" s="123">
        <f t="shared" ref="L1393:L1447" si="1642">TRUNC(J1393*K1393,8)</f>
        <v>1.0011161900000001</v>
      </c>
      <c r="M1393" s="123">
        <f t="shared" ref="M1393:M1447" si="1643">TRUNC(C1393*L1393,8)</f>
        <v>362.73541605999998</v>
      </c>
      <c r="N1393" s="27">
        <f t="shared" si="1631"/>
        <v>0</v>
      </c>
      <c r="O1393" s="122">
        <f t="shared" si="1632"/>
        <v>0</v>
      </c>
      <c r="P1393" s="123">
        <f t="shared" ref="P1393:P1447" si="1644">IF(O1393&gt;0,TRUNC(O1393*M1393,8),0)</f>
        <v>0</v>
      </c>
      <c r="Q1393" s="122">
        <f t="shared" si="1630"/>
        <v>0.1956</v>
      </c>
      <c r="R1393" s="130">
        <f t="shared" ref="R1393:R1447" si="1645">ROUND((1+Q1393)^(1/12)^(H1393/I1393),9)</f>
        <v>1.0061792949999999</v>
      </c>
      <c r="S1393" s="123">
        <f t="shared" ref="S1393:S1447" si="1646">TRUNC(M1393*(R1393-1),8)</f>
        <v>2.2414491399999998</v>
      </c>
      <c r="T1393" s="123">
        <f t="shared" ref="T1393:T1447" si="1647">IF(N1393&gt;0,P1393+S1393,0)</f>
        <v>0</v>
      </c>
      <c r="U1393" s="131" t="str">
        <f t="shared" si="1633"/>
        <v>J=</v>
      </c>
      <c r="V1393" s="140">
        <f t="shared" ref="V1393:V1447" si="1648">VLOOKUP(A1392,$Y$10:$AG$60,9)</f>
        <v>45374</v>
      </c>
      <c r="W1393" s="4"/>
      <c r="X1393" s="4"/>
      <c r="Y1393" s="4"/>
      <c r="AD1393" s="5"/>
      <c r="AI1393" s="10"/>
      <c r="AJ1393" s="10"/>
      <c r="AK1393" s="10"/>
      <c r="AL1393" s="10"/>
      <c r="AM1393" s="10"/>
      <c r="AN1393" s="10"/>
      <c r="AO1393" s="10"/>
      <c r="AP1393" s="10"/>
      <c r="AQ1393" s="10"/>
      <c r="AR1393" s="10"/>
      <c r="AS1393" s="10"/>
      <c r="AT1393" s="10"/>
      <c r="AU1393" s="10"/>
    </row>
    <row r="1394" spans="1:47" x14ac:dyDescent="0.2">
      <c r="A1394" s="125">
        <f t="shared" si="1629"/>
        <v>45358</v>
      </c>
      <c r="B1394" s="123">
        <f t="shared" si="1634"/>
        <v>365.19822438</v>
      </c>
      <c r="C1394" s="3">
        <f t="shared" si="1635"/>
        <v>362.33098584000004</v>
      </c>
      <c r="D1394" s="126">
        <f t="shared" si="1636"/>
        <v>1088.3119999999999</v>
      </c>
      <c r="E1394" s="175">
        <f>IF(DAY(A1393)=$A$7,VLOOKUP(A1393,[1]A!$A$15:$C$500,3),E1393)</f>
        <v>1091.25</v>
      </c>
      <c r="F1394" s="127">
        <f t="shared" si="1637"/>
        <v>45315</v>
      </c>
      <c r="G1394" s="122">
        <f t="shared" si="1638"/>
        <v>2.6995934989231252E-3</v>
      </c>
      <c r="H1394" s="128">
        <f t="shared" si="1639"/>
        <v>13</v>
      </c>
      <c r="I1394" s="128">
        <f t="shared" si="1640"/>
        <v>29</v>
      </c>
      <c r="J1394" s="123">
        <f t="shared" si="1641"/>
        <v>1.0012092626324378</v>
      </c>
      <c r="K1394" s="123">
        <v>1</v>
      </c>
      <c r="L1394" s="123">
        <f t="shared" si="1642"/>
        <v>1.00120926</v>
      </c>
      <c r="M1394" s="123">
        <f t="shared" si="1643"/>
        <v>362.76913819999999</v>
      </c>
      <c r="N1394" s="27">
        <f t="shared" si="1631"/>
        <v>0</v>
      </c>
      <c r="O1394" s="122">
        <f t="shared" si="1632"/>
        <v>0</v>
      </c>
      <c r="P1394" s="123">
        <f t="shared" si="1644"/>
        <v>0</v>
      </c>
      <c r="Q1394" s="122">
        <f t="shared" si="1630"/>
        <v>0.1956</v>
      </c>
      <c r="R1394" s="130">
        <f t="shared" si="1645"/>
        <v>1.0066959559999999</v>
      </c>
      <c r="S1394" s="123">
        <f t="shared" si="1646"/>
        <v>2.4290861800000001</v>
      </c>
      <c r="T1394" s="123">
        <f t="shared" si="1647"/>
        <v>0</v>
      </c>
      <c r="U1394" s="131" t="str">
        <f t="shared" si="1633"/>
        <v>J=</v>
      </c>
      <c r="V1394" s="140">
        <f t="shared" si="1648"/>
        <v>45374</v>
      </c>
      <c r="W1394" s="4"/>
      <c r="X1394" s="4"/>
      <c r="Y1394" s="4"/>
      <c r="AD1394" s="5"/>
      <c r="AI1394" s="10"/>
      <c r="AJ1394" s="10"/>
      <c r="AK1394" s="10"/>
      <c r="AL1394" s="10"/>
      <c r="AM1394" s="10"/>
      <c r="AN1394" s="10"/>
      <c r="AO1394" s="10"/>
      <c r="AP1394" s="10"/>
      <c r="AQ1394" s="10"/>
      <c r="AR1394" s="10"/>
      <c r="AS1394" s="10"/>
      <c r="AT1394" s="10"/>
      <c r="AU1394" s="10"/>
    </row>
    <row r="1395" spans="1:47" x14ac:dyDescent="0.2">
      <c r="A1395" s="125">
        <f t="shared" si="1629"/>
        <v>45359</v>
      </c>
      <c r="B1395" s="123">
        <f t="shared" si="1634"/>
        <v>365.41971856999999</v>
      </c>
      <c r="C1395" s="3">
        <f t="shared" si="1635"/>
        <v>362.33098584000004</v>
      </c>
      <c r="D1395" s="126">
        <f t="shared" si="1636"/>
        <v>1088.3119999999999</v>
      </c>
      <c r="E1395" s="175">
        <f>IF(DAY(A1394)=$A$7,VLOOKUP(A1394,[1]A!$A$15:$C$500,3),E1394)</f>
        <v>1091.25</v>
      </c>
      <c r="F1395" s="127">
        <f t="shared" si="1637"/>
        <v>45315</v>
      </c>
      <c r="G1395" s="122">
        <f t="shared" si="1638"/>
        <v>2.6995934989231252E-3</v>
      </c>
      <c r="H1395" s="128">
        <f t="shared" si="1639"/>
        <v>14</v>
      </c>
      <c r="I1395" s="128">
        <f t="shared" si="1640"/>
        <v>29</v>
      </c>
      <c r="J1395" s="123">
        <f t="shared" si="1641"/>
        <v>1.0013023433817159</v>
      </c>
      <c r="K1395" s="123">
        <v>1</v>
      </c>
      <c r="L1395" s="123">
        <f t="shared" si="1642"/>
        <v>1.0013023400000001</v>
      </c>
      <c r="M1395" s="123">
        <f t="shared" si="1643"/>
        <v>362.80286396999998</v>
      </c>
      <c r="N1395" s="27">
        <f t="shared" si="1631"/>
        <v>0</v>
      </c>
      <c r="O1395" s="122">
        <f t="shared" si="1632"/>
        <v>0</v>
      </c>
      <c r="P1395" s="123">
        <f t="shared" si="1644"/>
        <v>0</v>
      </c>
      <c r="Q1395" s="122">
        <f t="shared" si="1630"/>
        <v>0.1956</v>
      </c>
      <c r="R1395" s="130">
        <f t="shared" si="1645"/>
        <v>1.007212883</v>
      </c>
      <c r="S1395" s="123">
        <f t="shared" si="1646"/>
        <v>2.6168545999999999</v>
      </c>
      <c r="T1395" s="123">
        <f t="shared" si="1647"/>
        <v>0</v>
      </c>
      <c r="U1395" s="131" t="str">
        <f t="shared" si="1633"/>
        <v>J=</v>
      </c>
      <c r="V1395" s="140">
        <f t="shared" si="1648"/>
        <v>45374</v>
      </c>
      <c r="W1395" s="4"/>
      <c r="X1395" s="4"/>
      <c r="Y1395" s="4"/>
      <c r="AD1395" s="5"/>
      <c r="AI1395" s="10"/>
      <c r="AJ1395" s="10"/>
      <c r="AK1395" s="10"/>
      <c r="AL1395" s="10"/>
      <c r="AM1395" s="10"/>
      <c r="AN1395" s="10"/>
      <c r="AO1395" s="10"/>
      <c r="AP1395" s="10"/>
      <c r="AQ1395" s="10"/>
      <c r="AR1395" s="10"/>
      <c r="AS1395" s="10"/>
      <c r="AT1395" s="10"/>
      <c r="AU1395" s="10"/>
    </row>
    <row r="1396" spans="1:47" x14ac:dyDescent="0.2">
      <c r="A1396" s="125">
        <f t="shared" si="1629"/>
        <v>45360</v>
      </c>
      <c r="B1396" s="123">
        <f t="shared" si="1634"/>
        <v>365.64134743</v>
      </c>
      <c r="C1396" s="3">
        <f t="shared" si="1635"/>
        <v>362.33098584000004</v>
      </c>
      <c r="D1396" s="126">
        <f t="shared" si="1636"/>
        <v>1088.3119999999999</v>
      </c>
      <c r="E1396" s="175">
        <f>IF(DAY(A1395)=$A$7,VLOOKUP(A1395,[1]A!$A$15:$C$500,3),E1395)</f>
        <v>1091.25</v>
      </c>
      <c r="F1396" s="127">
        <f t="shared" si="1637"/>
        <v>45315</v>
      </c>
      <c r="G1396" s="122">
        <f t="shared" si="1638"/>
        <v>2.6995934989231252E-3</v>
      </c>
      <c r="H1396" s="128">
        <f t="shared" si="1639"/>
        <v>15</v>
      </c>
      <c r="I1396" s="128">
        <f t="shared" si="1640"/>
        <v>29</v>
      </c>
      <c r="J1396" s="123">
        <f t="shared" si="1641"/>
        <v>1.0013954327845556</v>
      </c>
      <c r="K1396" s="123">
        <v>1</v>
      </c>
      <c r="L1396" s="123">
        <f t="shared" si="1642"/>
        <v>1.0013954300000001</v>
      </c>
      <c r="M1396" s="123">
        <f t="shared" si="1643"/>
        <v>362.83659335999999</v>
      </c>
      <c r="N1396" s="27">
        <f t="shared" si="1631"/>
        <v>0</v>
      </c>
      <c r="O1396" s="122">
        <f t="shared" si="1632"/>
        <v>0</v>
      </c>
      <c r="P1396" s="123">
        <f t="shared" si="1644"/>
        <v>0</v>
      </c>
      <c r="Q1396" s="122">
        <f t="shared" si="1630"/>
        <v>0.1956</v>
      </c>
      <c r="R1396" s="130">
        <f t="shared" si="1645"/>
        <v>1.007730075</v>
      </c>
      <c r="S1396" s="123">
        <f t="shared" si="1646"/>
        <v>2.80475407</v>
      </c>
      <c r="T1396" s="123">
        <f t="shared" si="1647"/>
        <v>0</v>
      </c>
      <c r="U1396" s="131" t="str">
        <f t="shared" si="1633"/>
        <v>J=</v>
      </c>
      <c r="V1396" s="140">
        <f t="shared" si="1648"/>
        <v>45374</v>
      </c>
      <c r="W1396" s="4"/>
      <c r="X1396" s="4"/>
      <c r="Y1396" s="4"/>
      <c r="AD1396" s="5"/>
      <c r="AI1396" s="10"/>
      <c r="AJ1396" s="10"/>
      <c r="AK1396" s="10"/>
      <c r="AL1396" s="10"/>
      <c r="AM1396" s="10"/>
      <c r="AN1396" s="10"/>
      <c r="AO1396" s="10"/>
      <c r="AP1396" s="10"/>
      <c r="AQ1396" s="10"/>
      <c r="AR1396" s="10"/>
      <c r="AS1396" s="10"/>
      <c r="AT1396" s="10"/>
      <c r="AU1396" s="10"/>
    </row>
    <row r="1397" spans="1:47" x14ac:dyDescent="0.2">
      <c r="A1397" s="125">
        <f t="shared" si="1629"/>
        <v>45361</v>
      </c>
      <c r="B1397" s="123">
        <f t="shared" si="1634"/>
        <v>365.86311137000001</v>
      </c>
      <c r="C1397" s="3">
        <f t="shared" si="1635"/>
        <v>362.33098584000004</v>
      </c>
      <c r="D1397" s="126">
        <f t="shared" si="1636"/>
        <v>1088.3119999999999</v>
      </c>
      <c r="E1397" s="175">
        <f>IF(DAY(A1396)=$A$7,VLOOKUP(A1396,[1]A!$A$15:$C$500,3),E1396)</f>
        <v>1091.25</v>
      </c>
      <c r="F1397" s="127">
        <f t="shared" si="1637"/>
        <v>45315</v>
      </c>
      <c r="G1397" s="122">
        <f t="shared" si="1638"/>
        <v>2.6995934989231252E-3</v>
      </c>
      <c r="H1397" s="128">
        <f t="shared" si="1639"/>
        <v>16</v>
      </c>
      <c r="I1397" s="128">
        <f t="shared" si="1640"/>
        <v>29</v>
      </c>
      <c r="J1397" s="123">
        <f t="shared" si="1641"/>
        <v>1.0014885308417611</v>
      </c>
      <c r="K1397" s="123">
        <v>1</v>
      </c>
      <c r="L1397" s="123">
        <f t="shared" si="1642"/>
        <v>1.00148853</v>
      </c>
      <c r="M1397" s="123">
        <f t="shared" si="1643"/>
        <v>362.87032637999999</v>
      </c>
      <c r="N1397" s="27">
        <f t="shared" si="1631"/>
        <v>0</v>
      </c>
      <c r="O1397" s="122">
        <f t="shared" si="1632"/>
        <v>0</v>
      </c>
      <c r="P1397" s="123">
        <f t="shared" si="1644"/>
        <v>0</v>
      </c>
      <c r="Q1397" s="122">
        <f t="shared" si="1630"/>
        <v>0.1956</v>
      </c>
      <c r="R1397" s="130">
        <f t="shared" si="1645"/>
        <v>1.008247533</v>
      </c>
      <c r="S1397" s="123">
        <f t="shared" si="1646"/>
        <v>2.9927849900000001</v>
      </c>
      <c r="T1397" s="123">
        <f t="shared" si="1647"/>
        <v>0</v>
      </c>
      <c r="U1397" s="131" t="str">
        <f t="shared" si="1633"/>
        <v>J=</v>
      </c>
      <c r="V1397" s="140">
        <f t="shared" si="1648"/>
        <v>45374</v>
      </c>
      <c r="W1397" s="4"/>
      <c r="X1397" s="4"/>
      <c r="Y1397" s="4"/>
      <c r="AD1397" s="5"/>
      <c r="AI1397" s="10"/>
      <c r="AJ1397" s="10"/>
      <c r="AK1397" s="10"/>
      <c r="AL1397" s="10"/>
      <c r="AM1397" s="10"/>
      <c r="AN1397" s="10"/>
      <c r="AO1397" s="10"/>
      <c r="AP1397" s="10"/>
      <c r="AQ1397" s="10"/>
      <c r="AR1397" s="10"/>
      <c r="AS1397" s="10"/>
      <c r="AT1397" s="10"/>
      <c r="AU1397" s="10"/>
    </row>
    <row r="1398" spans="1:47" x14ac:dyDescent="0.2">
      <c r="A1398" s="125">
        <f t="shared" si="1629"/>
        <v>45362</v>
      </c>
      <c r="B1398" s="123">
        <f t="shared" si="1634"/>
        <v>366.08500672999998</v>
      </c>
      <c r="C1398" s="3">
        <f t="shared" si="1635"/>
        <v>362.33098584000004</v>
      </c>
      <c r="D1398" s="126">
        <f t="shared" si="1636"/>
        <v>1088.3119999999999</v>
      </c>
      <c r="E1398" s="175">
        <f>IF(DAY(A1397)=$A$7,VLOOKUP(A1397,[1]A!$A$15:$C$500,3),E1397)</f>
        <v>1091.25</v>
      </c>
      <c r="F1398" s="127">
        <f t="shared" si="1637"/>
        <v>45315</v>
      </c>
      <c r="G1398" s="122">
        <f t="shared" si="1638"/>
        <v>2.6995934989231252E-3</v>
      </c>
      <c r="H1398" s="128">
        <f t="shared" si="1639"/>
        <v>17</v>
      </c>
      <c r="I1398" s="128">
        <f t="shared" si="1640"/>
        <v>29</v>
      </c>
      <c r="J1398" s="123">
        <f t="shared" si="1641"/>
        <v>1.0015816375541373</v>
      </c>
      <c r="K1398" s="123">
        <v>1</v>
      </c>
      <c r="L1398" s="123">
        <f t="shared" si="1642"/>
        <v>1.00158163</v>
      </c>
      <c r="M1398" s="123">
        <f t="shared" si="1643"/>
        <v>362.90405938999999</v>
      </c>
      <c r="N1398" s="27">
        <f t="shared" si="1631"/>
        <v>0</v>
      </c>
      <c r="O1398" s="122">
        <f t="shared" si="1632"/>
        <v>0</v>
      </c>
      <c r="P1398" s="123">
        <f t="shared" si="1644"/>
        <v>0</v>
      </c>
      <c r="Q1398" s="122">
        <f t="shared" si="1630"/>
        <v>0.1956</v>
      </c>
      <c r="R1398" s="130">
        <f t="shared" si="1645"/>
        <v>1.0087652570000001</v>
      </c>
      <c r="S1398" s="123">
        <f t="shared" si="1646"/>
        <v>3.1809473399999999</v>
      </c>
      <c r="T1398" s="123">
        <f t="shared" si="1647"/>
        <v>0</v>
      </c>
      <c r="U1398" s="131" t="str">
        <f t="shared" si="1633"/>
        <v>J=</v>
      </c>
      <c r="V1398" s="140">
        <f t="shared" si="1648"/>
        <v>45374</v>
      </c>
      <c r="W1398" s="4"/>
      <c r="X1398" s="4"/>
      <c r="Y1398" s="4"/>
      <c r="AD1398" s="5"/>
      <c r="AI1398" s="10"/>
      <c r="AJ1398" s="10"/>
      <c r="AK1398" s="10"/>
      <c r="AL1398" s="10"/>
      <c r="AM1398" s="10"/>
      <c r="AN1398" s="10"/>
      <c r="AO1398" s="10"/>
      <c r="AP1398" s="10"/>
      <c r="AQ1398" s="10"/>
      <c r="AR1398" s="10"/>
      <c r="AS1398" s="10"/>
      <c r="AT1398" s="10"/>
      <c r="AU1398" s="10"/>
    </row>
    <row r="1399" spans="1:47" x14ac:dyDescent="0.2">
      <c r="A1399" s="125">
        <f t="shared" si="1629"/>
        <v>45363</v>
      </c>
      <c r="B1399" s="123">
        <f t="shared" si="1634"/>
        <v>366.30704051999999</v>
      </c>
      <c r="C1399" s="3">
        <f t="shared" si="1635"/>
        <v>362.33098584000004</v>
      </c>
      <c r="D1399" s="126">
        <f t="shared" si="1636"/>
        <v>1088.3119999999999</v>
      </c>
      <c r="E1399" s="175">
        <f>IF(DAY(A1398)=$A$7,VLOOKUP(A1398,[1]A!$A$15:$C$500,3),E1398)</f>
        <v>1091.25</v>
      </c>
      <c r="F1399" s="127">
        <f t="shared" si="1637"/>
        <v>45315</v>
      </c>
      <c r="G1399" s="122">
        <f t="shared" si="1638"/>
        <v>2.6995934989231252E-3</v>
      </c>
      <c r="H1399" s="128">
        <f t="shared" si="1639"/>
        <v>18</v>
      </c>
      <c r="I1399" s="128">
        <f t="shared" si="1640"/>
        <v>29</v>
      </c>
      <c r="J1399" s="123">
        <f t="shared" si="1641"/>
        <v>1.0016747529224885</v>
      </c>
      <c r="K1399" s="123">
        <v>1</v>
      </c>
      <c r="L1399" s="123">
        <f t="shared" si="1642"/>
        <v>1.0016747500000001</v>
      </c>
      <c r="M1399" s="123">
        <f t="shared" si="1643"/>
        <v>362.93779964999999</v>
      </c>
      <c r="N1399" s="27">
        <f t="shared" si="1631"/>
        <v>0</v>
      </c>
      <c r="O1399" s="122">
        <f t="shared" si="1632"/>
        <v>0</v>
      </c>
      <c r="P1399" s="123">
        <f t="shared" si="1644"/>
        <v>0</v>
      </c>
      <c r="Q1399" s="122">
        <f t="shared" si="1630"/>
        <v>0.1956</v>
      </c>
      <c r="R1399" s="130">
        <f t="shared" si="1645"/>
        <v>1.0092832460000001</v>
      </c>
      <c r="S1399" s="123">
        <f t="shared" si="1646"/>
        <v>3.3692408700000001</v>
      </c>
      <c r="T1399" s="123">
        <f t="shared" si="1647"/>
        <v>0</v>
      </c>
      <c r="U1399" s="131" t="str">
        <f t="shared" si="1633"/>
        <v>J=</v>
      </c>
      <c r="V1399" s="140">
        <f t="shared" si="1648"/>
        <v>45374</v>
      </c>
      <c r="W1399" s="4"/>
      <c r="X1399" s="4"/>
      <c r="Y1399" s="4"/>
      <c r="AD1399" s="5"/>
      <c r="AI1399" s="10"/>
      <c r="AJ1399" s="10"/>
      <c r="AK1399" s="10"/>
      <c r="AL1399" s="10"/>
      <c r="AM1399" s="10"/>
      <c r="AN1399" s="10"/>
      <c r="AO1399" s="10"/>
      <c r="AP1399" s="10"/>
      <c r="AQ1399" s="10"/>
      <c r="AR1399" s="10"/>
      <c r="AS1399" s="10"/>
      <c r="AT1399" s="10"/>
      <c r="AU1399" s="10"/>
    </row>
    <row r="1400" spans="1:47" x14ac:dyDescent="0.2">
      <c r="A1400" s="125">
        <f t="shared" si="1629"/>
        <v>45364</v>
      </c>
      <c r="B1400" s="123">
        <f t="shared" si="1634"/>
        <v>366.52920618000002</v>
      </c>
      <c r="C1400" s="3">
        <f t="shared" si="1635"/>
        <v>362.33098584000004</v>
      </c>
      <c r="D1400" s="126">
        <f t="shared" si="1636"/>
        <v>1088.3119999999999</v>
      </c>
      <c r="E1400" s="175">
        <f>IF(DAY(A1399)=$A$7,VLOOKUP(A1399,[1]A!$A$15:$C$500,3),E1399)</f>
        <v>1091.25</v>
      </c>
      <c r="F1400" s="127">
        <f t="shared" si="1637"/>
        <v>45315</v>
      </c>
      <c r="G1400" s="122">
        <f t="shared" si="1638"/>
        <v>2.6995934989231252E-3</v>
      </c>
      <c r="H1400" s="128">
        <f t="shared" si="1639"/>
        <v>19</v>
      </c>
      <c r="I1400" s="128">
        <f t="shared" si="1640"/>
        <v>29</v>
      </c>
      <c r="J1400" s="123">
        <f t="shared" si="1641"/>
        <v>1.0017678769476197</v>
      </c>
      <c r="K1400" s="123">
        <v>1</v>
      </c>
      <c r="L1400" s="123">
        <f t="shared" si="1642"/>
        <v>1.0017678699999999</v>
      </c>
      <c r="M1400" s="123">
        <f t="shared" si="1643"/>
        <v>362.97153990999999</v>
      </c>
      <c r="N1400" s="27">
        <f t="shared" si="1631"/>
        <v>0</v>
      </c>
      <c r="O1400" s="122">
        <f t="shared" si="1632"/>
        <v>0</v>
      </c>
      <c r="P1400" s="123">
        <f t="shared" si="1644"/>
        <v>0</v>
      </c>
      <c r="Q1400" s="122">
        <f t="shared" si="1630"/>
        <v>0.1956</v>
      </c>
      <c r="R1400" s="130">
        <f t="shared" si="1645"/>
        <v>1.009801502</v>
      </c>
      <c r="S1400" s="123">
        <f t="shared" si="1646"/>
        <v>3.5576662699999999</v>
      </c>
      <c r="T1400" s="123">
        <f t="shared" si="1647"/>
        <v>0</v>
      </c>
      <c r="U1400" s="131" t="str">
        <f t="shared" si="1633"/>
        <v>J=</v>
      </c>
      <c r="V1400" s="140">
        <f t="shared" si="1648"/>
        <v>45374</v>
      </c>
      <c r="W1400" s="4"/>
      <c r="X1400" s="4"/>
      <c r="Y1400" s="4"/>
      <c r="AD1400" s="5"/>
      <c r="AI1400" s="10"/>
      <c r="AJ1400" s="10"/>
      <c r="AK1400" s="10"/>
      <c r="AL1400" s="10"/>
      <c r="AM1400" s="10"/>
      <c r="AN1400" s="10"/>
      <c r="AO1400" s="10"/>
      <c r="AP1400" s="10"/>
      <c r="AQ1400" s="10"/>
      <c r="AR1400" s="10"/>
      <c r="AS1400" s="10"/>
      <c r="AT1400" s="10"/>
      <c r="AU1400" s="10"/>
    </row>
    <row r="1401" spans="1:47" x14ac:dyDescent="0.2">
      <c r="A1401" s="125">
        <f t="shared" si="1629"/>
        <v>45365</v>
      </c>
      <c r="B1401" s="123">
        <f t="shared" si="1634"/>
        <v>366.75150666999997</v>
      </c>
      <c r="C1401" s="3">
        <f t="shared" si="1635"/>
        <v>362.33098584000004</v>
      </c>
      <c r="D1401" s="126">
        <f t="shared" si="1636"/>
        <v>1088.3119999999999</v>
      </c>
      <c r="E1401" s="175">
        <f>IF(DAY(A1400)=$A$7,VLOOKUP(A1400,[1]A!$A$15:$C$500,3),E1400)</f>
        <v>1091.25</v>
      </c>
      <c r="F1401" s="127">
        <f t="shared" si="1637"/>
        <v>45315</v>
      </c>
      <c r="G1401" s="122">
        <f t="shared" si="1638"/>
        <v>2.6995934989231252E-3</v>
      </c>
      <c r="H1401" s="128">
        <f t="shared" si="1639"/>
        <v>20</v>
      </c>
      <c r="I1401" s="128">
        <f t="shared" si="1640"/>
        <v>29</v>
      </c>
      <c r="J1401" s="123">
        <f t="shared" si="1641"/>
        <v>1.0018610096303358</v>
      </c>
      <c r="K1401" s="123">
        <v>1</v>
      </c>
      <c r="L1401" s="123">
        <f t="shared" si="1642"/>
        <v>1.0018609999999999</v>
      </c>
      <c r="M1401" s="123">
        <f t="shared" si="1643"/>
        <v>363.00528379999997</v>
      </c>
      <c r="N1401" s="27">
        <f t="shared" si="1631"/>
        <v>0</v>
      </c>
      <c r="O1401" s="122">
        <f t="shared" si="1632"/>
        <v>0</v>
      </c>
      <c r="P1401" s="123">
        <f t="shared" si="1644"/>
        <v>0</v>
      </c>
      <c r="Q1401" s="122">
        <f t="shared" si="1630"/>
        <v>0.1956</v>
      </c>
      <c r="R1401" s="130">
        <f t="shared" si="1645"/>
        <v>1.010320023</v>
      </c>
      <c r="S1401" s="123">
        <f t="shared" si="1646"/>
        <v>3.74622287</v>
      </c>
      <c r="T1401" s="123">
        <f t="shared" si="1647"/>
        <v>0</v>
      </c>
      <c r="U1401" s="131" t="str">
        <f t="shared" si="1633"/>
        <v>J=</v>
      </c>
      <c r="V1401" s="140">
        <f t="shared" si="1648"/>
        <v>45374</v>
      </c>
      <c r="W1401" s="4"/>
      <c r="X1401" s="4"/>
      <c r="Y1401" s="4"/>
      <c r="AD1401" s="5"/>
      <c r="AI1401" s="10"/>
      <c r="AJ1401" s="10"/>
      <c r="AK1401" s="10"/>
      <c r="AL1401" s="10"/>
      <c r="AM1401" s="10"/>
      <c r="AN1401" s="10"/>
      <c r="AO1401" s="10"/>
      <c r="AP1401" s="10"/>
      <c r="AQ1401" s="10"/>
      <c r="AR1401" s="10"/>
      <c r="AS1401" s="10"/>
      <c r="AT1401" s="10"/>
      <c r="AU1401" s="10"/>
    </row>
    <row r="1402" spans="1:47" x14ac:dyDescent="0.2">
      <c r="A1402" s="125">
        <f t="shared" si="1629"/>
        <v>45366</v>
      </c>
      <c r="B1402" s="123">
        <f t="shared" si="1634"/>
        <v>366.97394641</v>
      </c>
      <c r="C1402" s="3">
        <f t="shared" si="1635"/>
        <v>362.33098584000004</v>
      </c>
      <c r="D1402" s="126">
        <f t="shared" si="1636"/>
        <v>1088.3119999999999</v>
      </c>
      <c r="E1402" s="175">
        <f>IF(DAY(A1401)=$A$7,VLOOKUP(A1401,[1]A!$A$15:$C$500,3),E1401)</f>
        <v>1091.25</v>
      </c>
      <c r="F1402" s="127">
        <f t="shared" si="1637"/>
        <v>45315</v>
      </c>
      <c r="G1402" s="122">
        <f t="shared" si="1638"/>
        <v>2.6995934989231252E-3</v>
      </c>
      <c r="H1402" s="128">
        <f t="shared" si="1639"/>
        <v>21</v>
      </c>
      <c r="I1402" s="128">
        <f t="shared" si="1640"/>
        <v>29</v>
      </c>
      <c r="J1402" s="123">
        <f t="shared" si="1641"/>
        <v>1.0019541509714414</v>
      </c>
      <c r="K1402" s="123">
        <v>1</v>
      </c>
      <c r="L1402" s="123">
        <f t="shared" si="1642"/>
        <v>1.00195415</v>
      </c>
      <c r="M1402" s="123">
        <f t="shared" si="1643"/>
        <v>363.03903493000001</v>
      </c>
      <c r="N1402" s="27">
        <f t="shared" si="1631"/>
        <v>0</v>
      </c>
      <c r="O1402" s="122">
        <f t="shared" si="1632"/>
        <v>0</v>
      </c>
      <c r="P1402" s="123">
        <f t="shared" si="1644"/>
        <v>0</v>
      </c>
      <c r="Q1402" s="122">
        <f t="shared" si="1630"/>
        <v>0.1956</v>
      </c>
      <c r="R1402" s="130">
        <f t="shared" si="1645"/>
        <v>1.0108388109999999</v>
      </c>
      <c r="S1402" s="123">
        <f t="shared" si="1646"/>
        <v>3.9349114799999998</v>
      </c>
      <c r="T1402" s="123">
        <f t="shared" si="1647"/>
        <v>0</v>
      </c>
      <c r="U1402" s="131" t="str">
        <f t="shared" si="1633"/>
        <v>J=</v>
      </c>
      <c r="V1402" s="140">
        <f t="shared" si="1648"/>
        <v>45374</v>
      </c>
      <c r="W1402" s="4"/>
      <c r="X1402" s="4"/>
      <c r="Y1402" s="4"/>
      <c r="AD1402" s="5"/>
      <c r="AI1402" s="10"/>
      <c r="AJ1402" s="10"/>
      <c r="AK1402" s="10"/>
      <c r="AL1402" s="10"/>
      <c r="AM1402" s="10"/>
      <c r="AN1402" s="10"/>
      <c r="AO1402" s="10"/>
      <c r="AP1402" s="10"/>
      <c r="AQ1402" s="10"/>
      <c r="AR1402" s="10"/>
      <c r="AS1402" s="10"/>
      <c r="AT1402" s="10"/>
      <c r="AU1402" s="10"/>
    </row>
    <row r="1403" spans="1:47" x14ac:dyDescent="0.2">
      <c r="A1403" s="125">
        <f t="shared" si="1629"/>
        <v>45367</v>
      </c>
      <c r="B1403" s="123">
        <f t="shared" si="1634"/>
        <v>367.19651773999999</v>
      </c>
      <c r="C1403" s="3">
        <f t="shared" si="1635"/>
        <v>362.33098584000004</v>
      </c>
      <c r="D1403" s="126">
        <f t="shared" si="1636"/>
        <v>1088.3119999999999</v>
      </c>
      <c r="E1403" s="175">
        <f>IF(DAY(A1402)=$A$7,VLOOKUP(A1402,[1]A!$A$15:$C$500,3),E1402)</f>
        <v>1091.25</v>
      </c>
      <c r="F1403" s="127">
        <f t="shared" si="1637"/>
        <v>45315</v>
      </c>
      <c r="G1403" s="122">
        <f t="shared" si="1638"/>
        <v>2.6995934989231252E-3</v>
      </c>
      <c r="H1403" s="128">
        <f t="shared" si="1639"/>
        <v>22</v>
      </c>
      <c r="I1403" s="128">
        <f t="shared" si="1640"/>
        <v>29</v>
      </c>
      <c r="J1403" s="123">
        <f t="shared" si="1641"/>
        <v>1.0020473009717417</v>
      </c>
      <c r="K1403" s="123">
        <v>1</v>
      </c>
      <c r="L1403" s="123">
        <f t="shared" si="1642"/>
        <v>1.0020473000000001</v>
      </c>
      <c r="M1403" s="123">
        <f t="shared" si="1643"/>
        <v>363.07278606</v>
      </c>
      <c r="N1403" s="27">
        <f t="shared" si="1631"/>
        <v>0</v>
      </c>
      <c r="O1403" s="122">
        <f t="shared" si="1632"/>
        <v>0</v>
      </c>
      <c r="P1403" s="123">
        <f t="shared" si="1644"/>
        <v>0</v>
      </c>
      <c r="Q1403" s="122">
        <f t="shared" si="1630"/>
        <v>0.1956</v>
      </c>
      <c r="R1403" s="130">
        <f t="shared" si="1645"/>
        <v>1.0113578649999999</v>
      </c>
      <c r="S1403" s="123">
        <f t="shared" si="1646"/>
        <v>4.1237316799999997</v>
      </c>
      <c r="T1403" s="123">
        <f t="shared" si="1647"/>
        <v>0</v>
      </c>
      <c r="U1403" s="131" t="str">
        <f t="shared" si="1633"/>
        <v>J=</v>
      </c>
      <c r="V1403" s="140">
        <f t="shared" si="1648"/>
        <v>45374</v>
      </c>
      <c r="W1403" s="4"/>
      <c r="X1403" s="4"/>
      <c r="Y1403" s="4"/>
      <c r="AD1403" s="5"/>
      <c r="AI1403" s="10"/>
      <c r="AJ1403" s="10"/>
      <c r="AK1403" s="10"/>
      <c r="AL1403" s="10"/>
      <c r="AM1403" s="10"/>
      <c r="AN1403" s="10"/>
      <c r="AO1403" s="10"/>
      <c r="AP1403" s="10"/>
      <c r="AQ1403" s="10"/>
      <c r="AR1403" s="10"/>
      <c r="AS1403" s="10"/>
      <c r="AT1403" s="10"/>
      <c r="AU1403" s="10"/>
    </row>
    <row r="1404" spans="1:47" x14ac:dyDescent="0.2">
      <c r="A1404" s="125">
        <f t="shared" si="1629"/>
        <v>45368</v>
      </c>
      <c r="B1404" s="123">
        <f t="shared" si="1634"/>
        <v>367.41922106999999</v>
      </c>
      <c r="C1404" s="3">
        <f t="shared" si="1635"/>
        <v>362.33098584000004</v>
      </c>
      <c r="D1404" s="126">
        <f t="shared" si="1636"/>
        <v>1088.3119999999999</v>
      </c>
      <c r="E1404" s="175">
        <f>IF(DAY(A1403)=$A$7,VLOOKUP(A1403,[1]A!$A$15:$C$500,3),E1403)</f>
        <v>1091.25</v>
      </c>
      <c r="F1404" s="127">
        <f t="shared" si="1637"/>
        <v>45315</v>
      </c>
      <c r="G1404" s="122">
        <f t="shared" si="1638"/>
        <v>2.6995934989231252E-3</v>
      </c>
      <c r="H1404" s="128">
        <f t="shared" si="1639"/>
        <v>23</v>
      </c>
      <c r="I1404" s="128">
        <f t="shared" si="1640"/>
        <v>29</v>
      </c>
      <c r="J1404" s="123">
        <f t="shared" si="1641"/>
        <v>1.0021404596320413</v>
      </c>
      <c r="K1404" s="123">
        <v>1</v>
      </c>
      <c r="L1404" s="123">
        <f t="shared" si="1642"/>
        <v>1.00214045</v>
      </c>
      <c r="M1404" s="123">
        <f t="shared" si="1643"/>
        <v>363.10653718999998</v>
      </c>
      <c r="N1404" s="27">
        <f t="shared" si="1631"/>
        <v>0</v>
      </c>
      <c r="O1404" s="122">
        <f t="shared" si="1632"/>
        <v>0</v>
      </c>
      <c r="P1404" s="123">
        <f t="shared" si="1644"/>
        <v>0</v>
      </c>
      <c r="Q1404" s="122">
        <f t="shared" si="1630"/>
        <v>0.1956</v>
      </c>
      <c r="R1404" s="130">
        <f t="shared" si="1645"/>
        <v>1.011877186</v>
      </c>
      <c r="S1404" s="123">
        <f t="shared" si="1646"/>
        <v>4.3126838799999998</v>
      </c>
      <c r="T1404" s="123">
        <f t="shared" si="1647"/>
        <v>0</v>
      </c>
      <c r="U1404" s="131" t="str">
        <f t="shared" si="1633"/>
        <v>J=</v>
      </c>
      <c r="V1404" s="140">
        <f t="shared" si="1648"/>
        <v>45374</v>
      </c>
      <c r="W1404" s="4"/>
      <c r="X1404" s="4"/>
      <c r="Y1404" s="4"/>
      <c r="AD1404" s="5"/>
      <c r="AI1404" s="10"/>
      <c r="AJ1404" s="10"/>
      <c r="AK1404" s="10"/>
      <c r="AL1404" s="10"/>
      <c r="AM1404" s="10"/>
      <c r="AN1404" s="10"/>
      <c r="AO1404" s="10"/>
      <c r="AP1404" s="10"/>
      <c r="AQ1404" s="10"/>
      <c r="AR1404" s="10"/>
      <c r="AS1404" s="10"/>
      <c r="AT1404" s="10"/>
      <c r="AU1404" s="10"/>
    </row>
    <row r="1405" spans="1:47" x14ac:dyDescent="0.2">
      <c r="A1405" s="125">
        <f t="shared" si="1629"/>
        <v>45369</v>
      </c>
      <c r="B1405" s="123">
        <f t="shared" si="1634"/>
        <v>367.64206337999997</v>
      </c>
      <c r="C1405" s="3">
        <f t="shared" si="1635"/>
        <v>362.33098584000004</v>
      </c>
      <c r="D1405" s="126">
        <f t="shared" si="1636"/>
        <v>1088.3119999999999</v>
      </c>
      <c r="E1405" s="175">
        <f>IF(DAY(A1404)=$A$7,VLOOKUP(A1404,[1]A!$A$15:$C$500,3),E1404)</f>
        <v>1091.25</v>
      </c>
      <c r="F1405" s="127">
        <f t="shared" si="1637"/>
        <v>45315</v>
      </c>
      <c r="G1405" s="122">
        <f t="shared" si="1638"/>
        <v>2.6995934989231252E-3</v>
      </c>
      <c r="H1405" s="128">
        <f t="shared" si="1639"/>
        <v>24</v>
      </c>
      <c r="I1405" s="128">
        <f t="shared" si="1640"/>
        <v>29</v>
      </c>
      <c r="J1405" s="123">
        <f t="shared" si="1641"/>
        <v>1.002233626953146</v>
      </c>
      <c r="K1405" s="123">
        <v>1</v>
      </c>
      <c r="L1405" s="123">
        <f t="shared" si="1642"/>
        <v>1.0022336199999999</v>
      </c>
      <c r="M1405" s="123">
        <f t="shared" si="1643"/>
        <v>363.14029556999998</v>
      </c>
      <c r="N1405" s="27">
        <f t="shared" si="1631"/>
        <v>0</v>
      </c>
      <c r="O1405" s="122">
        <f t="shared" si="1632"/>
        <v>0</v>
      </c>
      <c r="P1405" s="123">
        <f t="shared" si="1644"/>
        <v>0</v>
      </c>
      <c r="Q1405" s="122">
        <f t="shared" si="1630"/>
        <v>0.1956</v>
      </c>
      <c r="R1405" s="130">
        <f t="shared" si="1645"/>
        <v>1.0123967730000001</v>
      </c>
      <c r="S1405" s="123">
        <f t="shared" si="1646"/>
        <v>4.5017678099999996</v>
      </c>
      <c r="T1405" s="123">
        <f t="shared" si="1647"/>
        <v>0</v>
      </c>
      <c r="U1405" s="131" t="str">
        <f t="shared" si="1633"/>
        <v>J=</v>
      </c>
      <c r="V1405" s="140">
        <f t="shared" si="1648"/>
        <v>45374</v>
      </c>
      <c r="W1405" s="4"/>
      <c r="X1405" s="4"/>
      <c r="Y1405" s="4"/>
      <c r="AD1405" s="5"/>
      <c r="AI1405" s="10"/>
      <c r="AJ1405" s="10"/>
      <c r="AK1405" s="10"/>
      <c r="AL1405" s="10"/>
      <c r="AM1405" s="10"/>
      <c r="AN1405" s="10"/>
      <c r="AO1405" s="10"/>
      <c r="AP1405" s="10"/>
      <c r="AQ1405" s="10"/>
      <c r="AR1405" s="10"/>
      <c r="AS1405" s="10"/>
      <c r="AT1405" s="10"/>
      <c r="AU1405" s="10"/>
    </row>
    <row r="1406" spans="1:47" x14ac:dyDescent="0.2">
      <c r="A1406" s="125">
        <f t="shared" si="1629"/>
        <v>45370</v>
      </c>
      <c r="B1406" s="123">
        <f t="shared" si="1634"/>
        <v>367.8650414</v>
      </c>
      <c r="C1406" s="3">
        <f t="shared" si="1635"/>
        <v>362.33098584000004</v>
      </c>
      <c r="D1406" s="126">
        <f t="shared" si="1636"/>
        <v>1088.3119999999999</v>
      </c>
      <c r="E1406" s="175">
        <f>IF(DAY(A1405)=$A$7,VLOOKUP(A1405,[1]A!$A$15:$C$500,3),E1405)</f>
        <v>1091.25</v>
      </c>
      <c r="F1406" s="127">
        <f t="shared" si="1637"/>
        <v>45315</v>
      </c>
      <c r="G1406" s="122">
        <f t="shared" si="1638"/>
        <v>2.6995934989231252E-3</v>
      </c>
      <c r="H1406" s="128">
        <f t="shared" si="1639"/>
        <v>25</v>
      </c>
      <c r="I1406" s="128">
        <f t="shared" si="1640"/>
        <v>29</v>
      </c>
      <c r="J1406" s="123">
        <f t="shared" si="1641"/>
        <v>1.0023268029358603</v>
      </c>
      <c r="K1406" s="123">
        <v>1</v>
      </c>
      <c r="L1406" s="123">
        <f t="shared" si="1642"/>
        <v>1.0023268000000001</v>
      </c>
      <c r="M1406" s="123">
        <f t="shared" si="1643"/>
        <v>363.17405757</v>
      </c>
      <c r="N1406" s="27">
        <f t="shared" si="1631"/>
        <v>0</v>
      </c>
      <c r="O1406" s="122">
        <f t="shared" si="1632"/>
        <v>0</v>
      </c>
      <c r="P1406" s="123">
        <f t="shared" si="1644"/>
        <v>0</v>
      </c>
      <c r="Q1406" s="122">
        <f t="shared" si="1630"/>
        <v>0.1956</v>
      </c>
      <c r="R1406" s="130">
        <f t="shared" si="1645"/>
        <v>1.0129166270000001</v>
      </c>
      <c r="S1406" s="123">
        <f t="shared" si="1646"/>
        <v>4.6909838300000004</v>
      </c>
      <c r="T1406" s="123">
        <f t="shared" si="1647"/>
        <v>0</v>
      </c>
      <c r="U1406" s="131" t="str">
        <f t="shared" si="1633"/>
        <v>J=</v>
      </c>
      <c r="V1406" s="140">
        <f t="shared" si="1648"/>
        <v>45374</v>
      </c>
      <c r="W1406" s="4"/>
      <c r="X1406" s="4"/>
      <c r="Y1406" s="4"/>
      <c r="AD1406" s="5"/>
      <c r="AI1406" s="10"/>
      <c r="AJ1406" s="10"/>
      <c r="AK1406" s="10"/>
      <c r="AL1406" s="10"/>
      <c r="AM1406" s="10"/>
      <c r="AN1406" s="10"/>
      <c r="AO1406" s="10"/>
      <c r="AP1406" s="10"/>
      <c r="AQ1406" s="10"/>
      <c r="AR1406" s="10"/>
      <c r="AS1406" s="10"/>
      <c r="AT1406" s="10"/>
      <c r="AU1406" s="10"/>
    </row>
    <row r="1407" spans="1:47" x14ac:dyDescent="0.2">
      <c r="A1407" s="125">
        <f t="shared" si="1629"/>
        <v>45371</v>
      </c>
      <c r="B1407" s="123">
        <f t="shared" si="1634"/>
        <v>368.08815151000005</v>
      </c>
      <c r="C1407" s="3">
        <f t="shared" si="1635"/>
        <v>362.33098584000004</v>
      </c>
      <c r="D1407" s="126">
        <f t="shared" si="1636"/>
        <v>1088.3119999999999</v>
      </c>
      <c r="E1407" s="175">
        <f>IF(DAY(A1406)=$A$7,VLOOKUP(A1406,[1]A!$A$15:$C$500,3),E1406)</f>
        <v>1091.25</v>
      </c>
      <c r="F1407" s="127">
        <f t="shared" si="1637"/>
        <v>45315</v>
      </c>
      <c r="G1407" s="122">
        <f t="shared" si="1638"/>
        <v>2.6995934989231252E-3</v>
      </c>
      <c r="H1407" s="128">
        <f t="shared" si="1639"/>
        <v>26</v>
      </c>
      <c r="I1407" s="128">
        <f t="shared" si="1640"/>
        <v>29</v>
      </c>
      <c r="J1407" s="123">
        <f t="shared" si="1641"/>
        <v>1.0024199875809898</v>
      </c>
      <c r="K1407" s="123">
        <v>1</v>
      </c>
      <c r="L1407" s="123">
        <f t="shared" si="1642"/>
        <v>1.00241998</v>
      </c>
      <c r="M1407" s="123">
        <f t="shared" si="1643"/>
        <v>363.20781957000003</v>
      </c>
      <c r="N1407" s="27">
        <f t="shared" si="1631"/>
        <v>0</v>
      </c>
      <c r="O1407" s="122">
        <f t="shared" si="1632"/>
        <v>0</v>
      </c>
      <c r="P1407" s="123">
        <f t="shared" si="1644"/>
        <v>0</v>
      </c>
      <c r="Q1407" s="122">
        <f t="shared" si="1630"/>
        <v>0.1956</v>
      </c>
      <c r="R1407" s="130">
        <f t="shared" si="1645"/>
        <v>1.0134367479999999</v>
      </c>
      <c r="S1407" s="123">
        <f t="shared" si="1646"/>
        <v>4.8803319399999996</v>
      </c>
      <c r="T1407" s="123">
        <f t="shared" si="1647"/>
        <v>0</v>
      </c>
      <c r="U1407" s="131" t="str">
        <f t="shared" si="1633"/>
        <v>J=</v>
      </c>
      <c r="V1407" s="140">
        <f t="shared" si="1648"/>
        <v>45374</v>
      </c>
      <c r="W1407" s="4"/>
      <c r="X1407" s="4"/>
      <c r="Y1407" s="4"/>
      <c r="AD1407" s="5"/>
      <c r="AI1407" s="10"/>
      <c r="AJ1407" s="10"/>
      <c r="AK1407" s="10"/>
      <c r="AL1407" s="10"/>
      <c r="AM1407" s="10"/>
      <c r="AN1407" s="10"/>
      <c r="AO1407" s="10"/>
      <c r="AP1407" s="10"/>
      <c r="AQ1407" s="10"/>
      <c r="AR1407" s="10"/>
      <c r="AS1407" s="10"/>
      <c r="AT1407" s="10"/>
      <c r="AU1407" s="10"/>
    </row>
    <row r="1408" spans="1:47" x14ac:dyDescent="0.2">
      <c r="A1408" s="125">
        <f t="shared" si="1629"/>
        <v>45372</v>
      </c>
      <c r="B1408" s="123">
        <f t="shared" si="1634"/>
        <v>368.31140106999999</v>
      </c>
      <c r="C1408" s="3">
        <f t="shared" si="1635"/>
        <v>362.33098584000004</v>
      </c>
      <c r="D1408" s="126">
        <f t="shared" si="1636"/>
        <v>1088.3119999999999</v>
      </c>
      <c r="E1408" s="175">
        <f>IF(DAY(A1407)=$A$7,VLOOKUP(A1407,[1]A!$A$15:$C$500,3),E1407)</f>
        <v>1091.25</v>
      </c>
      <c r="F1408" s="127">
        <f t="shared" si="1637"/>
        <v>45315</v>
      </c>
      <c r="G1408" s="122">
        <f t="shared" si="1638"/>
        <v>2.6995934989231252E-3</v>
      </c>
      <c r="H1408" s="128">
        <f t="shared" si="1639"/>
        <v>27</v>
      </c>
      <c r="I1408" s="128">
        <f t="shared" si="1640"/>
        <v>29</v>
      </c>
      <c r="J1408" s="123">
        <f t="shared" si="1641"/>
        <v>1.0025131808893399</v>
      </c>
      <c r="K1408" s="123">
        <v>1</v>
      </c>
      <c r="L1408" s="123">
        <f t="shared" si="1642"/>
        <v>1.00251318</v>
      </c>
      <c r="M1408" s="123">
        <f t="shared" si="1643"/>
        <v>363.24158882</v>
      </c>
      <c r="N1408" s="27">
        <f t="shared" si="1631"/>
        <v>0</v>
      </c>
      <c r="O1408" s="122">
        <f t="shared" si="1632"/>
        <v>0</v>
      </c>
      <c r="P1408" s="123">
        <f t="shared" si="1644"/>
        <v>0</v>
      </c>
      <c r="Q1408" s="122">
        <f t="shared" si="1630"/>
        <v>0.1956</v>
      </c>
      <c r="R1408" s="130">
        <f t="shared" si="1645"/>
        <v>1.0139571359999999</v>
      </c>
      <c r="S1408" s="123">
        <f t="shared" si="1646"/>
        <v>5.06981225</v>
      </c>
      <c r="T1408" s="123">
        <f t="shared" si="1647"/>
        <v>0</v>
      </c>
      <c r="U1408" s="131" t="str">
        <f t="shared" si="1633"/>
        <v>J=</v>
      </c>
      <c r="V1408" s="140">
        <f t="shared" si="1648"/>
        <v>45374</v>
      </c>
      <c r="W1408" s="4"/>
      <c r="X1408" s="4"/>
      <c r="Y1408" s="4"/>
      <c r="AD1408" s="5"/>
      <c r="AI1408" s="10"/>
      <c r="AJ1408" s="10"/>
      <c r="AK1408" s="10"/>
      <c r="AL1408" s="10"/>
      <c r="AM1408" s="10"/>
      <c r="AN1408" s="10"/>
      <c r="AO1408" s="10"/>
      <c r="AP1408" s="10"/>
      <c r="AQ1408" s="10"/>
      <c r="AR1408" s="10"/>
      <c r="AS1408" s="10"/>
      <c r="AT1408" s="10"/>
      <c r="AU1408" s="10"/>
    </row>
    <row r="1409" spans="1:47" x14ac:dyDescent="0.2">
      <c r="A1409" s="125">
        <f t="shared" si="1629"/>
        <v>45373</v>
      </c>
      <c r="B1409" s="123">
        <f t="shared" si="1634"/>
        <v>368.53478314</v>
      </c>
      <c r="C1409" s="3">
        <f t="shared" si="1635"/>
        <v>362.33098584000004</v>
      </c>
      <c r="D1409" s="126">
        <f t="shared" si="1636"/>
        <v>1088.3119999999999</v>
      </c>
      <c r="E1409" s="175">
        <f>IF(DAY(A1408)=$A$7,VLOOKUP(A1408,[1]A!$A$15:$C$500,3),E1408)</f>
        <v>1091.25</v>
      </c>
      <c r="F1409" s="127">
        <f t="shared" si="1637"/>
        <v>45315</v>
      </c>
      <c r="G1409" s="122">
        <f t="shared" si="1638"/>
        <v>2.6995934989231252E-3</v>
      </c>
      <c r="H1409" s="128">
        <f t="shared" si="1639"/>
        <v>28</v>
      </c>
      <c r="I1409" s="128">
        <f t="shared" si="1640"/>
        <v>29</v>
      </c>
      <c r="J1409" s="123">
        <f t="shared" si="1641"/>
        <v>1.0026063828617158</v>
      </c>
      <c r="K1409" s="123">
        <v>1</v>
      </c>
      <c r="L1409" s="123">
        <f t="shared" si="1642"/>
        <v>1.00260638</v>
      </c>
      <c r="M1409" s="123">
        <f t="shared" si="1643"/>
        <v>363.27535806999998</v>
      </c>
      <c r="N1409" s="27">
        <f t="shared" si="1631"/>
        <v>0</v>
      </c>
      <c r="O1409" s="122">
        <f t="shared" si="1632"/>
        <v>0</v>
      </c>
      <c r="P1409" s="123">
        <f t="shared" si="1644"/>
        <v>0</v>
      </c>
      <c r="Q1409" s="122">
        <f t="shared" si="1630"/>
        <v>0.1956</v>
      </c>
      <c r="R1409" s="130">
        <f t="shared" si="1645"/>
        <v>1.0144777920000001</v>
      </c>
      <c r="S1409" s="123">
        <f t="shared" si="1646"/>
        <v>5.2594250699999998</v>
      </c>
      <c r="T1409" s="123">
        <f t="shared" si="1647"/>
        <v>0</v>
      </c>
      <c r="U1409" s="131" t="str">
        <f t="shared" si="1633"/>
        <v>J=</v>
      </c>
      <c r="V1409" s="140">
        <f t="shared" si="1648"/>
        <v>45374</v>
      </c>
      <c r="W1409" s="4"/>
      <c r="X1409" s="4"/>
      <c r="Y1409" s="4"/>
      <c r="AD1409" s="5"/>
      <c r="AI1409" s="10"/>
      <c r="AJ1409" s="10"/>
      <c r="AK1409" s="10"/>
      <c r="AL1409" s="10"/>
      <c r="AM1409" s="10"/>
      <c r="AN1409" s="10"/>
      <c r="AO1409" s="10"/>
      <c r="AP1409" s="10"/>
      <c r="AQ1409" s="10"/>
      <c r="AR1409" s="10"/>
      <c r="AS1409" s="10"/>
      <c r="AT1409" s="10"/>
      <c r="AU1409" s="10"/>
    </row>
    <row r="1410" spans="1:47" ht="15.75" x14ac:dyDescent="0.2">
      <c r="A1410" s="125">
        <f t="shared" si="1629"/>
        <v>45374</v>
      </c>
      <c r="B1410" s="123">
        <f t="shared" si="1634"/>
        <v>368.75830067999999</v>
      </c>
      <c r="C1410" s="3">
        <f t="shared" si="1635"/>
        <v>362.33098584000004</v>
      </c>
      <c r="D1410" s="126">
        <f t="shared" si="1636"/>
        <v>1088.3119999999999</v>
      </c>
      <c r="E1410" s="175">
        <f>IF(DAY(A1409)=$A$7,VLOOKUP(A1409,[1]A!$A$15:$C$500,3),E1409)</f>
        <v>1091.25</v>
      </c>
      <c r="F1410" s="127">
        <f t="shared" si="1637"/>
        <v>45315</v>
      </c>
      <c r="G1410" s="122">
        <f t="shared" si="1638"/>
        <v>2.6995934989231252E-3</v>
      </c>
      <c r="H1410" s="128">
        <f t="shared" si="1639"/>
        <v>29</v>
      </c>
      <c r="I1410" s="128">
        <f t="shared" si="1640"/>
        <v>29</v>
      </c>
      <c r="J1410" s="123">
        <f t="shared" si="1641"/>
        <v>1.0026995934989231</v>
      </c>
      <c r="K1410" s="123">
        <v>1</v>
      </c>
      <c r="L1410" s="123">
        <f t="shared" si="1642"/>
        <v>1.00269959</v>
      </c>
      <c r="M1410" s="123">
        <f t="shared" si="1643"/>
        <v>363.30913093999999</v>
      </c>
      <c r="N1410" s="27">
        <f t="shared" si="1631"/>
        <v>46</v>
      </c>
      <c r="O1410" s="191">
        <f>P1410/M1410</f>
        <v>2.228142188184333E-2</v>
      </c>
      <c r="P1410" s="123">
        <f>3.6330913+4.46195272</f>
        <v>8.0950440199999996</v>
      </c>
      <c r="Q1410" s="122">
        <f t="shared" si="1630"/>
        <v>0.1956</v>
      </c>
      <c r="R1410" s="130">
        <f t="shared" si="1645"/>
        <v>1.0149987140000001</v>
      </c>
      <c r="S1410" s="123">
        <f t="shared" si="1646"/>
        <v>5.4491697400000003</v>
      </c>
      <c r="T1410" s="123">
        <f t="shared" si="1647"/>
        <v>13.54421376</v>
      </c>
      <c r="U1410" s="131" t="str">
        <f t="shared" si="1633"/>
        <v>J=</v>
      </c>
      <c r="V1410" s="140">
        <f t="shared" si="1648"/>
        <v>45374</v>
      </c>
      <c r="W1410" s="4"/>
      <c r="X1410" s="4"/>
      <c r="Y1410" s="4"/>
      <c r="AD1410" s="5"/>
      <c r="AI1410" s="10"/>
      <c r="AJ1410" s="10"/>
      <c r="AK1410" s="10"/>
      <c r="AL1410" s="10"/>
      <c r="AM1410" s="10"/>
      <c r="AN1410" s="10"/>
      <c r="AO1410" s="10"/>
      <c r="AP1410" s="10"/>
      <c r="AQ1410" s="10"/>
      <c r="AR1410" s="10"/>
      <c r="AS1410" s="10"/>
      <c r="AT1410" s="10"/>
      <c r="AU1410" s="10"/>
    </row>
    <row r="1411" spans="1:47" x14ac:dyDescent="0.2">
      <c r="A1411" s="125">
        <f t="shared" si="1629"/>
        <v>45375</v>
      </c>
      <c r="B1411" s="123">
        <f t="shared" si="1634"/>
        <v>355.39977946000005</v>
      </c>
      <c r="C1411" s="3">
        <f t="shared" si="1635"/>
        <v>355.21408692</v>
      </c>
      <c r="D1411" s="126">
        <f t="shared" si="1636"/>
        <v>1091.25</v>
      </c>
      <c r="E1411" s="175">
        <f>IF(DAY(A1410)=$A$7,VLOOKUP(A1410,[1]A!$A$15:$C$500,3),E1410)</f>
        <v>1092.6849999999999</v>
      </c>
      <c r="F1411" s="127">
        <f t="shared" si="1637"/>
        <v>45346</v>
      </c>
      <c r="G1411" s="122">
        <f t="shared" si="1638"/>
        <v>1.3150057273767501E-3</v>
      </c>
      <c r="H1411" s="128">
        <f t="shared" si="1639"/>
        <v>1</v>
      </c>
      <c r="I1411" s="128">
        <f t="shared" si="1640"/>
        <v>31</v>
      </c>
      <c r="J1411" s="123">
        <f t="shared" si="1641"/>
        <v>1.0000423925715909</v>
      </c>
      <c r="K1411" s="123">
        <v>1</v>
      </c>
      <c r="L1411" s="123">
        <f t="shared" si="1642"/>
        <v>1.0000423899999999</v>
      </c>
      <c r="M1411" s="123">
        <f t="shared" si="1643"/>
        <v>355.22914444000003</v>
      </c>
      <c r="N1411" s="27">
        <f t="shared" si="1631"/>
        <v>0</v>
      </c>
      <c r="O1411" s="122">
        <f t="shared" ref="O1411:O1440" si="1649">IF(N1411&gt;0,VLOOKUP(N1411,$X$10:$AD$121,7),0)</f>
        <v>0</v>
      </c>
      <c r="P1411" s="123">
        <f t="shared" si="1644"/>
        <v>0</v>
      </c>
      <c r="Q1411" s="122">
        <f t="shared" si="1630"/>
        <v>0.1956</v>
      </c>
      <c r="R1411" s="130">
        <f t="shared" si="1645"/>
        <v>1.0004803520000001</v>
      </c>
      <c r="S1411" s="123">
        <f t="shared" si="1646"/>
        <v>0.17063502</v>
      </c>
      <c r="T1411" s="123">
        <f t="shared" si="1647"/>
        <v>0</v>
      </c>
      <c r="U1411" s="131" t="str">
        <f t="shared" si="1633"/>
        <v>J=</v>
      </c>
      <c r="V1411" s="140">
        <f t="shared" si="1648"/>
        <v>45405</v>
      </c>
      <c r="W1411" s="4"/>
      <c r="X1411" s="4"/>
      <c r="Y1411" s="4"/>
      <c r="AD1411" s="5"/>
      <c r="AI1411" s="10"/>
      <c r="AJ1411" s="10"/>
      <c r="AK1411" s="10"/>
      <c r="AL1411" s="10"/>
      <c r="AM1411" s="10"/>
      <c r="AN1411" s="10"/>
      <c r="AO1411" s="10"/>
      <c r="AP1411" s="10"/>
      <c r="AQ1411" s="10"/>
      <c r="AR1411" s="10"/>
      <c r="AS1411" s="10"/>
      <c r="AT1411" s="10"/>
      <c r="AU1411" s="10"/>
    </row>
    <row r="1412" spans="1:47" x14ac:dyDescent="0.2">
      <c r="A1412" s="125">
        <f t="shared" si="1629"/>
        <v>45376</v>
      </c>
      <c r="B1412" s="123">
        <f t="shared" si="1634"/>
        <v>355.58556855</v>
      </c>
      <c r="C1412" s="3">
        <f t="shared" si="1635"/>
        <v>355.21408692</v>
      </c>
      <c r="D1412" s="126">
        <f t="shared" si="1636"/>
        <v>1091.25</v>
      </c>
      <c r="E1412" s="175">
        <f>IF(DAY(A1411)=$A$7,VLOOKUP(A1411,[1]A!$A$15:$C$500,3),E1411)</f>
        <v>1092.6849999999999</v>
      </c>
      <c r="F1412" s="127">
        <f t="shared" si="1637"/>
        <v>45346</v>
      </c>
      <c r="G1412" s="122">
        <f t="shared" si="1638"/>
        <v>1.3150057273767501E-3</v>
      </c>
      <c r="H1412" s="128">
        <f t="shared" si="1639"/>
        <v>2</v>
      </c>
      <c r="I1412" s="128">
        <f t="shared" si="1640"/>
        <v>31</v>
      </c>
      <c r="J1412" s="123">
        <f t="shared" si="1641"/>
        <v>1.0000847869403118</v>
      </c>
      <c r="K1412" s="123">
        <v>1</v>
      </c>
      <c r="L1412" s="123">
        <f t="shared" si="1642"/>
        <v>1.0000847799999999</v>
      </c>
      <c r="M1412" s="123">
        <f t="shared" si="1643"/>
        <v>355.24420197000001</v>
      </c>
      <c r="N1412" s="27">
        <f t="shared" si="1631"/>
        <v>0</v>
      </c>
      <c r="O1412" s="122">
        <f t="shared" si="1649"/>
        <v>0</v>
      </c>
      <c r="P1412" s="123">
        <f t="shared" si="1644"/>
        <v>0</v>
      </c>
      <c r="Q1412" s="122">
        <f t="shared" si="1630"/>
        <v>0.1956</v>
      </c>
      <c r="R1412" s="130">
        <f t="shared" si="1645"/>
        <v>1.0009609349999999</v>
      </c>
      <c r="S1412" s="123">
        <f t="shared" si="1646"/>
        <v>0.34136657999999998</v>
      </c>
      <c r="T1412" s="123">
        <f t="shared" si="1647"/>
        <v>0</v>
      </c>
      <c r="U1412" s="131" t="str">
        <f t="shared" si="1633"/>
        <v>J=</v>
      </c>
      <c r="V1412" s="140">
        <f t="shared" si="1648"/>
        <v>45405</v>
      </c>
      <c r="W1412" s="4"/>
      <c r="X1412" s="4"/>
      <c r="Y1412" s="4"/>
      <c r="AD1412" s="5"/>
      <c r="AI1412" s="10"/>
      <c r="AJ1412" s="10"/>
      <c r="AK1412" s="10"/>
      <c r="AL1412" s="10"/>
      <c r="AM1412" s="10"/>
      <c r="AN1412" s="10"/>
      <c r="AO1412" s="10"/>
      <c r="AP1412" s="10"/>
      <c r="AQ1412" s="10"/>
      <c r="AR1412" s="10"/>
      <c r="AS1412" s="10"/>
      <c r="AT1412" s="10"/>
      <c r="AU1412" s="10"/>
    </row>
    <row r="1413" spans="1:47" x14ac:dyDescent="0.2">
      <c r="A1413" s="125">
        <f t="shared" si="1629"/>
        <v>45377</v>
      </c>
      <c r="B1413" s="123">
        <f t="shared" si="1634"/>
        <v>355.77145772</v>
      </c>
      <c r="C1413" s="3">
        <f t="shared" si="1635"/>
        <v>355.21408692</v>
      </c>
      <c r="D1413" s="126">
        <f t="shared" si="1636"/>
        <v>1091.25</v>
      </c>
      <c r="E1413" s="175">
        <f>IF(DAY(A1412)=$A$7,VLOOKUP(A1412,[1]A!$A$15:$C$500,3),E1412)</f>
        <v>1092.6849999999999</v>
      </c>
      <c r="F1413" s="127">
        <f t="shared" si="1637"/>
        <v>45346</v>
      </c>
      <c r="G1413" s="122">
        <f t="shared" si="1638"/>
        <v>1.3150057273767501E-3</v>
      </c>
      <c r="H1413" s="128">
        <f t="shared" si="1639"/>
        <v>3</v>
      </c>
      <c r="I1413" s="128">
        <f t="shared" si="1640"/>
        <v>31</v>
      </c>
      <c r="J1413" s="123">
        <f t="shared" si="1641"/>
        <v>1.000127183106239</v>
      </c>
      <c r="K1413" s="123">
        <v>1</v>
      </c>
      <c r="L1413" s="123">
        <f t="shared" si="1642"/>
        <v>1.00012718</v>
      </c>
      <c r="M1413" s="123">
        <f t="shared" si="1643"/>
        <v>355.25926304000001</v>
      </c>
      <c r="N1413" s="27">
        <f t="shared" si="1631"/>
        <v>0</v>
      </c>
      <c r="O1413" s="122">
        <f t="shared" si="1649"/>
        <v>0</v>
      </c>
      <c r="P1413" s="123">
        <f t="shared" si="1644"/>
        <v>0</v>
      </c>
      <c r="Q1413" s="122">
        <f t="shared" si="1630"/>
        <v>0.1956</v>
      </c>
      <c r="R1413" s="130">
        <f t="shared" si="1645"/>
        <v>1.001441749</v>
      </c>
      <c r="S1413" s="123">
        <f t="shared" si="1646"/>
        <v>0.51219468000000001</v>
      </c>
      <c r="T1413" s="123">
        <f t="shared" si="1647"/>
        <v>0</v>
      </c>
      <c r="U1413" s="131" t="str">
        <f t="shared" si="1633"/>
        <v>J=</v>
      </c>
      <c r="V1413" s="140">
        <f t="shared" si="1648"/>
        <v>45405</v>
      </c>
      <c r="W1413" s="4"/>
      <c r="X1413" s="4"/>
      <c r="Y1413" s="4"/>
      <c r="AD1413" s="5"/>
      <c r="AI1413" s="10"/>
      <c r="AJ1413" s="10"/>
      <c r="AK1413" s="10"/>
      <c r="AL1413" s="10"/>
      <c r="AM1413" s="10"/>
      <c r="AN1413" s="10"/>
      <c r="AO1413" s="10"/>
      <c r="AP1413" s="10"/>
      <c r="AQ1413" s="10"/>
      <c r="AR1413" s="10"/>
      <c r="AS1413" s="10"/>
      <c r="AT1413" s="10"/>
      <c r="AU1413" s="10"/>
    </row>
    <row r="1414" spans="1:47" x14ac:dyDescent="0.2">
      <c r="A1414" s="125">
        <f t="shared" si="1629"/>
        <v>45378</v>
      </c>
      <c r="B1414" s="123">
        <f t="shared" si="1634"/>
        <v>355.95744345000003</v>
      </c>
      <c r="C1414" s="3">
        <f t="shared" si="1635"/>
        <v>355.21408692</v>
      </c>
      <c r="D1414" s="126">
        <f t="shared" si="1636"/>
        <v>1091.25</v>
      </c>
      <c r="E1414" s="175">
        <f>IF(DAY(A1413)=$A$7,VLOOKUP(A1413,[1]A!$A$15:$C$500,3),E1413)</f>
        <v>1092.6849999999999</v>
      </c>
      <c r="F1414" s="127">
        <f t="shared" si="1637"/>
        <v>45346</v>
      </c>
      <c r="G1414" s="122">
        <f t="shared" si="1638"/>
        <v>1.3150057273767501E-3</v>
      </c>
      <c r="H1414" s="128">
        <f t="shared" si="1639"/>
        <v>4</v>
      </c>
      <c r="I1414" s="128">
        <f t="shared" si="1640"/>
        <v>31</v>
      </c>
      <c r="J1414" s="123">
        <f t="shared" si="1641"/>
        <v>1.0001695810694486</v>
      </c>
      <c r="K1414" s="123">
        <v>1</v>
      </c>
      <c r="L1414" s="123">
        <f t="shared" si="1642"/>
        <v>1.0001695799999999</v>
      </c>
      <c r="M1414" s="123">
        <f t="shared" si="1643"/>
        <v>355.27432412000002</v>
      </c>
      <c r="N1414" s="27">
        <f t="shared" si="1631"/>
        <v>0</v>
      </c>
      <c r="O1414" s="122">
        <f t="shared" si="1649"/>
        <v>0</v>
      </c>
      <c r="P1414" s="123">
        <f t="shared" si="1644"/>
        <v>0</v>
      </c>
      <c r="Q1414" s="122">
        <f t="shared" si="1630"/>
        <v>0.1956</v>
      </c>
      <c r="R1414" s="130">
        <f t="shared" si="1645"/>
        <v>1.0019227939999999</v>
      </c>
      <c r="S1414" s="123">
        <f t="shared" si="1646"/>
        <v>0.68311933000000002</v>
      </c>
      <c r="T1414" s="123">
        <f t="shared" si="1647"/>
        <v>0</v>
      </c>
      <c r="U1414" s="131" t="str">
        <f t="shared" si="1633"/>
        <v>J=</v>
      </c>
      <c r="V1414" s="140">
        <f t="shared" si="1648"/>
        <v>45405</v>
      </c>
      <c r="W1414" s="4"/>
      <c r="X1414" s="4"/>
      <c r="Y1414" s="4"/>
      <c r="AD1414" s="5"/>
      <c r="AI1414" s="10"/>
      <c r="AJ1414" s="10"/>
      <c r="AK1414" s="10"/>
      <c r="AL1414" s="10"/>
      <c r="AM1414" s="10"/>
      <c r="AN1414" s="10"/>
      <c r="AO1414" s="10"/>
      <c r="AP1414" s="10"/>
      <c r="AQ1414" s="10"/>
      <c r="AR1414" s="10"/>
      <c r="AS1414" s="10"/>
      <c r="AT1414" s="10"/>
      <c r="AU1414" s="10"/>
    </row>
    <row r="1415" spans="1:47" x14ac:dyDescent="0.2">
      <c r="A1415" s="125">
        <f t="shared" si="1629"/>
        <v>45379</v>
      </c>
      <c r="B1415" s="123">
        <f t="shared" si="1634"/>
        <v>356.14352575000004</v>
      </c>
      <c r="C1415" s="3">
        <f t="shared" si="1635"/>
        <v>355.21408692</v>
      </c>
      <c r="D1415" s="126">
        <f t="shared" si="1636"/>
        <v>1091.25</v>
      </c>
      <c r="E1415" s="175">
        <f>IF(DAY(A1414)=$A$7,VLOOKUP(A1414,[1]A!$A$15:$C$500,3),E1414)</f>
        <v>1092.6849999999999</v>
      </c>
      <c r="F1415" s="127">
        <f t="shared" si="1637"/>
        <v>45346</v>
      </c>
      <c r="G1415" s="122">
        <f t="shared" si="1638"/>
        <v>1.3150057273767501E-3</v>
      </c>
      <c r="H1415" s="128">
        <f t="shared" si="1639"/>
        <v>5</v>
      </c>
      <c r="I1415" s="128">
        <f t="shared" si="1640"/>
        <v>31</v>
      </c>
      <c r="J1415" s="123">
        <f t="shared" si="1641"/>
        <v>1.0002119808300172</v>
      </c>
      <c r="K1415" s="123">
        <v>1</v>
      </c>
      <c r="L1415" s="123">
        <f t="shared" si="1642"/>
        <v>1.00021198</v>
      </c>
      <c r="M1415" s="123">
        <f t="shared" si="1643"/>
        <v>355.28938520000003</v>
      </c>
      <c r="N1415" s="27">
        <f t="shared" si="1631"/>
        <v>0</v>
      </c>
      <c r="O1415" s="122">
        <f t="shared" si="1649"/>
        <v>0</v>
      </c>
      <c r="P1415" s="123">
        <f t="shared" si="1644"/>
        <v>0</v>
      </c>
      <c r="Q1415" s="122">
        <f t="shared" si="1630"/>
        <v>0.1956</v>
      </c>
      <c r="R1415" s="130">
        <f t="shared" si="1645"/>
        <v>1.0024040700000001</v>
      </c>
      <c r="S1415" s="123">
        <f t="shared" si="1646"/>
        <v>0.85414055</v>
      </c>
      <c r="T1415" s="123">
        <f t="shared" si="1647"/>
        <v>0</v>
      </c>
      <c r="U1415" s="131" t="str">
        <f t="shared" si="1633"/>
        <v>J=</v>
      </c>
      <c r="V1415" s="140">
        <f t="shared" si="1648"/>
        <v>45405</v>
      </c>
      <c r="W1415" s="4"/>
      <c r="X1415" s="4"/>
      <c r="Y1415" s="4"/>
      <c r="AD1415" s="5"/>
      <c r="AI1415" s="10"/>
      <c r="AJ1415" s="10"/>
      <c r="AK1415" s="10"/>
      <c r="AL1415" s="10"/>
      <c r="AM1415" s="10"/>
      <c r="AN1415" s="10"/>
      <c r="AO1415" s="10"/>
      <c r="AP1415" s="10"/>
      <c r="AQ1415" s="10"/>
      <c r="AR1415" s="10"/>
      <c r="AS1415" s="10"/>
      <c r="AT1415" s="10"/>
      <c r="AU1415" s="10"/>
    </row>
    <row r="1416" spans="1:47" x14ac:dyDescent="0.2">
      <c r="A1416" s="125">
        <f t="shared" si="1629"/>
        <v>45380</v>
      </c>
      <c r="B1416" s="123">
        <f t="shared" si="1634"/>
        <v>356.32970460000001</v>
      </c>
      <c r="C1416" s="3">
        <f t="shared" si="1635"/>
        <v>355.21408692</v>
      </c>
      <c r="D1416" s="126">
        <f t="shared" si="1636"/>
        <v>1091.25</v>
      </c>
      <c r="E1416" s="175">
        <f>IF(DAY(A1415)=$A$7,VLOOKUP(A1415,[1]A!$A$15:$C$500,3),E1415)</f>
        <v>1092.6849999999999</v>
      </c>
      <c r="F1416" s="127">
        <f t="shared" si="1637"/>
        <v>45346</v>
      </c>
      <c r="G1416" s="122">
        <f t="shared" si="1638"/>
        <v>1.3150057273767501E-3</v>
      </c>
      <c r="H1416" s="128">
        <f t="shared" si="1639"/>
        <v>6</v>
      </c>
      <c r="I1416" s="128">
        <f t="shared" si="1640"/>
        <v>31</v>
      </c>
      <c r="J1416" s="123">
        <f t="shared" si="1641"/>
        <v>1.0002543823880206</v>
      </c>
      <c r="K1416" s="123">
        <v>1</v>
      </c>
      <c r="L1416" s="123">
        <f t="shared" si="1642"/>
        <v>1.0002543800000001</v>
      </c>
      <c r="M1416" s="123">
        <f t="shared" si="1643"/>
        <v>355.30444627000003</v>
      </c>
      <c r="N1416" s="27">
        <f t="shared" si="1631"/>
        <v>0</v>
      </c>
      <c r="O1416" s="122">
        <f t="shared" si="1649"/>
        <v>0</v>
      </c>
      <c r="P1416" s="123">
        <f t="shared" si="1644"/>
        <v>0</v>
      </c>
      <c r="Q1416" s="122">
        <f t="shared" si="1630"/>
        <v>0.1956</v>
      </c>
      <c r="R1416" s="130">
        <f t="shared" si="1645"/>
        <v>1.002885577</v>
      </c>
      <c r="S1416" s="123">
        <f t="shared" si="1646"/>
        <v>1.02525833</v>
      </c>
      <c r="T1416" s="123">
        <f t="shared" si="1647"/>
        <v>0</v>
      </c>
      <c r="U1416" s="131" t="str">
        <f t="shared" si="1633"/>
        <v>J=</v>
      </c>
      <c r="V1416" s="140">
        <f t="shared" si="1648"/>
        <v>45405</v>
      </c>
      <c r="W1416" s="4"/>
      <c r="X1416" s="4"/>
      <c r="Y1416" s="4"/>
      <c r="AD1416" s="5"/>
      <c r="AI1416" s="10"/>
      <c r="AJ1416" s="10"/>
      <c r="AK1416" s="10"/>
      <c r="AL1416" s="10"/>
      <c r="AM1416" s="10"/>
      <c r="AN1416" s="10"/>
      <c r="AO1416" s="10"/>
      <c r="AP1416" s="10"/>
      <c r="AQ1416" s="10"/>
      <c r="AR1416" s="10"/>
      <c r="AS1416" s="10"/>
      <c r="AT1416" s="10"/>
      <c r="AU1416" s="10"/>
    </row>
    <row r="1417" spans="1:47" x14ac:dyDescent="0.2">
      <c r="A1417" s="125">
        <f t="shared" si="1629"/>
        <v>45381</v>
      </c>
      <c r="B1417" s="123">
        <f t="shared" si="1634"/>
        <v>356.51598005</v>
      </c>
      <c r="C1417" s="3">
        <f t="shared" si="1635"/>
        <v>355.21408692</v>
      </c>
      <c r="D1417" s="126">
        <f t="shared" si="1636"/>
        <v>1091.25</v>
      </c>
      <c r="E1417" s="175">
        <f>IF(DAY(A1416)=$A$7,VLOOKUP(A1416,[1]A!$A$15:$C$500,3),E1416)</f>
        <v>1092.6849999999999</v>
      </c>
      <c r="F1417" s="127">
        <f t="shared" si="1637"/>
        <v>45346</v>
      </c>
      <c r="G1417" s="122">
        <f t="shared" si="1638"/>
        <v>1.3150057273767501E-3</v>
      </c>
      <c r="H1417" s="128">
        <f t="shared" si="1639"/>
        <v>7</v>
      </c>
      <c r="I1417" s="128">
        <f t="shared" si="1640"/>
        <v>31</v>
      </c>
      <c r="J1417" s="123">
        <f t="shared" si="1641"/>
        <v>1.000296785743535</v>
      </c>
      <c r="K1417" s="123">
        <v>1</v>
      </c>
      <c r="L1417" s="123">
        <f t="shared" si="1642"/>
        <v>1.00029678</v>
      </c>
      <c r="M1417" s="123">
        <f t="shared" si="1643"/>
        <v>355.31950734999998</v>
      </c>
      <c r="N1417" s="27">
        <f t="shared" si="1631"/>
        <v>0</v>
      </c>
      <c r="O1417" s="122">
        <f t="shared" si="1649"/>
        <v>0</v>
      </c>
      <c r="P1417" s="123">
        <f t="shared" si="1644"/>
        <v>0</v>
      </c>
      <c r="Q1417" s="122">
        <f t="shared" si="1630"/>
        <v>0.1956</v>
      </c>
      <c r="R1417" s="130">
        <f t="shared" si="1645"/>
        <v>1.003367315</v>
      </c>
      <c r="S1417" s="123">
        <f t="shared" si="1646"/>
        <v>1.1964726999999999</v>
      </c>
      <c r="T1417" s="123">
        <f t="shared" si="1647"/>
        <v>0</v>
      </c>
      <c r="U1417" s="131" t="str">
        <f t="shared" si="1633"/>
        <v>J=</v>
      </c>
      <c r="V1417" s="140">
        <f t="shared" si="1648"/>
        <v>45405</v>
      </c>
      <c r="W1417" s="4"/>
      <c r="X1417" s="4"/>
      <c r="Y1417" s="4"/>
      <c r="AD1417" s="5"/>
      <c r="AI1417" s="10"/>
      <c r="AJ1417" s="10"/>
      <c r="AK1417" s="10"/>
      <c r="AL1417" s="10"/>
      <c r="AM1417" s="10"/>
      <c r="AN1417" s="10"/>
      <c r="AO1417" s="10"/>
      <c r="AP1417" s="10"/>
      <c r="AQ1417" s="10"/>
      <c r="AR1417" s="10"/>
      <c r="AS1417" s="10"/>
      <c r="AT1417" s="10"/>
      <c r="AU1417" s="10"/>
    </row>
    <row r="1418" spans="1:47" x14ac:dyDescent="0.2">
      <c r="A1418" s="125">
        <f t="shared" si="1629"/>
        <v>45382</v>
      </c>
      <c r="B1418" s="123">
        <f t="shared" si="1634"/>
        <v>356.70235601000002</v>
      </c>
      <c r="C1418" s="3">
        <f t="shared" si="1635"/>
        <v>355.21408692</v>
      </c>
      <c r="D1418" s="126">
        <f t="shared" si="1636"/>
        <v>1091.25</v>
      </c>
      <c r="E1418" s="175">
        <f>IF(DAY(A1417)=$A$7,VLOOKUP(A1417,[1]A!$A$15:$C$500,3),E1417)</f>
        <v>1092.6849999999999</v>
      </c>
      <c r="F1418" s="127">
        <f t="shared" si="1637"/>
        <v>45346</v>
      </c>
      <c r="G1418" s="122">
        <f t="shared" si="1638"/>
        <v>1.3150057273767501E-3</v>
      </c>
      <c r="H1418" s="128">
        <f t="shared" si="1639"/>
        <v>8</v>
      </c>
      <c r="I1418" s="128">
        <f t="shared" si="1640"/>
        <v>31</v>
      </c>
      <c r="J1418" s="123">
        <f t="shared" si="1641"/>
        <v>1.0003391908966366</v>
      </c>
      <c r="K1418" s="123">
        <v>1</v>
      </c>
      <c r="L1418" s="123">
        <f t="shared" si="1642"/>
        <v>1.00033919</v>
      </c>
      <c r="M1418" s="123">
        <f t="shared" si="1643"/>
        <v>355.33457198000002</v>
      </c>
      <c r="N1418" s="27">
        <f t="shared" si="1631"/>
        <v>0</v>
      </c>
      <c r="O1418" s="122">
        <f t="shared" si="1649"/>
        <v>0</v>
      </c>
      <c r="P1418" s="123">
        <f t="shared" si="1644"/>
        <v>0</v>
      </c>
      <c r="Q1418" s="122">
        <f t="shared" si="1630"/>
        <v>0.1956</v>
      </c>
      <c r="R1418" s="130">
        <f t="shared" si="1645"/>
        <v>1.003849285</v>
      </c>
      <c r="S1418" s="123">
        <f t="shared" si="1646"/>
        <v>1.3677840299999999</v>
      </c>
      <c r="T1418" s="123">
        <f t="shared" si="1647"/>
        <v>0</v>
      </c>
      <c r="U1418" s="131" t="str">
        <f t="shared" si="1633"/>
        <v>J=</v>
      </c>
      <c r="V1418" s="140">
        <f t="shared" si="1648"/>
        <v>45405</v>
      </c>
      <c r="W1418" s="4"/>
      <c r="X1418" s="4"/>
      <c r="Y1418" s="4"/>
      <c r="AD1418" s="5"/>
      <c r="AI1418" s="10"/>
      <c r="AJ1418" s="10"/>
      <c r="AK1418" s="10"/>
      <c r="AL1418" s="10"/>
      <c r="AM1418" s="10"/>
      <c r="AN1418" s="10"/>
      <c r="AO1418" s="10"/>
      <c r="AP1418" s="10"/>
      <c r="AQ1418" s="10"/>
      <c r="AR1418" s="10"/>
      <c r="AS1418" s="10"/>
      <c r="AT1418" s="10"/>
      <c r="AU1418" s="10"/>
    </row>
    <row r="1419" spans="1:47" x14ac:dyDescent="0.2">
      <c r="A1419" s="125">
        <f t="shared" ref="A1419:A1482" si="1650">(A1418+1)</f>
        <v>45383</v>
      </c>
      <c r="B1419" s="123">
        <f t="shared" si="1634"/>
        <v>356.88882536999995</v>
      </c>
      <c r="C1419" s="3">
        <f t="shared" si="1635"/>
        <v>355.21408692</v>
      </c>
      <c r="D1419" s="126">
        <f t="shared" si="1636"/>
        <v>1091.25</v>
      </c>
      <c r="E1419" s="175">
        <f>IF(DAY(A1418)=$A$7,VLOOKUP(A1418,[1]A!$A$15:$C$500,3),E1418)</f>
        <v>1092.6849999999999</v>
      </c>
      <c r="F1419" s="127">
        <f t="shared" si="1637"/>
        <v>45346</v>
      </c>
      <c r="G1419" s="122">
        <f t="shared" si="1638"/>
        <v>1.3150057273767501E-3</v>
      </c>
      <c r="H1419" s="128">
        <f t="shared" si="1639"/>
        <v>9</v>
      </c>
      <c r="I1419" s="128">
        <f t="shared" si="1640"/>
        <v>31</v>
      </c>
      <c r="J1419" s="123">
        <f t="shared" si="1641"/>
        <v>1.0003815978474018</v>
      </c>
      <c r="K1419" s="123">
        <v>1</v>
      </c>
      <c r="L1419" s="123">
        <f t="shared" si="1642"/>
        <v>1.0003815899999999</v>
      </c>
      <c r="M1419" s="123">
        <f t="shared" si="1643"/>
        <v>355.34963305999997</v>
      </c>
      <c r="N1419" s="27">
        <f t="shared" si="1631"/>
        <v>0</v>
      </c>
      <c r="O1419" s="122">
        <f t="shared" si="1649"/>
        <v>0</v>
      </c>
      <c r="P1419" s="123">
        <f t="shared" si="1644"/>
        <v>0</v>
      </c>
      <c r="Q1419" s="122">
        <f t="shared" ref="Q1419:Q1482" si="1651">(Q1418)</f>
        <v>0.1956</v>
      </c>
      <c r="R1419" s="130">
        <f t="shared" si="1645"/>
        <v>1.004331487</v>
      </c>
      <c r="S1419" s="123">
        <f t="shared" si="1646"/>
        <v>1.53919231</v>
      </c>
      <c r="T1419" s="123">
        <f t="shared" si="1647"/>
        <v>0</v>
      </c>
      <c r="U1419" s="131" t="str">
        <f t="shared" si="1633"/>
        <v>J=</v>
      </c>
      <c r="V1419" s="140">
        <f t="shared" si="1648"/>
        <v>45405</v>
      </c>
      <c r="W1419" s="4"/>
      <c r="X1419" s="4"/>
      <c r="Y1419" s="4"/>
      <c r="AD1419" s="5"/>
      <c r="AI1419" s="10"/>
      <c r="AJ1419" s="10"/>
      <c r="AK1419" s="10"/>
      <c r="AL1419" s="10"/>
      <c r="AM1419" s="10"/>
      <c r="AN1419" s="10"/>
      <c r="AO1419" s="10"/>
      <c r="AP1419" s="10"/>
      <c r="AQ1419" s="10"/>
      <c r="AR1419" s="10"/>
      <c r="AS1419" s="10"/>
      <c r="AT1419" s="10"/>
      <c r="AU1419" s="10"/>
    </row>
    <row r="1420" spans="1:47" x14ac:dyDescent="0.2">
      <c r="A1420" s="125">
        <f t="shared" si="1650"/>
        <v>45384</v>
      </c>
      <c r="B1420" s="123">
        <f t="shared" si="1634"/>
        <v>357.07539491</v>
      </c>
      <c r="C1420" s="3">
        <f t="shared" si="1635"/>
        <v>355.21408692</v>
      </c>
      <c r="D1420" s="126">
        <f t="shared" si="1636"/>
        <v>1091.25</v>
      </c>
      <c r="E1420" s="175">
        <f>IF(DAY(A1419)=$A$7,VLOOKUP(A1419,[1]A!$A$15:$C$500,3),E1419)</f>
        <v>1092.6849999999999</v>
      </c>
      <c r="F1420" s="127">
        <f t="shared" si="1637"/>
        <v>45346</v>
      </c>
      <c r="G1420" s="122">
        <f t="shared" si="1638"/>
        <v>1.3150057273767501E-3</v>
      </c>
      <c r="H1420" s="128">
        <f t="shared" si="1639"/>
        <v>10</v>
      </c>
      <c r="I1420" s="128">
        <f t="shared" si="1640"/>
        <v>31</v>
      </c>
      <c r="J1420" s="123">
        <f t="shared" si="1641"/>
        <v>1.0004240065959067</v>
      </c>
      <c r="K1420" s="123">
        <v>1</v>
      </c>
      <c r="L1420" s="123">
        <f t="shared" si="1642"/>
        <v>1.000424</v>
      </c>
      <c r="M1420" s="123">
        <f t="shared" si="1643"/>
        <v>355.36469769000001</v>
      </c>
      <c r="N1420" s="27">
        <f t="shared" ref="N1420:N1483" si="1652">IF(DAY(A1420)=A$7,VLOOKUP(A1420,$Y$10:$AG$75,8),0)</f>
        <v>0</v>
      </c>
      <c r="O1420" s="122">
        <f t="shared" si="1649"/>
        <v>0</v>
      </c>
      <c r="P1420" s="123">
        <f t="shared" si="1644"/>
        <v>0</v>
      </c>
      <c r="Q1420" s="122">
        <f t="shared" si="1651"/>
        <v>0.1956</v>
      </c>
      <c r="R1420" s="130">
        <f t="shared" si="1645"/>
        <v>1.0048139199999999</v>
      </c>
      <c r="S1420" s="123">
        <f t="shared" si="1646"/>
        <v>1.7106972199999999</v>
      </c>
      <c r="T1420" s="123">
        <f t="shared" si="1647"/>
        <v>0</v>
      </c>
      <c r="U1420" s="131" t="str">
        <f t="shared" si="1633"/>
        <v>J=</v>
      </c>
      <c r="V1420" s="140">
        <f t="shared" si="1648"/>
        <v>45405</v>
      </c>
      <c r="W1420" s="4"/>
      <c r="X1420" s="4"/>
      <c r="Y1420" s="4"/>
      <c r="AD1420" s="5"/>
      <c r="AI1420" s="10"/>
      <c r="AJ1420" s="10"/>
      <c r="AK1420" s="10"/>
      <c r="AL1420" s="10"/>
      <c r="AM1420" s="10"/>
      <c r="AN1420" s="10"/>
      <c r="AO1420" s="10"/>
      <c r="AP1420" s="10"/>
      <c r="AQ1420" s="10"/>
      <c r="AR1420" s="10"/>
      <c r="AS1420" s="10"/>
      <c r="AT1420" s="10"/>
      <c r="AU1420" s="10"/>
    </row>
    <row r="1421" spans="1:47" x14ac:dyDescent="0.2">
      <c r="A1421" s="125">
        <f t="shared" si="1650"/>
        <v>45385</v>
      </c>
      <c r="B1421" s="123">
        <f t="shared" si="1634"/>
        <v>357.26206108000002</v>
      </c>
      <c r="C1421" s="3">
        <f t="shared" si="1635"/>
        <v>355.21408692</v>
      </c>
      <c r="D1421" s="126">
        <f t="shared" si="1636"/>
        <v>1091.25</v>
      </c>
      <c r="E1421" s="175">
        <f>IF(DAY(A1420)=$A$7,VLOOKUP(A1420,[1]A!$A$15:$C$500,3),E1420)</f>
        <v>1092.6849999999999</v>
      </c>
      <c r="F1421" s="127">
        <f t="shared" si="1637"/>
        <v>45346</v>
      </c>
      <c r="G1421" s="122">
        <f t="shared" si="1638"/>
        <v>1.3150057273767501E-3</v>
      </c>
      <c r="H1421" s="128">
        <f t="shared" si="1639"/>
        <v>11</v>
      </c>
      <c r="I1421" s="128">
        <f t="shared" si="1640"/>
        <v>31</v>
      </c>
      <c r="J1421" s="123">
        <f t="shared" si="1641"/>
        <v>1.0004664171422275</v>
      </c>
      <c r="K1421" s="123">
        <v>1</v>
      </c>
      <c r="L1421" s="123">
        <f t="shared" si="1642"/>
        <v>1.00046641</v>
      </c>
      <c r="M1421" s="123">
        <f t="shared" si="1643"/>
        <v>355.37976232</v>
      </c>
      <c r="N1421" s="27">
        <f t="shared" si="1652"/>
        <v>0</v>
      </c>
      <c r="O1421" s="122">
        <f t="shared" si="1649"/>
        <v>0</v>
      </c>
      <c r="P1421" s="123">
        <f t="shared" si="1644"/>
        <v>0</v>
      </c>
      <c r="Q1421" s="122">
        <f t="shared" si="1651"/>
        <v>0.1956</v>
      </c>
      <c r="R1421" s="130">
        <f t="shared" si="1645"/>
        <v>1.0052965840000001</v>
      </c>
      <c r="S1421" s="123">
        <f t="shared" si="1646"/>
        <v>1.8822987600000001</v>
      </c>
      <c r="T1421" s="123">
        <f t="shared" si="1647"/>
        <v>0</v>
      </c>
      <c r="U1421" s="131" t="str">
        <f t="shared" si="1633"/>
        <v>J=</v>
      </c>
      <c r="V1421" s="140">
        <f t="shared" si="1648"/>
        <v>45405</v>
      </c>
      <c r="W1421" s="4"/>
      <c r="X1421" s="4"/>
      <c r="Y1421" s="4"/>
      <c r="AD1421" s="5"/>
      <c r="AI1421" s="10"/>
      <c r="AJ1421" s="10"/>
      <c r="AK1421" s="10"/>
      <c r="AL1421" s="10"/>
      <c r="AM1421" s="10"/>
      <c r="AN1421" s="10"/>
      <c r="AO1421" s="10"/>
      <c r="AP1421" s="10"/>
      <c r="AQ1421" s="10"/>
      <c r="AR1421" s="10"/>
      <c r="AS1421" s="10"/>
      <c r="AT1421" s="10"/>
      <c r="AU1421" s="10"/>
    </row>
    <row r="1422" spans="1:47" x14ac:dyDescent="0.2">
      <c r="A1422" s="125">
        <f t="shared" si="1650"/>
        <v>45386</v>
      </c>
      <c r="B1422" s="123">
        <f t="shared" si="1634"/>
        <v>357.44882458999996</v>
      </c>
      <c r="C1422" s="3">
        <f t="shared" si="1635"/>
        <v>355.21408692</v>
      </c>
      <c r="D1422" s="126">
        <f t="shared" si="1636"/>
        <v>1091.25</v>
      </c>
      <c r="E1422" s="175">
        <f>IF(DAY(A1421)=$A$7,VLOOKUP(A1421,[1]A!$A$15:$C$500,3),E1421)</f>
        <v>1092.6849999999999</v>
      </c>
      <c r="F1422" s="127">
        <f t="shared" si="1637"/>
        <v>45346</v>
      </c>
      <c r="G1422" s="122">
        <f t="shared" si="1638"/>
        <v>1.3150057273767501E-3</v>
      </c>
      <c r="H1422" s="128">
        <f t="shared" si="1639"/>
        <v>12</v>
      </c>
      <c r="I1422" s="128">
        <f t="shared" si="1640"/>
        <v>31</v>
      </c>
      <c r="J1422" s="123">
        <f t="shared" si="1641"/>
        <v>1.0005088294864404</v>
      </c>
      <c r="K1422" s="123">
        <v>1</v>
      </c>
      <c r="L1422" s="123">
        <f t="shared" si="1642"/>
        <v>1.0005088200000001</v>
      </c>
      <c r="M1422" s="123">
        <f t="shared" si="1643"/>
        <v>355.39482694999998</v>
      </c>
      <c r="N1422" s="27">
        <f t="shared" si="1652"/>
        <v>0</v>
      </c>
      <c r="O1422" s="122">
        <f t="shared" si="1649"/>
        <v>0</v>
      </c>
      <c r="P1422" s="123">
        <f t="shared" si="1644"/>
        <v>0</v>
      </c>
      <c r="Q1422" s="122">
        <f t="shared" si="1651"/>
        <v>0.1956</v>
      </c>
      <c r="R1422" s="130">
        <f t="shared" si="1645"/>
        <v>1.005779481</v>
      </c>
      <c r="S1422" s="123">
        <f t="shared" si="1646"/>
        <v>2.05399764</v>
      </c>
      <c r="T1422" s="123">
        <f t="shared" si="1647"/>
        <v>0</v>
      </c>
      <c r="U1422" s="131" t="str">
        <f t="shared" si="1633"/>
        <v>J=</v>
      </c>
      <c r="V1422" s="140">
        <f t="shared" si="1648"/>
        <v>45405</v>
      </c>
      <c r="W1422" s="4"/>
      <c r="X1422" s="4"/>
      <c r="Y1422" s="4"/>
      <c r="AD1422" s="5"/>
      <c r="AI1422" s="10"/>
      <c r="AJ1422" s="10"/>
      <c r="AK1422" s="10"/>
      <c r="AL1422" s="10"/>
      <c r="AM1422" s="10"/>
      <c r="AN1422" s="10"/>
      <c r="AO1422" s="10"/>
      <c r="AP1422" s="10"/>
      <c r="AQ1422" s="10"/>
      <c r="AR1422" s="10"/>
      <c r="AS1422" s="10"/>
      <c r="AT1422" s="10"/>
      <c r="AU1422" s="10"/>
    </row>
    <row r="1423" spans="1:47" x14ac:dyDescent="0.2">
      <c r="A1423" s="125">
        <f t="shared" si="1650"/>
        <v>45387</v>
      </c>
      <c r="B1423" s="123">
        <f t="shared" si="1634"/>
        <v>357.63568832999999</v>
      </c>
      <c r="C1423" s="3">
        <f t="shared" si="1635"/>
        <v>355.21408692</v>
      </c>
      <c r="D1423" s="126">
        <f t="shared" si="1636"/>
        <v>1091.25</v>
      </c>
      <c r="E1423" s="175">
        <f>IF(DAY(A1422)=$A$7,VLOOKUP(A1422,[1]A!$A$15:$C$500,3),E1422)</f>
        <v>1092.6849999999999</v>
      </c>
      <c r="F1423" s="127">
        <f t="shared" si="1637"/>
        <v>45346</v>
      </c>
      <c r="G1423" s="122">
        <f t="shared" si="1638"/>
        <v>1.3150057273767501E-3</v>
      </c>
      <c r="H1423" s="128">
        <f t="shared" si="1639"/>
        <v>13</v>
      </c>
      <c r="I1423" s="128">
        <f t="shared" si="1640"/>
        <v>31</v>
      </c>
      <c r="J1423" s="123">
        <f t="shared" si="1641"/>
        <v>1.0005512436286215</v>
      </c>
      <c r="K1423" s="123">
        <v>1</v>
      </c>
      <c r="L1423" s="123">
        <f t="shared" si="1642"/>
        <v>1.0005512400000001</v>
      </c>
      <c r="M1423" s="123">
        <f t="shared" si="1643"/>
        <v>355.40989513</v>
      </c>
      <c r="N1423" s="27">
        <f t="shared" si="1652"/>
        <v>0</v>
      </c>
      <c r="O1423" s="122">
        <f t="shared" si="1649"/>
        <v>0</v>
      </c>
      <c r="P1423" s="123">
        <f t="shared" si="1644"/>
        <v>0</v>
      </c>
      <c r="Q1423" s="122">
        <f t="shared" si="1651"/>
        <v>0.1956</v>
      </c>
      <c r="R1423" s="130">
        <f t="shared" si="1645"/>
        <v>1.006262609</v>
      </c>
      <c r="S1423" s="123">
        <f t="shared" si="1646"/>
        <v>2.2257932</v>
      </c>
      <c r="T1423" s="123">
        <f t="shared" si="1647"/>
        <v>0</v>
      </c>
      <c r="U1423" s="131" t="str">
        <f t="shared" si="1633"/>
        <v>J=</v>
      </c>
      <c r="V1423" s="140">
        <f t="shared" si="1648"/>
        <v>45405</v>
      </c>
      <c r="W1423" s="4"/>
      <c r="X1423" s="4"/>
      <c r="Y1423" s="4"/>
      <c r="AD1423" s="5"/>
      <c r="AI1423" s="10"/>
      <c r="AJ1423" s="10"/>
      <c r="AK1423" s="10"/>
      <c r="AL1423" s="10"/>
      <c r="AM1423" s="10"/>
      <c r="AN1423" s="10"/>
      <c r="AO1423" s="10"/>
      <c r="AP1423" s="10"/>
      <c r="AQ1423" s="10"/>
      <c r="AR1423" s="10"/>
      <c r="AS1423" s="10"/>
      <c r="AT1423" s="10"/>
      <c r="AU1423" s="10"/>
    </row>
    <row r="1424" spans="1:47" x14ac:dyDescent="0.2">
      <c r="A1424" s="125">
        <f t="shared" si="1650"/>
        <v>45388</v>
      </c>
      <c r="B1424" s="123">
        <f t="shared" si="1634"/>
        <v>357.82264586999997</v>
      </c>
      <c r="C1424" s="3">
        <f t="shared" si="1635"/>
        <v>355.21408692</v>
      </c>
      <c r="D1424" s="126">
        <f t="shared" si="1636"/>
        <v>1091.25</v>
      </c>
      <c r="E1424" s="175">
        <f>IF(DAY(A1423)=$A$7,VLOOKUP(A1423,[1]A!$A$15:$C$500,3),E1423)</f>
        <v>1092.6849999999999</v>
      </c>
      <c r="F1424" s="127">
        <f t="shared" si="1637"/>
        <v>45346</v>
      </c>
      <c r="G1424" s="122">
        <f t="shared" si="1638"/>
        <v>1.3150057273767501E-3</v>
      </c>
      <c r="H1424" s="128">
        <f t="shared" si="1639"/>
        <v>14</v>
      </c>
      <c r="I1424" s="128">
        <f t="shared" si="1640"/>
        <v>31</v>
      </c>
      <c r="J1424" s="123">
        <f t="shared" si="1641"/>
        <v>1.0005936595688474</v>
      </c>
      <c r="K1424" s="123">
        <v>1</v>
      </c>
      <c r="L1424" s="123">
        <f t="shared" si="1642"/>
        <v>1.0005936499999999</v>
      </c>
      <c r="M1424" s="123">
        <f t="shared" si="1643"/>
        <v>355.42495975999998</v>
      </c>
      <c r="N1424" s="27">
        <f t="shared" si="1652"/>
        <v>0</v>
      </c>
      <c r="O1424" s="122">
        <f t="shared" si="1649"/>
        <v>0</v>
      </c>
      <c r="P1424" s="123">
        <f t="shared" si="1644"/>
        <v>0</v>
      </c>
      <c r="Q1424" s="122">
        <f t="shared" si="1651"/>
        <v>0.1956</v>
      </c>
      <c r="R1424" s="130">
        <f t="shared" si="1645"/>
        <v>1.0067459700000001</v>
      </c>
      <c r="S1424" s="123">
        <f t="shared" si="1646"/>
        <v>2.39768611</v>
      </c>
      <c r="T1424" s="123">
        <f t="shared" si="1647"/>
        <v>0</v>
      </c>
      <c r="U1424" s="131" t="str">
        <f t="shared" si="1633"/>
        <v>J=</v>
      </c>
      <c r="V1424" s="140">
        <f t="shared" si="1648"/>
        <v>45405</v>
      </c>
      <c r="W1424" s="4"/>
      <c r="X1424" s="4"/>
      <c r="Y1424" s="4"/>
      <c r="AD1424" s="5"/>
      <c r="AI1424" s="10"/>
      <c r="AJ1424" s="10"/>
      <c r="AK1424" s="10"/>
      <c r="AL1424" s="10"/>
      <c r="AM1424" s="10"/>
      <c r="AN1424" s="10"/>
      <c r="AO1424" s="10"/>
      <c r="AP1424" s="10"/>
      <c r="AQ1424" s="10"/>
      <c r="AR1424" s="10"/>
      <c r="AS1424" s="10"/>
      <c r="AT1424" s="10"/>
      <c r="AU1424" s="10"/>
    </row>
    <row r="1425" spans="1:47" x14ac:dyDescent="0.2">
      <c r="A1425" s="125">
        <f t="shared" si="1650"/>
        <v>45389</v>
      </c>
      <c r="B1425" s="123">
        <f t="shared" si="1634"/>
        <v>358.00970401000001</v>
      </c>
      <c r="C1425" s="3">
        <f t="shared" si="1635"/>
        <v>355.21408692</v>
      </c>
      <c r="D1425" s="126">
        <f t="shared" si="1636"/>
        <v>1091.25</v>
      </c>
      <c r="E1425" s="175">
        <f>IF(DAY(A1424)=$A$7,VLOOKUP(A1424,[1]A!$A$15:$C$500,3),E1424)</f>
        <v>1092.6849999999999</v>
      </c>
      <c r="F1425" s="127">
        <f t="shared" si="1637"/>
        <v>45346</v>
      </c>
      <c r="G1425" s="122">
        <f t="shared" si="1638"/>
        <v>1.3150057273767501E-3</v>
      </c>
      <c r="H1425" s="128">
        <f t="shared" si="1639"/>
        <v>15</v>
      </c>
      <c r="I1425" s="128">
        <f t="shared" si="1640"/>
        <v>31</v>
      </c>
      <c r="J1425" s="123">
        <f t="shared" si="1641"/>
        <v>1.0006360773071938</v>
      </c>
      <c r="K1425" s="123">
        <v>1</v>
      </c>
      <c r="L1425" s="123">
        <f t="shared" si="1642"/>
        <v>1.0006360700000001</v>
      </c>
      <c r="M1425" s="123">
        <f t="shared" si="1643"/>
        <v>355.44002793999999</v>
      </c>
      <c r="N1425" s="27">
        <f t="shared" si="1652"/>
        <v>0</v>
      </c>
      <c r="O1425" s="122">
        <f t="shared" si="1649"/>
        <v>0</v>
      </c>
      <c r="P1425" s="123">
        <f t="shared" si="1644"/>
        <v>0</v>
      </c>
      <c r="Q1425" s="122">
        <f t="shared" si="1651"/>
        <v>0.1956</v>
      </c>
      <c r="R1425" s="130">
        <f t="shared" si="1645"/>
        <v>1.0072295630000001</v>
      </c>
      <c r="S1425" s="123">
        <f t="shared" si="1646"/>
        <v>2.5696760699999999</v>
      </c>
      <c r="T1425" s="123">
        <f t="shared" si="1647"/>
        <v>0</v>
      </c>
      <c r="U1425" s="131" t="str">
        <f t="shared" si="1633"/>
        <v>J=</v>
      </c>
      <c r="V1425" s="140">
        <f t="shared" si="1648"/>
        <v>45405</v>
      </c>
      <c r="W1425" s="4"/>
      <c r="X1425" s="4"/>
      <c r="Y1425" s="4"/>
      <c r="AD1425" s="5"/>
      <c r="AI1425" s="10"/>
      <c r="AJ1425" s="10"/>
      <c r="AK1425" s="10"/>
      <c r="AL1425" s="10"/>
      <c r="AM1425" s="10"/>
      <c r="AN1425" s="10"/>
      <c r="AO1425" s="10"/>
      <c r="AP1425" s="10"/>
      <c r="AQ1425" s="10"/>
      <c r="AR1425" s="10"/>
      <c r="AS1425" s="10"/>
      <c r="AT1425" s="10"/>
      <c r="AU1425" s="10"/>
    </row>
    <row r="1426" spans="1:47" x14ac:dyDescent="0.2">
      <c r="A1426" s="125">
        <f t="shared" si="1650"/>
        <v>45390</v>
      </c>
      <c r="B1426" s="123">
        <f t="shared" si="1634"/>
        <v>358.19685919</v>
      </c>
      <c r="C1426" s="3">
        <f t="shared" si="1635"/>
        <v>355.21408692</v>
      </c>
      <c r="D1426" s="126">
        <f t="shared" si="1636"/>
        <v>1091.25</v>
      </c>
      <c r="E1426" s="175">
        <f>IF(DAY(A1425)=$A$7,VLOOKUP(A1425,[1]A!$A$15:$C$500,3),E1425)</f>
        <v>1092.6849999999999</v>
      </c>
      <c r="F1426" s="127">
        <f t="shared" si="1637"/>
        <v>45346</v>
      </c>
      <c r="G1426" s="122">
        <f t="shared" si="1638"/>
        <v>1.3150057273767501E-3</v>
      </c>
      <c r="H1426" s="128">
        <f t="shared" si="1639"/>
        <v>16</v>
      </c>
      <c r="I1426" s="128">
        <f t="shared" si="1640"/>
        <v>31</v>
      </c>
      <c r="J1426" s="123">
        <f t="shared" si="1641"/>
        <v>1.0006784968437374</v>
      </c>
      <c r="K1426" s="123">
        <v>1</v>
      </c>
      <c r="L1426" s="123">
        <f t="shared" si="1642"/>
        <v>1.0006784900000001</v>
      </c>
      <c r="M1426" s="123">
        <f t="shared" si="1643"/>
        <v>355.45509612000001</v>
      </c>
      <c r="N1426" s="27">
        <f t="shared" si="1652"/>
        <v>0</v>
      </c>
      <c r="O1426" s="122">
        <f t="shared" si="1649"/>
        <v>0</v>
      </c>
      <c r="P1426" s="123">
        <f t="shared" si="1644"/>
        <v>0</v>
      </c>
      <c r="Q1426" s="122">
        <f t="shared" si="1651"/>
        <v>0.1956</v>
      </c>
      <c r="R1426" s="130">
        <f t="shared" si="1645"/>
        <v>1.007713388</v>
      </c>
      <c r="S1426" s="123">
        <f t="shared" si="1646"/>
        <v>2.7417630700000002</v>
      </c>
      <c r="T1426" s="123">
        <f t="shared" si="1647"/>
        <v>0</v>
      </c>
      <c r="U1426" s="131" t="str">
        <f t="shared" si="1633"/>
        <v>J=</v>
      </c>
      <c r="V1426" s="140">
        <f t="shared" si="1648"/>
        <v>45405</v>
      </c>
      <c r="W1426" s="4"/>
      <c r="X1426" s="4"/>
      <c r="Y1426" s="4"/>
      <c r="AD1426" s="5"/>
      <c r="AI1426" s="10"/>
      <c r="AJ1426" s="10"/>
      <c r="AK1426" s="10"/>
      <c r="AL1426" s="10"/>
      <c r="AM1426" s="10"/>
      <c r="AN1426" s="10"/>
      <c r="AO1426" s="10"/>
      <c r="AP1426" s="10"/>
      <c r="AQ1426" s="10"/>
      <c r="AR1426" s="10"/>
      <c r="AS1426" s="10"/>
      <c r="AT1426" s="10"/>
      <c r="AU1426" s="10"/>
    </row>
    <row r="1427" spans="1:47" x14ac:dyDescent="0.2">
      <c r="A1427" s="125">
        <f t="shared" si="1650"/>
        <v>45391</v>
      </c>
      <c r="B1427" s="123">
        <f t="shared" si="1634"/>
        <v>358.38411142000001</v>
      </c>
      <c r="C1427" s="3">
        <f t="shared" si="1635"/>
        <v>355.21408692</v>
      </c>
      <c r="D1427" s="126">
        <f t="shared" si="1636"/>
        <v>1091.25</v>
      </c>
      <c r="E1427" s="175">
        <f>IF(DAY(A1426)=$A$7,VLOOKUP(A1426,[1]A!$A$15:$C$500,3),E1426)</f>
        <v>1092.6849999999999</v>
      </c>
      <c r="F1427" s="127">
        <f t="shared" si="1637"/>
        <v>45346</v>
      </c>
      <c r="G1427" s="122">
        <f t="shared" si="1638"/>
        <v>1.3150057273767501E-3</v>
      </c>
      <c r="H1427" s="128">
        <f t="shared" si="1639"/>
        <v>17</v>
      </c>
      <c r="I1427" s="128">
        <f t="shared" si="1640"/>
        <v>31</v>
      </c>
      <c r="J1427" s="123">
        <f t="shared" si="1641"/>
        <v>1.0007209181785544</v>
      </c>
      <c r="K1427" s="123">
        <v>1</v>
      </c>
      <c r="L1427" s="123">
        <f t="shared" si="1642"/>
        <v>1.0007209100000001</v>
      </c>
      <c r="M1427" s="123">
        <f t="shared" si="1643"/>
        <v>355.47016430000002</v>
      </c>
      <c r="N1427" s="27">
        <f t="shared" si="1652"/>
        <v>0</v>
      </c>
      <c r="O1427" s="122">
        <f t="shared" si="1649"/>
        <v>0</v>
      </c>
      <c r="P1427" s="123">
        <f t="shared" si="1644"/>
        <v>0</v>
      </c>
      <c r="Q1427" s="122">
        <f t="shared" si="1651"/>
        <v>0.1956</v>
      </c>
      <c r="R1427" s="130">
        <f t="shared" si="1645"/>
        <v>1.008197445</v>
      </c>
      <c r="S1427" s="123">
        <f t="shared" si="1646"/>
        <v>2.91394712</v>
      </c>
      <c r="T1427" s="123">
        <f t="shared" si="1647"/>
        <v>0</v>
      </c>
      <c r="U1427" s="131" t="str">
        <f t="shared" si="1633"/>
        <v>J=</v>
      </c>
      <c r="V1427" s="140">
        <f t="shared" si="1648"/>
        <v>45405</v>
      </c>
      <c r="W1427" s="4"/>
      <c r="X1427" s="4"/>
      <c r="Y1427" s="4"/>
      <c r="AD1427" s="5"/>
      <c r="AI1427" s="10"/>
      <c r="AJ1427" s="10"/>
      <c r="AK1427" s="10"/>
      <c r="AL1427" s="10"/>
      <c r="AM1427" s="10"/>
      <c r="AN1427" s="10"/>
      <c r="AO1427" s="10"/>
      <c r="AP1427" s="10"/>
      <c r="AQ1427" s="10"/>
      <c r="AR1427" s="10"/>
      <c r="AS1427" s="10"/>
      <c r="AT1427" s="10"/>
      <c r="AU1427" s="10"/>
    </row>
    <row r="1428" spans="1:47" x14ac:dyDescent="0.2">
      <c r="A1428" s="125">
        <f t="shared" si="1650"/>
        <v>45392</v>
      </c>
      <c r="B1428" s="123">
        <f t="shared" si="1634"/>
        <v>358.57146465</v>
      </c>
      <c r="C1428" s="3">
        <f t="shared" si="1635"/>
        <v>355.21408692</v>
      </c>
      <c r="D1428" s="126">
        <f t="shared" si="1636"/>
        <v>1091.25</v>
      </c>
      <c r="E1428" s="175">
        <f>IF(DAY(A1427)=$A$7,VLOOKUP(A1427,[1]A!$A$15:$C$500,3),E1427)</f>
        <v>1092.6849999999999</v>
      </c>
      <c r="F1428" s="127">
        <f t="shared" si="1637"/>
        <v>45346</v>
      </c>
      <c r="G1428" s="122">
        <f t="shared" si="1638"/>
        <v>1.3150057273767501E-3</v>
      </c>
      <c r="H1428" s="128">
        <f t="shared" si="1639"/>
        <v>18</v>
      </c>
      <c r="I1428" s="128">
        <f t="shared" si="1640"/>
        <v>31</v>
      </c>
      <c r="J1428" s="123">
        <f t="shared" si="1641"/>
        <v>1.0007633413117207</v>
      </c>
      <c r="K1428" s="123">
        <v>1</v>
      </c>
      <c r="L1428" s="123">
        <f t="shared" si="1642"/>
        <v>1.00076334</v>
      </c>
      <c r="M1428" s="123">
        <f t="shared" si="1643"/>
        <v>355.48523604000002</v>
      </c>
      <c r="N1428" s="27">
        <f t="shared" si="1652"/>
        <v>0</v>
      </c>
      <c r="O1428" s="122">
        <f t="shared" si="1649"/>
        <v>0</v>
      </c>
      <c r="P1428" s="123">
        <f t="shared" si="1644"/>
        <v>0</v>
      </c>
      <c r="Q1428" s="122">
        <f t="shared" si="1651"/>
        <v>0.1956</v>
      </c>
      <c r="R1428" s="130">
        <f t="shared" si="1645"/>
        <v>1.0086817349999999</v>
      </c>
      <c r="S1428" s="123">
        <f t="shared" si="1646"/>
        <v>3.08622861</v>
      </c>
      <c r="T1428" s="123">
        <f t="shared" si="1647"/>
        <v>0</v>
      </c>
      <c r="U1428" s="131" t="str">
        <f t="shared" si="1633"/>
        <v>J=</v>
      </c>
      <c r="V1428" s="140">
        <f t="shared" si="1648"/>
        <v>45405</v>
      </c>
      <c r="W1428" s="4"/>
      <c r="X1428" s="4"/>
      <c r="Y1428" s="4"/>
      <c r="AD1428" s="5"/>
      <c r="AI1428" s="10"/>
      <c r="AJ1428" s="10"/>
      <c r="AK1428" s="10"/>
      <c r="AL1428" s="10"/>
      <c r="AM1428" s="10"/>
      <c r="AN1428" s="10"/>
      <c r="AO1428" s="10"/>
      <c r="AP1428" s="10"/>
      <c r="AQ1428" s="10"/>
      <c r="AR1428" s="10"/>
      <c r="AS1428" s="10"/>
      <c r="AT1428" s="10"/>
      <c r="AU1428" s="10"/>
    </row>
    <row r="1429" spans="1:47" x14ac:dyDescent="0.2">
      <c r="A1429" s="125">
        <f t="shared" si="1650"/>
        <v>45393</v>
      </c>
      <c r="B1429" s="123">
        <f t="shared" si="1634"/>
        <v>358.75891171999996</v>
      </c>
      <c r="C1429" s="3">
        <f t="shared" si="1635"/>
        <v>355.21408692</v>
      </c>
      <c r="D1429" s="126">
        <f t="shared" si="1636"/>
        <v>1091.25</v>
      </c>
      <c r="E1429" s="175">
        <f>IF(DAY(A1428)=$A$7,VLOOKUP(A1428,[1]A!$A$15:$C$500,3),E1428)</f>
        <v>1092.6849999999999</v>
      </c>
      <c r="F1429" s="127">
        <f t="shared" si="1637"/>
        <v>45346</v>
      </c>
      <c r="G1429" s="122">
        <f t="shared" si="1638"/>
        <v>1.3150057273767501E-3</v>
      </c>
      <c r="H1429" s="128">
        <f t="shared" si="1639"/>
        <v>19</v>
      </c>
      <c r="I1429" s="128">
        <f t="shared" si="1640"/>
        <v>31</v>
      </c>
      <c r="J1429" s="123">
        <f t="shared" si="1641"/>
        <v>1.0008057662433127</v>
      </c>
      <c r="K1429" s="123">
        <v>1</v>
      </c>
      <c r="L1429" s="123">
        <f t="shared" si="1642"/>
        <v>1.00080576</v>
      </c>
      <c r="M1429" s="123">
        <f t="shared" si="1643"/>
        <v>355.50030421999998</v>
      </c>
      <c r="N1429" s="27">
        <f t="shared" si="1652"/>
        <v>0</v>
      </c>
      <c r="O1429" s="122">
        <f t="shared" si="1649"/>
        <v>0</v>
      </c>
      <c r="P1429" s="123">
        <f t="shared" si="1644"/>
        <v>0</v>
      </c>
      <c r="Q1429" s="122">
        <f t="shared" si="1651"/>
        <v>0.1956</v>
      </c>
      <c r="R1429" s="130">
        <f t="shared" si="1645"/>
        <v>1.009166258</v>
      </c>
      <c r="S1429" s="123">
        <f t="shared" si="1646"/>
        <v>3.2586075000000001</v>
      </c>
      <c r="T1429" s="123">
        <f t="shared" si="1647"/>
        <v>0</v>
      </c>
      <c r="U1429" s="131" t="str">
        <f t="shared" si="1633"/>
        <v>J=</v>
      </c>
      <c r="V1429" s="140">
        <f t="shared" si="1648"/>
        <v>45405</v>
      </c>
      <c r="W1429" s="4"/>
      <c r="X1429" s="4"/>
      <c r="Y1429" s="4"/>
      <c r="AD1429" s="5"/>
      <c r="AI1429" s="10"/>
      <c r="AJ1429" s="10"/>
      <c r="AK1429" s="10"/>
      <c r="AL1429" s="10"/>
      <c r="AM1429" s="10"/>
      <c r="AN1429" s="10"/>
      <c r="AO1429" s="10"/>
      <c r="AP1429" s="10"/>
      <c r="AQ1429" s="10"/>
      <c r="AR1429" s="10"/>
      <c r="AS1429" s="10"/>
      <c r="AT1429" s="10"/>
      <c r="AU1429" s="10"/>
    </row>
    <row r="1430" spans="1:47" x14ac:dyDescent="0.2">
      <c r="A1430" s="125">
        <f t="shared" si="1650"/>
        <v>45394</v>
      </c>
      <c r="B1430" s="123">
        <f t="shared" si="1634"/>
        <v>358.94645946000003</v>
      </c>
      <c r="C1430" s="3">
        <f t="shared" si="1635"/>
        <v>355.21408692</v>
      </c>
      <c r="D1430" s="126">
        <f t="shared" si="1636"/>
        <v>1091.25</v>
      </c>
      <c r="E1430" s="175">
        <f>IF(DAY(A1429)=$A$7,VLOOKUP(A1429,[1]A!$A$15:$C$500,3),E1429)</f>
        <v>1092.6849999999999</v>
      </c>
      <c r="F1430" s="127">
        <f t="shared" si="1637"/>
        <v>45346</v>
      </c>
      <c r="G1430" s="122">
        <f t="shared" si="1638"/>
        <v>1.3150057273767501E-3</v>
      </c>
      <c r="H1430" s="128">
        <f t="shared" si="1639"/>
        <v>20</v>
      </c>
      <c r="I1430" s="128">
        <f t="shared" si="1640"/>
        <v>31</v>
      </c>
      <c r="J1430" s="123">
        <f t="shared" si="1641"/>
        <v>1.0008481929734065</v>
      </c>
      <c r="K1430" s="123">
        <v>1</v>
      </c>
      <c r="L1430" s="123">
        <f t="shared" si="1642"/>
        <v>1.0008481899999999</v>
      </c>
      <c r="M1430" s="123">
        <f t="shared" si="1643"/>
        <v>355.51537595000002</v>
      </c>
      <c r="N1430" s="27">
        <f t="shared" si="1652"/>
        <v>0</v>
      </c>
      <c r="O1430" s="122">
        <f t="shared" si="1649"/>
        <v>0</v>
      </c>
      <c r="P1430" s="123">
        <f t="shared" si="1644"/>
        <v>0</v>
      </c>
      <c r="Q1430" s="122">
        <f t="shared" si="1651"/>
        <v>0.1956</v>
      </c>
      <c r="R1430" s="130">
        <f t="shared" si="1645"/>
        <v>1.009651013</v>
      </c>
      <c r="S1430" s="123">
        <f t="shared" si="1646"/>
        <v>3.4310835100000001</v>
      </c>
      <c r="T1430" s="123">
        <f t="shared" si="1647"/>
        <v>0</v>
      </c>
      <c r="U1430" s="131" t="str">
        <f t="shared" si="1633"/>
        <v>J=</v>
      </c>
      <c r="V1430" s="140">
        <f t="shared" si="1648"/>
        <v>45405</v>
      </c>
      <c r="W1430" s="4"/>
      <c r="X1430" s="4"/>
      <c r="Y1430" s="4"/>
      <c r="AD1430" s="5"/>
      <c r="AI1430" s="10"/>
      <c r="AJ1430" s="10"/>
      <c r="AK1430" s="10"/>
      <c r="AL1430" s="10"/>
      <c r="AM1430" s="10"/>
      <c r="AN1430" s="10"/>
      <c r="AO1430" s="10"/>
      <c r="AP1430" s="10"/>
      <c r="AQ1430" s="10"/>
      <c r="AR1430" s="10"/>
      <c r="AS1430" s="10"/>
      <c r="AT1430" s="10"/>
      <c r="AU1430" s="10"/>
    </row>
    <row r="1431" spans="1:47" x14ac:dyDescent="0.2">
      <c r="A1431" s="125">
        <f t="shared" si="1650"/>
        <v>45395</v>
      </c>
      <c r="B1431" s="123">
        <f t="shared" si="1634"/>
        <v>359.13410465999999</v>
      </c>
      <c r="C1431" s="3">
        <f t="shared" si="1635"/>
        <v>355.21408692</v>
      </c>
      <c r="D1431" s="126">
        <f t="shared" si="1636"/>
        <v>1091.25</v>
      </c>
      <c r="E1431" s="175">
        <f>IF(DAY(A1430)=$A$7,VLOOKUP(A1430,[1]A!$A$15:$C$500,3),E1430)</f>
        <v>1092.6849999999999</v>
      </c>
      <c r="F1431" s="127">
        <f t="shared" si="1637"/>
        <v>45346</v>
      </c>
      <c r="G1431" s="122">
        <f t="shared" si="1638"/>
        <v>1.3150057273767501E-3</v>
      </c>
      <c r="H1431" s="128">
        <f t="shared" si="1639"/>
        <v>21</v>
      </c>
      <c r="I1431" s="128">
        <f t="shared" si="1640"/>
        <v>31</v>
      </c>
      <c r="J1431" s="123">
        <f t="shared" si="1641"/>
        <v>1.0008906215020787</v>
      </c>
      <c r="K1431" s="123">
        <v>1</v>
      </c>
      <c r="L1431" s="123">
        <f t="shared" si="1642"/>
        <v>1.0008906200000001</v>
      </c>
      <c r="M1431" s="123">
        <f t="shared" si="1643"/>
        <v>355.53044769000002</v>
      </c>
      <c r="N1431" s="27">
        <f t="shared" si="1652"/>
        <v>0</v>
      </c>
      <c r="O1431" s="122">
        <f t="shared" si="1649"/>
        <v>0</v>
      </c>
      <c r="P1431" s="123">
        <f t="shared" si="1644"/>
        <v>0</v>
      </c>
      <c r="Q1431" s="122">
        <f t="shared" si="1651"/>
        <v>0.1956</v>
      </c>
      <c r="R1431" s="130">
        <f t="shared" si="1645"/>
        <v>1.010136001</v>
      </c>
      <c r="S1431" s="123">
        <f t="shared" si="1646"/>
        <v>3.6036569699999998</v>
      </c>
      <c r="T1431" s="123">
        <f t="shared" si="1647"/>
        <v>0</v>
      </c>
      <c r="U1431" s="131" t="str">
        <f t="shared" si="1633"/>
        <v>J=</v>
      </c>
      <c r="V1431" s="140">
        <f t="shared" si="1648"/>
        <v>45405</v>
      </c>
      <c r="W1431" s="4"/>
      <c r="X1431" s="4"/>
      <c r="Y1431" s="4"/>
      <c r="AD1431" s="5"/>
      <c r="AI1431" s="10"/>
      <c r="AJ1431" s="10"/>
      <c r="AK1431" s="10"/>
      <c r="AL1431" s="10"/>
      <c r="AM1431" s="10"/>
      <c r="AN1431" s="10"/>
      <c r="AO1431" s="10"/>
      <c r="AP1431" s="10"/>
      <c r="AQ1431" s="10"/>
      <c r="AR1431" s="10"/>
      <c r="AS1431" s="10"/>
      <c r="AT1431" s="10"/>
      <c r="AU1431" s="10"/>
    </row>
    <row r="1432" spans="1:47" x14ac:dyDescent="0.2">
      <c r="A1432" s="125">
        <f t="shared" si="1650"/>
        <v>45396</v>
      </c>
      <c r="B1432" s="123">
        <f t="shared" si="1634"/>
        <v>359.32184731000001</v>
      </c>
      <c r="C1432" s="3">
        <f t="shared" si="1635"/>
        <v>355.21408692</v>
      </c>
      <c r="D1432" s="126">
        <f t="shared" si="1636"/>
        <v>1091.25</v>
      </c>
      <c r="E1432" s="175">
        <f>IF(DAY(A1431)=$A$7,VLOOKUP(A1431,[1]A!$A$15:$C$500,3),E1431)</f>
        <v>1092.6849999999999</v>
      </c>
      <c r="F1432" s="127">
        <f t="shared" si="1637"/>
        <v>45346</v>
      </c>
      <c r="G1432" s="122">
        <f t="shared" si="1638"/>
        <v>1.3150057273767501E-3</v>
      </c>
      <c r="H1432" s="128">
        <f t="shared" si="1639"/>
        <v>22</v>
      </c>
      <c r="I1432" s="128">
        <f t="shared" si="1640"/>
        <v>31</v>
      </c>
      <c r="J1432" s="123">
        <f t="shared" si="1641"/>
        <v>1.0009330518294053</v>
      </c>
      <c r="K1432" s="123">
        <v>1</v>
      </c>
      <c r="L1432" s="123">
        <f t="shared" si="1642"/>
        <v>1.00093305</v>
      </c>
      <c r="M1432" s="123">
        <f t="shared" si="1643"/>
        <v>355.54551942000001</v>
      </c>
      <c r="N1432" s="27">
        <f t="shared" si="1652"/>
        <v>0</v>
      </c>
      <c r="O1432" s="122">
        <f t="shared" si="1649"/>
        <v>0</v>
      </c>
      <c r="P1432" s="123">
        <f t="shared" si="1644"/>
        <v>0</v>
      </c>
      <c r="Q1432" s="122">
        <f t="shared" si="1651"/>
        <v>0.1956</v>
      </c>
      <c r="R1432" s="130">
        <f t="shared" si="1645"/>
        <v>1.0106212219999999</v>
      </c>
      <c r="S1432" s="123">
        <f t="shared" si="1646"/>
        <v>3.7763278900000001</v>
      </c>
      <c r="T1432" s="123">
        <f t="shared" si="1647"/>
        <v>0</v>
      </c>
      <c r="U1432" s="131" t="str">
        <f t="shared" si="1633"/>
        <v>J=</v>
      </c>
      <c r="V1432" s="140">
        <f t="shared" si="1648"/>
        <v>45405</v>
      </c>
      <c r="W1432" s="4"/>
      <c r="X1432" s="4"/>
      <c r="Y1432" s="4"/>
      <c r="AD1432" s="5"/>
      <c r="AI1432" s="10"/>
      <c r="AJ1432" s="10"/>
      <c r="AK1432" s="10"/>
      <c r="AL1432" s="10"/>
      <c r="AM1432" s="10"/>
      <c r="AN1432" s="10"/>
      <c r="AO1432" s="10"/>
      <c r="AP1432" s="10"/>
      <c r="AQ1432" s="10"/>
      <c r="AR1432" s="10"/>
      <c r="AS1432" s="10"/>
      <c r="AT1432" s="10"/>
      <c r="AU1432" s="10"/>
    </row>
    <row r="1433" spans="1:47" x14ac:dyDescent="0.2">
      <c r="A1433" s="125">
        <f t="shared" si="1650"/>
        <v>45397</v>
      </c>
      <c r="B1433" s="123">
        <f t="shared" si="1634"/>
        <v>359.50968742999999</v>
      </c>
      <c r="C1433" s="3">
        <f t="shared" si="1635"/>
        <v>355.21408692</v>
      </c>
      <c r="D1433" s="126">
        <f t="shared" si="1636"/>
        <v>1091.25</v>
      </c>
      <c r="E1433" s="175">
        <f>IF(DAY(A1432)=$A$7,VLOOKUP(A1432,[1]A!$A$15:$C$500,3),E1432)</f>
        <v>1092.6849999999999</v>
      </c>
      <c r="F1433" s="127">
        <f t="shared" si="1637"/>
        <v>45346</v>
      </c>
      <c r="G1433" s="122">
        <f t="shared" si="1638"/>
        <v>1.3150057273767501E-3</v>
      </c>
      <c r="H1433" s="128">
        <f t="shared" si="1639"/>
        <v>23</v>
      </c>
      <c r="I1433" s="128">
        <f t="shared" si="1640"/>
        <v>31</v>
      </c>
      <c r="J1433" s="123">
        <f t="shared" si="1641"/>
        <v>1.0009754839554628</v>
      </c>
      <c r="K1433" s="123">
        <v>1</v>
      </c>
      <c r="L1433" s="123">
        <f t="shared" si="1642"/>
        <v>1.0009754799999999</v>
      </c>
      <c r="M1433" s="123">
        <f t="shared" si="1643"/>
        <v>355.56059114999999</v>
      </c>
      <c r="N1433" s="27">
        <f t="shared" si="1652"/>
        <v>0</v>
      </c>
      <c r="O1433" s="122">
        <f t="shared" si="1649"/>
        <v>0</v>
      </c>
      <c r="P1433" s="123">
        <f t="shared" si="1644"/>
        <v>0</v>
      </c>
      <c r="Q1433" s="122">
        <f t="shared" si="1651"/>
        <v>0.1956</v>
      </c>
      <c r="R1433" s="130">
        <f t="shared" si="1645"/>
        <v>1.011106676</v>
      </c>
      <c r="S1433" s="123">
        <f t="shared" si="1646"/>
        <v>3.94909628</v>
      </c>
      <c r="T1433" s="123">
        <f t="shared" si="1647"/>
        <v>0</v>
      </c>
      <c r="U1433" s="131" t="str">
        <f t="shared" si="1633"/>
        <v>J=</v>
      </c>
      <c r="V1433" s="140">
        <f t="shared" si="1648"/>
        <v>45405</v>
      </c>
      <c r="W1433" s="4"/>
      <c r="X1433" s="4"/>
      <c r="Y1433" s="4"/>
      <c r="AD1433" s="5"/>
      <c r="AI1433" s="10"/>
      <c r="AJ1433" s="10"/>
      <c r="AK1433" s="10"/>
      <c r="AL1433" s="10"/>
      <c r="AM1433" s="10"/>
      <c r="AN1433" s="10"/>
      <c r="AO1433" s="10"/>
      <c r="AP1433" s="10"/>
      <c r="AQ1433" s="10"/>
      <c r="AR1433" s="10"/>
      <c r="AS1433" s="10"/>
      <c r="AT1433" s="10"/>
      <c r="AU1433" s="10"/>
    </row>
    <row r="1434" spans="1:47" x14ac:dyDescent="0.2">
      <c r="A1434" s="125">
        <f t="shared" si="1650"/>
        <v>45398</v>
      </c>
      <c r="B1434" s="123">
        <f t="shared" si="1634"/>
        <v>359.69762539999999</v>
      </c>
      <c r="C1434" s="3">
        <f t="shared" si="1635"/>
        <v>355.21408692</v>
      </c>
      <c r="D1434" s="126">
        <f t="shared" si="1636"/>
        <v>1091.25</v>
      </c>
      <c r="E1434" s="175">
        <f>IF(DAY(A1433)=$A$7,VLOOKUP(A1433,[1]A!$A$15:$C$500,3),E1433)</f>
        <v>1092.6849999999999</v>
      </c>
      <c r="F1434" s="127">
        <f t="shared" si="1637"/>
        <v>45346</v>
      </c>
      <c r="G1434" s="122">
        <f t="shared" si="1638"/>
        <v>1.3150057273767501E-3</v>
      </c>
      <c r="H1434" s="128">
        <f t="shared" si="1639"/>
        <v>24</v>
      </c>
      <c r="I1434" s="128">
        <f t="shared" si="1640"/>
        <v>31</v>
      </c>
      <c r="J1434" s="123">
        <f t="shared" si="1641"/>
        <v>1.0010179178803269</v>
      </c>
      <c r="K1434" s="123">
        <v>1</v>
      </c>
      <c r="L1434" s="123">
        <f t="shared" si="1642"/>
        <v>1.0010179100000001</v>
      </c>
      <c r="M1434" s="123">
        <f t="shared" si="1643"/>
        <v>355.57566288999999</v>
      </c>
      <c r="N1434" s="27">
        <f t="shared" si="1652"/>
        <v>0</v>
      </c>
      <c r="O1434" s="122">
        <f t="shared" si="1649"/>
        <v>0</v>
      </c>
      <c r="P1434" s="123">
        <f t="shared" si="1644"/>
        <v>0</v>
      </c>
      <c r="Q1434" s="122">
        <f t="shared" si="1651"/>
        <v>0.1956</v>
      </c>
      <c r="R1434" s="130">
        <f t="shared" si="1645"/>
        <v>1.011592364</v>
      </c>
      <c r="S1434" s="123">
        <f t="shared" si="1646"/>
        <v>4.1219625100000004</v>
      </c>
      <c r="T1434" s="123">
        <f t="shared" si="1647"/>
        <v>0</v>
      </c>
      <c r="U1434" s="131" t="str">
        <f t="shared" si="1633"/>
        <v>J=</v>
      </c>
      <c r="V1434" s="140">
        <f t="shared" si="1648"/>
        <v>45405</v>
      </c>
      <c r="W1434" s="4"/>
      <c r="X1434" s="4"/>
      <c r="Y1434" s="4"/>
      <c r="AD1434" s="5"/>
      <c r="AI1434" s="10"/>
      <c r="AJ1434" s="10"/>
      <c r="AK1434" s="10"/>
      <c r="AL1434" s="10"/>
      <c r="AM1434" s="10"/>
      <c r="AN1434" s="10"/>
      <c r="AO1434" s="10"/>
      <c r="AP1434" s="10"/>
      <c r="AQ1434" s="10"/>
      <c r="AR1434" s="10"/>
      <c r="AS1434" s="10"/>
      <c r="AT1434" s="10"/>
      <c r="AU1434" s="10"/>
    </row>
    <row r="1435" spans="1:47" x14ac:dyDescent="0.2">
      <c r="A1435" s="125">
        <f t="shared" si="1650"/>
        <v>45399</v>
      </c>
      <c r="B1435" s="123">
        <f t="shared" si="1634"/>
        <v>359.88566444000003</v>
      </c>
      <c r="C1435" s="3">
        <f t="shared" si="1635"/>
        <v>355.21408692</v>
      </c>
      <c r="D1435" s="126">
        <f t="shared" si="1636"/>
        <v>1091.25</v>
      </c>
      <c r="E1435" s="175">
        <f>IF(DAY(A1434)=$A$7,VLOOKUP(A1434,[1]A!$A$15:$C$500,3),E1434)</f>
        <v>1092.6849999999999</v>
      </c>
      <c r="F1435" s="127">
        <f t="shared" si="1637"/>
        <v>45346</v>
      </c>
      <c r="G1435" s="122">
        <f t="shared" si="1638"/>
        <v>1.3150057273767501E-3</v>
      </c>
      <c r="H1435" s="128">
        <f t="shared" si="1639"/>
        <v>25</v>
      </c>
      <c r="I1435" s="128">
        <f t="shared" si="1640"/>
        <v>31</v>
      </c>
      <c r="J1435" s="123">
        <f t="shared" si="1641"/>
        <v>1.0010603536040743</v>
      </c>
      <c r="K1435" s="123">
        <v>1</v>
      </c>
      <c r="L1435" s="123">
        <f t="shared" si="1642"/>
        <v>1.0010603499999999</v>
      </c>
      <c r="M1435" s="123">
        <f t="shared" si="1643"/>
        <v>355.59073817000001</v>
      </c>
      <c r="N1435" s="27">
        <f t="shared" si="1652"/>
        <v>0</v>
      </c>
      <c r="O1435" s="122">
        <f t="shared" si="1649"/>
        <v>0</v>
      </c>
      <c r="P1435" s="123">
        <f t="shared" si="1644"/>
        <v>0</v>
      </c>
      <c r="Q1435" s="122">
        <f t="shared" si="1651"/>
        <v>0.1956</v>
      </c>
      <c r="R1435" s="130">
        <f t="shared" si="1645"/>
        <v>1.0120782850000001</v>
      </c>
      <c r="S1435" s="123">
        <f t="shared" si="1646"/>
        <v>4.2949262700000004</v>
      </c>
      <c r="T1435" s="123">
        <f t="shared" si="1647"/>
        <v>0</v>
      </c>
      <c r="U1435" s="131" t="str">
        <f t="shared" si="1633"/>
        <v>J=</v>
      </c>
      <c r="V1435" s="140">
        <f t="shared" si="1648"/>
        <v>45405</v>
      </c>
      <c r="W1435" s="4"/>
      <c r="X1435" s="4"/>
      <c r="Y1435" s="4"/>
      <c r="AD1435" s="5"/>
      <c r="AI1435" s="10"/>
      <c r="AJ1435" s="10"/>
      <c r="AK1435" s="10"/>
      <c r="AL1435" s="10"/>
      <c r="AM1435" s="10"/>
      <c r="AN1435" s="10"/>
      <c r="AO1435" s="10"/>
      <c r="AP1435" s="10"/>
      <c r="AQ1435" s="10"/>
      <c r="AR1435" s="10"/>
      <c r="AS1435" s="10"/>
      <c r="AT1435" s="10"/>
      <c r="AU1435" s="10"/>
    </row>
    <row r="1436" spans="1:47" x14ac:dyDescent="0.2">
      <c r="A1436" s="125">
        <f t="shared" si="1650"/>
        <v>45400</v>
      </c>
      <c r="B1436" s="123">
        <f t="shared" si="1634"/>
        <v>360.07380100999995</v>
      </c>
      <c r="C1436" s="3">
        <f t="shared" si="1635"/>
        <v>355.21408692</v>
      </c>
      <c r="D1436" s="126">
        <f t="shared" si="1636"/>
        <v>1091.25</v>
      </c>
      <c r="E1436" s="175">
        <f>IF(DAY(A1435)=$A$7,VLOOKUP(A1435,[1]A!$A$15:$C$500,3),E1435)</f>
        <v>1092.6849999999999</v>
      </c>
      <c r="F1436" s="127">
        <f t="shared" si="1637"/>
        <v>45346</v>
      </c>
      <c r="G1436" s="122">
        <f t="shared" si="1638"/>
        <v>1.3150057273767501E-3</v>
      </c>
      <c r="H1436" s="128">
        <f t="shared" si="1639"/>
        <v>26</v>
      </c>
      <c r="I1436" s="128">
        <f t="shared" si="1640"/>
        <v>31</v>
      </c>
      <c r="J1436" s="123">
        <f t="shared" si="1641"/>
        <v>1.0011027911267811</v>
      </c>
      <c r="K1436" s="123">
        <v>1</v>
      </c>
      <c r="L1436" s="123">
        <f t="shared" si="1642"/>
        <v>1.00110279</v>
      </c>
      <c r="M1436" s="123">
        <f t="shared" si="1643"/>
        <v>355.60581345999998</v>
      </c>
      <c r="N1436" s="27">
        <f t="shared" si="1652"/>
        <v>0</v>
      </c>
      <c r="O1436" s="122">
        <f t="shared" si="1649"/>
        <v>0</v>
      </c>
      <c r="P1436" s="123">
        <f t="shared" si="1644"/>
        <v>0</v>
      </c>
      <c r="Q1436" s="122">
        <f t="shared" si="1651"/>
        <v>0.1956</v>
      </c>
      <c r="R1436" s="130">
        <f t="shared" si="1645"/>
        <v>1.0125644389999999</v>
      </c>
      <c r="S1436" s="123">
        <f t="shared" si="1646"/>
        <v>4.4679875500000001</v>
      </c>
      <c r="T1436" s="123">
        <f t="shared" si="1647"/>
        <v>0</v>
      </c>
      <c r="U1436" s="131" t="str">
        <f t="shared" si="1633"/>
        <v>J=</v>
      </c>
      <c r="V1436" s="140">
        <f t="shared" si="1648"/>
        <v>45405</v>
      </c>
      <c r="W1436" s="4"/>
      <c r="X1436" s="4"/>
      <c r="Y1436" s="4"/>
      <c r="AD1436" s="5"/>
      <c r="AI1436" s="10"/>
      <c r="AJ1436" s="10"/>
      <c r="AK1436" s="10"/>
      <c r="AL1436" s="10"/>
      <c r="AM1436" s="10"/>
      <c r="AN1436" s="10"/>
      <c r="AO1436" s="10"/>
      <c r="AP1436" s="10"/>
      <c r="AQ1436" s="10"/>
      <c r="AR1436" s="10"/>
      <c r="AS1436" s="10"/>
      <c r="AT1436" s="10"/>
      <c r="AU1436" s="10"/>
    </row>
    <row r="1437" spans="1:47" x14ac:dyDescent="0.2">
      <c r="A1437" s="125">
        <f t="shared" si="1650"/>
        <v>45401</v>
      </c>
      <c r="B1437" s="123">
        <f t="shared" si="1634"/>
        <v>360.26203507999998</v>
      </c>
      <c r="C1437" s="3">
        <f t="shared" si="1635"/>
        <v>355.21408692</v>
      </c>
      <c r="D1437" s="126">
        <f t="shared" si="1636"/>
        <v>1091.25</v>
      </c>
      <c r="E1437" s="175">
        <f>IF(DAY(A1436)=$A$7,VLOOKUP(A1436,[1]A!$A$15:$C$500,3),E1436)</f>
        <v>1092.6849999999999</v>
      </c>
      <c r="F1437" s="127">
        <f t="shared" si="1637"/>
        <v>45346</v>
      </c>
      <c r="G1437" s="122">
        <f t="shared" si="1638"/>
        <v>1.3150057273767501E-3</v>
      </c>
      <c r="H1437" s="128">
        <f t="shared" si="1639"/>
        <v>27</v>
      </c>
      <c r="I1437" s="128">
        <f t="shared" si="1640"/>
        <v>31</v>
      </c>
      <c r="J1437" s="123">
        <f t="shared" si="1641"/>
        <v>1.0011452304485238</v>
      </c>
      <c r="K1437" s="123">
        <v>1</v>
      </c>
      <c r="L1437" s="123">
        <f t="shared" si="1642"/>
        <v>1.0011452300000001</v>
      </c>
      <c r="M1437" s="123">
        <f t="shared" si="1643"/>
        <v>355.62088874</v>
      </c>
      <c r="N1437" s="27">
        <f t="shared" si="1652"/>
        <v>0</v>
      </c>
      <c r="O1437" s="122">
        <f t="shared" si="1649"/>
        <v>0</v>
      </c>
      <c r="P1437" s="123">
        <f t="shared" si="1644"/>
        <v>0</v>
      </c>
      <c r="Q1437" s="122">
        <f t="shared" si="1651"/>
        <v>0.1956</v>
      </c>
      <c r="R1437" s="130">
        <f t="shared" si="1645"/>
        <v>1.013050826</v>
      </c>
      <c r="S1437" s="123">
        <f t="shared" si="1646"/>
        <v>4.6411463399999997</v>
      </c>
      <c r="T1437" s="123">
        <f t="shared" si="1647"/>
        <v>0</v>
      </c>
      <c r="U1437" s="131" t="str">
        <f t="shared" si="1633"/>
        <v>J=</v>
      </c>
      <c r="V1437" s="140">
        <f t="shared" si="1648"/>
        <v>45405</v>
      </c>
      <c r="W1437" s="4"/>
      <c r="X1437" s="4"/>
      <c r="Y1437" s="4"/>
      <c r="AD1437" s="5"/>
      <c r="AI1437" s="10"/>
      <c r="AJ1437" s="10"/>
      <c r="AK1437" s="10"/>
      <c r="AL1437" s="10"/>
      <c r="AM1437" s="10"/>
      <c r="AN1437" s="10"/>
      <c r="AO1437" s="10"/>
      <c r="AP1437" s="10"/>
      <c r="AQ1437" s="10"/>
      <c r="AR1437" s="10"/>
      <c r="AS1437" s="10"/>
      <c r="AT1437" s="10"/>
      <c r="AU1437" s="10"/>
    </row>
    <row r="1438" spans="1:47" x14ac:dyDescent="0.2">
      <c r="A1438" s="125">
        <f t="shared" si="1650"/>
        <v>45402</v>
      </c>
      <c r="B1438" s="123">
        <f t="shared" si="1634"/>
        <v>360.45036739</v>
      </c>
      <c r="C1438" s="3">
        <f t="shared" si="1635"/>
        <v>355.21408692</v>
      </c>
      <c r="D1438" s="126">
        <f t="shared" si="1636"/>
        <v>1091.25</v>
      </c>
      <c r="E1438" s="175">
        <f>IF(DAY(A1437)=$A$7,VLOOKUP(A1437,[1]A!$A$15:$C$500,3),E1437)</f>
        <v>1092.6849999999999</v>
      </c>
      <c r="F1438" s="127">
        <f t="shared" si="1637"/>
        <v>45346</v>
      </c>
      <c r="G1438" s="122">
        <f t="shared" si="1638"/>
        <v>1.3150057273767501E-3</v>
      </c>
      <c r="H1438" s="128">
        <f t="shared" si="1639"/>
        <v>28</v>
      </c>
      <c r="I1438" s="128">
        <f t="shared" si="1640"/>
        <v>31</v>
      </c>
      <c r="J1438" s="123">
        <f t="shared" si="1641"/>
        <v>1.0011876715693784</v>
      </c>
      <c r="K1438" s="123">
        <v>1</v>
      </c>
      <c r="L1438" s="123">
        <f t="shared" si="1642"/>
        <v>1.00118767</v>
      </c>
      <c r="M1438" s="123">
        <f t="shared" si="1643"/>
        <v>355.63596403000003</v>
      </c>
      <c r="N1438" s="27">
        <f t="shared" si="1652"/>
        <v>0</v>
      </c>
      <c r="O1438" s="122">
        <f t="shared" si="1649"/>
        <v>0</v>
      </c>
      <c r="P1438" s="123">
        <f t="shared" si="1644"/>
        <v>0</v>
      </c>
      <c r="Q1438" s="122">
        <f t="shared" si="1651"/>
        <v>0.1956</v>
      </c>
      <c r="R1438" s="130">
        <f t="shared" si="1645"/>
        <v>1.0135374479999999</v>
      </c>
      <c r="S1438" s="123">
        <f t="shared" si="1646"/>
        <v>4.81440336</v>
      </c>
      <c r="T1438" s="123">
        <f t="shared" si="1647"/>
        <v>0</v>
      </c>
      <c r="U1438" s="131" t="str">
        <f t="shared" si="1633"/>
        <v>J=</v>
      </c>
      <c r="V1438" s="140">
        <f t="shared" si="1648"/>
        <v>45405</v>
      </c>
      <c r="W1438" s="4"/>
      <c r="X1438" s="4"/>
      <c r="Y1438" s="4"/>
      <c r="AD1438" s="5"/>
      <c r="AI1438" s="10"/>
      <c r="AJ1438" s="10"/>
      <c r="AK1438" s="10"/>
      <c r="AL1438" s="10"/>
      <c r="AM1438" s="10"/>
      <c r="AN1438" s="10"/>
      <c r="AO1438" s="10"/>
      <c r="AP1438" s="10"/>
      <c r="AQ1438" s="10"/>
      <c r="AR1438" s="10"/>
      <c r="AS1438" s="10"/>
      <c r="AT1438" s="10"/>
      <c r="AU1438" s="10"/>
    </row>
    <row r="1439" spans="1:47" x14ac:dyDescent="0.2">
      <c r="A1439" s="125">
        <f t="shared" si="1650"/>
        <v>45403</v>
      </c>
      <c r="B1439" s="123">
        <f t="shared" si="1634"/>
        <v>360.63879724999998</v>
      </c>
      <c r="C1439" s="3">
        <f t="shared" si="1635"/>
        <v>355.21408692</v>
      </c>
      <c r="D1439" s="126">
        <f t="shared" si="1636"/>
        <v>1091.25</v>
      </c>
      <c r="E1439" s="175">
        <f>IF(DAY(A1438)=$A$7,VLOOKUP(A1438,[1]A!$A$15:$C$500,3),E1438)</f>
        <v>1092.6849999999999</v>
      </c>
      <c r="F1439" s="127">
        <f t="shared" si="1637"/>
        <v>45346</v>
      </c>
      <c r="G1439" s="122">
        <f t="shared" si="1638"/>
        <v>1.3150057273767501E-3</v>
      </c>
      <c r="H1439" s="128">
        <f t="shared" si="1639"/>
        <v>29</v>
      </c>
      <c r="I1439" s="128">
        <f t="shared" si="1640"/>
        <v>31</v>
      </c>
      <c r="J1439" s="123">
        <f t="shared" si="1641"/>
        <v>1.0012301144894211</v>
      </c>
      <c r="K1439" s="123">
        <v>1</v>
      </c>
      <c r="L1439" s="123">
        <f t="shared" si="1642"/>
        <v>1.0012301100000001</v>
      </c>
      <c r="M1439" s="123">
        <f t="shared" si="1643"/>
        <v>355.65103932</v>
      </c>
      <c r="N1439" s="27">
        <f t="shared" si="1652"/>
        <v>0</v>
      </c>
      <c r="O1439" s="122">
        <f t="shared" si="1649"/>
        <v>0</v>
      </c>
      <c r="P1439" s="123">
        <f t="shared" si="1644"/>
        <v>0</v>
      </c>
      <c r="Q1439" s="122">
        <f t="shared" si="1651"/>
        <v>0.1956</v>
      </c>
      <c r="R1439" s="130">
        <f t="shared" si="1645"/>
        <v>1.014024303</v>
      </c>
      <c r="S1439" s="123">
        <f t="shared" si="1646"/>
        <v>4.9877579299999999</v>
      </c>
      <c r="T1439" s="123">
        <f t="shared" si="1647"/>
        <v>0</v>
      </c>
      <c r="U1439" s="131" t="str">
        <f t="shared" si="1633"/>
        <v>J=</v>
      </c>
      <c r="V1439" s="140">
        <f t="shared" si="1648"/>
        <v>45405</v>
      </c>
      <c r="W1439" s="4"/>
      <c r="X1439" s="4"/>
      <c r="Y1439" s="4"/>
      <c r="AD1439" s="5"/>
      <c r="AI1439" s="10"/>
      <c r="AJ1439" s="10"/>
      <c r="AK1439" s="10"/>
      <c r="AL1439" s="10"/>
      <c r="AM1439" s="10"/>
      <c r="AN1439" s="10"/>
      <c r="AO1439" s="10"/>
      <c r="AP1439" s="10"/>
      <c r="AQ1439" s="10"/>
      <c r="AR1439" s="10"/>
      <c r="AS1439" s="10"/>
      <c r="AT1439" s="10"/>
      <c r="AU1439" s="10"/>
    </row>
    <row r="1440" spans="1:47" x14ac:dyDescent="0.2">
      <c r="A1440" s="125">
        <f t="shared" si="1650"/>
        <v>45404</v>
      </c>
      <c r="B1440" s="123">
        <f t="shared" si="1634"/>
        <v>360.82732501000004</v>
      </c>
      <c r="C1440" s="3">
        <f t="shared" si="1635"/>
        <v>355.21408692</v>
      </c>
      <c r="D1440" s="126">
        <f t="shared" si="1636"/>
        <v>1091.25</v>
      </c>
      <c r="E1440" s="175">
        <f>IF(DAY(A1439)=$A$7,VLOOKUP(A1439,[1]A!$A$15:$C$500,3),E1439)</f>
        <v>1092.6849999999999</v>
      </c>
      <c r="F1440" s="127">
        <f t="shared" si="1637"/>
        <v>45346</v>
      </c>
      <c r="G1440" s="122">
        <f t="shared" si="1638"/>
        <v>1.3150057273767501E-3</v>
      </c>
      <c r="H1440" s="128">
        <f t="shared" si="1639"/>
        <v>30</v>
      </c>
      <c r="I1440" s="128">
        <f t="shared" si="1640"/>
        <v>31</v>
      </c>
      <c r="J1440" s="123">
        <f t="shared" si="1641"/>
        <v>1.0012725592087286</v>
      </c>
      <c r="K1440" s="123">
        <v>1</v>
      </c>
      <c r="L1440" s="123">
        <f t="shared" si="1642"/>
        <v>1.0012725499999999</v>
      </c>
      <c r="M1440" s="123">
        <f t="shared" si="1643"/>
        <v>355.66611460000001</v>
      </c>
      <c r="N1440" s="27">
        <f t="shared" si="1652"/>
        <v>0</v>
      </c>
      <c r="O1440" s="122">
        <f t="shared" si="1649"/>
        <v>0</v>
      </c>
      <c r="P1440" s="123">
        <f t="shared" si="1644"/>
        <v>0</v>
      </c>
      <c r="Q1440" s="122">
        <f t="shared" si="1651"/>
        <v>0.1956</v>
      </c>
      <c r="R1440" s="130">
        <f t="shared" si="1645"/>
        <v>1.014511392</v>
      </c>
      <c r="S1440" s="123">
        <f t="shared" si="1646"/>
        <v>5.1612104099999998</v>
      </c>
      <c r="T1440" s="123">
        <f t="shared" si="1647"/>
        <v>0</v>
      </c>
      <c r="U1440" s="131" t="str">
        <f t="shared" si="1633"/>
        <v>J=</v>
      </c>
      <c r="V1440" s="140">
        <f t="shared" si="1648"/>
        <v>45405</v>
      </c>
      <c r="W1440" s="4"/>
      <c r="X1440" s="4"/>
      <c r="Y1440" s="4"/>
      <c r="AD1440" s="5"/>
      <c r="AI1440" s="10"/>
      <c r="AJ1440" s="10"/>
      <c r="AK1440" s="10"/>
      <c r="AL1440" s="10"/>
      <c r="AM1440" s="10"/>
      <c r="AN1440" s="10"/>
      <c r="AO1440" s="10"/>
      <c r="AP1440" s="10"/>
      <c r="AQ1440" s="10"/>
      <c r="AR1440" s="10"/>
      <c r="AS1440" s="10"/>
      <c r="AT1440" s="10"/>
      <c r="AU1440" s="10"/>
    </row>
    <row r="1441" spans="1:47" ht="15.75" x14ac:dyDescent="0.2">
      <c r="A1441" s="125">
        <f t="shared" si="1650"/>
        <v>45405</v>
      </c>
      <c r="B1441" s="123">
        <f t="shared" si="1634"/>
        <v>361.01595393000002</v>
      </c>
      <c r="C1441" s="3">
        <f t="shared" si="1635"/>
        <v>355.21408692</v>
      </c>
      <c r="D1441" s="126">
        <f t="shared" si="1636"/>
        <v>1091.25</v>
      </c>
      <c r="E1441" s="175">
        <f>IF(DAY(A1440)=$A$7,VLOOKUP(A1440,[1]A!$A$15:$C$500,3),E1440)</f>
        <v>1092.6849999999999</v>
      </c>
      <c r="F1441" s="127">
        <f t="shared" si="1637"/>
        <v>45346</v>
      </c>
      <c r="G1441" s="122">
        <f t="shared" si="1638"/>
        <v>1.3150057273767501E-3</v>
      </c>
      <c r="H1441" s="128">
        <f t="shared" si="1639"/>
        <v>31</v>
      </c>
      <c r="I1441" s="128">
        <f t="shared" si="1640"/>
        <v>31</v>
      </c>
      <c r="J1441" s="123">
        <f t="shared" si="1641"/>
        <v>1.0013150057273768</v>
      </c>
      <c r="K1441" s="123">
        <v>1</v>
      </c>
      <c r="L1441" s="123">
        <f t="shared" si="1642"/>
        <v>1.001315</v>
      </c>
      <c r="M1441" s="123">
        <f t="shared" si="1643"/>
        <v>355.68119344000002</v>
      </c>
      <c r="N1441" s="27">
        <f t="shared" si="1652"/>
        <v>47</v>
      </c>
      <c r="O1441" s="191">
        <f>P1441/M1441</f>
        <v>5.3083409857555497E-2</v>
      </c>
      <c r="P1441" s="123">
        <f>3.55681193+15.32395864</f>
        <v>18.880770569999999</v>
      </c>
      <c r="Q1441" s="122">
        <f t="shared" si="1651"/>
        <v>0.1956</v>
      </c>
      <c r="R1441" s="130">
        <f t="shared" si="1645"/>
        <v>1.0149987140000001</v>
      </c>
      <c r="S1441" s="123">
        <f t="shared" si="1646"/>
        <v>5.3347604899999999</v>
      </c>
      <c r="T1441" s="123">
        <f t="shared" si="1647"/>
        <v>24.21553106</v>
      </c>
      <c r="U1441" s="131" t="str">
        <f t="shared" si="1633"/>
        <v>J=</v>
      </c>
      <c r="V1441" s="140">
        <f t="shared" si="1648"/>
        <v>45405</v>
      </c>
      <c r="W1441" s="4"/>
      <c r="X1441" s="4"/>
      <c r="Y1441" s="4"/>
      <c r="AD1441" s="5"/>
      <c r="AI1441" s="10"/>
      <c r="AJ1441" s="10"/>
      <c r="AK1441" s="10"/>
      <c r="AL1441" s="10"/>
      <c r="AM1441" s="10"/>
      <c r="AN1441" s="10"/>
      <c r="AO1441" s="10"/>
      <c r="AP1441" s="10"/>
      <c r="AQ1441" s="10"/>
      <c r="AR1441" s="10"/>
      <c r="AS1441" s="10"/>
      <c r="AT1441" s="10"/>
      <c r="AU1441" s="10"/>
    </row>
    <row r="1442" spans="1:47" x14ac:dyDescent="0.2">
      <c r="A1442" s="125">
        <f t="shared" si="1650"/>
        <v>45406</v>
      </c>
      <c r="B1442" s="123">
        <f t="shared" si="1634"/>
        <v>336.99893779000001</v>
      </c>
      <c r="C1442" s="3">
        <f t="shared" si="1635"/>
        <v>336.80042287000003</v>
      </c>
      <c r="D1442" s="126">
        <f t="shared" si="1636"/>
        <v>1092.6849999999999</v>
      </c>
      <c r="E1442" s="175">
        <f>IF(DAY(A1441)=$A$7,VLOOKUP(A1441,[1]A!$A$15:$C$500,3),E1441)</f>
        <v>1095.7380000000001</v>
      </c>
      <c r="F1442" s="127">
        <f t="shared" si="1637"/>
        <v>45375</v>
      </c>
      <c r="G1442" s="122">
        <f t="shared" si="1638"/>
        <v>2.7940348773893842E-3</v>
      </c>
      <c r="H1442" s="128">
        <f t="shared" si="1639"/>
        <v>1</v>
      </c>
      <c r="I1442" s="128">
        <f t="shared" si="1640"/>
        <v>30</v>
      </c>
      <c r="J1442" s="123">
        <f t="shared" si="1641"/>
        <v>1.0000930089523112</v>
      </c>
      <c r="K1442" s="123">
        <v>1</v>
      </c>
      <c r="L1442" s="123">
        <f t="shared" si="1642"/>
        <v>1.0000929999999999</v>
      </c>
      <c r="M1442" s="123">
        <f t="shared" si="1643"/>
        <v>336.83174530000002</v>
      </c>
      <c r="N1442" s="27">
        <f t="shared" si="1652"/>
        <v>0</v>
      </c>
      <c r="O1442" s="122">
        <f t="shared" ref="O1442:O1473" si="1653">IF(N1442&gt;0,VLOOKUP(N1442,$X$10:$AD$121,7),0)</f>
        <v>0</v>
      </c>
      <c r="P1442" s="123">
        <f t="shared" si="1644"/>
        <v>0</v>
      </c>
      <c r="Q1442" s="122">
        <f t="shared" si="1651"/>
        <v>0.1956</v>
      </c>
      <c r="R1442" s="130">
        <f t="shared" si="1645"/>
        <v>1.0004963680000001</v>
      </c>
      <c r="S1442" s="123">
        <f t="shared" si="1646"/>
        <v>0.16719249</v>
      </c>
      <c r="T1442" s="123">
        <f t="shared" si="1647"/>
        <v>0</v>
      </c>
      <c r="U1442" s="131" t="str">
        <f t="shared" si="1633"/>
        <v>J=</v>
      </c>
      <c r="V1442" s="140">
        <f t="shared" si="1648"/>
        <v>45435</v>
      </c>
      <c r="W1442" s="4"/>
      <c r="X1442" s="4"/>
      <c r="Y1442" s="4"/>
      <c r="AD1442" s="5"/>
      <c r="AI1442" s="10"/>
      <c r="AJ1442" s="10"/>
      <c r="AK1442" s="10"/>
      <c r="AL1442" s="10"/>
      <c r="AM1442" s="10"/>
      <c r="AN1442" s="10"/>
      <c r="AO1442" s="10"/>
      <c r="AP1442" s="10"/>
      <c r="AQ1442" s="10"/>
      <c r="AR1442" s="10"/>
      <c r="AS1442" s="10"/>
      <c r="AT1442" s="10"/>
      <c r="AU1442" s="10"/>
    </row>
    <row r="1443" spans="1:47" x14ac:dyDescent="0.2">
      <c r="A1443" s="125">
        <f t="shared" si="1650"/>
        <v>45407</v>
      </c>
      <c r="B1443" s="123">
        <f t="shared" si="1634"/>
        <v>337.19757344000004</v>
      </c>
      <c r="C1443" s="3">
        <f t="shared" si="1635"/>
        <v>336.80042287000003</v>
      </c>
      <c r="D1443" s="126">
        <f t="shared" si="1636"/>
        <v>1092.6849999999999</v>
      </c>
      <c r="E1443" s="175">
        <f>IF(DAY(A1442)=$A$7,VLOOKUP(A1442,[1]A!$A$15:$C$500,3),E1442)</f>
        <v>1095.7380000000001</v>
      </c>
      <c r="F1443" s="127">
        <f t="shared" si="1637"/>
        <v>45375</v>
      </c>
      <c r="G1443" s="122">
        <f t="shared" si="1638"/>
        <v>2.7940348773893842E-3</v>
      </c>
      <c r="H1443" s="128">
        <f t="shared" si="1639"/>
        <v>2</v>
      </c>
      <c r="I1443" s="128">
        <f t="shared" si="1640"/>
        <v>30</v>
      </c>
      <c r="J1443" s="123">
        <f t="shared" si="1641"/>
        <v>1.0001860265552878</v>
      </c>
      <c r="K1443" s="123">
        <v>1</v>
      </c>
      <c r="L1443" s="123">
        <f t="shared" si="1642"/>
        <v>1.0001860199999999</v>
      </c>
      <c r="M1443" s="123">
        <f t="shared" si="1643"/>
        <v>336.86307448000002</v>
      </c>
      <c r="N1443" s="27">
        <f t="shared" si="1652"/>
        <v>0</v>
      </c>
      <c r="O1443" s="122">
        <f t="shared" si="1653"/>
        <v>0</v>
      </c>
      <c r="P1443" s="123">
        <f t="shared" si="1644"/>
        <v>0</v>
      </c>
      <c r="Q1443" s="122">
        <f t="shared" si="1651"/>
        <v>0.1956</v>
      </c>
      <c r="R1443" s="130">
        <f t="shared" si="1645"/>
        <v>1.0009929820000001</v>
      </c>
      <c r="S1443" s="123">
        <f t="shared" si="1646"/>
        <v>0.33449896000000001</v>
      </c>
      <c r="T1443" s="123">
        <f t="shared" si="1647"/>
        <v>0</v>
      </c>
      <c r="U1443" s="131" t="str">
        <f t="shared" si="1633"/>
        <v>J=</v>
      </c>
      <c r="V1443" s="140">
        <f t="shared" si="1648"/>
        <v>45435</v>
      </c>
      <c r="W1443" s="4"/>
      <c r="X1443" s="4"/>
      <c r="Y1443" s="4"/>
      <c r="AD1443" s="5"/>
      <c r="AI1443" s="10"/>
      <c r="AJ1443" s="10"/>
      <c r="AK1443" s="10"/>
      <c r="AL1443" s="10"/>
      <c r="AM1443" s="10"/>
      <c r="AN1443" s="10"/>
      <c r="AO1443" s="10"/>
      <c r="AP1443" s="10"/>
      <c r="AQ1443" s="10"/>
      <c r="AR1443" s="10"/>
      <c r="AS1443" s="10"/>
      <c r="AT1443" s="10"/>
      <c r="AU1443" s="10"/>
    </row>
    <row r="1444" spans="1:47" x14ac:dyDescent="0.2">
      <c r="A1444" s="125">
        <f t="shared" si="1650"/>
        <v>45408</v>
      </c>
      <c r="B1444" s="123">
        <f t="shared" si="1634"/>
        <v>337.39632678999999</v>
      </c>
      <c r="C1444" s="3">
        <f t="shared" si="1635"/>
        <v>336.80042287000003</v>
      </c>
      <c r="D1444" s="126">
        <f t="shared" si="1636"/>
        <v>1092.6849999999999</v>
      </c>
      <c r="E1444" s="175">
        <f>IF(DAY(A1443)=$A$7,VLOOKUP(A1443,[1]A!$A$15:$C$500,3),E1443)</f>
        <v>1095.7380000000001</v>
      </c>
      <c r="F1444" s="127">
        <f t="shared" si="1637"/>
        <v>45375</v>
      </c>
      <c r="G1444" s="122">
        <f t="shared" si="1638"/>
        <v>2.7940348773893842E-3</v>
      </c>
      <c r="H1444" s="128">
        <f t="shared" si="1639"/>
        <v>3</v>
      </c>
      <c r="I1444" s="128">
        <f t="shared" si="1640"/>
        <v>30</v>
      </c>
      <c r="J1444" s="123">
        <f t="shared" si="1641"/>
        <v>1.0002790528097341</v>
      </c>
      <c r="K1444" s="123">
        <v>1</v>
      </c>
      <c r="L1444" s="123">
        <f t="shared" si="1642"/>
        <v>1.0002790500000001</v>
      </c>
      <c r="M1444" s="123">
        <f t="shared" si="1643"/>
        <v>336.89440702000002</v>
      </c>
      <c r="N1444" s="27">
        <f t="shared" si="1652"/>
        <v>0</v>
      </c>
      <c r="O1444" s="122">
        <f t="shared" si="1653"/>
        <v>0</v>
      </c>
      <c r="P1444" s="123">
        <f t="shared" si="1644"/>
        <v>0</v>
      </c>
      <c r="Q1444" s="122">
        <f t="shared" si="1651"/>
        <v>0.1956</v>
      </c>
      <c r="R1444" s="130">
        <f t="shared" si="1645"/>
        <v>1.0014898430000001</v>
      </c>
      <c r="S1444" s="123">
        <f t="shared" si="1646"/>
        <v>0.50191976999999999</v>
      </c>
      <c r="T1444" s="123">
        <f t="shared" si="1647"/>
        <v>0</v>
      </c>
      <c r="U1444" s="131" t="str">
        <f t="shared" si="1633"/>
        <v>J=</v>
      </c>
      <c r="V1444" s="140">
        <f t="shared" si="1648"/>
        <v>45435</v>
      </c>
      <c r="W1444" s="4"/>
      <c r="X1444" s="4"/>
      <c r="Y1444" s="4"/>
      <c r="AD1444" s="5"/>
      <c r="AI1444" s="10"/>
      <c r="AJ1444" s="10"/>
      <c r="AK1444" s="10"/>
      <c r="AL1444" s="10"/>
      <c r="AM1444" s="10"/>
      <c r="AN1444" s="10"/>
      <c r="AO1444" s="10"/>
      <c r="AP1444" s="10"/>
      <c r="AQ1444" s="10"/>
      <c r="AR1444" s="10"/>
      <c r="AS1444" s="10"/>
      <c r="AT1444" s="10"/>
      <c r="AU1444" s="10"/>
    </row>
    <row r="1445" spans="1:47" x14ac:dyDescent="0.2">
      <c r="A1445" s="125">
        <f t="shared" si="1650"/>
        <v>45409</v>
      </c>
      <c r="B1445" s="123">
        <f t="shared" si="1634"/>
        <v>337.59519449999999</v>
      </c>
      <c r="C1445" s="3">
        <f t="shared" si="1635"/>
        <v>336.80042287000003</v>
      </c>
      <c r="D1445" s="126">
        <f t="shared" si="1636"/>
        <v>1092.6849999999999</v>
      </c>
      <c r="E1445" s="175">
        <f>IF(DAY(A1444)=$A$7,VLOOKUP(A1444,[1]A!$A$15:$C$500,3),E1444)</f>
        <v>1095.7380000000001</v>
      </c>
      <c r="F1445" s="127">
        <f t="shared" si="1637"/>
        <v>45375</v>
      </c>
      <c r="G1445" s="122">
        <f t="shared" si="1638"/>
        <v>2.7940348773893842E-3</v>
      </c>
      <c r="H1445" s="128">
        <f t="shared" si="1639"/>
        <v>4</v>
      </c>
      <c r="I1445" s="128">
        <f t="shared" si="1640"/>
        <v>30</v>
      </c>
      <c r="J1445" s="123">
        <f t="shared" si="1641"/>
        <v>1.0003720877164548</v>
      </c>
      <c r="K1445" s="123">
        <v>1</v>
      </c>
      <c r="L1445" s="123">
        <f t="shared" si="1642"/>
        <v>1.00037208</v>
      </c>
      <c r="M1445" s="123">
        <f t="shared" si="1643"/>
        <v>336.92573957000002</v>
      </c>
      <c r="N1445" s="27">
        <f t="shared" si="1652"/>
        <v>0</v>
      </c>
      <c r="O1445" s="122">
        <f t="shared" si="1653"/>
        <v>0</v>
      </c>
      <c r="P1445" s="123">
        <f t="shared" si="1644"/>
        <v>0</v>
      </c>
      <c r="Q1445" s="122">
        <f t="shared" si="1651"/>
        <v>0.1956</v>
      </c>
      <c r="R1445" s="130">
        <f t="shared" si="1645"/>
        <v>1.0019869509999999</v>
      </c>
      <c r="S1445" s="123">
        <f t="shared" si="1646"/>
        <v>0.66945493</v>
      </c>
      <c r="T1445" s="123">
        <f t="shared" si="1647"/>
        <v>0</v>
      </c>
      <c r="U1445" s="131" t="str">
        <f t="shared" si="1633"/>
        <v>J=</v>
      </c>
      <c r="V1445" s="140">
        <f t="shared" si="1648"/>
        <v>45435</v>
      </c>
      <c r="W1445" s="4"/>
      <c r="X1445" s="4"/>
      <c r="Y1445" s="4"/>
      <c r="AD1445" s="5"/>
      <c r="AI1445" s="10"/>
      <c r="AJ1445" s="10"/>
      <c r="AK1445" s="10"/>
      <c r="AL1445" s="10"/>
      <c r="AM1445" s="10"/>
      <c r="AN1445" s="10"/>
      <c r="AO1445" s="10"/>
      <c r="AP1445" s="10"/>
      <c r="AQ1445" s="10"/>
      <c r="AR1445" s="10"/>
      <c r="AS1445" s="10"/>
      <c r="AT1445" s="10"/>
      <c r="AU1445" s="10"/>
    </row>
    <row r="1446" spans="1:47" x14ac:dyDescent="0.2">
      <c r="A1446" s="125">
        <f t="shared" si="1650"/>
        <v>45410</v>
      </c>
      <c r="B1446" s="123">
        <f t="shared" si="1634"/>
        <v>337.79418300000003</v>
      </c>
      <c r="C1446" s="3">
        <f t="shared" si="1635"/>
        <v>336.80042287000003</v>
      </c>
      <c r="D1446" s="126">
        <f t="shared" si="1636"/>
        <v>1092.6849999999999</v>
      </c>
      <c r="E1446" s="175">
        <f>IF(DAY(A1445)=$A$7,VLOOKUP(A1445,[1]A!$A$15:$C$500,3),E1445)</f>
        <v>1095.7380000000001</v>
      </c>
      <c r="F1446" s="127">
        <f t="shared" si="1637"/>
        <v>45375</v>
      </c>
      <c r="G1446" s="122">
        <f t="shared" si="1638"/>
        <v>2.7940348773893842E-3</v>
      </c>
      <c r="H1446" s="128">
        <f t="shared" si="1639"/>
        <v>5</v>
      </c>
      <c r="I1446" s="128">
        <f t="shared" si="1640"/>
        <v>30</v>
      </c>
      <c r="J1446" s="123">
        <f t="shared" si="1641"/>
        <v>1.0004651312762547</v>
      </c>
      <c r="K1446" s="123">
        <v>1</v>
      </c>
      <c r="L1446" s="123">
        <f t="shared" si="1642"/>
        <v>1.00046513</v>
      </c>
      <c r="M1446" s="123">
        <f t="shared" si="1643"/>
        <v>336.95707885000002</v>
      </c>
      <c r="N1446" s="27">
        <f t="shared" si="1652"/>
        <v>0</v>
      </c>
      <c r="O1446" s="122">
        <f t="shared" si="1653"/>
        <v>0</v>
      </c>
      <c r="P1446" s="123">
        <f t="shared" si="1644"/>
        <v>0</v>
      </c>
      <c r="Q1446" s="122">
        <f t="shared" si="1651"/>
        <v>0.1956</v>
      </c>
      <c r="R1446" s="130">
        <f t="shared" si="1645"/>
        <v>1.0024843050000001</v>
      </c>
      <c r="S1446" s="123">
        <f t="shared" si="1646"/>
        <v>0.83710415000000005</v>
      </c>
      <c r="T1446" s="123">
        <f t="shared" si="1647"/>
        <v>0</v>
      </c>
      <c r="U1446" s="131" t="str">
        <f t="shared" si="1633"/>
        <v>J=</v>
      </c>
      <c r="V1446" s="140">
        <f t="shared" si="1648"/>
        <v>45435</v>
      </c>
      <c r="W1446" s="4"/>
      <c r="X1446" s="4"/>
      <c r="Y1446" s="4"/>
      <c r="AD1446" s="5"/>
      <c r="AI1446" s="10"/>
      <c r="AJ1446" s="10"/>
      <c r="AK1446" s="10"/>
      <c r="AL1446" s="10"/>
      <c r="AM1446" s="10"/>
      <c r="AN1446" s="10"/>
      <c r="AO1446" s="10"/>
      <c r="AP1446" s="10"/>
      <c r="AQ1446" s="10"/>
      <c r="AR1446" s="10"/>
      <c r="AS1446" s="10"/>
      <c r="AT1446" s="10"/>
      <c r="AU1446" s="10"/>
    </row>
    <row r="1447" spans="1:47" x14ac:dyDescent="0.2">
      <c r="A1447" s="125">
        <f t="shared" si="1650"/>
        <v>45411</v>
      </c>
      <c r="B1447" s="123">
        <f t="shared" si="1634"/>
        <v>337.99328591</v>
      </c>
      <c r="C1447" s="3">
        <f t="shared" si="1635"/>
        <v>336.80042287000003</v>
      </c>
      <c r="D1447" s="126">
        <f t="shared" si="1636"/>
        <v>1092.6849999999999</v>
      </c>
      <c r="E1447" s="175">
        <f>IF(DAY(A1446)=$A$7,VLOOKUP(A1446,[1]A!$A$15:$C$500,3),E1446)</f>
        <v>1095.7380000000001</v>
      </c>
      <c r="F1447" s="127">
        <f t="shared" si="1637"/>
        <v>45375</v>
      </c>
      <c r="G1447" s="122">
        <f t="shared" si="1638"/>
        <v>2.7940348773893842E-3</v>
      </c>
      <c r="H1447" s="128">
        <f t="shared" si="1639"/>
        <v>6</v>
      </c>
      <c r="I1447" s="128">
        <f t="shared" si="1640"/>
        <v>30</v>
      </c>
      <c r="J1447" s="123">
        <f t="shared" si="1641"/>
        <v>1.0005581834899389</v>
      </c>
      <c r="K1447" s="123">
        <v>1</v>
      </c>
      <c r="L1447" s="123">
        <f t="shared" si="1642"/>
        <v>1.0005581800000001</v>
      </c>
      <c r="M1447" s="123">
        <f t="shared" si="1643"/>
        <v>336.98841813000001</v>
      </c>
      <c r="N1447" s="27">
        <f t="shared" si="1652"/>
        <v>0</v>
      </c>
      <c r="O1447" s="122">
        <f t="shared" si="1653"/>
        <v>0</v>
      </c>
      <c r="P1447" s="123">
        <f t="shared" si="1644"/>
        <v>0</v>
      </c>
      <c r="Q1447" s="122">
        <f t="shared" si="1651"/>
        <v>0.1956</v>
      </c>
      <c r="R1447" s="130">
        <f t="shared" si="1645"/>
        <v>1.002981906</v>
      </c>
      <c r="S1447" s="123">
        <f t="shared" si="1646"/>
        <v>1.0048677800000001</v>
      </c>
      <c r="T1447" s="123">
        <f t="shared" si="1647"/>
        <v>0</v>
      </c>
      <c r="U1447" s="131" t="str">
        <f t="shared" si="1633"/>
        <v>J=</v>
      </c>
      <c r="V1447" s="140">
        <f t="shared" si="1648"/>
        <v>45435</v>
      </c>
      <c r="W1447" s="4"/>
      <c r="X1447" s="4"/>
      <c r="Y1447" s="4"/>
      <c r="AD1447" s="5"/>
      <c r="AI1447" s="10"/>
      <c r="AJ1447" s="10"/>
      <c r="AK1447" s="10"/>
      <c r="AL1447" s="10"/>
      <c r="AM1447" s="10"/>
      <c r="AN1447" s="10"/>
      <c r="AO1447" s="10"/>
      <c r="AP1447" s="10"/>
      <c r="AQ1447" s="10"/>
      <c r="AR1447" s="10"/>
      <c r="AS1447" s="10"/>
      <c r="AT1447" s="10"/>
      <c r="AU1447" s="10"/>
    </row>
    <row r="1448" spans="1:47" x14ac:dyDescent="0.2">
      <c r="A1448" s="125">
        <f t="shared" si="1650"/>
        <v>45412</v>
      </c>
      <c r="B1448" s="123">
        <f t="shared" ref="B1448:B1502" si="1654">(M1448+S1448)</f>
        <v>338.19250663000003</v>
      </c>
      <c r="C1448" s="3">
        <f t="shared" ref="C1448:C1502" si="1655">IF(N1447&gt;0,M1447-P1447,C1447)</f>
        <v>336.80042287000003</v>
      </c>
      <c r="D1448" s="126">
        <f t="shared" ref="D1448:D1502" si="1656">IF(E1448=E1447,D1447,E1447)</f>
        <v>1092.6849999999999</v>
      </c>
      <c r="E1448" s="175">
        <f>IF(DAY(A1447)=$A$7,VLOOKUP(A1447,[1]A!$A$15:$C$500,3),E1447)</f>
        <v>1095.7380000000001</v>
      </c>
      <c r="F1448" s="127">
        <f t="shared" ref="F1448:F1502" si="1657">IF(D1448=D1447,F1447,EDATE(A1448,-1))</f>
        <v>45375</v>
      </c>
      <c r="G1448" s="122">
        <f t="shared" ref="G1448:G1502" si="1658">(E1448/D1448)-1</f>
        <v>2.7940348773893842E-3</v>
      </c>
      <c r="H1448" s="128">
        <f t="shared" ref="H1448:H1502" si="1659">IF(DAY(A1448)=A$7+1,1,H1447+1)</f>
        <v>7</v>
      </c>
      <c r="I1448" s="128">
        <f t="shared" ref="I1448:I1502" si="1660">IF(DAY(A1448)=A$7+1,DAY(EOMONTH(A1448,0)),I1447)</f>
        <v>30</v>
      </c>
      <c r="J1448" s="123">
        <f t="shared" ref="J1448:J1502" si="1661">IF(E1448&gt;D1448,((E1448/D1448)^(H1448/I1448)),1)</f>
        <v>1.0006512443583118</v>
      </c>
      <c r="K1448" s="123">
        <v>1</v>
      </c>
      <c r="L1448" s="123">
        <f t="shared" ref="L1448:L1502" si="1662">TRUNC(J1448*K1448,8)</f>
        <v>1.0006512400000001</v>
      </c>
      <c r="M1448" s="123">
        <f t="shared" ref="M1448:M1502" si="1663">TRUNC(C1448*L1448,8)</f>
        <v>337.01976077</v>
      </c>
      <c r="N1448" s="27">
        <f t="shared" si="1652"/>
        <v>0</v>
      </c>
      <c r="O1448" s="122">
        <f t="shared" si="1653"/>
        <v>0</v>
      </c>
      <c r="P1448" s="123">
        <f t="shared" ref="P1448:P1502" si="1664">IF(O1448&gt;0,TRUNC(O1448*M1448,8),0)</f>
        <v>0</v>
      </c>
      <c r="Q1448" s="122">
        <f t="shared" si="1651"/>
        <v>0.1956</v>
      </c>
      <c r="R1448" s="130">
        <f t="shared" ref="R1448:R1502" si="1665">ROUND((1+Q1448)^(1/12)^(H1448/I1448),9)</f>
        <v>1.003479754</v>
      </c>
      <c r="S1448" s="123">
        <f t="shared" ref="S1448:S1502" si="1666">TRUNC(M1448*(R1448-1),8)</f>
        <v>1.17274586</v>
      </c>
      <c r="T1448" s="123">
        <f t="shared" ref="T1448:T1502" si="1667">IF(N1448&gt;0,P1448+S1448,0)</f>
        <v>0</v>
      </c>
      <c r="U1448" s="131" t="str">
        <f t="shared" si="1633"/>
        <v>J=</v>
      </c>
      <c r="V1448" s="140">
        <f t="shared" ref="V1448:V1502" si="1668">VLOOKUP(A1447,$Y$10:$AG$60,9)</f>
        <v>45435</v>
      </c>
      <c r="W1448" s="4"/>
      <c r="X1448" s="4"/>
      <c r="Y1448" s="4"/>
      <c r="AD1448" s="5"/>
      <c r="AI1448" s="10"/>
      <c r="AJ1448" s="10"/>
      <c r="AK1448" s="10"/>
      <c r="AL1448" s="10"/>
      <c r="AM1448" s="10"/>
      <c r="AN1448" s="10"/>
      <c r="AO1448" s="10"/>
      <c r="AP1448" s="10"/>
      <c r="AQ1448" s="10"/>
      <c r="AR1448" s="10"/>
      <c r="AS1448" s="10"/>
      <c r="AT1448" s="10"/>
      <c r="AU1448" s="10"/>
    </row>
    <row r="1449" spans="1:47" x14ac:dyDescent="0.2">
      <c r="A1449" s="125">
        <f t="shared" si="1650"/>
        <v>45413</v>
      </c>
      <c r="B1449" s="123">
        <f t="shared" si="1654"/>
        <v>338.39184553000001</v>
      </c>
      <c r="C1449" s="3">
        <f t="shared" si="1655"/>
        <v>336.80042287000003</v>
      </c>
      <c r="D1449" s="126">
        <f t="shared" si="1656"/>
        <v>1092.6849999999999</v>
      </c>
      <c r="E1449" s="175">
        <f>IF(DAY(A1448)=$A$7,VLOOKUP(A1448,[1]A!$A$15:$C$500,3),E1448)</f>
        <v>1095.7380000000001</v>
      </c>
      <c r="F1449" s="127">
        <f t="shared" si="1657"/>
        <v>45375</v>
      </c>
      <c r="G1449" s="122">
        <f t="shared" si="1658"/>
        <v>2.7940348773893842E-3</v>
      </c>
      <c r="H1449" s="128">
        <f t="shared" si="1659"/>
        <v>8</v>
      </c>
      <c r="I1449" s="128">
        <f t="shared" si="1660"/>
        <v>30</v>
      </c>
      <c r="J1449" s="123">
        <f t="shared" si="1661"/>
        <v>1.0007443138821783</v>
      </c>
      <c r="K1449" s="123">
        <v>1</v>
      </c>
      <c r="L1449" s="123">
        <f t="shared" si="1662"/>
        <v>1.00074431</v>
      </c>
      <c r="M1449" s="123">
        <f t="shared" si="1663"/>
        <v>337.05110679000001</v>
      </c>
      <c r="N1449" s="27">
        <f t="shared" si="1652"/>
        <v>0</v>
      </c>
      <c r="O1449" s="122">
        <f t="shared" si="1653"/>
        <v>0</v>
      </c>
      <c r="P1449" s="123">
        <f t="shared" si="1664"/>
        <v>0</v>
      </c>
      <c r="Q1449" s="122">
        <f t="shared" si="1651"/>
        <v>0.1956</v>
      </c>
      <c r="R1449" s="130">
        <f t="shared" si="1665"/>
        <v>1.0039778500000001</v>
      </c>
      <c r="S1449" s="123">
        <f t="shared" si="1666"/>
        <v>1.3407387399999999</v>
      </c>
      <c r="T1449" s="123">
        <f t="shared" si="1667"/>
        <v>0</v>
      </c>
      <c r="U1449" s="131" t="str">
        <f t="shared" si="1633"/>
        <v>J=</v>
      </c>
      <c r="V1449" s="140">
        <f t="shared" si="1668"/>
        <v>45435</v>
      </c>
      <c r="W1449" s="4"/>
      <c r="X1449" s="4"/>
      <c r="Y1449" s="4"/>
      <c r="AD1449" s="5"/>
      <c r="AI1449" s="10"/>
      <c r="AJ1449" s="10"/>
      <c r="AK1449" s="10"/>
      <c r="AL1449" s="10"/>
      <c r="AM1449" s="10"/>
      <c r="AN1449" s="10"/>
      <c r="AO1449" s="10"/>
      <c r="AP1449" s="10"/>
      <c r="AQ1449" s="10"/>
      <c r="AR1449" s="10"/>
      <c r="AS1449" s="10"/>
      <c r="AT1449" s="10"/>
      <c r="AU1449" s="10"/>
    </row>
    <row r="1450" spans="1:47" x14ac:dyDescent="0.2">
      <c r="A1450" s="125">
        <f t="shared" si="1650"/>
        <v>45414</v>
      </c>
      <c r="B1450" s="123">
        <f t="shared" si="1654"/>
        <v>338.59130196000001</v>
      </c>
      <c r="C1450" s="3">
        <f t="shared" si="1655"/>
        <v>336.80042287000003</v>
      </c>
      <c r="D1450" s="126">
        <f t="shared" si="1656"/>
        <v>1092.6849999999999</v>
      </c>
      <c r="E1450" s="175">
        <f>IF(DAY(A1449)=$A$7,VLOOKUP(A1449,[1]A!$A$15:$C$500,3),E1449)</f>
        <v>1095.7380000000001</v>
      </c>
      <c r="F1450" s="127">
        <f t="shared" si="1657"/>
        <v>45375</v>
      </c>
      <c r="G1450" s="122">
        <f t="shared" si="1658"/>
        <v>2.7940348773893842E-3</v>
      </c>
      <c r="H1450" s="128">
        <f t="shared" si="1659"/>
        <v>9</v>
      </c>
      <c r="I1450" s="128">
        <f t="shared" si="1660"/>
        <v>30</v>
      </c>
      <c r="J1450" s="123">
        <f t="shared" si="1661"/>
        <v>1.0008373920623441</v>
      </c>
      <c r="K1450" s="123">
        <v>1</v>
      </c>
      <c r="L1450" s="123">
        <f t="shared" si="1662"/>
        <v>1.00083739</v>
      </c>
      <c r="M1450" s="123">
        <f t="shared" si="1663"/>
        <v>337.08245617</v>
      </c>
      <c r="N1450" s="27">
        <f t="shared" si="1652"/>
        <v>0</v>
      </c>
      <c r="O1450" s="122">
        <f t="shared" si="1653"/>
        <v>0</v>
      </c>
      <c r="P1450" s="123">
        <f t="shared" si="1664"/>
        <v>0</v>
      </c>
      <c r="Q1450" s="122">
        <f t="shared" si="1651"/>
        <v>0.1956</v>
      </c>
      <c r="R1450" s="130">
        <f t="shared" si="1665"/>
        <v>1.004476192</v>
      </c>
      <c r="S1450" s="123">
        <f t="shared" si="1666"/>
        <v>1.5088457900000001</v>
      </c>
      <c r="T1450" s="123">
        <f t="shared" si="1667"/>
        <v>0</v>
      </c>
      <c r="U1450" s="131" t="str">
        <f t="shared" si="1633"/>
        <v>J=</v>
      </c>
      <c r="V1450" s="140">
        <f t="shared" si="1668"/>
        <v>45435</v>
      </c>
      <c r="W1450" s="4"/>
      <c r="X1450" s="4"/>
      <c r="Y1450" s="4"/>
      <c r="AD1450" s="5"/>
      <c r="AI1450" s="10"/>
      <c r="AJ1450" s="10"/>
      <c r="AK1450" s="10"/>
      <c r="AL1450" s="10"/>
      <c r="AM1450" s="10"/>
      <c r="AN1450" s="10"/>
      <c r="AO1450" s="10"/>
      <c r="AP1450" s="10"/>
      <c r="AQ1450" s="10"/>
      <c r="AR1450" s="10"/>
      <c r="AS1450" s="10"/>
      <c r="AT1450" s="10"/>
      <c r="AU1450" s="10"/>
    </row>
    <row r="1451" spans="1:47" x14ac:dyDescent="0.2">
      <c r="A1451" s="125">
        <f t="shared" si="1650"/>
        <v>45415</v>
      </c>
      <c r="B1451" s="123">
        <f t="shared" si="1654"/>
        <v>338.79087324</v>
      </c>
      <c r="C1451" s="3">
        <f t="shared" si="1655"/>
        <v>336.80042287000003</v>
      </c>
      <c r="D1451" s="126">
        <f t="shared" si="1656"/>
        <v>1092.6849999999999</v>
      </c>
      <c r="E1451" s="175">
        <f>IF(DAY(A1450)=$A$7,VLOOKUP(A1450,[1]A!$A$15:$C$500,3),E1450)</f>
        <v>1095.7380000000001</v>
      </c>
      <c r="F1451" s="127">
        <f t="shared" si="1657"/>
        <v>45375</v>
      </c>
      <c r="G1451" s="122">
        <f t="shared" si="1658"/>
        <v>2.7940348773893842E-3</v>
      </c>
      <c r="H1451" s="128">
        <f t="shared" si="1659"/>
        <v>10</v>
      </c>
      <c r="I1451" s="128">
        <f t="shared" si="1660"/>
        <v>30</v>
      </c>
      <c r="J1451" s="123">
        <f t="shared" si="1661"/>
        <v>1.0009304788996138</v>
      </c>
      <c r="K1451" s="123">
        <v>1</v>
      </c>
      <c r="L1451" s="123">
        <f t="shared" si="1662"/>
        <v>1.0009304699999999</v>
      </c>
      <c r="M1451" s="123">
        <f t="shared" si="1663"/>
        <v>337.11380555</v>
      </c>
      <c r="N1451" s="27">
        <f t="shared" si="1652"/>
        <v>0</v>
      </c>
      <c r="O1451" s="122">
        <f t="shared" si="1653"/>
        <v>0</v>
      </c>
      <c r="P1451" s="123">
        <f t="shared" si="1664"/>
        <v>0</v>
      </c>
      <c r="Q1451" s="122">
        <f t="shared" si="1651"/>
        <v>0.1956</v>
      </c>
      <c r="R1451" s="130">
        <f t="shared" si="1665"/>
        <v>1.0049747819999999</v>
      </c>
      <c r="S1451" s="123">
        <f t="shared" si="1666"/>
        <v>1.6770676900000001</v>
      </c>
      <c r="T1451" s="123">
        <f t="shared" si="1667"/>
        <v>0</v>
      </c>
      <c r="U1451" s="131" t="str">
        <f t="shared" si="1633"/>
        <v>J=</v>
      </c>
      <c r="V1451" s="140">
        <f t="shared" si="1668"/>
        <v>45435</v>
      </c>
      <c r="W1451" s="4"/>
      <c r="X1451" s="4"/>
      <c r="Y1451" s="4"/>
      <c r="AD1451" s="5"/>
      <c r="AI1451" s="10"/>
      <c r="AJ1451" s="10"/>
      <c r="AK1451" s="10"/>
      <c r="AL1451" s="10"/>
      <c r="AM1451" s="10"/>
      <c r="AN1451" s="10"/>
      <c r="AO1451" s="10"/>
      <c r="AP1451" s="10"/>
      <c r="AQ1451" s="10"/>
      <c r="AR1451" s="10"/>
      <c r="AS1451" s="10"/>
      <c r="AT1451" s="10"/>
      <c r="AU1451" s="10"/>
    </row>
    <row r="1452" spans="1:47" x14ac:dyDescent="0.2">
      <c r="A1452" s="125">
        <f t="shared" si="1650"/>
        <v>45416</v>
      </c>
      <c r="B1452" s="123">
        <f t="shared" si="1654"/>
        <v>338.99056582999998</v>
      </c>
      <c r="C1452" s="3">
        <f t="shared" si="1655"/>
        <v>336.80042287000003</v>
      </c>
      <c r="D1452" s="126">
        <f t="shared" si="1656"/>
        <v>1092.6849999999999</v>
      </c>
      <c r="E1452" s="175">
        <f>IF(DAY(A1451)=$A$7,VLOOKUP(A1451,[1]A!$A$15:$C$500,3),E1451)</f>
        <v>1095.7380000000001</v>
      </c>
      <c r="F1452" s="127">
        <f t="shared" si="1657"/>
        <v>45375</v>
      </c>
      <c r="G1452" s="122">
        <f t="shared" si="1658"/>
        <v>2.7940348773893842E-3</v>
      </c>
      <c r="H1452" s="128">
        <f t="shared" si="1659"/>
        <v>11</v>
      </c>
      <c r="I1452" s="128">
        <f t="shared" si="1660"/>
        <v>30</v>
      </c>
      <c r="J1452" s="123">
        <f t="shared" si="1661"/>
        <v>1.0010235743947926</v>
      </c>
      <c r="K1452" s="123">
        <v>1</v>
      </c>
      <c r="L1452" s="123">
        <f t="shared" si="1662"/>
        <v>1.0010235700000001</v>
      </c>
      <c r="M1452" s="123">
        <f t="shared" si="1663"/>
        <v>337.14516166999999</v>
      </c>
      <c r="N1452" s="27">
        <f t="shared" si="1652"/>
        <v>0</v>
      </c>
      <c r="O1452" s="122">
        <f t="shared" si="1653"/>
        <v>0</v>
      </c>
      <c r="P1452" s="123">
        <f t="shared" si="1664"/>
        <v>0</v>
      </c>
      <c r="Q1452" s="122">
        <f t="shared" si="1651"/>
        <v>0.1956</v>
      </c>
      <c r="R1452" s="130">
        <f t="shared" si="1665"/>
        <v>1.005473619</v>
      </c>
      <c r="S1452" s="123">
        <f t="shared" si="1666"/>
        <v>1.84540416</v>
      </c>
      <c r="T1452" s="123">
        <f t="shared" si="1667"/>
        <v>0</v>
      </c>
      <c r="U1452" s="131" t="str">
        <f t="shared" si="1633"/>
        <v>J=</v>
      </c>
      <c r="V1452" s="140">
        <f t="shared" si="1668"/>
        <v>45435</v>
      </c>
      <c r="W1452" s="4"/>
      <c r="X1452" s="4"/>
      <c r="Y1452" s="4"/>
      <c r="AD1452" s="5"/>
      <c r="AI1452" s="10"/>
      <c r="AJ1452" s="10"/>
      <c r="AK1452" s="10"/>
      <c r="AL1452" s="10"/>
      <c r="AM1452" s="10"/>
      <c r="AN1452" s="10"/>
      <c r="AO1452" s="10"/>
      <c r="AP1452" s="10"/>
      <c r="AQ1452" s="10"/>
      <c r="AR1452" s="10"/>
      <c r="AS1452" s="10"/>
      <c r="AT1452" s="10"/>
      <c r="AU1452" s="10"/>
    </row>
    <row r="1453" spans="1:47" x14ac:dyDescent="0.2">
      <c r="A1453" s="125">
        <f t="shared" si="1650"/>
        <v>45417</v>
      </c>
      <c r="B1453" s="123">
        <f t="shared" si="1654"/>
        <v>339.19037331999999</v>
      </c>
      <c r="C1453" s="3">
        <f t="shared" si="1655"/>
        <v>336.80042287000003</v>
      </c>
      <c r="D1453" s="126">
        <f t="shared" si="1656"/>
        <v>1092.6849999999999</v>
      </c>
      <c r="E1453" s="175">
        <f>IF(DAY(A1452)=$A$7,VLOOKUP(A1452,[1]A!$A$15:$C$500,3),E1452)</f>
        <v>1095.7380000000001</v>
      </c>
      <c r="F1453" s="127">
        <f t="shared" si="1657"/>
        <v>45375</v>
      </c>
      <c r="G1453" s="122">
        <f t="shared" si="1658"/>
        <v>2.7940348773893842E-3</v>
      </c>
      <c r="H1453" s="128">
        <f t="shared" si="1659"/>
        <v>12</v>
      </c>
      <c r="I1453" s="128">
        <f t="shared" si="1660"/>
        <v>30</v>
      </c>
      <c r="J1453" s="123">
        <f t="shared" si="1661"/>
        <v>1.001116678548686</v>
      </c>
      <c r="K1453" s="123">
        <v>1</v>
      </c>
      <c r="L1453" s="123">
        <f t="shared" si="1662"/>
        <v>1.00111667</v>
      </c>
      <c r="M1453" s="123">
        <f t="shared" si="1663"/>
        <v>337.17651778999999</v>
      </c>
      <c r="N1453" s="27">
        <f t="shared" si="1652"/>
        <v>0</v>
      </c>
      <c r="O1453" s="122">
        <f t="shared" si="1653"/>
        <v>0</v>
      </c>
      <c r="P1453" s="123">
        <f t="shared" si="1664"/>
        <v>0</v>
      </c>
      <c r="Q1453" s="122">
        <f t="shared" si="1651"/>
        <v>0.1956</v>
      </c>
      <c r="R1453" s="130">
        <f t="shared" si="1665"/>
        <v>1.0059727039999999</v>
      </c>
      <c r="S1453" s="123">
        <f t="shared" si="1666"/>
        <v>2.0138555299999998</v>
      </c>
      <c r="T1453" s="123">
        <f t="shared" si="1667"/>
        <v>0</v>
      </c>
      <c r="U1453" s="131" t="str">
        <f t="shared" si="1633"/>
        <v>J=</v>
      </c>
      <c r="V1453" s="140">
        <f t="shared" si="1668"/>
        <v>45435</v>
      </c>
      <c r="W1453" s="4"/>
      <c r="X1453" s="4"/>
      <c r="Y1453" s="4"/>
      <c r="AD1453" s="5"/>
      <c r="AI1453" s="10"/>
      <c r="AJ1453" s="10"/>
      <c r="AK1453" s="10"/>
      <c r="AL1453" s="10"/>
      <c r="AM1453" s="10"/>
      <c r="AN1453" s="10"/>
      <c r="AO1453" s="10"/>
      <c r="AP1453" s="10"/>
      <c r="AQ1453" s="10"/>
      <c r="AR1453" s="10"/>
      <c r="AS1453" s="10"/>
      <c r="AT1453" s="10"/>
      <c r="AU1453" s="10"/>
    </row>
    <row r="1454" spans="1:47" x14ac:dyDescent="0.2">
      <c r="A1454" s="125">
        <f t="shared" si="1650"/>
        <v>45418</v>
      </c>
      <c r="B1454" s="123">
        <f t="shared" si="1654"/>
        <v>339.39030252999999</v>
      </c>
      <c r="C1454" s="3">
        <f t="shared" si="1655"/>
        <v>336.80042287000003</v>
      </c>
      <c r="D1454" s="126">
        <f t="shared" si="1656"/>
        <v>1092.6849999999999</v>
      </c>
      <c r="E1454" s="175">
        <f>IF(DAY(A1453)=$A$7,VLOOKUP(A1453,[1]A!$A$15:$C$500,3),E1453)</f>
        <v>1095.7380000000001</v>
      </c>
      <c r="F1454" s="127">
        <f t="shared" si="1657"/>
        <v>45375</v>
      </c>
      <c r="G1454" s="122">
        <f t="shared" si="1658"/>
        <v>2.7940348773893842E-3</v>
      </c>
      <c r="H1454" s="128">
        <f t="shared" si="1659"/>
        <v>13</v>
      </c>
      <c r="I1454" s="128">
        <f t="shared" si="1660"/>
        <v>30</v>
      </c>
      <c r="J1454" s="123">
        <f t="shared" si="1661"/>
        <v>1.0012097913620992</v>
      </c>
      <c r="K1454" s="123">
        <v>1</v>
      </c>
      <c r="L1454" s="123">
        <f t="shared" si="1662"/>
        <v>1.0012097900000001</v>
      </c>
      <c r="M1454" s="123">
        <f t="shared" si="1663"/>
        <v>337.20788064999999</v>
      </c>
      <c r="N1454" s="27">
        <f t="shared" si="1652"/>
        <v>0</v>
      </c>
      <c r="O1454" s="122">
        <f t="shared" si="1653"/>
        <v>0</v>
      </c>
      <c r="P1454" s="123">
        <f t="shared" si="1664"/>
        <v>0</v>
      </c>
      <c r="Q1454" s="122">
        <f t="shared" si="1651"/>
        <v>0.1956</v>
      </c>
      <c r="R1454" s="130">
        <f t="shared" si="1665"/>
        <v>1.006472037</v>
      </c>
      <c r="S1454" s="123">
        <f t="shared" si="1666"/>
        <v>2.1824218800000001</v>
      </c>
      <c r="T1454" s="123">
        <f t="shared" si="1667"/>
        <v>0</v>
      </c>
      <c r="U1454" s="131" t="str">
        <f t="shared" si="1633"/>
        <v>J=</v>
      </c>
      <c r="V1454" s="140">
        <f t="shared" si="1668"/>
        <v>45435</v>
      </c>
      <c r="W1454" s="4"/>
      <c r="X1454" s="4"/>
      <c r="Y1454" s="4"/>
      <c r="AD1454" s="5"/>
      <c r="AI1454" s="10"/>
      <c r="AJ1454" s="10"/>
      <c r="AK1454" s="10"/>
      <c r="AL1454" s="10"/>
      <c r="AM1454" s="10"/>
      <c r="AN1454" s="10"/>
      <c r="AO1454" s="10"/>
      <c r="AP1454" s="10"/>
      <c r="AQ1454" s="10"/>
      <c r="AR1454" s="10"/>
      <c r="AS1454" s="10"/>
      <c r="AT1454" s="10"/>
      <c r="AU1454" s="10"/>
    </row>
    <row r="1455" spans="1:47" x14ac:dyDescent="0.2">
      <c r="A1455" s="125">
        <f t="shared" si="1650"/>
        <v>45419</v>
      </c>
      <c r="B1455" s="123">
        <f t="shared" si="1654"/>
        <v>339.59034634</v>
      </c>
      <c r="C1455" s="3">
        <f t="shared" si="1655"/>
        <v>336.80042287000003</v>
      </c>
      <c r="D1455" s="126">
        <f t="shared" si="1656"/>
        <v>1092.6849999999999</v>
      </c>
      <c r="E1455" s="175">
        <f>IF(DAY(A1454)=$A$7,VLOOKUP(A1454,[1]A!$A$15:$C$500,3),E1454)</f>
        <v>1095.7380000000001</v>
      </c>
      <c r="F1455" s="127">
        <f t="shared" si="1657"/>
        <v>45375</v>
      </c>
      <c r="G1455" s="122">
        <f t="shared" si="1658"/>
        <v>2.7940348773893842E-3</v>
      </c>
      <c r="H1455" s="128">
        <f t="shared" si="1659"/>
        <v>14</v>
      </c>
      <c r="I1455" s="128">
        <f t="shared" si="1660"/>
        <v>30</v>
      </c>
      <c r="J1455" s="123">
        <f t="shared" si="1661"/>
        <v>1.0013029128358375</v>
      </c>
      <c r="K1455" s="123">
        <v>1</v>
      </c>
      <c r="L1455" s="123">
        <f t="shared" si="1662"/>
        <v>1.0013029099999999</v>
      </c>
      <c r="M1455" s="123">
        <f t="shared" si="1663"/>
        <v>337.23924349999999</v>
      </c>
      <c r="N1455" s="27">
        <f t="shared" si="1652"/>
        <v>0</v>
      </c>
      <c r="O1455" s="122">
        <f t="shared" si="1653"/>
        <v>0</v>
      </c>
      <c r="P1455" s="123">
        <f t="shared" si="1664"/>
        <v>0</v>
      </c>
      <c r="Q1455" s="122">
        <f t="shared" si="1651"/>
        <v>0.1956</v>
      </c>
      <c r="R1455" s="130">
        <f t="shared" si="1665"/>
        <v>1.006971617</v>
      </c>
      <c r="S1455" s="123">
        <f t="shared" si="1666"/>
        <v>2.3511028399999998</v>
      </c>
      <c r="T1455" s="123">
        <f t="shared" si="1667"/>
        <v>0</v>
      </c>
      <c r="U1455" s="131" t="str">
        <f t="shared" si="1633"/>
        <v>J=</v>
      </c>
      <c r="V1455" s="140">
        <f t="shared" si="1668"/>
        <v>45435</v>
      </c>
      <c r="W1455" s="4"/>
      <c r="X1455" s="4"/>
      <c r="Y1455" s="4"/>
      <c r="AD1455" s="5"/>
      <c r="AI1455" s="10"/>
      <c r="AJ1455" s="10"/>
      <c r="AK1455" s="10"/>
      <c r="AL1455" s="10"/>
      <c r="AM1455" s="10"/>
      <c r="AN1455" s="10"/>
      <c r="AO1455" s="10"/>
      <c r="AP1455" s="10"/>
      <c r="AQ1455" s="10"/>
      <c r="AR1455" s="10"/>
      <c r="AS1455" s="10"/>
      <c r="AT1455" s="10"/>
      <c r="AU1455" s="10"/>
    </row>
    <row r="1456" spans="1:47" x14ac:dyDescent="0.2">
      <c r="A1456" s="125">
        <f t="shared" si="1650"/>
        <v>45420</v>
      </c>
      <c r="B1456" s="123">
        <f t="shared" si="1654"/>
        <v>339.79050887</v>
      </c>
      <c r="C1456" s="3">
        <f t="shared" si="1655"/>
        <v>336.80042287000003</v>
      </c>
      <c r="D1456" s="126">
        <f t="shared" si="1656"/>
        <v>1092.6849999999999</v>
      </c>
      <c r="E1456" s="175">
        <f>IF(DAY(A1455)=$A$7,VLOOKUP(A1455,[1]A!$A$15:$C$500,3),E1455)</f>
        <v>1095.7380000000001</v>
      </c>
      <c r="F1456" s="127">
        <f t="shared" si="1657"/>
        <v>45375</v>
      </c>
      <c r="G1456" s="122">
        <f t="shared" si="1658"/>
        <v>2.7940348773893842E-3</v>
      </c>
      <c r="H1456" s="128">
        <f t="shared" si="1659"/>
        <v>15</v>
      </c>
      <c r="I1456" s="128">
        <f t="shared" si="1660"/>
        <v>30</v>
      </c>
      <c r="J1456" s="123">
        <f t="shared" si="1661"/>
        <v>1.0013960429707067</v>
      </c>
      <c r="K1456" s="123">
        <v>1</v>
      </c>
      <c r="L1456" s="123">
        <f t="shared" si="1662"/>
        <v>1.0013960399999999</v>
      </c>
      <c r="M1456" s="123">
        <f t="shared" si="1663"/>
        <v>337.27060972999999</v>
      </c>
      <c r="N1456" s="27">
        <f t="shared" si="1652"/>
        <v>0</v>
      </c>
      <c r="O1456" s="122">
        <f t="shared" si="1653"/>
        <v>0</v>
      </c>
      <c r="P1456" s="123">
        <f t="shared" si="1664"/>
        <v>0</v>
      </c>
      <c r="Q1456" s="122">
        <f t="shared" si="1651"/>
        <v>0.1956</v>
      </c>
      <c r="R1456" s="130">
        <f t="shared" si="1665"/>
        <v>1.007471446</v>
      </c>
      <c r="S1456" s="123">
        <f t="shared" si="1666"/>
        <v>2.5198991400000001</v>
      </c>
      <c r="T1456" s="123">
        <f t="shared" si="1667"/>
        <v>0</v>
      </c>
      <c r="U1456" s="131" t="str">
        <f t="shared" ref="U1456:U1519" si="1669">U1455</f>
        <v>J=</v>
      </c>
      <c r="V1456" s="140">
        <f t="shared" si="1668"/>
        <v>45435</v>
      </c>
      <c r="W1456" s="4"/>
      <c r="X1456" s="4"/>
      <c r="Y1456" s="4"/>
      <c r="AD1456" s="5"/>
      <c r="AI1456" s="10"/>
      <c r="AJ1456" s="10"/>
      <c r="AK1456" s="10"/>
      <c r="AL1456" s="10"/>
      <c r="AM1456" s="10"/>
      <c r="AN1456" s="10"/>
      <c r="AO1456" s="10"/>
      <c r="AP1456" s="10"/>
      <c r="AQ1456" s="10"/>
      <c r="AR1456" s="10"/>
      <c r="AS1456" s="10"/>
      <c r="AT1456" s="10"/>
      <c r="AU1456" s="10"/>
    </row>
    <row r="1457" spans="1:47" x14ac:dyDescent="0.2">
      <c r="A1457" s="125">
        <f t="shared" si="1650"/>
        <v>45421</v>
      </c>
      <c r="B1457" s="123">
        <f t="shared" si="1654"/>
        <v>339.99078979999996</v>
      </c>
      <c r="C1457" s="3">
        <f t="shared" si="1655"/>
        <v>336.80042287000003</v>
      </c>
      <c r="D1457" s="126">
        <f t="shared" si="1656"/>
        <v>1092.6849999999999</v>
      </c>
      <c r="E1457" s="175">
        <f>IF(DAY(A1456)=$A$7,VLOOKUP(A1456,[1]A!$A$15:$C$500,3),E1456)</f>
        <v>1095.7380000000001</v>
      </c>
      <c r="F1457" s="127">
        <f t="shared" si="1657"/>
        <v>45375</v>
      </c>
      <c r="G1457" s="122">
        <f t="shared" si="1658"/>
        <v>2.7940348773893842E-3</v>
      </c>
      <c r="H1457" s="128">
        <f t="shared" si="1659"/>
        <v>16</v>
      </c>
      <c r="I1457" s="128">
        <f t="shared" si="1660"/>
        <v>30</v>
      </c>
      <c r="J1457" s="123">
        <f t="shared" si="1661"/>
        <v>1.001489181767512</v>
      </c>
      <c r="K1457" s="123">
        <v>1</v>
      </c>
      <c r="L1457" s="123">
        <f t="shared" si="1662"/>
        <v>1.0014891800000001</v>
      </c>
      <c r="M1457" s="123">
        <f t="shared" si="1663"/>
        <v>337.30197931999999</v>
      </c>
      <c r="N1457" s="27">
        <f t="shared" si="1652"/>
        <v>0</v>
      </c>
      <c r="O1457" s="122">
        <f t="shared" si="1653"/>
        <v>0</v>
      </c>
      <c r="P1457" s="123">
        <f t="shared" si="1664"/>
        <v>0</v>
      </c>
      <c r="Q1457" s="122">
        <f t="shared" si="1651"/>
        <v>0.1956</v>
      </c>
      <c r="R1457" s="130">
        <f t="shared" si="1665"/>
        <v>1.0079715229999999</v>
      </c>
      <c r="S1457" s="123">
        <f t="shared" si="1666"/>
        <v>2.6888104799999999</v>
      </c>
      <c r="T1457" s="123">
        <f t="shared" si="1667"/>
        <v>0</v>
      </c>
      <c r="U1457" s="131" t="str">
        <f t="shared" si="1669"/>
        <v>J=</v>
      </c>
      <c r="V1457" s="140">
        <f t="shared" si="1668"/>
        <v>45435</v>
      </c>
      <c r="W1457" s="4"/>
      <c r="X1457" s="4"/>
      <c r="Y1457" s="4"/>
      <c r="AD1457" s="5"/>
      <c r="AI1457" s="10"/>
      <c r="AJ1457" s="10"/>
      <c r="AK1457" s="10"/>
      <c r="AL1457" s="10"/>
      <c r="AM1457" s="10"/>
      <c r="AN1457" s="10"/>
      <c r="AO1457" s="10"/>
      <c r="AP1457" s="10"/>
      <c r="AQ1457" s="10"/>
      <c r="AR1457" s="10"/>
      <c r="AS1457" s="10"/>
      <c r="AT1457" s="10"/>
      <c r="AU1457" s="10"/>
    </row>
    <row r="1458" spans="1:47" x14ac:dyDescent="0.2">
      <c r="A1458" s="125">
        <f t="shared" si="1650"/>
        <v>45422</v>
      </c>
      <c r="B1458" s="123">
        <f t="shared" si="1654"/>
        <v>340.19118542000001</v>
      </c>
      <c r="C1458" s="3">
        <f t="shared" si="1655"/>
        <v>336.80042287000003</v>
      </c>
      <c r="D1458" s="126">
        <f t="shared" si="1656"/>
        <v>1092.6849999999999</v>
      </c>
      <c r="E1458" s="175">
        <f>IF(DAY(A1457)=$A$7,VLOOKUP(A1457,[1]A!$A$15:$C$500,3),E1457)</f>
        <v>1095.7380000000001</v>
      </c>
      <c r="F1458" s="127">
        <f t="shared" si="1657"/>
        <v>45375</v>
      </c>
      <c r="G1458" s="122">
        <f t="shared" si="1658"/>
        <v>2.7940348773893842E-3</v>
      </c>
      <c r="H1458" s="128">
        <f t="shared" si="1659"/>
        <v>17</v>
      </c>
      <c r="I1458" s="128">
        <f t="shared" si="1660"/>
        <v>30</v>
      </c>
      <c r="J1458" s="123">
        <f t="shared" si="1661"/>
        <v>1.0015823292270594</v>
      </c>
      <c r="K1458" s="123">
        <v>1</v>
      </c>
      <c r="L1458" s="123">
        <f t="shared" si="1662"/>
        <v>1.00158232</v>
      </c>
      <c r="M1458" s="123">
        <f t="shared" si="1663"/>
        <v>337.33334890999998</v>
      </c>
      <c r="N1458" s="27">
        <f t="shared" si="1652"/>
        <v>0</v>
      </c>
      <c r="O1458" s="122">
        <f t="shared" si="1653"/>
        <v>0</v>
      </c>
      <c r="P1458" s="123">
        <f t="shared" si="1664"/>
        <v>0</v>
      </c>
      <c r="Q1458" s="122">
        <f t="shared" si="1651"/>
        <v>0.1956</v>
      </c>
      <c r="R1458" s="130">
        <f t="shared" si="1665"/>
        <v>1.008471847</v>
      </c>
      <c r="S1458" s="123">
        <f t="shared" si="1666"/>
        <v>2.8578365099999998</v>
      </c>
      <c r="T1458" s="123">
        <f t="shared" si="1667"/>
        <v>0</v>
      </c>
      <c r="U1458" s="131" t="str">
        <f t="shared" si="1669"/>
        <v>J=</v>
      </c>
      <c r="V1458" s="140">
        <f t="shared" si="1668"/>
        <v>45435</v>
      </c>
      <c r="W1458" s="4"/>
      <c r="X1458" s="4"/>
      <c r="Y1458" s="4"/>
      <c r="AD1458" s="5"/>
      <c r="AI1458" s="10"/>
      <c r="AJ1458" s="10"/>
      <c r="AK1458" s="10"/>
      <c r="AL1458" s="10"/>
      <c r="AM1458" s="10"/>
      <c r="AN1458" s="10"/>
      <c r="AO1458" s="10"/>
      <c r="AP1458" s="10"/>
      <c r="AQ1458" s="10"/>
      <c r="AR1458" s="10"/>
      <c r="AS1458" s="10"/>
      <c r="AT1458" s="10"/>
      <c r="AU1458" s="10"/>
    </row>
    <row r="1459" spans="1:47" x14ac:dyDescent="0.2">
      <c r="A1459" s="125">
        <f t="shared" si="1650"/>
        <v>45423</v>
      </c>
      <c r="B1459" s="123">
        <f t="shared" si="1654"/>
        <v>340.39170358000001</v>
      </c>
      <c r="C1459" s="3">
        <f t="shared" si="1655"/>
        <v>336.80042287000003</v>
      </c>
      <c r="D1459" s="126">
        <f t="shared" si="1656"/>
        <v>1092.6849999999999</v>
      </c>
      <c r="E1459" s="175">
        <f>IF(DAY(A1458)=$A$7,VLOOKUP(A1458,[1]A!$A$15:$C$500,3),E1458)</f>
        <v>1095.7380000000001</v>
      </c>
      <c r="F1459" s="127">
        <f t="shared" si="1657"/>
        <v>45375</v>
      </c>
      <c r="G1459" s="122">
        <f t="shared" si="1658"/>
        <v>2.7940348773893842E-3</v>
      </c>
      <c r="H1459" s="128">
        <f t="shared" si="1659"/>
        <v>18</v>
      </c>
      <c r="I1459" s="128">
        <f t="shared" si="1660"/>
        <v>30</v>
      </c>
      <c r="J1459" s="123">
        <f t="shared" si="1661"/>
        <v>1.0016754853501542</v>
      </c>
      <c r="K1459" s="123">
        <v>1</v>
      </c>
      <c r="L1459" s="123">
        <f t="shared" si="1662"/>
        <v>1.0016754800000001</v>
      </c>
      <c r="M1459" s="123">
        <f t="shared" si="1663"/>
        <v>337.36472523999998</v>
      </c>
      <c r="N1459" s="27">
        <f t="shared" si="1652"/>
        <v>0</v>
      </c>
      <c r="O1459" s="122">
        <f t="shared" si="1653"/>
        <v>0</v>
      </c>
      <c r="P1459" s="123">
        <f t="shared" si="1664"/>
        <v>0</v>
      </c>
      <c r="Q1459" s="122">
        <f t="shared" si="1651"/>
        <v>0.1956</v>
      </c>
      <c r="R1459" s="130">
        <f t="shared" si="1665"/>
        <v>1.008972421</v>
      </c>
      <c r="S1459" s="123">
        <f t="shared" si="1666"/>
        <v>3.0269783399999999</v>
      </c>
      <c r="T1459" s="123">
        <f t="shared" si="1667"/>
        <v>0</v>
      </c>
      <c r="U1459" s="131" t="str">
        <f t="shared" si="1669"/>
        <v>J=</v>
      </c>
      <c r="V1459" s="140">
        <f t="shared" si="1668"/>
        <v>45435</v>
      </c>
      <c r="W1459" s="4"/>
      <c r="X1459" s="4"/>
      <c r="Y1459" s="4"/>
      <c r="AD1459" s="5"/>
      <c r="AI1459" s="10"/>
      <c r="AJ1459" s="10"/>
      <c r="AK1459" s="10"/>
      <c r="AL1459" s="10"/>
      <c r="AM1459" s="10"/>
      <c r="AN1459" s="10"/>
      <c r="AO1459" s="10"/>
      <c r="AP1459" s="10"/>
      <c r="AQ1459" s="10"/>
      <c r="AR1459" s="10"/>
      <c r="AS1459" s="10"/>
      <c r="AT1459" s="10"/>
      <c r="AU1459" s="10"/>
    </row>
    <row r="1460" spans="1:47" x14ac:dyDescent="0.2">
      <c r="A1460" s="125">
        <f t="shared" si="1650"/>
        <v>45424</v>
      </c>
      <c r="B1460" s="123">
        <f t="shared" si="1654"/>
        <v>340.59233988</v>
      </c>
      <c r="C1460" s="3">
        <f t="shared" si="1655"/>
        <v>336.80042287000003</v>
      </c>
      <c r="D1460" s="126">
        <f t="shared" si="1656"/>
        <v>1092.6849999999999</v>
      </c>
      <c r="E1460" s="175">
        <f>IF(DAY(A1459)=$A$7,VLOOKUP(A1459,[1]A!$A$15:$C$500,3),E1459)</f>
        <v>1095.7380000000001</v>
      </c>
      <c r="F1460" s="127">
        <f t="shared" si="1657"/>
        <v>45375</v>
      </c>
      <c r="G1460" s="122">
        <f t="shared" si="1658"/>
        <v>2.7940348773893842E-3</v>
      </c>
      <c r="H1460" s="128">
        <f t="shared" si="1659"/>
        <v>19</v>
      </c>
      <c r="I1460" s="128">
        <f t="shared" si="1660"/>
        <v>30</v>
      </c>
      <c r="J1460" s="123">
        <f t="shared" si="1661"/>
        <v>1.0017686501376026</v>
      </c>
      <c r="K1460" s="123">
        <v>1</v>
      </c>
      <c r="L1460" s="123">
        <f t="shared" si="1662"/>
        <v>1.00176865</v>
      </c>
      <c r="M1460" s="123">
        <f t="shared" si="1663"/>
        <v>337.39610492999998</v>
      </c>
      <c r="N1460" s="27">
        <f t="shared" si="1652"/>
        <v>0</v>
      </c>
      <c r="O1460" s="122">
        <f t="shared" si="1653"/>
        <v>0</v>
      </c>
      <c r="P1460" s="123">
        <f t="shared" si="1664"/>
        <v>0</v>
      </c>
      <c r="Q1460" s="122">
        <f t="shared" si="1651"/>
        <v>0.1956</v>
      </c>
      <c r="R1460" s="130">
        <f t="shared" si="1665"/>
        <v>1.0094732420000001</v>
      </c>
      <c r="S1460" s="123">
        <f t="shared" si="1666"/>
        <v>3.19623495</v>
      </c>
      <c r="T1460" s="123">
        <f t="shared" si="1667"/>
        <v>0</v>
      </c>
      <c r="U1460" s="131" t="str">
        <f t="shared" si="1669"/>
        <v>J=</v>
      </c>
      <c r="V1460" s="140">
        <f t="shared" si="1668"/>
        <v>45435</v>
      </c>
      <c r="W1460" s="4"/>
      <c r="X1460" s="4"/>
      <c r="Y1460" s="4"/>
      <c r="AD1460" s="5"/>
      <c r="AI1460" s="10"/>
      <c r="AJ1460" s="10"/>
      <c r="AK1460" s="10"/>
      <c r="AL1460" s="10"/>
      <c r="AM1460" s="10"/>
      <c r="AN1460" s="10"/>
      <c r="AO1460" s="10"/>
      <c r="AP1460" s="10"/>
      <c r="AQ1460" s="10"/>
      <c r="AR1460" s="10"/>
      <c r="AS1460" s="10"/>
      <c r="AT1460" s="10"/>
      <c r="AU1460" s="10"/>
    </row>
    <row r="1461" spans="1:47" x14ac:dyDescent="0.2">
      <c r="A1461" s="125">
        <f t="shared" si="1650"/>
        <v>45425</v>
      </c>
      <c r="B1461" s="123">
        <f t="shared" si="1654"/>
        <v>340.79309162999999</v>
      </c>
      <c r="C1461" s="3">
        <f t="shared" si="1655"/>
        <v>336.80042287000003</v>
      </c>
      <c r="D1461" s="126">
        <f t="shared" si="1656"/>
        <v>1092.6849999999999</v>
      </c>
      <c r="E1461" s="175">
        <f>IF(DAY(A1460)=$A$7,VLOOKUP(A1460,[1]A!$A$15:$C$500,3),E1460)</f>
        <v>1095.7380000000001</v>
      </c>
      <c r="F1461" s="127">
        <f t="shared" si="1657"/>
        <v>45375</v>
      </c>
      <c r="G1461" s="122">
        <f t="shared" si="1658"/>
        <v>2.7940348773893842E-3</v>
      </c>
      <c r="H1461" s="128">
        <f t="shared" si="1659"/>
        <v>20</v>
      </c>
      <c r="I1461" s="128">
        <f t="shared" si="1660"/>
        <v>30</v>
      </c>
      <c r="J1461" s="123">
        <f t="shared" si="1661"/>
        <v>1.0018618235902101</v>
      </c>
      <c r="K1461" s="123">
        <v>1</v>
      </c>
      <c r="L1461" s="123">
        <f t="shared" si="1662"/>
        <v>1.00186182</v>
      </c>
      <c r="M1461" s="123">
        <f t="shared" si="1663"/>
        <v>337.42748462999998</v>
      </c>
      <c r="N1461" s="27">
        <f t="shared" si="1652"/>
        <v>0</v>
      </c>
      <c r="O1461" s="122">
        <f t="shared" si="1653"/>
        <v>0</v>
      </c>
      <c r="P1461" s="123">
        <f t="shared" si="1664"/>
        <v>0</v>
      </c>
      <c r="Q1461" s="122">
        <f t="shared" si="1651"/>
        <v>0.1956</v>
      </c>
      <c r="R1461" s="130">
        <f t="shared" si="1665"/>
        <v>1.009974312</v>
      </c>
      <c r="S1461" s="123">
        <f t="shared" si="1666"/>
        <v>3.3656069999999998</v>
      </c>
      <c r="T1461" s="123">
        <f t="shared" si="1667"/>
        <v>0</v>
      </c>
      <c r="U1461" s="131" t="str">
        <f t="shared" si="1669"/>
        <v>J=</v>
      </c>
      <c r="V1461" s="140">
        <f t="shared" si="1668"/>
        <v>45435</v>
      </c>
      <c r="W1461" s="4"/>
      <c r="X1461" s="4"/>
      <c r="Y1461" s="4"/>
      <c r="AD1461" s="5"/>
      <c r="AI1461" s="10"/>
      <c r="AJ1461" s="10"/>
      <c r="AK1461" s="10"/>
      <c r="AL1461" s="10"/>
      <c r="AM1461" s="10"/>
      <c r="AN1461" s="10"/>
      <c r="AO1461" s="10"/>
      <c r="AP1461" s="10"/>
      <c r="AQ1461" s="10"/>
      <c r="AR1461" s="10"/>
      <c r="AS1461" s="10"/>
      <c r="AT1461" s="10"/>
      <c r="AU1461" s="10"/>
    </row>
    <row r="1462" spans="1:47" x14ac:dyDescent="0.2">
      <c r="A1462" s="125">
        <f t="shared" si="1650"/>
        <v>45426</v>
      </c>
      <c r="B1462" s="123">
        <f t="shared" si="1654"/>
        <v>340.99396225999999</v>
      </c>
      <c r="C1462" s="3">
        <f t="shared" si="1655"/>
        <v>336.80042287000003</v>
      </c>
      <c r="D1462" s="126">
        <f t="shared" si="1656"/>
        <v>1092.6849999999999</v>
      </c>
      <c r="E1462" s="175">
        <f>IF(DAY(A1461)=$A$7,VLOOKUP(A1461,[1]A!$A$15:$C$500,3),E1461)</f>
        <v>1095.7380000000001</v>
      </c>
      <c r="F1462" s="127">
        <f t="shared" si="1657"/>
        <v>45375</v>
      </c>
      <c r="G1462" s="122">
        <f t="shared" si="1658"/>
        <v>2.7940348773893842E-3</v>
      </c>
      <c r="H1462" s="128">
        <f t="shared" si="1659"/>
        <v>21</v>
      </c>
      <c r="I1462" s="128">
        <f t="shared" si="1660"/>
        <v>30</v>
      </c>
      <c r="J1462" s="123">
        <f t="shared" si="1661"/>
        <v>1.0019550057087829</v>
      </c>
      <c r="K1462" s="123">
        <v>1</v>
      </c>
      <c r="L1462" s="123">
        <f t="shared" si="1662"/>
        <v>1.0019549999999999</v>
      </c>
      <c r="M1462" s="123">
        <f t="shared" si="1663"/>
        <v>337.45886768999998</v>
      </c>
      <c r="N1462" s="27">
        <f t="shared" si="1652"/>
        <v>0</v>
      </c>
      <c r="O1462" s="122">
        <f t="shared" si="1653"/>
        <v>0</v>
      </c>
      <c r="P1462" s="123">
        <f t="shared" si="1664"/>
        <v>0</v>
      </c>
      <c r="Q1462" s="122">
        <f t="shared" si="1651"/>
        <v>0.1956</v>
      </c>
      <c r="R1462" s="130">
        <f t="shared" si="1665"/>
        <v>1.010475631</v>
      </c>
      <c r="S1462" s="123">
        <f t="shared" si="1666"/>
        <v>3.53509457</v>
      </c>
      <c r="T1462" s="123">
        <f t="shared" si="1667"/>
        <v>0</v>
      </c>
      <c r="U1462" s="131" t="str">
        <f t="shared" si="1669"/>
        <v>J=</v>
      </c>
      <c r="V1462" s="140">
        <f t="shared" si="1668"/>
        <v>45435</v>
      </c>
      <c r="W1462" s="4"/>
      <c r="X1462" s="4"/>
      <c r="Y1462" s="4"/>
      <c r="AD1462" s="5"/>
      <c r="AI1462" s="10"/>
      <c r="AJ1462" s="10"/>
      <c r="AK1462" s="10"/>
      <c r="AL1462" s="10"/>
      <c r="AM1462" s="10"/>
      <c r="AN1462" s="10"/>
      <c r="AO1462" s="10"/>
      <c r="AP1462" s="10"/>
      <c r="AQ1462" s="10"/>
      <c r="AR1462" s="10"/>
      <c r="AS1462" s="10"/>
      <c r="AT1462" s="10"/>
      <c r="AU1462" s="10"/>
    </row>
    <row r="1463" spans="1:47" x14ac:dyDescent="0.2">
      <c r="A1463" s="125">
        <f t="shared" si="1650"/>
        <v>45427</v>
      </c>
      <c r="B1463" s="123">
        <f t="shared" si="1654"/>
        <v>341.19495179999996</v>
      </c>
      <c r="C1463" s="3">
        <f t="shared" si="1655"/>
        <v>336.80042287000003</v>
      </c>
      <c r="D1463" s="126">
        <f t="shared" si="1656"/>
        <v>1092.6849999999999</v>
      </c>
      <c r="E1463" s="175">
        <f>IF(DAY(A1462)=$A$7,VLOOKUP(A1462,[1]A!$A$15:$C$500,3),E1462)</f>
        <v>1095.7380000000001</v>
      </c>
      <c r="F1463" s="127">
        <f t="shared" si="1657"/>
        <v>45375</v>
      </c>
      <c r="G1463" s="122">
        <f t="shared" si="1658"/>
        <v>2.7940348773893842E-3</v>
      </c>
      <c r="H1463" s="128">
        <f t="shared" si="1659"/>
        <v>22</v>
      </c>
      <c r="I1463" s="128">
        <f t="shared" si="1660"/>
        <v>30</v>
      </c>
      <c r="J1463" s="123">
        <f t="shared" si="1661"/>
        <v>1.002048196494127</v>
      </c>
      <c r="K1463" s="123">
        <v>1</v>
      </c>
      <c r="L1463" s="123">
        <f t="shared" si="1662"/>
        <v>1.00204819</v>
      </c>
      <c r="M1463" s="123">
        <f t="shared" si="1663"/>
        <v>337.49025411999997</v>
      </c>
      <c r="N1463" s="27">
        <f t="shared" si="1652"/>
        <v>0</v>
      </c>
      <c r="O1463" s="122">
        <f t="shared" si="1653"/>
        <v>0</v>
      </c>
      <c r="P1463" s="123">
        <f t="shared" si="1664"/>
        <v>0</v>
      </c>
      <c r="Q1463" s="122">
        <f t="shared" si="1651"/>
        <v>0.1956</v>
      </c>
      <c r="R1463" s="130">
        <f t="shared" si="1665"/>
        <v>1.010977199</v>
      </c>
      <c r="S1463" s="123">
        <f t="shared" si="1666"/>
        <v>3.7046976800000002</v>
      </c>
      <c r="T1463" s="123">
        <f t="shared" si="1667"/>
        <v>0</v>
      </c>
      <c r="U1463" s="131" t="str">
        <f t="shared" si="1669"/>
        <v>J=</v>
      </c>
      <c r="V1463" s="140">
        <f t="shared" si="1668"/>
        <v>45435</v>
      </c>
      <c r="W1463" s="4"/>
      <c r="X1463" s="4"/>
      <c r="Y1463" s="4"/>
      <c r="AD1463" s="5"/>
      <c r="AI1463" s="10"/>
      <c r="AJ1463" s="10"/>
      <c r="AK1463" s="10"/>
      <c r="AL1463" s="10"/>
      <c r="AM1463" s="10"/>
      <c r="AN1463" s="10"/>
      <c r="AO1463" s="10"/>
      <c r="AP1463" s="10"/>
      <c r="AQ1463" s="10"/>
      <c r="AR1463" s="10"/>
      <c r="AS1463" s="10"/>
      <c r="AT1463" s="10"/>
      <c r="AU1463" s="10"/>
    </row>
    <row r="1464" spans="1:47" x14ac:dyDescent="0.2">
      <c r="A1464" s="125">
        <f t="shared" si="1650"/>
        <v>45428</v>
      </c>
      <c r="B1464" s="123">
        <f t="shared" si="1654"/>
        <v>341.39606026999996</v>
      </c>
      <c r="C1464" s="3">
        <f t="shared" si="1655"/>
        <v>336.80042287000003</v>
      </c>
      <c r="D1464" s="126">
        <f t="shared" si="1656"/>
        <v>1092.6849999999999</v>
      </c>
      <c r="E1464" s="175">
        <f>IF(DAY(A1463)=$A$7,VLOOKUP(A1463,[1]A!$A$15:$C$500,3),E1463)</f>
        <v>1095.7380000000001</v>
      </c>
      <c r="F1464" s="127">
        <f t="shared" si="1657"/>
        <v>45375</v>
      </c>
      <c r="G1464" s="122">
        <f t="shared" si="1658"/>
        <v>2.7940348773893842E-3</v>
      </c>
      <c r="H1464" s="128">
        <f t="shared" si="1659"/>
        <v>23</v>
      </c>
      <c r="I1464" s="128">
        <f t="shared" si="1660"/>
        <v>30</v>
      </c>
      <c r="J1464" s="123">
        <f t="shared" si="1661"/>
        <v>1.0021413959470482</v>
      </c>
      <c r="K1464" s="123">
        <v>1</v>
      </c>
      <c r="L1464" s="123">
        <f t="shared" si="1662"/>
        <v>1.00214139</v>
      </c>
      <c r="M1464" s="123">
        <f t="shared" si="1663"/>
        <v>337.52164391999997</v>
      </c>
      <c r="N1464" s="27">
        <f t="shared" si="1652"/>
        <v>0</v>
      </c>
      <c r="O1464" s="122">
        <f t="shared" si="1653"/>
        <v>0</v>
      </c>
      <c r="P1464" s="123">
        <f t="shared" si="1664"/>
        <v>0</v>
      </c>
      <c r="Q1464" s="122">
        <f t="shared" si="1651"/>
        <v>0.1956</v>
      </c>
      <c r="R1464" s="130">
        <f t="shared" si="1665"/>
        <v>1.011479016</v>
      </c>
      <c r="S1464" s="123">
        <f t="shared" si="1666"/>
        <v>3.8744163500000002</v>
      </c>
      <c r="T1464" s="123">
        <f t="shared" si="1667"/>
        <v>0</v>
      </c>
      <c r="U1464" s="131" t="str">
        <f t="shared" si="1669"/>
        <v>J=</v>
      </c>
      <c r="V1464" s="140">
        <f t="shared" si="1668"/>
        <v>45435</v>
      </c>
      <c r="W1464" s="4"/>
      <c r="X1464" s="4"/>
      <c r="Y1464" s="4"/>
      <c r="AD1464" s="5"/>
      <c r="AI1464" s="10"/>
      <c r="AJ1464" s="10"/>
      <c r="AK1464" s="10"/>
      <c r="AL1464" s="10"/>
      <c r="AM1464" s="10"/>
      <c r="AN1464" s="10"/>
      <c r="AO1464" s="10"/>
      <c r="AP1464" s="10"/>
      <c r="AQ1464" s="10"/>
      <c r="AR1464" s="10"/>
      <c r="AS1464" s="10"/>
      <c r="AT1464" s="10"/>
      <c r="AU1464" s="10"/>
    </row>
    <row r="1465" spans="1:47" x14ac:dyDescent="0.2">
      <c r="A1465" s="125">
        <f t="shared" si="1650"/>
        <v>45429</v>
      </c>
      <c r="B1465" s="123">
        <f t="shared" si="1654"/>
        <v>341.59728769999998</v>
      </c>
      <c r="C1465" s="3">
        <f t="shared" si="1655"/>
        <v>336.80042287000003</v>
      </c>
      <c r="D1465" s="126">
        <f t="shared" si="1656"/>
        <v>1092.6849999999999</v>
      </c>
      <c r="E1465" s="175">
        <f>IF(DAY(A1464)=$A$7,VLOOKUP(A1464,[1]A!$A$15:$C$500,3),E1464)</f>
        <v>1095.7380000000001</v>
      </c>
      <c r="F1465" s="127">
        <f t="shared" si="1657"/>
        <v>45375</v>
      </c>
      <c r="G1465" s="122">
        <f t="shared" si="1658"/>
        <v>2.7940348773893842E-3</v>
      </c>
      <c r="H1465" s="128">
        <f t="shared" si="1659"/>
        <v>24</v>
      </c>
      <c r="I1465" s="128">
        <f t="shared" si="1660"/>
        <v>30</v>
      </c>
      <c r="J1465" s="123">
        <f t="shared" si="1661"/>
        <v>1.0022346040683532</v>
      </c>
      <c r="K1465" s="123">
        <v>1</v>
      </c>
      <c r="L1465" s="123">
        <f t="shared" si="1662"/>
        <v>1.0022346</v>
      </c>
      <c r="M1465" s="123">
        <f t="shared" si="1663"/>
        <v>337.55303708999998</v>
      </c>
      <c r="N1465" s="27">
        <f t="shared" si="1652"/>
        <v>0</v>
      </c>
      <c r="O1465" s="122">
        <f t="shared" si="1653"/>
        <v>0</v>
      </c>
      <c r="P1465" s="123">
        <f t="shared" si="1664"/>
        <v>0</v>
      </c>
      <c r="Q1465" s="122">
        <f t="shared" si="1651"/>
        <v>0.1956</v>
      </c>
      <c r="R1465" s="130">
        <f t="shared" si="1665"/>
        <v>1.0119810819999999</v>
      </c>
      <c r="S1465" s="123">
        <f t="shared" si="1666"/>
        <v>4.0442506099999997</v>
      </c>
      <c r="T1465" s="123">
        <f t="shared" si="1667"/>
        <v>0</v>
      </c>
      <c r="U1465" s="131" t="str">
        <f t="shared" si="1669"/>
        <v>J=</v>
      </c>
      <c r="V1465" s="140">
        <f t="shared" si="1668"/>
        <v>45435</v>
      </c>
      <c r="W1465" s="4"/>
      <c r="X1465" s="4"/>
      <c r="Y1465" s="4"/>
      <c r="AD1465" s="5"/>
      <c r="AI1465" s="10"/>
      <c r="AJ1465" s="10"/>
      <c r="AK1465" s="10"/>
      <c r="AL1465" s="10"/>
      <c r="AM1465" s="10"/>
      <c r="AN1465" s="10"/>
      <c r="AO1465" s="10"/>
      <c r="AP1465" s="10"/>
      <c r="AQ1465" s="10"/>
      <c r="AR1465" s="10"/>
      <c r="AS1465" s="10"/>
      <c r="AT1465" s="10"/>
      <c r="AU1465" s="10"/>
    </row>
    <row r="1466" spans="1:47" x14ac:dyDescent="0.2">
      <c r="A1466" s="125">
        <f t="shared" si="1650"/>
        <v>45430</v>
      </c>
      <c r="B1466" s="123">
        <f t="shared" si="1654"/>
        <v>341.79863412999998</v>
      </c>
      <c r="C1466" s="3">
        <f t="shared" si="1655"/>
        <v>336.80042287000003</v>
      </c>
      <c r="D1466" s="126">
        <f t="shared" si="1656"/>
        <v>1092.6849999999999</v>
      </c>
      <c r="E1466" s="175">
        <f>IF(DAY(A1465)=$A$7,VLOOKUP(A1465,[1]A!$A$15:$C$500,3),E1465)</f>
        <v>1095.7380000000001</v>
      </c>
      <c r="F1466" s="127">
        <f t="shared" si="1657"/>
        <v>45375</v>
      </c>
      <c r="G1466" s="122">
        <f t="shared" si="1658"/>
        <v>2.7940348773893842E-3</v>
      </c>
      <c r="H1466" s="128">
        <f t="shared" si="1659"/>
        <v>25</v>
      </c>
      <c r="I1466" s="128">
        <f t="shared" si="1660"/>
        <v>30</v>
      </c>
      <c r="J1466" s="123">
        <f t="shared" si="1661"/>
        <v>1.0023278208588475</v>
      </c>
      <c r="K1466" s="123">
        <v>1</v>
      </c>
      <c r="L1466" s="123">
        <f t="shared" si="1662"/>
        <v>1.0023278200000001</v>
      </c>
      <c r="M1466" s="123">
        <f t="shared" si="1663"/>
        <v>337.58443362999998</v>
      </c>
      <c r="N1466" s="27">
        <f t="shared" si="1652"/>
        <v>0</v>
      </c>
      <c r="O1466" s="122">
        <f t="shared" si="1653"/>
        <v>0</v>
      </c>
      <c r="P1466" s="123">
        <f t="shared" si="1664"/>
        <v>0</v>
      </c>
      <c r="Q1466" s="122">
        <f t="shared" si="1651"/>
        <v>0.1956</v>
      </c>
      <c r="R1466" s="130">
        <f t="shared" si="1665"/>
        <v>1.012483397</v>
      </c>
      <c r="S1466" s="123">
        <f t="shared" si="1666"/>
        <v>4.2142004999999996</v>
      </c>
      <c r="T1466" s="123">
        <f t="shared" si="1667"/>
        <v>0</v>
      </c>
      <c r="U1466" s="131" t="str">
        <f t="shared" si="1669"/>
        <v>J=</v>
      </c>
      <c r="V1466" s="140">
        <f t="shared" si="1668"/>
        <v>45435</v>
      </c>
      <c r="W1466" s="4"/>
      <c r="X1466" s="4"/>
      <c r="Y1466" s="4"/>
      <c r="AD1466" s="5"/>
      <c r="AI1466" s="10"/>
      <c r="AJ1466" s="10"/>
      <c r="AK1466" s="10"/>
      <c r="AL1466" s="10"/>
      <c r="AM1466" s="10"/>
      <c r="AN1466" s="10"/>
      <c r="AO1466" s="10"/>
      <c r="AP1466" s="10"/>
      <c r="AQ1466" s="10"/>
      <c r="AR1466" s="10"/>
      <c r="AS1466" s="10"/>
      <c r="AT1466" s="10"/>
      <c r="AU1466" s="10"/>
    </row>
    <row r="1467" spans="1:47" x14ac:dyDescent="0.2">
      <c r="A1467" s="125">
        <f t="shared" si="1650"/>
        <v>45431</v>
      </c>
      <c r="B1467" s="123">
        <f t="shared" si="1654"/>
        <v>342.00009616</v>
      </c>
      <c r="C1467" s="3">
        <f t="shared" si="1655"/>
        <v>336.80042287000003</v>
      </c>
      <c r="D1467" s="126">
        <f t="shared" si="1656"/>
        <v>1092.6849999999999</v>
      </c>
      <c r="E1467" s="175">
        <f>IF(DAY(A1466)=$A$7,VLOOKUP(A1466,[1]A!$A$15:$C$500,3),E1466)</f>
        <v>1095.7380000000001</v>
      </c>
      <c r="F1467" s="127">
        <f t="shared" si="1657"/>
        <v>45375</v>
      </c>
      <c r="G1467" s="122">
        <f t="shared" si="1658"/>
        <v>2.7940348773893842E-3</v>
      </c>
      <c r="H1467" s="128">
        <f t="shared" si="1659"/>
        <v>26</v>
      </c>
      <c r="I1467" s="128">
        <f t="shared" si="1660"/>
        <v>30</v>
      </c>
      <c r="J1467" s="123">
        <f t="shared" si="1661"/>
        <v>1.0024210463193381</v>
      </c>
      <c r="K1467" s="123">
        <v>1</v>
      </c>
      <c r="L1467" s="123">
        <f t="shared" si="1662"/>
        <v>1.00242104</v>
      </c>
      <c r="M1467" s="123">
        <f t="shared" si="1663"/>
        <v>337.61583015999997</v>
      </c>
      <c r="N1467" s="27">
        <f t="shared" si="1652"/>
        <v>0</v>
      </c>
      <c r="O1467" s="122">
        <f t="shared" si="1653"/>
        <v>0</v>
      </c>
      <c r="P1467" s="123">
        <f t="shared" si="1664"/>
        <v>0</v>
      </c>
      <c r="Q1467" s="122">
        <f t="shared" si="1651"/>
        <v>0.1956</v>
      </c>
      <c r="R1467" s="130">
        <f t="shared" si="1665"/>
        <v>1.012985961</v>
      </c>
      <c r="S1467" s="123">
        <f t="shared" si="1666"/>
        <v>4.3842660000000002</v>
      </c>
      <c r="T1467" s="123">
        <f t="shared" si="1667"/>
        <v>0</v>
      </c>
      <c r="U1467" s="131" t="str">
        <f t="shared" si="1669"/>
        <v>J=</v>
      </c>
      <c r="V1467" s="140">
        <f t="shared" si="1668"/>
        <v>45435</v>
      </c>
      <c r="W1467" s="4"/>
      <c r="X1467" s="4"/>
      <c r="Y1467" s="4"/>
      <c r="AD1467" s="5"/>
      <c r="AI1467" s="10"/>
      <c r="AJ1467" s="10"/>
      <c r="AK1467" s="10"/>
      <c r="AL1467" s="10"/>
      <c r="AM1467" s="10"/>
      <c r="AN1467" s="10"/>
      <c r="AO1467" s="10"/>
      <c r="AP1467" s="10"/>
      <c r="AQ1467" s="10"/>
      <c r="AR1467" s="10"/>
      <c r="AS1467" s="10"/>
      <c r="AT1467" s="10"/>
      <c r="AU1467" s="10"/>
    </row>
    <row r="1468" spans="1:47" x14ac:dyDescent="0.2">
      <c r="A1468" s="125">
        <f t="shared" si="1650"/>
        <v>45432</v>
      </c>
      <c r="B1468" s="123">
        <f t="shared" si="1654"/>
        <v>342.20168099</v>
      </c>
      <c r="C1468" s="3">
        <f t="shared" si="1655"/>
        <v>336.80042287000003</v>
      </c>
      <c r="D1468" s="126">
        <f t="shared" si="1656"/>
        <v>1092.6849999999999</v>
      </c>
      <c r="E1468" s="175">
        <f>IF(DAY(A1467)=$A$7,VLOOKUP(A1467,[1]A!$A$15:$C$500,3),E1467)</f>
        <v>1095.7380000000001</v>
      </c>
      <c r="F1468" s="127">
        <f t="shared" si="1657"/>
        <v>45375</v>
      </c>
      <c r="G1468" s="122">
        <f t="shared" si="1658"/>
        <v>2.7940348773893842E-3</v>
      </c>
      <c r="H1468" s="128">
        <f t="shared" si="1659"/>
        <v>27</v>
      </c>
      <c r="I1468" s="128">
        <f t="shared" si="1660"/>
        <v>30</v>
      </c>
      <c r="J1468" s="123">
        <f t="shared" si="1661"/>
        <v>1.0025142804506311</v>
      </c>
      <c r="K1468" s="123">
        <v>1</v>
      </c>
      <c r="L1468" s="123">
        <f t="shared" si="1662"/>
        <v>1.00251428</v>
      </c>
      <c r="M1468" s="123">
        <f t="shared" si="1663"/>
        <v>337.64723343000003</v>
      </c>
      <c r="N1468" s="27">
        <f t="shared" si="1652"/>
        <v>0</v>
      </c>
      <c r="O1468" s="122">
        <f t="shared" si="1653"/>
        <v>0</v>
      </c>
      <c r="P1468" s="123">
        <f t="shared" si="1664"/>
        <v>0</v>
      </c>
      <c r="Q1468" s="122">
        <f t="shared" si="1651"/>
        <v>0.1956</v>
      </c>
      <c r="R1468" s="130">
        <f t="shared" si="1665"/>
        <v>1.0134887749999999</v>
      </c>
      <c r="S1468" s="123">
        <f t="shared" si="1666"/>
        <v>4.5544475599999998</v>
      </c>
      <c r="T1468" s="123">
        <f t="shared" si="1667"/>
        <v>0</v>
      </c>
      <c r="U1468" s="131" t="str">
        <f t="shared" si="1669"/>
        <v>J=</v>
      </c>
      <c r="V1468" s="140">
        <f t="shared" si="1668"/>
        <v>45435</v>
      </c>
      <c r="W1468" s="4"/>
      <c r="X1468" s="4"/>
      <c r="Y1468" s="4"/>
      <c r="AD1468" s="5"/>
      <c r="AI1468" s="10"/>
      <c r="AJ1468" s="10"/>
      <c r="AK1468" s="10"/>
      <c r="AL1468" s="10"/>
      <c r="AM1468" s="10"/>
      <c r="AN1468" s="10"/>
      <c r="AO1468" s="10"/>
      <c r="AP1468" s="10"/>
      <c r="AQ1468" s="10"/>
      <c r="AR1468" s="10"/>
      <c r="AS1468" s="10"/>
      <c r="AT1468" s="10"/>
      <c r="AU1468" s="10"/>
    </row>
    <row r="1469" spans="1:47" x14ac:dyDescent="0.2">
      <c r="A1469" s="125">
        <f t="shared" si="1650"/>
        <v>45433</v>
      </c>
      <c r="B1469" s="123">
        <f t="shared" si="1654"/>
        <v>342.40338148000001</v>
      </c>
      <c r="C1469" s="3">
        <f t="shared" si="1655"/>
        <v>336.80042287000003</v>
      </c>
      <c r="D1469" s="126">
        <f t="shared" si="1656"/>
        <v>1092.6849999999999</v>
      </c>
      <c r="E1469" s="175">
        <f>IF(DAY(A1468)=$A$7,VLOOKUP(A1468,[1]A!$A$15:$C$500,3),E1468)</f>
        <v>1095.7380000000001</v>
      </c>
      <c r="F1469" s="127">
        <f t="shared" si="1657"/>
        <v>45375</v>
      </c>
      <c r="G1469" s="122">
        <f t="shared" si="1658"/>
        <v>2.7940348773893842E-3</v>
      </c>
      <c r="H1469" s="128">
        <f t="shared" si="1659"/>
        <v>28</v>
      </c>
      <c r="I1469" s="128">
        <f t="shared" si="1660"/>
        <v>30</v>
      </c>
      <c r="J1469" s="123">
        <f t="shared" si="1661"/>
        <v>1.002607523253533</v>
      </c>
      <c r="K1469" s="123">
        <v>1</v>
      </c>
      <c r="L1469" s="123">
        <f t="shared" si="1662"/>
        <v>1.00260752</v>
      </c>
      <c r="M1469" s="123">
        <f t="shared" si="1663"/>
        <v>337.67863670000003</v>
      </c>
      <c r="N1469" s="27">
        <f t="shared" si="1652"/>
        <v>0</v>
      </c>
      <c r="O1469" s="122">
        <f t="shared" si="1653"/>
        <v>0</v>
      </c>
      <c r="P1469" s="123">
        <f t="shared" si="1664"/>
        <v>0</v>
      </c>
      <c r="Q1469" s="122">
        <f t="shared" si="1651"/>
        <v>0.1956</v>
      </c>
      <c r="R1469" s="130">
        <f t="shared" si="1665"/>
        <v>1.0139918379999999</v>
      </c>
      <c r="S1469" s="123">
        <f t="shared" si="1666"/>
        <v>4.72474478</v>
      </c>
      <c r="T1469" s="123">
        <f t="shared" si="1667"/>
        <v>0</v>
      </c>
      <c r="U1469" s="131" t="str">
        <f t="shared" si="1669"/>
        <v>J=</v>
      </c>
      <c r="V1469" s="140">
        <f t="shared" si="1668"/>
        <v>45435</v>
      </c>
      <c r="W1469" s="4"/>
      <c r="X1469" s="4"/>
      <c r="Y1469" s="4"/>
      <c r="AD1469" s="5"/>
      <c r="AI1469" s="10"/>
      <c r="AJ1469" s="10"/>
      <c r="AK1469" s="10"/>
      <c r="AL1469" s="10"/>
      <c r="AM1469" s="10"/>
      <c r="AN1469" s="10"/>
      <c r="AO1469" s="10"/>
      <c r="AP1469" s="10"/>
      <c r="AQ1469" s="10"/>
      <c r="AR1469" s="10"/>
      <c r="AS1469" s="10"/>
      <c r="AT1469" s="10"/>
      <c r="AU1469" s="10"/>
    </row>
    <row r="1470" spans="1:47" x14ac:dyDescent="0.2">
      <c r="A1470" s="125">
        <f t="shared" si="1650"/>
        <v>45434</v>
      </c>
      <c r="B1470" s="123">
        <f t="shared" si="1654"/>
        <v>342.60520175000005</v>
      </c>
      <c r="C1470" s="3">
        <f t="shared" si="1655"/>
        <v>336.80042287000003</v>
      </c>
      <c r="D1470" s="126">
        <f t="shared" si="1656"/>
        <v>1092.6849999999999</v>
      </c>
      <c r="E1470" s="175">
        <f>IF(DAY(A1469)=$A$7,VLOOKUP(A1469,[1]A!$A$15:$C$500,3),E1469)</f>
        <v>1095.7380000000001</v>
      </c>
      <c r="F1470" s="127">
        <f t="shared" si="1657"/>
        <v>45375</v>
      </c>
      <c r="G1470" s="122">
        <f t="shared" si="1658"/>
        <v>2.7940348773893842E-3</v>
      </c>
      <c r="H1470" s="128">
        <f t="shared" si="1659"/>
        <v>29</v>
      </c>
      <c r="I1470" s="128">
        <f t="shared" si="1660"/>
        <v>30</v>
      </c>
      <c r="J1470" s="123">
        <f t="shared" si="1661"/>
        <v>1.0027007747288501</v>
      </c>
      <c r="K1470" s="123">
        <v>1</v>
      </c>
      <c r="L1470" s="123">
        <f t="shared" si="1662"/>
        <v>1.0027007699999999</v>
      </c>
      <c r="M1470" s="123">
        <f t="shared" si="1663"/>
        <v>337.71004334000003</v>
      </c>
      <c r="N1470" s="27">
        <f t="shared" si="1652"/>
        <v>0</v>
      </c>
      <c r="O1470" s="122">
        <f t="shared" si="1653"/>
        <v>0</v>
      </c>
      <c r="P1470" s="123">
        <f t="shared" si="1664"/>
        <v>0</v>
      </c>
      <c r="Q1470" s="122">
        <f t="shared" si="1651"/>
        <v>0.1956</v>
      </c>
      <c r="R1470" s="130">
        <f t="shared" si="1665"/>
        <v>1.0144951520000001</v>
      </c>
      <c r="S1470" s="123">
        <f t="shared" si="1666"/>
        <v>4.8951584099999996</v>
      </c>
      <c r="T1470" s="123">
        <f t="shared" si="1667"/>
        <v>0</v>
      </c>
      <c r="U1470" s="131" t="str">
        <f t="shared" si="1669"/>
        <v>J=</v>
      </c>
      <c r="V1470" s="140">
        <f t="shared" si="1668"/>
        <v>45435</v>
      </c>
      <c r="W1470" s="4"/>
      <c r="X1470" s="4"/>
      <c r="Y1470" s="4"/>
      <c r="AD1470" s="5"/>
      <c r="AI1470" s="10"/>
      <c r="AJ1470" s="10"/>
      <c r="AK1470" s="10"/>
      <c r="AL1470" s="10"/>
      <c r="AM1470" s="10"/>
      <c r="AN1470" s="10"/>
      <c r="AO1470" s="10"/>
      <c r="AP1470" s="10"/>
      <c r="AQ1470" s="10"/>
      <c r="AR1470" s="10"/>
      <c r="AS1470" s="10"/>
      <c r="AT1470" s="10"/>
      <c r="AU1470" s="10"/>
    </row>
    <row r="1471" spans="1:47" x14ac:dyDescent="0.2">
      <c r="A1471" s="125">
        <f t="shared" si="1650"/>
        <v>45435</v>
      </c>
      <c r="B1471" s="123">
        <f t="shared" si="1654"/>
        <v>342.80714080999996</v>
      </c>
      <c r="C1471" s="3">
        <f t="shared" si="1655"/>
        <v>336.80042287000003</v>
      </c>
      <c r="D1471" s="126">
        <f t="shared" si="1656"/>
        <v>1092.6849999999999</v>
      </c>
      <c r="E1471" s="175">
        <f>IF(DAY(A1470)=$A$7,VLOOKUP(A1470,[1]A!$A$15:$C$500,3),E1470)</f>
        <v>1095.7380000000001</v>
      </c>
      <c r="F1471" s="127">
        <f t="shared" si="1657"/>
        <v>45375</v>
      </c>
      <c r="G1471" s="122">
        <f t="shared" si="1658"/>
        <v>2.7940348773893842E-3</v>
      </c>
      <c r="H1471" s="128">
        <f t="shared" si="1659"/>
        <v>30</v>
      </c>
      <c r="I1471" s="128">
        <f t="shared" si="1660"/>
        <v>30</v>
      </c>
      <c r="J1471" s="123">
        <f t="shared" si="1661"/>
        <v>1.0027940348773894</v>
      </c>
      <c r="K1471" s="123">
        <v>1</v>
      </c>
      <c r="L1471" s="123">
        <f t="shared" si="1662"/>
        <v>1.00279403</v>
      </c>
      <c r="M1471" s="123">
        <f t="shared" si="1663"/>
        <v>337.74145334999997</v>
      </c>
      <c r="N1471" s="27">
        <f t="shared" si="1652"/>
        <v>48</v>
      </c>
      <c r="O1471" s="122">
        <f t="shared" si="1653"/>
        <v>0.01</v>
      </c>
      <c r="P1471" s="123">
        <f t="shared" si="1664"/>
        <v>3.3774145299999998</v>
      </c>
      <c r="Q1471" s="122">
        <f t="shared" si="1651"/>
        <v>0.1956</v>
      </c>
      <c r="R1471" s="130">
        <f t="shared" si="1665"/>
        <v>1.0149987140000001</v>
      </c>
      <c r="S1471" s="123">
        <f t="shared" si="1666"/>
        <v>5.0656874600000004</v>
      </c>
      <c r="T1471" s="123">
        <f t="shared" si="1667"/>
        <v>8.4431019900000006</v>
      </c>
      <c r="U1471" s="131" t="str">
        <f t="shared" si="1669"/>
        <v>J=</v>
      </c>
      <c r="V1471" s="140">
        <f t="shared" si="1668"/>
        <v>45435</v>
      </c>
      <c r="W1471" s="4"/>
      <c r="X1471" s="4"/>
      <c r="Y1471" s="4"/>
      <c r="AD1471" s="5"/>
      <c r="AI1471" s="10"/>
      <c r="AJ1471" s="10"/>
      <c r="AK1471" s="10"/>
      <c r="AL1471" s="10"/>
      <c r="AM1471" s="10"/>
      <c r="AN1471" s="10"/>
      <c r="AO1471" s="10"/>
      <c r="AP1471" s="10"/>
      <c r="AQ1471" s="10"/>
      <c r="AR1471" s="10"/>
      <c r="AS1471" s="10"/>
      <c r="AT1471" s="10"/>
      <c r="AU1471" s="10"/>
    </row>
    <row r="1472" spans="1:47" x14ac:dyDescent="0.2">
      <c r="A1472" s="125">
        <f t="shared" si="1650"/>
        <v>45436</v>
      </c>
      <c r="B1472" s="123">
        <f t="shared" si="1654"/>
        <v>334.58016226000001</v>
      </c>
      <c r="C1472" s="3">
        <f t="shared" si="1655"/>
        <v>334.36403881999996</v>
      </c>
      <c r="D1472" s="126">
        <f t="shared" si="1656"/>
        <v>1095.7380000000001</v>
      </c>
      <c r="E1472" s="175">
        <f>IF(DAY(A1471)=$A$7,VLOOKUP(A1471,[1]A!$A$15:$C$500,3),E1471)</f>
        <v>1101.3889999999999</v>
      </c>
      <c r="F1472" s="127">
        <f t="shared" si="1657"/>
        <v>45406</v>
      </c>
      <c r="G1472" s="122">
        <f t="shared" si="1658"/>
        <v>5.1572547452034545E-3</v>
      </c>
      <c r="H1472" s="128">
        <f t="shared" si="1659"/>
        <v>1</v>
      </c>
      <c r="I1472" s="128">
        <f t="shared" si="1660"/>
        <v>31</v>
      </c>
      <c r="J1472" s="123">
        <f t="shared" si="1661"/>
        <v>1.0001659493052821</v>
      </c>
      <c r="K1472" s="123">
        <v>1</v>
      </c>
      <c r="L1472" s="123">
        <f t="shared" si="1662"/>
        <v>1.00016594</v>
      </c>
      <c r="M1472" s="123">
        <f t="shared" si="1663"/>
        <v>334.41952318</v>
      </c>
      <c r="N1472" s="27">
        <f t="shared" si="1652"/>
        <v>0</v>
      </c>
      <c r="O1472" s="122">
        <f t="shared" si="1653"/>
        <v>0</v>
      </c>
      <c r="P1472" s="123">
        <f t="shared" si="1664"/>
        <v>0</v>
      </c>
      <c r="Q1472" s="122">
        <f t="shared" si="1651"/>
        <v>0.1956</v>
      </c>
      <c r="R1472" s="130">
        <f t="shared" si="1665"/>
        <v>1.0004803520000001</v>
      </c>
      <c r="S1472" s="123">
        <f t="shared" si="1666"/>
        <v>0.16063907999999999</v>
      </c>
      <c r="T1472" s="123">
        <f t="shared" si="1667"/>
        <v>0</v>
      </c>
      <c r="U1472" s="131" t="str">
        <f t="shared" si="1669"/>
        <v>J=</v>
      </c>
      <c r="V1472" s="140">
        <f t="shared" si="1668"/>
        <v>45466</v>
      </c>
      <c r="W1472" s="4"/>
      <c r="X1472" s="4"/>
      <c r="Y1472" s="4"/>
      <c r="AD1472" s="5"/>
      <c r="AI1472" s="10"/>
      <c r="AJ1472" s="10"/>
      <c r="AK1472" s="10"/>
      <c r="AL1472" s="10"/>
      <c r="AM1472" s="10"/>
      <c r="AN1472" s="10"/>
      <c r="AO1472" s="10"/>
      <c r="AP1472" s="10"/>
      <c r="AQ1472" s="10"/>
      <c r="AR1472" s="10"/>
      <c r="AS1472" s="10"/>
      <c r="AT1472" s="10"/>
      <c r="AU1472" s="10"/>
    </row>
    <row r="1473" spans="1:47" x14ac:dyDescent="0.2">
      <c r="A1473" s="125">
        <f t="shared" si="1650"/>
        <v>45437</v>
      </c>
      <c r="B1473" s="123">
        <f t="shared" si="1654"/>
        <v>334.79642968000002</v>
      </c>
      <c r="C1473" s="3">
        <f t="shared" si="1655"/>
        <v>334.36403881999996</v>
      </c>
      <c r="D1473" s="126">
        <f t="shared" si="1656"/>
        <v>1095.7380000000001</v>
      </c>
      <c r="E1473" s="175">
        <f>IF(DAY(A1472)=$A$7,VLOOKUP(A1472,[1]A!$A$15:$C$500,3),E1472)</f>
        <v>1101.3889999999999</v>
      </c>
      <c r="F1473" s="127">
        <f t="shared" si="1657"/>
        <v>45406</v>
      </c>
      <c r="G1473" s="122">
        <f t="shared" si="1658"/>
        <v>5.1572547452034545E-3</v>
      </c>
      <c r="H1473" s="128">
        <f t="shared" si="1659"/>
        <v>2</v>
      </c>
      <c r="I1473" s="128">
        <f t="shared" si="1660"/>
        <v>31</v>
      </c>
      <c r="J1473" s="123">
        <f t="shared" si="1661"/>
        <v>1.0003319261497361</v>
      </c>
      <c r="K1473" s="123">
        <v>1</v>
      </c>
      <c r="L1473" s="123">
        <f t="shared" si="1662"/>
        <v>1.00033192</v>
      </c>
      <c r="M1473" s="123">
        <f t="shared" si="1663"/>
        <v>334.47502093000003</v>
      </c>
      <c r="N1473" s="27">
        <f t="shared" si="1652"/>
        <v>0</v>
      </c>
      <c r="O1473" s="122">
        <f t="shared" si="1653"/>
        <v>0</v>
      </c>
      <c r="P1473" s="123">
        <f t="shared" si="1664"/>
        <v>0</v>
      </c>
      <c r="Q1473" s="122">
        <f t="shared" si="1651"/>
        <v>0.1956</v>
      </c>
      <c r="R1473" s="130">
        <f t="shared" si="1665"/>
        <v>1.0009609349999999</v>
      </c>
      <c r="S1473" s="123">
        <f t="shared" si="1666"/>
        <v>0.32140875000000002</v>
      </c>
      <c r="T1473" s="123">
        <f t="shared" si="1667"/>
        <v>0</v>
      </c>
      <c r="U1473" s="131" t="str">
        <f t="shared" si="1669"/>
        <v>J=</v>
      </c>
      <c r="V1473" s="140">
        <f t="shared" si="1668"/>
        <v>45466</v>
      </c>
      <c r="W1473" s="4"/>
      <c r="X1473" s="4"/>
      <c r="Y1473" s="4"/>
      <c r="AD1473" s="5"/>
      <c r="AI1473" s="10"/>
      <c r="AJ1473" s="10"/>
      <c r="AK1473" s="10"/>
      <c r="AL1473" s="10"/>
      <c r="AM1473" s="10"/>
      <c r="AN1473" s="10"/>
      <c r="AO1473" s="10"/>
      <c r="AP1473" s="10"/>
      <c r="AQ1473" s="10"/>
      <c r="AR1473" s="10"/>
      <c r="AS1473" s="10"/>
      <c r="AT1473" s="10"/>
      <c r="AU1473" s="10"/>
    </row>
    <row r="1474" spans="1:47" x14ac:dyDescent="0.2">
      <c r="A1474" s="125">
        <f t="shared" si="1650"/>
        <v>45438</v>
      </c>
      <c r="B1474" s="123">
        <f t="shared" si="1654"/>
        <v>335.01283775000002</v>
      </c>
      <c r="C1474" s="3">
        <f t="shared" si="1655"/>
        <v>334.36403881999996</v>
      </c>
      <c r="D1474" s="126">
        <f t="shared" si="1656"/>
        <v>1095.7380000000001</v>
      </c>
      <c r="E1474" s="175">
        <f>IF(DAY(A1473)=$A$7,VLOOKUP(A1473,[1]A!$A$15:$C$500,3),E1473)</f>
        <v>1101.3889999999999</v>
      </c>
      <c r="F1474" s="127">
        <f t="shared" si="1657"/>
        <v>45406</v>
      </c>
      <c r="G1474" s="122">
        <f t="shared" si="1658"/>
        <v>5.1572547452034545E-3</v>
      </c>
      <c r="H1474" s="128">
        <f t="shared" si="1659"/>
        <v>3</v>
      </c>
      <c r="I1474" s="128">
        <f t="shared" si="1660"/>
        <v>31</v>
      </c>
      <c r="J1474" s="123">
        <f t="shared" si="1661"/>
        <v>1.0004979305379322</v>
      </c>
      <c r="K1474" s="123">
        <v>1</v>
      </c>
      <c r="L1474" s="123">
        <f t="shared" si="1662"/>
        <v>1.0004979300000001</v>
      </c>
      <c r="M1474" s="123">
        <f t="shared" si="1663"/>
        <v>334.53052869999999</v>
      </c>
      <c r="N1474" s="27">
        <f t="shared" si="1652"/>
        <v>0</v>
      </c>
      <c r="O1474" s="122">
        <f t="shared" ref="O1474:O1501" si="1670">IF(N1474&gt;0,VLOOKUP(N1474,$X$10:$AD$121,7),0)</f>
        <v>0</v>
      </c>
      <c r="P1474" s="123">
        <f t="shared" si="1664"/>
        <v>0</v>
      </c>
      <c r="Q1474" s="122">
        <f t="shared" si="1651"/>
        <v>0.1956</v>
      </c>
      <c r="R1474" s="130">
        <f t="shared" si="1665"/>
        <v>1.001441749</v>
      </c>
      <c r="S1474" s="123">
        <f t="shared" si="1666"/>
        <v>0.48230905000000002</v>
      </c>
      <c r="T1474" s="123">
        <f t="shared" si="1667"/>
        <v>0</v>
      </c>
      <c r="U1474" s="131" t="str">
        <f t="shared" si="1669"/>
        <v>J=</v>
      </c>
      <c r="V1474" s="140">
        <f t="shared" si="1668"/>
        <v>45466</v>
      </c>
      <c r="W1474" s="4"/>
      <c r="X1474" s="4"/>
      <c r="Y1474" s="4"/>
      <c r="AD1474" s="5"/>
      <c r="AI1474" s="10"/>
      <c r="AJ1474" s="10"/>
      <c r="AK1474" s="10"/>
      <c r="AL1474" s="10"/>
      <c r="AM1474" s="10"/>
      <c r="AN1474" s="10"/>
      <c r="AO1474" s="10"/>
      <c r="AP1474" s="10"/>
      <c r="AQ1474" s="10"/>
      <c r="AR1474" s="10"/>
      <c r="AS1474" s="10"/>
      <c r="AT1474" s="10"/>
      <c r="AU1474" s="10"/>
    </row>
    <row r="1475" spans="1:47" x14ac:dyDescent="0.2">
      <c r="A1475" s="125">
        <f t="shared" si="1650"/>
        <v>45439</v>
      </c>
      <c r="B1475" s="123">
        <f t="shared" si="1654"/>
        <v>335.22938318999996</v>
      </c>
      <c r="C1475" s="3">
        <f t="shared" si="1655"/>
        <v>334.36403881999996</v>
      </c>
      <c r="D1475" s="126">
        <f t="shared" si="1656"/>
        <v>1095.7380000000001</v>
      </c>
      <c r="E1475" s="175">
        <f>IF(DAY(A1474)=$A$7,VLOOKUP(A1474,[1]A!$A$15:$C$500,3),E1474)</f>
        <v>1101.3889999999999</v>
      </c>
      <c r="F1475" s="127">
        <f t="shared" si="1657"/>
        <v>45406</v>
      </c>
      <c r="G1475" s="122">
        <f t="shared" si="1658"/>
        <v>5.1572547452034545E-3</v>
      </c>
      <c r="H1475" s="128">
        <f t="shared" si="1659"/>
        <v>4</v>
      </c>
      <c r="I1475" s="128">
        <f t="shared" si="1660"/>
        <v>31</v>
      </c>
      <c r="J1475" s="123">
        <f t="shared" si="1661"/>
        <v>1.0006639624744411</v>
      </c>
      <c r="K1475" s="123">
        <v>1</v>
      </c>
      <c r="L1475" s="123">
        <f t="shared" si="1662"/>
        <v>1.00066396</v>
      </c>
      <c r="M1475" s="123">
        <f t="shared" si="1663"/>
        <v>334.58604315999997</v>
      </c>
      <c r="N1475" s="27">
        <f t="shared" si="1652"/>
        <v>0</v>
      </c>
      <c r="O1475" s="122">
        <f t="shared" si="1670"/>
        <v>0</v>
      </c>
      <c r="P1475" s="123">
        <f t="shared" si="1664"/>
        <v>0</v>
      </c>
      <c r="Q1475" s="122">
        <f t="shared" si="1651"/>
        <v>0.1956</v>
      </c>
      <c r="R1475" s="130">
        <f t="shared" si="1665"/>
        <v>1.0019227939999999</v>
      </c>
      <c r="S1475" s="123">
        <f t="shared" si="1666"/>
        <v>0.64334002999999995</v>
      </c>
      <c r="T1475" s="123">
        <f t="shared" si="1667"/>
        <v>0</v>
      </c>
      <c r="U1475" s="131" t="str">
        <f t="shared" si="1669"/>
        <v>J=</v>
      </c>
      <c r="V1475" s="140">
        <f t="shared" si="1668"/>
        <v>45466</v>
      </c>
      <c r="W1475" s="4"/>
      <c r="X1475" s="4"/>
      <c r="Y1475" s="4"/>
      <c r="AD1475" s="5"/>
      <c r="AI1475" s="10"/>
      <c r="AJ1475" s="10"/>
      <c r="AK1475" s="10"/>
      <c r="AL1475" s="10"/>
      <c r="AM1475" s="10"/>
      <c r="AN1475" s="10"/>
      <c r="AO1475" s="10"/>
      <c r="AP1475" s="10"/>
      <c r="AQ1475" s="10"/>
      <c r="AR1475" s="10"/>
      <c r="AS1475" s="10"/>
      <c r="AT1475" s="10"/>
      <c r="AU1475" s="10"/>
    </row>
    <row r="1476" spans="1:47" x14ac:dyDescent="0.2">
      <c r="A1476" s="125">
        <f t="shared" si="1650"/>
        <v>45440</v>
      </c>
      <c r="B1476" s="123">
        <f t="shared" si="1654"/>
        <v>335.4460694</v>
      </c>
      <c r="C1476" s="3">
        <f t="shared" si="1655"/>
        <v>334.36403881999996</v>
      </c>
      <c r="D1476" s="126">
        <f t="shared" si="1656"/>
        <v>1095.7380000000001</v>
      </c>
      <c r="E1476" s="175">
        <f>IF(DAY(A1475)=$A$7,VLOOKUP(A1475,[1]A!$A$15:$C$500,3),E1475)</f>
        <v>1101.3889999999999</v>
      </c>
      <c r="F1476" s="127">
        <f t="shared" si="1657"/>
        <v>45406</v>
      </c>
      <c r="G1476" s="122">
        <f t="shared" si="1658"/>
        <v>5.1572547452034545E-3</v>
      </c>
      <c r="H1476" s="128">
        <f t="shared" si="1659"/>
        <v>5</v>
      </c>
      <c r="I1476" s="128">
        <f t="shared" si="1660"/>
        <v>31</v>
      </c>
      <c r="J1476" s="123">
        <f t="shared" si="1661"/>
        <v>1.0008300219638346</v>
      </c>
      <c r="K1476" s="123">
        <v>1</v>
      </c>
      <c r="L1476" s="123">
        <f t="shared" si="1662"/>
        <v>1.00083002</v>
      </c>
      <c r="M1476" s="123">
        <f t="shared" si="1663"/>
        <v>334.64156765000001</v>
      </c>
      <c r="N1476" s="27">
        <f t="shared" si="1652"/>
        <v>0</v>
      </c>
      <c r="O1476" s="122">
        <f t="shared" si="1670"/>
        <v>0</v>
      </c>
      <c r="P1476" s="123">
        <f t="shared" si="1664"/>
        <v>0</v>
      </c>
      <c r="Q1476" s="122">
        <f t="shared" si="1651"/>
        <v>0.1956</v>
      </c>
      <c r="R1476" s="130">
        <f t="shared" si="1665"/>
        <v>1.0024040700000001</v>
      </c>
      <c r="S1476" s="123">
        <f t="shared" si="1666"/>
        <v>0.80450175000000002</v>
      </c>
      <c r="T1476" s="123">
        <f t="shared" si="1667"/>
        <v>0</v>
      </c>
      <c r="U1476" s="131" t="str">
        <f t="shared" si="1669"/>
        <v>J=</v>
      </c>
      <c r="V1476" s="140">
        <f t="shared" si="1668"/>
        <v>45466</v>
      </c>
      <c r="W1476" s="4"/>
      <c r="X1476" s="4"/>
      <c r="Y1476" s="4"/>
      <c r="AD1476" s="5"/>
      <c r="AI1476" s="10"/>
      <c r="AJ1476" s="10"/>
      <c r="AK1476" s="10"/>
      <c r="AL1476" s="10"/>
      <c r="AM1476" s="10"/>
      <c r="AN1476" s="10"/>
      <c r="AO1476" s="10"/>
      <c r="AP1476" s="10"/>
      <c r="AQ1476" s="10"/>
      <c r="AR1476" s="10"/>
      <c r="AS1476" s="10"/>
      <c r="AT1476" s="10"/>
      <c r="AU1476" s="10"/>
    </row>
    <row r="1477" spans="1:47" x14ac:dyDescent="0.2">
      <c r="A1477" s="125">
        <f t="shared" si="1650"/>
        <v>45441</v>
      </c>
      <c r="B1477" s="123">
        <f t="shared" si="1654"/>
        <v>335.66289308</v>
      </c>
      <c r="C1477" s="3">
        <f t="shared" si="1655"/>
        <v>334.36403881999996</v>
      </c>
      <c r="D1477" s="126">
        <f t="shared" si="1656"/>
        <v>1095.7380000000001</v>
      </c>
      <c r="E1477" s="175">
        <f>IF(DAY(A1476)=$A$7,VLOOKUP(A1476,[1]A!$A$15:$C$500,3),E1476)</f>
        <v>1101.3889999999999</v>
      </c>
      <c r="F1477" s="127">
        <f t="shared" si="1657"/>
        <v>45406</v>
      </c>
      <c r="G1477" s="122">
        <f t="shared" si="1658"/>
        <v>5.1572547452034545E-3</v>
      </c>
      <c r="H1477" s="128">
        <f t="shared" si="1659"/>
        <v>6</v>
      </c>
      <c r="I1477" s="128">
        <f t="shared" si="1660"/>
        <v>31</v>
      </c>
      <c r="J1477" s="123">
        <f t="shared" si="1661"/>
        <v>1.0009961090106851</v>
      </c>
      <c r="K1477" s="123">
        <v>1</v>
      </c>
      <c r="L1477" s="123">
        <f t="shared" si="1662"/>
        <v>1.0009961000000001</v>
      </c>
      <c r="M1477" s="123">
        <f t="shared" si="1663"/>
        <v>334.69709883000002</v>
      </c>
      <c r="N1477" s="27">
        <f t="shared" si="1652"/>
        <v>0</v>
      </c>
      <c r="O1477" s="122">
        <f t="shared" si="1670"/>
        <v>0</v>
      </c>
      <c r="P1477" s="123">
        <f t="shared" si="1664"/>
        <v>0</v>
      </c>
      <c r="Q1477" s="122">
        <f t="shared" si="1651"/>
        <v>0.1956</v>
      </c>
      <c r="R1477" s="130">
        <f t="shared" si="1665"/>
        <v>1.002885577</v>
      </c>
      <c r="S1477" s="123">
        <f t="shared" si="1666"/>
        <v>0.96579424999999997</v>
      </c>
      <c r="T1477" s="123">
        <f t="shared" si="1667"/>
        <v>0</v>
      </c>
      <c r="U1477" s="131" t="str">
        <f t="shared" si="1669"/>
        <v>J=</v>
      </c>
      <c r="V1477" s="140">
        <f t="shared" si="1668"/>
        <v>45466</v>
      </c>
      <c r="W1477" s="4"/>
      <c r="X1477" s="4"/>
      <c r="Y1477" s="4"/>
      <c r="AD1477" s="5"/>
      <c r="AI1477" s="10"/>
      <c r="AJ1477" s="10"/>
      <c r="AK1477" s="10"/>
      <c r="AL1477" s="10"/>
      <c r="AM1477" s="10"/>
      <c r="AN1477" s="10"/>
      <c r="AO1477" s="10"/>
      <c r="AP1477" s="10"/>
      <c r="AQ1477" s="10"/>
      <c r="AR1477" s="10"/>
      <c r="AS1477" s="10"/>
      <c r="AT1477" s="10"/>
      <c r="AU1477" s="10"/>
    </row>
    <row r="1478" spans="1:47" x14ac:dyDescent="0.2">
      <c r="A1478" s="125">
        <f t="shared" si="1650"/>
        <v>45442</v>
      </c>
      <c r="B1478" s="123">
        <f t="shared" si="1654"/>
        <v>335.87986097999999</v>
      </c>
      <c r="C1478" s="3">
        <f t="shared" si="1655"/>
        <v>334.36403881999996</v>
      </c>
      <c r="D1478" s="126">
        <f t="shared" si="1656"/>
        <v>1095.7380000000001</v>
      </c>
      <c r="E1478" s="175">
        <f>IF(DAY(A1477)=$A$7,VLOOKUP(A1477,[1]A!$A$15:$C$500,3),E1477)</f>
        <v>1101.3889999999999</v>
      </c>
      <c r="F1478" s="127">
        <f t="shared" si="1657"/>
        <v>45406</v>
      </c>
      <c r="G1478" s="122">
        <f t="shared" si="1658"/>
        <v>5.1572547452034545E-3</v>
      </c>
      <c r="H1478" s="128">
        <f t="shared" si="1659"/>
        <v>7</v>
      </c>
      <c r="I1478" s="128">
        <f t="shared" si="1660"/>
        <v>31</v>
      </c>
      <c r="J1478" s="123">
        <f t="shared" si="1661"/>
        <v>1.0011622236195656</v>
      </c>
      <c r="K1478" s="123">
        <v>1</v>
      </c>
      <c r="L1478" s="123">
        <f t="shared" si="1662"/>
        <v>1.0011622200000001</v>
      </c>
      <c r="M1478" s="123">
        <f t="shared" si="1663"/>
        <v>334.75264339</v>
      </c>
      <c r="N1478" s="27">
        <f t="shared" si="1652"/>
        <v>0</v>
      </c>
      <c r="O1478" s="122">
        <f t="shared" si="1670"/>
        <v>0</v>
      </c>
      <c r="P1478" s="123">
        <f t="shared" si="1664"/>
        <v>0</v>
      </c>
      <c r="Q1478" s="122">
        <f t="shared" si="1651"/>
        <v>0.1956</v>
      </c>
      <c r="R1478" s="130">
        <f t="shared" si="1665"/>
        <v>1.003367315</v>
      </c>
      <c r="S1478" s="123">
        <f t="shared" si="1666"/>
        <v>1.1272175900000001</v>
      </c>
      <c r="T1478" s="123">
        <f t="shared" si="1667"/>
        <v>0</v>
      </c>
      <c r="U1478" s="131" t="str">
        <f t="shared" si="1669"/>
        <v>J=</v>
      </c>
      <c r="V1478" s="140">
        <f t="shared" si="1668"/>
        <v>45466</v>
      </c>
      <c r="W1478" s="4"/>
      <c r="X1478" s="4"/>
      <c r="Y1478" s="4"/>
      <c r="AD1478" s="5"/>
      <c r="AI1478" s="10"/>
      <c r="AJ1478" s="10"/>
      <c r="AK1478" s="10"/>
      <c r="AL1478" s="10"/>
      <c r="AM1478" s="10"/>
      <c r="AN1478" s="10"/>
      <c r="AO1478" s="10"/>
      <c r="AP1478" s="10"/>
      <c r="AQ1478" s="10"/>
      <c r="AR1478" s="10"/>
      <c r="AS1478" s="10"/>
      <c r="AT1478" s="10"/>
      <c r="AU1478" s="10"/>
    </row>
    <row r="1479" spans="1:47" x14ac:dyDescent="0.2">
      <c r="A1479" s="125">
        <f t="shared" si="1650"/>
        <v>45443</v>
      </c>
      <c r="B1479" s="123">
        <f t="shared" si="1654"/>
        <v>336.09696679000001</v>
      </c>
      <c r="C1479" s="3">
        <f t="shared" si="1655"/>
        <v>334.36403881999996</v>
      </c>
      <c r="D1479" s="126">
        <f t="shared" si="1656"/>
        <v>1095.7380000000001</v>
      </c>
      <c r="E1479" s="175">
        <f>IF(DAY(A1478)=$A$7,VLOOKUP(A1478,[1]A!$A$15:$C$500,3),E1478)</f>
        <v>1101.3889999999999</v>
      </c>
      <c r="F1479" s="127">
        <f t="shared" si="1657"/>
        <v>45406</v>
      </c>
      <c r="G1479" s="122">
        <f t="shared" si="1658"/>
        <v>5.1572547452034545E-3</v>
      </c>
      <c r="H1479" s="128">
        <f t="shared" si="1659"/>
        <v>8</v>
      </c>
      <c r="I1479" s="128">
        <f t="shared" si="1660"/>
        <v>31</v>
      </c>
      <c r="J1479" s="123">
        <f t="shared" si="1661"/>
        <v>1.0013283657950498</v>
      </c>
      <c r="K1479" s="123">
        <v>1</v>
      </c>
      <c r="L1479" s="123">
        <f t="shared" si="1662"/>
        <v>1.00132836</v>
      </c>
      <c r="M1479" s="123">
        <f t="shared" si="1663"/>
        <v>334.80819463</v>
      </c>
      <c r="N1479" s="27">
        <f t="shared" si="1652"/>
        <v>0</v>
      </c>
      <c r="O1479" s="122">
        <f t="shared" si="1670"/>
        <v>0</v>
      </c>
      <c r="P1479" s="123">
        <f t="shared" si="1664"/>
        <v>0</v>
      </c>
      <c r="Q1479" s="122">
        <f t="shared" si="1651"/>
        <v>0.1956</v>
      </c>
      <c r="R1479" s="130">
        <f t="shared" si="1665"/>
        <v>1.003849285</v>
      </c>
      <c r="S1479" s="123">
        <f t="shared" si="1666"/>
        <v>1.2887721599999999</v>
      </c>
      <c r="T1479" s="123">
        <f t="shared" si="1667"/>
        <v>0</v>
      </c>
      <c r="U1479" s="131" t="str">
        <f t="shared" si="1669"/>
        <v>J=</v>
      </c>
      <c r="V1479" s="140">
        <f t="shared" si="1668"/>
        <v>45466</v>
      </c>
      <c r="W1479" s="4"/>
      <c r="X1479" s="4"/>
      <c r="Y1479" s="4"/>
      <c r="AD1479" s="5"/>
      <c r="AI1479" s="10"/>
      <c r="AJ1479" s="10"/>
      <c r="AK1479" s="10"/>
      <c r="AL1479" s="10"/>
      <c r="AM1479" s="10"/>
      <c r="AN1479" s="10"/>
      <c r="AO1479" s="10"/>
      <c r="AP1479" s="10"/>
      <c r="AQ1479" s="10"/>
      <c r="AR1479" s="10"/>
      <c r="AS1479" s="10"/>
      <c r="AT1479" s="10"/>
      <c r="AU1479" s="10"/>
    </row>
    <row r="1480" spans="1:47" x14ac:dyDescent="0.2">
      <c r="A1480" s="125">
        <f t="shared" si="1650"/>
        <v>45444</v>
      </c>
      <c r="B1480" s="123">
        <f t="shared" si="1654"/>
        <v>336.31421390000003</v>
      </c>
      <c r="C1480" s="3">
        <f t="shared" si="1655"/>
        <v>334.36403881999996</v>
      </c>
      <c r="D1480" s="126">
        <f t="shared" si="1656"/>
        <v>1095.7380000000001</v>
      </c>
      <c r="E1480" s="175">
        <f>IF(DAY(A1479)=$A$7,VLOOKUP(A1479,[1]A!$A$15:$C$500,3),E1479)</f>
        <v>1101.3889999999999</v>
      </c>
      <c r="F1480" s="127">
        <f t="shared" si="1657"/>
        <v>45406</v>
      </c>
      <c r="G1480" s="122">
        <f t="shared" si="1658"/>
        <v>5.1572547452034545E-3</v>
      </c>
      <c r="H1480" s="128">
        <f t="shared" si="1659"/>
        <v>9</v>
      </c>
      <c r="I1480" s="128">
        <f t="shared" si="1660"/>
        <v>31</v>
      </c>
      <c r="J1480" s="123">
        <f t="shared" si="1661"/>
        <v>1.0014945355417129</v>
      </c>
      <c r="K1480" s="123">
        <v>1</v>
      </c>
      <c r="L1480" s="123">
        <f t="shared" si="1662"/>
        <v>1.00149453</v>
      </c>
      <c r="M1480" s="123">
        <f t="shared" si="1663"/>
        <v>334.8637559</v>
      </c>
      <c r="N1480" s="27">
        <f t="shared" si="1652"/>
        <v>0</v>
      </c>
      <c r="O1480" s="122">
        <f t="shared" si="1670"/>
        <v>0</v>
      </c>
      <c r="P1480" s="123">
        <f t="shared" si="1664"/>
        <v>0</v>
      </c>
      <c r="Q1480" s="122">
        <f t="shared" si="1651"/>
        <v>0.1956</v>
      </c>
      <c r="R1480" s="130">
        <f t="shared" si="1665"/>
        <v>1.004331487</v>
      </c>
      <c r="S1480" s="123">
        <f t="shared" si="1666"/>
        <v>1.450458</v>
      </c>
      <c r="T1480" s="123">
        <f t="shared" si="1667"/>
        <v>0</v>
      </c>
      <c r="U1480" s="131" t="str">
        <f t="shared" si="1669"/>
        <v>J=</v>
      </c>
      <c r="V1480" s="140">
        <f t="shared" si="1668"/>
        <v>45466</v>
      </c>
      <c r="W1480" s="4"/>
      <c r="X1480" s="4"/>
      <c r="Y1480" s="4"/>
      <c r="AD1480" s="5"/>
      <c r="AI1480" s="10"/>
      <c r="AJ1480" s="10"/>
      <c r="AK1480" s="10"/>
      <c r="AL1480" s="10"/>
      <c r="AM1480" s="10"/>
      <c r="AN1480" s="10"/>
      <c r="AO1480" s="10"/>
      <c r="AP1480" s="10"/>
      <c r="AQ1480" s="10"/>
      <c r="AR1480" s="10"/>
      <c r="AS1480" s="10"/>
      <c r="AT1480" s="10"/>
      <c r="AU1480" s="10"/>
    </row>
    <row r="1481" spans="1:47" x14ac:dyDescent="0.2">
      <c r="A1481" s="125">
        <f t="shared" si="1650"/>
        <v>45445</v>
      </c>
      <c r="B1481" s="123">
        <f t="shared" si="1654"/>
        <v>336.53160205</v>
      </c>
      <c r="C1481" s="3">
        <f t="shared" si="1655"/>
        <v>334.36403881999996</v>
      </c>
      <c r="D1481" s="126">
        <f t="shared" si="1656"/>
        <v>1095.7380000000001</v>
      </c>
      <c r="E1481" s="175">
        <f>IF(DAY(A1480)=$A$7,VLOOKUP(A1480,[1]A!$A$15:$C$500,3),E1480)</f>
        <v>1101.3889999999999</v>
      </c>
      <c r="F1481" s="127">
        <f t="shared" si="1657"/>
        <v>45406</v>
      </c>
      <c r="G1481" s="122">
        <f t="shared" si="1658"/>
        <v>5.1572547452034545E-3</v>
      </c>
      <c r="H1481" s="128">
        <f t="shared" si="1659"/>
        <v>10</v>
      </c>
      <c r="I1481" s="128">
        <f t="shared" si="1660"/>
        <v>31</v>
      </c>
      <c r="J1481" s="123">
        <f t="shared" si="1661"/>
        <v>1.0016607328641298</v>
      </c>
      <c r="K1481" s="123">
        <v>1</v>
      </c>
      <c r="L1481" s="123">
        <f t="shared" si="1662"/>
        <v>1.00166073</v>
      </c>
      <c r="M1481" s="123">
        <f t="shared" si="1663"/>
        <v>334.91932721000001</v>
      </c>
      <c r="N1481" s="27">
        <f t="shared" si="1652"/>
        <v>0</v>
      </c>
      <c r="O1481" s="122">
        <f t="shared" si="1670"/>
        <v>0</v>
      </c>
      <c r="P1481" s="123">
        <f t="shared" si="1664"/>
        <v>0</v>
      </c>
      <c r="Q1481" s="122">
        <f t="shared" si="1651"/>
        <v>0.1956</v>
      </c>
      <c r="R1481" s="130">
        <f t="shared" si="1665"/>
        <v>1.0048139199999999</v>
      </c>
      <c r="S1481" s="123">
        <f t="shared" si="1666"/>
        <v>1.61227484</v>
      </c>
      <c r="T1481" s="123">
        <f t="shared" si="1667"/>
        <v>0</v>
      </c>
      <c r="U1481" s="131" t="str">
        <f t="shared" si="1669"/>
        <v>J=</v>
      </c>
      <c r="V1481" s="140">
        <f t="shared" si="1668"/>
        <v>45466</v>
      </c>
      <c r="W1481" s="4"/>
      <c r="X1481" s="4"/>
      <c r="Y1481" s="4"/>
      <c r="AD1481" s="5"/>
      <c r="AI1481" s="10"/>
      <c r="AJ1481" s="10"/>
      <c r="AK1481" s="10"/>
      <c r="AL1481" s="10"/>
      <c r="AM1481" s="10"/>
      <c r="AN1481" s="10"/>
      <c r="AO1481" s="10"/>
      <c r="AP1481" s="10"/>
      <c r="AQ1481" s="10"/>
      <c r="AR1481" s="10"/>
      <c r="AS1481" s="10"/>
      <c r="AT1481" s="10"/>
      <c r="AU1481" s="10"/>
    </row>
    <row r="1482" spans="1:47" x14ac:dyDescent="0.2">
      <c r="A1482" s="125">
        <f t="shared" si="1650"/>
        <v>45446</v>
      </c>
      <c r="B1482" s="123">
        <f t="shared" si="1654"/>
        <v>336.74912792000003</v>
      </c>
      <c r="C1482" s="3">
        <f t="shared" si="1655"/>
        <v>334.36403881999996</v>
      </c>
      <c r="D1482" s="126">
        <f t="shared" si="1656"/>
        <v>1095.7380000000001</v>
      </c>
      <c r="E1482" s="175">
        <f>IF(DAY(A1481)=$A$7,VLOOKUP(A1481,[1]A!$A$15:$C$500,3),E1481)</f>
        <v>1101.3889999999999</v>
      </c>
      <c r="F1482" s="127">
        <f t="shared" si="1657"/>
        <v>45406</v>
      </c>
      <c r="G1482" s="122">
        <f t="shared" si="1658"/>
        <v>5.1572547452034545E-3</v>
      </c>
      <c r="H1482" s="128">
        <f t="shared" si="1659"/>
        <v>11</v>
      </c>
      <c r="I1482" s="128">
        <f t="shared" si="1660"/>
        <v>31</v>
      </c>
      <c r="J1482" s="123">
        <f t="shared" si="1661"/>
        <v>1.001826957766877</v>
      </c>
      <c r="K1482" s="123">
        <v>1</v>
      </c>
      <c r="L1482" s="123">
        <f t="shared" si="1662"/>
        <v>1.0018269500000001</v>
      </c>
      <c r="M1482" s="123">
        <f t="shared" si="1663"/>
        <v>334.97490520000002</v>
      </c>
      <c r="N1482" s="27">
        <f t="shared" si="1652"/>
        <v>0</v>
      </c>
      <c r="O1482" s="122">
        <f t="shared" si="1670"/>
        <v>0</v>
      </c>
      <c r="P1482" s="123">
        <f t="shared" si="1664"/>
        <v>0</v>
      </c>
      <c r="Q1482" s="122">
        <f t="shared" si="1651"/>
        <v>0.1956</v>
      </c>
      <c r="R1482" s="130">
        <f t="shared" si="1665"/>
        <v>1.0052965840000001</v>
      </c>
      <c r="S1482" s="123">
        <f t="shared" si="1666"/>
        <v>1.77422272</v>
      </c>
      <c r="T1482" s="123">
        <f t="shared" si="1667"/>
        <v>0</v>
      </c>
      <c r="U1482" s="131" t="str">
        <f t="shared" si="1669"/>
        <v>J=</v>
      </c>
      <c r="V1482" s="140">
        <f t="shared" si="1668"/>
        <v>45466</v>
      </c>
      <c r="W1482" s="4"/>
      <c r="X1482" s="4"/>
      <c r="Y1482" s="4"/>
      <c r="AD1482" s="5"/>
      <c r="AI1482" s="10"/>
      <c r="AJ1482" s="10"/>
      <c r="AK1482" s="10"/>
      <c r="AL1482" s="10"/>
      <c r="AM1482" s="10"/>
      <c r="AN1482" s="10"/>
      <c r="AO1482" s="10"/>
      <c r="AP1482" s="10"/>
      <c r="AQ1482" s="10"/>
      <c r="AR1482" s="10"/>
      <c r="AS1482" s="10"/>
      <c r="AT1482" s="10"/>
      <c r="AU1482" s="10"/>
    </row>
    <row r="1483" spans="1:47" x14ac:dyDescent="0.2">
      <c r="A1483" s="125">
        <f t="shared" ref="A1483:A1546" si="1671">(A1482+1)</f>
        <v>45447</v>
      </c>
      <c r="B1483" s="123">
        <f t="shared" si="1654"/>
        <v>336.96679893999999</v>
      </c>
      <c r="C1483" s="3">
        <f t="shared" si="1655"/>
        <v>334.36403881999996</v>
      </c>
      <c r="D1483" s="126">
        <f t="shared" si="1656"/>
        <v>1095.7380000000001</v>
      </c>
      <c r="E1483" s="175">
        <f>IF(DAY(A1482)=$A$7,VLOOKUP(A1482,[1]A!$A$15:$C$500,3),E1482)</f>
        <v>1101.3889999999999</v>
      </c>
      <c r="F1483" s="127">
        <f t="shared" si="1657"/>
        <v>45406</v>
      </c>
      <c r="G1483" s="122">
        <f t="shared" si="1658"/>
        <v>5.1572547452034545E-3</v>
      </c>
      <c r="H1483" s="128">
        <f t="shared" si="1659"/>
        <v>12</v>
      </c>
      <c r="I1483" s="128">
        <f t="shared" si="1660"/>
        <v>31</v>
      </c>
      <c r="J1483" s="123">
        <f t="shared" si="1661"/>
        <v>1.0019932102545315</v>
      </c>
      <c r="K1483" s="123">
        <v>1</v>
      </c>
      <c r="L1483" s="123">
        <f t="shared" si="1662"/>
        <v>1.00199321</v>
      </c>
      <c r="M1483" s="123">
        <f t="shared" si="1663"/>
        <v>335.03049656000002</v>
      </c>
      <c r="N1483" s="27">
        <f t="shared" si="1652"/>
        <v>0</v>
      </c>
      <c r="O1483" s="122">
        <f t="shared" si="1670"/>
        <v>0</v>
      </c>
      <c r="P1483" s="123">
        <f t="shared" si="1664"/>
        <v>0</v>
      </c>
      <c r="Q1483" s="122">
        <f t="shared" ref="Q1483:Q1546" si="1672">(Q1482)</f>
        <v>0.1956</v>
      </c>
      <c r="R1483" s="130">
        <f t="shared" si="1665"/>
        <v>1.005779481</v>
      </c>
      <c r="S1483" s="123">
        <f t="shared" si="1666"/>
        <v>1.9363023800000001</v>
      </c>
      <c r="T1483" s="123">
        <f t="shared" si="1667"/>
        <v>0</v>
      </c>
      <c r="U1483" s="131" t="str">
        <f t="shared" si="1669"/>
        <v>J=</v>
      </c>
      <c r="V1483" s="140">
        <f t="shared" si="1668"/>
        <v>45466</v>
      </c>
      <c r="W1483" s="4"/>
      <c r="X1483" s="4"/>
      <c r="Y1483" s="4"/>
      <c r="AD1483" s="5"/>
      <c r="AI1483" s="10"/>
      <c r="AJ1483" s="10"/>
      <c r="AK1483" s="10"/>
      <c r="AL1483" s="10"/>
      <c r="AM1483" s="10"/>
      <c r="AN1483" s="10"/>
      <c r="AO1483" s="10"/>
      <c r="AP1483" s="10"/>
      <c r="AQ1483" s="10"/>
      <c r="AR1483" s="10"/>
      <c r="AS1483" s="10"/>
      <c r="AT1483" s="10"/>
      <c r="AU1483" s="10"/>
    </row>
    <row r="1484" spans="1:47" x14ac:dyDescent="0.2">
      <c r="A1484" s="125">
        <f t="shared" si="1671"/>
        <v>45448</v>
      </c>
      <c r="B1484" s="123">
        <f t="shared" si="1654"/>
        <v>337.18460779999998</v>
      </c>
      <c r="C1484" s="3">
        <f t="shared" si="1655"/>
        <v>334.36403881999996</v>
      </c>
      <c r="D1484" s="126">
        <f t="shared" si="1656"/>
        <v>1095.7380000000001</v>
      </c>
      <c r="E1484" s="175">
        <f>IF(DAY(A1483)=$A$7,VLOOKUP(A1483,[1]A!$A$15:$C$500,3),E1483)</f>
        <v>1101.3889999999999</v>
      </c>
      <c r="F1484" s="127">
        <f t="shared" si="1657"/>
        <v>45406</v>
      </c>
      <c r="G1484" s="122">
        <f t="shared" si="1658"/>
        <v>5.1572547452034545E-3</v>
      </c>
      <c r="H1484" s="128">
        <f t="shared" si="1659"/>
        <v>13</v>
      </c>
      <c r="I1484" s="128">
        <f t="shared" si="1660"/>
        <v>31</v>
      </c>
      <c r="J1484" s="123">
        <f t="shared" si="1661"/>
        <v>1.0021594903316706</v>
      </c>
      <c r="K1484" s="123">
        <v>1</v>
      </c>
      <c r="L1484" s="123">
        <f t="shared" si="1662"/>
        <v>1.0021594899999999</v>
      </c>
      <c r="M1484" s="123">
        <f t="shared" si="1663"/>
        <v>335.08609460999998</v>
      </c>
      <c r="N1484" s="27">
        <f t="shared" ref="N1484:N1547" si="1673">IF(DAY(A1484)=A$7,VLOOKUP(A1484,$Y$10:$AG$75,8),0)</f>
        <v>0</v>
      </c>
      <c r="O1484" s="122">
        <f t="shared" si="1670"/>
        <v>0</v>
      </c>
      <c r="P1484" s="123">
        <f t="shared" si="1664"/>
        <v>0</v>
      </c>
      <c r="Q1484" s="122">
        <f t="shared" si="1672"/>
        <v>0.1956</v>
      </c>
      <c r="R1484" s="130">
        <f t="shared" si="1665"/>
        <v>1.006262609</v>
      </c>
      <c r="S1484" s="123">
        <f t="shared" si="1666"/>
        <v>2.0985131899999998</v>
      </c>
      <c r="T1484" s="123">
        <f t="shared" si="1667"/>
        <v>0</v>
      </c>
      <c r="U1484" s="131" t="str">
        <f t="shared" si="1669"/>
        <v>J=</v>
      </c>
      <c r="V1484" s="140">
        <f t="shared" si="1668"/>
        <v>45466</v>
      </c>
      <c r="W1484" s="4"/>
      <c r="X1484" s="4"/>
      <c r="Y1484" s="4"/>
      <c r="AD1484" s="5"/>
      <c r="AI1484" s="10"/>
      <c r="AJ1484" s="10"/>
      <c r="AK1484" s="10"/>
      <c r="AL1484" s="10"/>
      <c r="AM1484" s="10"/>
      <c r="AN1484" s="10"/>
      <c r="AO1484" s="10"/>
      <c r="AP1484" s="10"/>
      <c r="AQ1484" s="10"/>
      <c r="AR1484" s="10"/>
      <c r="AS1484" s="10"/>
      <c r="AT1484" s="10"/>
      <c r="AU1484" s="10"/>
    </row>
    <row r="1485" spans="1:47" x14ac:dyDescent="0.2">
      <c r="A1485" s="125">
        <f t="shared" si="1671"/>
        <v>45449</v>
      </c>
      <c r="B1485" s="123">
        <f t="shared" si="1654"/>
        <v>337.40255518999999</v>
      </c>
      <c r="C1485" s="3">
        <f t="shared" si="1655"/>
        <v>334.36403881999996</v>
      </c>
      <c r="D1485" s="126">
        <f t="shared" si="1656"/>
        <v>1095.7380000000001</v>
      </c>
      <c r="E1485" s="175">
        <f>IF(DAY(A1484)=$A$7,VLOOKUP(A1484,[1]A!$A$15:$C$500,3),E1484)</f>
        <v>1101.3889999999999</v>
      </c>
      <c r="F1485" s="127">
        <f t="shared" si="1657"/>
        <v>45406</v>
      </c>
      <c r="G1485" s="122">
        <f t="shared" si="1658"/>
        <v>5.1572547452034545E-3</v>
      </c>
      <c r="H1485" s="128">
        <f t="shared" si="1659"/>
        <v>14</v>
      </c>
      <c r="I1485" s="128">
        <f t="shared" si="1660"/>
        <v>31</v>
      </c>
      <c r="J1485" s="123">
        <f t="shared" si="1661"/>
        <v>1.002325798002873</v>
      </c>
      <c r="K1485" s="123">
        <v>1</v>
      </c>
      <c r="L1485" s="123">
        <f t="shared" si="1662"/>
        <v>1.00232579</v>
      </c>
      <c r="M1485" s="123">
        <f t="shared" si="1663"/>
        <v>335.14169935000001</v>
      </c>
      <c r="N1485" s="27">
        <f t="shared" si="1673"/>
        <v>0</v>
      </c>
      <c r="O1485" s="122">
        <f t="shared" si="1670"/>
        <v>0</v>
      </c>
      <c r="P1485" s="123">
        <f t="shared" si="1664"/>
        <v>0</v>
      </c>
      <c r="Q1485" s="122">
        <f t="shared" si="1672"/>
        <v>0.1956</v>
      </c>
      <c r="R1485" s="130">
        <f t="shared" si="1665"/>
        <v>1.0067459700000001</v>
      </c>
      <c r="S1485" s="123">
        <f t="shared" si="1666"/>
        <v>2.2608558400000001</v>
      </c>
      <c r="T1485" s="123">
        <f t="shared" si="1667"/>
        <v>0</v>
      </c>
      <c r="U1485" s="131" t="str">
        <f t="shared" si="1669"/>
        <v>J=</v>
      </c>
      <c r="V1485" s="140">
        <f t="shared" si="1668"/>
        <v>45466</v>
      </c>
      <c r="W1485" s="4"/>
      <c r="X1485" s="4"/>
      <c r="Y1485" s="4"/>
      <c r="AD1485" s="5"/>
      <c r="AI1485" s="10"/>
      <c r="AJ1485" s="10"/>
      <c r="AK1485" s="10"/>
      <c r="AL1485" s="10"/>
      <c r="AM1485" s="10"/>
      <c r="AN1485" s="10"/>
      <c r="AO1485" s="10"/>
      <c r="AP1485" s="10"/>
      <c r="AQ1485" s="10"/>
      <c r="AR1485" s="10"/>
      <c r="AS1485" s="10"/>
      <c r="AT1485" s="10"/>
      <c r="AU1485" s="10"/>
    </row>
    <row r="1486" spans="1:47" x14ac:dyDescent="0.2">
      <c r="A1486" s="125">
        <f t="shared" si="1671"/>
        <v>45450</v>
      </c>
      <c r="B1486" s="123">
        <f t="shared" si="1654"/>
        <v>337.62064758999998</v>
      </c>
      <c r="C1486" s="3">
        <f t="shared" si="1655"/>
        <v>334.36403881999996</v>
      </c>
      <c r="D1486" s="126">
        <f t="shared" si="1656"/>
        <v>1095.7380000000001</v>
      </c>
      <c r="E1486" s="175">
        <f>IF(DAY(A1485)=$A$7,VLOOKUP(A1485,[1]A!$A$15:$C$500,3),E1485)</f>
        <v>1101.3889999999999</v>
      </c>
      <c r="F1486" s="127">
        <f t="shared" si="1657"/>
        <v>45406</v>
      </c>
      <c r="G1486" s="122">
        <f t="shared" si="1658"/>
        <v>5.1572547452034545E-3</v>
      </c>
      <c r="H1486" s="128">
        <f t="shared" si="1659"/>
        <v>15</v>
      </c>
      <c r="I1486" s="128">
        <f t="shared" si="1660"/>
        <v>31</v>
      </c>
      <c r="J1486" s="123">
        <f t="shared" si="1661"/>
        <v>1.0024921332727179</v>
      </c>
      <c r="K1486" s="123">
        <v>1</v>
      </c>
      <c r="L1486" s="123">
        <f t="shared" si="1662"/>
        <v>1.00249213</v>
      </c>
      <c r="M1486" s="123">
        <f t="shared" si="1663"/>
        <v>335.19731746999997</v>
      </c>
      <c r="N1486" s="27">
        <f t="shared" si="1673"/>
        <v>0</v>
      </c>
      <c r="O1486" s="122">
        <f t="shared" si="1670"/>
        <v>0</v>
      </c>
      <c r="P1486" s="123">
        <f t="shared" si="1664"/>
        <v>0</v>
      </c>
      <c r="Q1486" s="122">
        <f t="shared" si="1672"/>
        <v>0.1956</v>
      </c>
      <c r="R1486" s="130">
        <f t="shared" si="1665"/>
        <v>1.0072295630000001</v>
      </c>
      <c r="S1486" s="123">
        <f t="shared" si="1666"/>
        <v>2.4233301200000001</v>
      </c>
      <c r="T1486" s="123">
        <f t="shared" si="1667"/>
        <v>0</v>
      </c>
      <c r="U1486" s="131" t="str">
        <f t="shared" si="1669"/>
        <v>J=</v>
      </c>
      <c r="V1486" s="140">
        <f t="shared" si="1668"/>
        <v>45466</v>
      </c>
      <c r="W1486" s="4"/>
      <c r="X1486" s="4"/>
      <c r="Y1486" s="4"/>
      <c r="AD1486" s="5"/>
      <c r="AI1486" s="10"/>
      <c r="AJ1486" s="10"/>
      <c r="AK1486" s="10"/>
      <c r="AL1486" s="10"/>
      <c r="AM1486" s="10"/>
      <c r="AN1486" s="10"/>
      <c r="AO1486" s="10"/>
      <c r="AP1486" s="10"/>
      <c r="AQ1486" s="10"/>
      <c r="AR1486" s="10"/>
      <c r="AS1486" s="10"/>
      <c r="AT1486" s="10"/>
      <c r="AU1486" s="10"/>
    </row>
    <row r="1487" spans="1:47" x14ac:dyDescent="0.2">
      <c r="A1487" s="125">
        <f t="shared" si="1671"/>
        <v>45451</v>
      </c>
      <c r="B1487" s="123">
        <f t="shared" si="1654"/>
        <v>337.83887829000003</v>
      </c>
      <c r="C1487" s="3">
        <f t="shared" si="1655"/>
        <v>334.36403881999996</v>
      </c>
      <c r="D1487" s="126">
        <f t="shared" si="1656"/>
        <v>1095.7380000000001</v>
      </c>
      <c r="E1487" s="175">
        <f>IF(DAY(A1486)=$A$7,VLOOKUP(A1486,[1]A!$A$15:$C$500,3),E1486)</f>
        <v>1101.3889999999999</v>
      </c>
      <c r="F1487" s="127">
        <f t="shared" si="1657"/>
        <v>45406</v>
      </c>
      <c r="G1487" s="122">
        <f t="shared" si="1658"/>
        <v>5.1572547452034545E-3</v>
      </c>
      <c r="H1487" s="128">
        <f t="shared" si="1659"/>
        <v>16</v>
      </c>
      <c r="I1487" s="128">
        <f t="shared" si="1660"/>
        <v>31</v>
      </c>
      <c r="J1487" s="123">
        <f t="shared" si="1661"/>
        <v>1.0026584961457852</v>
      </c>
      <c r="K1487" s="123">
        <v>1</v>
      </c>
      <c r="L1487" s="123">
        <f t="shared" si="1662"/>
        <v>1.00265849</v>
      </c>
      <c r="M1487" s="123">
        <f t="shared" si="1663"/>
        <v>335.25294227000001</v>
      </c>
      <c r="N1487" s="27">
        <f t="shared" si="1673"/>
        <v>0</v>
      </c>
      <c r="O1487" s="122">
        <f t="shared" si="1670"/>
        <v>0</v>
      </c>
      <c r="P1487" s="123">
        <f t="shared" si="1664"/>
        <v>0</v>
      </c>
      <c r="Q1487" s="122">
        <f t="shared" si="1672"/>
        <v>0.1956</v>
      </c>
      <c r="R1487" s="130">
        <f t="shared" si="1665"/>
        <v>1.007713388</v>
      </c>
      <c r="S1487" s="123">
        <f t="shared" si="1666"/>
        <v>2.5859360200000001</v>
      </c>
      <c r="T1487" s="123">
        <f t="shared" si="1667"/>
        <v>0</v>
      </c>
      <c r="U1487" s="131" t="str">
        <f t="shared" si="1669"/>
        <v>J=</v>
      </c>
      <c r="V1487" s="140">
        <f t="shared" si="1668"/>
        <v>45466</v>
      </c>
      <c r="W1487" s="4"/>
      <c r="X1487" s="4"/>
      <c r="Y1487" s="4"/>
      <c r="AD1487" s="5"/>
      <c r="AI1487" s="10"/>
      <c r="AJ1487" s="10"/>
      <c r="AK1487" s="10"/>
      <c r="AL1487" s="10"/>
      <c r="AM1487" s="10"/>
      <c r="AN1487" s="10"/>
      <c r="AO1487" s="10"/>
      <c r="AP1487" s="10"/>
      <c r="AQ1487" s="10"/>
      <c r="AR1487" s="10"/>
      <c r="AS1487" s="10"/>
      <c r="AT1487" s="10"/>
      <c r="AU1487" s="10"/>
    </row>
    <row r="1488" spans="1:47" x14ac:dyDescent="0.2">
      <c r="A1488" s="125">
        <f t="shared" si="1671"/>
        <v>45452</v>
      </c>
      <c r="B1488" s="123">
        <f t="shared" si="1654"/>
        <v>338.05725071000001</v>
      </c>
      <c r="C1488" s="3">
        <f t="shared" si="1655"/>
        <v>334.36403881999996</v>
      </c>
      <c r="D1488" s="126">
        <f t="shared" si="1656"/>
        <v>1095.7380000000001</v>
      </c>
      <c r="E1488" s="175">
        <f>IF(DAY(A1487)=$A$7,VLOOKUP(A1487,[1]A!$A$15:$C$500,3),E1487)</f>
        <v>1101.3889999999999</v>
      </c>
      <c r="F1488" s="127">
        <f t="shared" si="1657"/>
        <v>45406</v>
      </c>
      <c r="G1488" s="122">
        <f t="shared" si="1658"/>
        <v>5.1572547452034545E-3</v>
      </c>
      <c r="H1488" s="128">
        <f t="shared" si="1659"/>
        <v>17</v>
      </c>
      <c r="I1488" s="128">
        <f t="shared" si="1660"/>
        <v>31</v>
      </c>
      <c r="J1488" s="123">
        <f t="shared" si="1661"/>
        <v>1.0028248866266558</v>
      </c>
      <c r="K1488" s="123">
        <v>1</v>
      </c>
      <c r="L1488" s="123">
        <f t="shared" si="1662"/>
        <v>1.0028248799999999</v>
      </c>
      <c r="M1488" s="123">
        <f t="shared" si="1663"/>
        <v>335.30857709999998</v>
      </c>
      <c r="N1488" s="27">
        <f t="shared" si="1673"/>
        <v>0</v>
      </c>
      <c r="O1488" s="122">
        <f t="shared" si="1670"/>
        <v>0</v>
      </c>
      <c r="P1488" s="123">
        <f t="shared" si="1664"/>
        <v>0</v>
      </c>
      <c r="Q1488" s="122">
        <f t="shared" si="1672"/>
        <v>0.1956</v>
      </c>
      <c r="R1488" s="130">
        <f t="shared" si="1665"/>
        <v>1.008197445</v>
      </c>
      <c r="S1488" s="123">
        <f t="shared" si="1666"/>
        <v>2.74867361</v>
      </c>
      <c r="T1488" s="123">
        <f t="shared" si="1667"/>
        <v>0</v>
      </c>
      <c r="U1488" s="131" t="str">
        <f t="shared" si="1669"/>
        <v>J=</v>
      </c>
      <c r="V1488" s="140">
        <f t="shared" si="1668"/>
        <v>45466</v>
      </c>
      <c r="W1488" s="4"/>
      <c r="X1488" s="4"/>
      <c r="Y1488" s="4"/>
      <c r="AD1488" s="5"/>
      <c r="AI1488" s="10"/>
      <c r="AJ1488" s="10"/>
      <c r="AK1488" s="10"/>
      <c r="AL1488" s="10"/>
      <c r="AM1488" s="10"/>
      <c r="AN1488" s="10"/>
      <c r="AO1488" s="10"/>
      <c r="AP1488" s="10"/>
      <c r="AQ1488" s="10"/>
      <c r="AR1488" s="10"/>
      <c r="AS1488" s="10"/>
      <c r="AT1488" s="10"/>
      <c r="AU1488" s="10"/>
    </row>
    <row r="1489" spans="1:47" x14ac:dyDescent="0.2">
      <c r="A1489" s="125">
        <f t="shared" si="1671"/>
        <v>45453</v>
      </c>
      <c r="B1489" s="123">
        <f t="shared" si="1654"/>
        <v>338.27576526000001</v>
      </c>
      <c r="C1489" s="3">
        <f t="shared" si="1655"/>
        <v>334.36403881999996</v>
      </c>
      <c r="D1489" s="126">
        <f t="shared" si="1656"/>
        <v>1095.7380000000001</v>
      </c>
      <c r="E1489" s="175">
        <f>IF(DAY(A1488)=$A$7,VLOOKUP(A1488,[1]A!$A$15:$C$500,3),E1488)</f>
        <v>1101.3889999999999</v>
      </c>
      <c r="F1489" s="127">
        <f t="shared" si="1657"/>
        <v>45406</v>
      </c>
      <c r="G1489" s="122">
        <f t="shared" si="1658"/>
        <v>5.1572547452034545E-3</v>
      </c>
      <c r="H1489" s="128">
        <f t="shared" si="1659"/>
        <v>18</v>
      </c>
      <c r="I1489" s="128">
        <f t="shared" si="1660"/>
        <v>31</v>
      </c>
      <c r="J1489" s="123">
        <f t="shared" si="1661"/>
        <v>1.0029913047199113</v>
      </c>
      <c r="K1489" s="123">
        <v>1</v>
      </c>
      <c r="L1489" s="123">
        <f t="shared" si="1662"/>
        <v>1.0029912999999999</v>
      </c>
      <c r="M1489" s="123">
        <f t="shared" si="1663"/>
        <v>335.36422196000001</v>
      </c>
      <c r="N1489" s="27">
        <f t="shared" si="1673"/>
        <v>0</v>
      </c>
      <c r="O1489" s="122">
        <f t="shared" si="1670"/>
        <v>0</v>
      </c>
      <c r="P1489" s="123">
        <f t="shared" si="1664"/>
        <v>0</v>
      </c>
      <c r="Q1489" s="122">
        <f t="shared" si="1672"/>
        <v>0.1956</v>
      </c>
      <c r="R1489" s="130">
        <f t="shared" si="1665"/>
        <v>1.0086817349999999</v>
      </c>
      <c r="S1489" s="123">
        <f t="shared" si="1666"/>
        <v>2.9115432999999999</v>
      </c>
      <c r="T1489" s="123">
        <f t="shared" si="1667"/>
        <v>0</v>
      </c>
      <c r="U1489" s="131" t="str">
        <f t="shared" si="1669"/>
        <v>J=</v>
      </c>
      <c r="V1489" s="140">
        <f t="shared" si="1668"/>
        <v>45466</v>
      </c>
      <c r="W1489" s="4"/>
      <c r="X1489" s="4"/>
      <c r="Y1489" s="4"/>
      <c r="AD1489" s="5"/>
      <c r="AI1489" s="10"/>
      <c r="AJ1489" s="10"/>
      <c r="AK1489" s="10"/>
      <c r="AL1489" s="10"/>
      <c r="AM1489" s="10"/>
      <c r="AN1489" s="10"/>
      <c r="AO1489" s="10"/>
      <c r="AP1489" s="10"/>
      <c r="AQ1489" s="10"/>
      <c r="AR1489" s="10"/>
      <c r="AS1489" s="10"/>
      <c r="AT1489" s="10"/>
      <c r="AU1489" s="10"/>
    </row>
    <row r="1490" spans="1:47" x14ac:dyDescent="0.2">
      <c r="A1490" s="125">
        <f t="shared" si="1671"/>
        <v>45454</v>
      </c>
      <c r="B1490" s="123">
        <f t="shared" si="1654"/>
        <v>338.49442197999997</v>
      </c>
      <c r="C1490" s="3">
        <f t="shared" si="1655"/>
        <v>334.36403881999996</v>
      </c>
      <c r="D1490" s="126">
        <f t="shared" si="1656"/>
        <v>1095.7380000000001</v>
      </c>
      <c r="E1490" s="175">
        <f>IF(DAY(A1489)=$A$7,VLOOKUP(A1489,[1]A!$A$15:$C$500,3),E1489)</f>
        <v>1101.3889999999999</v>
      </c>
      <c r="F1490" s="127">
        <f t="shared" si="1657"/>
        <v>45406</v>
      </c>
      <c r="G1490" s="122">
        <f t="shared" si="1658"/>
        <v>5.1572547452034545E-3</v>
      </c>
      <c r="H1490" s="128">
        <f t="shared" si="1659"/>
        <v>19</v>
      </c>
      <c r="I1490" s="128">
        <f t="shared" si="1660"/>
        <v>31</v>
      </c>
      <c r="J1490" s="123">
        <f t="shared" si="1661"/>
        <v>1.0031577504301334</v>
      </c>
      <c r="K1490" s="123">
        <v>1</v>
      </c>
      <c r="L1490" s="123">
        <f t="shared" si="1662"/>
        <v>1.00315775</v>
      </c>
      <c r="M1490" s="123">
        <f t="shared" si="1663"/>
        <v>335.41987685999999</v>
      </c>
      <c r="N1490" s="27">
        <f t="shared" si="1673"/>
        <v>0</v>
      </c>
      <c r="O1490" s="122">
        <f t="shared" si="1670"/>
        <v>0</v>
      </c>
      <c r="P1490" s="123">
        <f t="shared" si="1664"/>
        <v>0</v>
      </c>
      <c r="Q1490" s="122">
        <f t="shared" si="1672"/>
        <v>0.1956</v>
      </c>
      <c r="R1490" s="130">
        <f t="shared" si="1665"/>
        <v>1.009166258</v>
      </c>
      <c r="S1490" s="123">
        <f t="shared" si="1666"/>
        <v>3.0745451199999998</v>
      </c>
      <c r="T1490" s="123">
        <f t="shared" si="1667"/>
        <v>0</v>
      </c>
      <c r="U1490" s="131" t="str">
        <f t="shared" si="1669"/>
        <v>J=</v>
      </c>
      <c r="V1490" s="140">
        <f t="shared" si="1668"/>
        <v>45466</v>
      </c>
      <c r="W1490" s="4"/>
      <c r="X1490" s="4"/>
      <c r="Y1490" s="4"/>
      <c r="AD1490" s="5"/>
      <c r="AI1490" s="10"/>
      <c r="AJ1490" s="10"/>
      <c r="AK1490" s="10"/>
      <c r="AL1490" s="10"/>
      <c r="AM1490" s="10"/>
      <c r="AN1490" s="10"/>
      <c r="AO1490" s="10"/>
      <c r="AP1490" s="10"/>
      <c r="AQ1490" s="10"/>
      <c r="AR1490" s="10"/>
      <c r="AS1490" s="10"/>
      <c r="AT1490" s="10"/>
      <c r="AU1490" s="10"/>
    </row>
    <row r="1491" spans="1:47" x14ac:dyDescent="0.2">
      <c r="A1491" s="125">
        <f t="shared" si="1671"/>
        <v>45455</v>
      </c>
      <c r="B1491" s="123">
        <f t="shared" si="1654"/>
        <v>338.71321721999999</v>
      </c>
      <c r="C1491" s="3">
        <f t="shared" si="1655"/>
        <v>334.36403881999996</v>
      </c>
      <c r="D1491" s="126">
        <f t="shared" si="1656"/>
        <v>1095.7380000000001</v>
      </c>
      <c r="E1491" s="175">
        <f>IF(DAY(A1490)=$A$7,VLOOKUP(A1490,[1]A!$A$15:$C$500,3),E1490)</f>
        <v>1101.3889999999999</v>
      </c>
      <c r="F1491" s="127">
        <f t="shared" si="1657"/>
        <v>45406</v>
      </c>
      <c r="G1491" s="122">
        <f t="shared" si="1658"/>
        <v>5.1572547452034545E-3</v>
      </c>
      <c r="H1491" s="128">
        <f t="shared" si="1659"/>
        <v>20</v>
      </c>
      <c r="I1491" s="128">
        <f t="shared" si="1660"/>
        <v>31</v>
      </c>
      <c r="J1491" s="123">
        <f t="shared" si="1661"/>
        <v>1.0033242237619058</v>
      </c>
      <c r="K1491" s="123">
        <v>1</v>
      </c>
      <c r="L1491" s="123">
        <f t="shared" si="1662"/>
        <v>1.0033242200000001</v>
      </c>
      <c r="M1491" s="123">
        <f t="shared" si="1663"/>
        <v>335.47553843999998</v>
      </c>
      <c r="N1491" s="27">
        <f t="shared" si="1673"/>
        <v>0</v>
      </c>
      <c r="O1491" s="122">
        <f t="shared" si="1670"/>
        <v>0</v>
      </c>
      <c r="P1491" s="123">
        <f t="shared" si="1664"/>
        <v>0</v>
      </c>
      <c r="Q1491" s="122">
        <f t="shared" si="1672"/>
        <v>0.1956</v>
      </c>
      <c r="R1491" s="130">
        <f t="shared" si="1665"/>
        <v>1.009651013</v>
      </c>
      <c r="S1491" s="123">
        <f t="shared" si="1666"/>
        <v>3.23767878</v>
      </c>
      <c r="T1491" s="123">
        <f t="shared" si="1667"/>
        <v>0</v>
      </c>
      <c r="U1491" s="131" t="str">
        <f t="shared" si="1669"/>
        <v>J=</v>
      </c>
      <c r="V1491" s="140">
        <f t="shared" si="1668"/>
        <v>45466</v>
      </c>
      <c r="W1491" s="4"/>
      <c r="X1491" s="4"/>
      <c r="Y1491" s="4"/>
      <c r="AD1491" s="5"/>
      <c r="AI1491" s="10"/>
      <c r="AJ1491" s="10"/>
      <c r="AK1491" s="10"/>
      <c r="AL1491" s="10"/>
      <c r="AM1491" s="10"/>
      <c r="AN1491" s="10"/>
      <c r="AO1491" s="10"/>
      <c r="AP1491" s="10"/>
      <c r="AQ1491" s="10"/>
      <c r="AR1491" s="10"/>
      <c r="AS1491" s="10"/>
      <c r="AT1491" s="10"/>
      <c r="AU1491" s="10"/>
    </row>
    <row r="1492" spans="1:47" x14ac:dyDescent="0.2">
      <c r="A1492" s="125">
        <f t="shared" si="1671"/>
        <v>45456</v>
      </c>
      <c r="B1492" s="123">
        <f t="shared" si="1654"/>
        <v>338.93215473000004</v>
      </c>
      <c r="C1492" s="3">
        <f t="shared" si="1655"/>
        <v>334.36403881999996</v>
      </c>
      <c r="D1492" s="126">
        <f t="shared" si="1656"/>
        <v>1095.7380000000001</v>
      </c>
      <c r="E1492" s="175">
        <f>IF(DAY(A1491)=$A$7,VLOOKUP(A1491,[1]A!$A$15:$C$500,3),E1491)</f>
        <v>1101.3889999999999</v>
      </c>
      <c r="F1492" s="127">
        <f t="shared" si="1657"/>
        <v>45406</v>
      </c>
      <c r="G1492" s="122">
        <f t="shared" si="1658"/>
        <v>5.1572547452034545E-3</v>
      </c>
      <c r="H1492" s="128">
        <f t="shared" si="1659"/>
        <v>21</v>
      </c>
      <c r="I1492" s="128">
        <f t="shared" si="1660"/>
        <v>31</v>
      </c>
      <c r="J1492" s="123">
        <f t="shared" si="1661"/>
        <v>1.0034907247198117</v>
      </c>
      <c r="K1492" s="123">
        <v>1</v>
      </c>
      <c r="L1492" s="123">
        <f t="shared" si="1662"/>
        <v>1.0034907200000001</v>
      </c>
      <c r="M1492" s="123">
        <f t="shared" si="1663"/>
        <v>335.53121005000003</v>
      </c>
      <c r="N1492" s="27">
        <f t="shared" si="1673"/>
        <v>0</v>
      </c>
      <c r="O1492" s="122">
        <f t="shared" si="1670"/>
        <v>0</v>
      </c>
      <c r="P1492" s="123">
        <f t="shared" si="1664"/>
        <v>0</v>
      </c>
      <c r="Q1492" s="122">
        <f t="shared" si="1672"/>
        <v>0.1956</v>
      </c>
      <c r="R1492" s="130">
        <f t="shared" si="1665"/>
        <v>1.010136001</v>
      </c>
      <c r="S1492" s="123">
        <f t="shared" si="1666"/>
        <v>3.4009446799999998</v>
      </c>
      <c r="T1492" s="123">
        <f t="shared" si="1667"/>
        <v>0</v>
      </c>
      <c r="U1492" s="131" t="str">
        <f t="shared" si="1669"/>
        <v>J=</v>
      </c>
      <c r="V1492" s="140">
        <f t="shared" si="1668"/>
        <v>45466</v>
      </c>
      <c r="W1492" s="4"/>
      <c r="X1492" s="4"/>
      <c r="Y1492" s="4"/>
      <c r="AD1492" s="5"/>
      <c r="AI1492" s="10"/>
      <c r="AJ1492" s="10"/>
      <c r="AK1492" s="10"/>
      <c r="AL1492" s="10"/>
      <c r="AM1492" s="10"/>
      <c r="AN1492" s="10"/>
      <c r="AO1492" s="10"/>
      <c r="AP1492" s="10"/>
      <c r="AQ1492" s="10"/>
      <c r="AR1492" s="10"/>
      <c r="AS1492" s="10"/>
      <c r="AT1492" s="10"/>
      <c r="AU1492" s="10"/>
    </row>
    <row r="1493" spans="1:47" x14ac:dyDescent="0.2">
      <c r="A1493" s="125">
        <f t="shared" si="1671"/>
        <v>45457</v>
      </c>
      <c r="B1493" s="123">
        <f t="shared" si="1654"/>
        <v>339.15123457000004</v>
      </c>
      <c r="C1493" s="3">
        <f t="shared" si="1655"/>
        <v>334.36403881999996</v>
      </c>
      <c r="D1493" s="126">
        <f t="shared" si="1656"/>
        <v>1095.7380000000001</v>
      </c>
      <c r="E1493" s="175">
        <f>IF(DAY(A1492)=$A$7,VLOOKUP(A1492,[1]A!$A$15:$C$500,3),E1492)</f>
        <v>1101.3889999999999</v>
      </c>
      <c r="F1493" s="127">
        <f t="shared" si="1657"/>
        <v>45406</v>
      </c>
      <c r="G1493" s="122">
        <f t="shared" si="1658"/>
        <v>5.1572547452034545E-3</v>
      </c>
      <c r="H1493" s="128">
        <f t="shared" si="1659"/>
        <v>22</v>
      </c>
      <c r="I1493" s="128">
        <f t="shared" si="1660"/>
        <v>31</v>
      </c>
      <c r="J1493" s="123">
        <f t="shared" si="1661"/>
        <v>1.003657253308436</v>
      </c>
      <c r="K1493" s="123">
        <v>1</v>
      </c>
      <c r="L1493" s="123">
        <f t="shared" si="1662"/>
        <v>1.0036572500000001</v>
      </c>
      <c r="M1493" s="123">
        <f t="shared" si="1663"/>
        <v>335.58689170000002</v>
      </c>
      <c r="N1493" s="27">
        <f t="shared" si="1673"/>
        <v>0</v>
      </c>
      <c r="O1493" s="122">
        <f t="shared" si="1670"/>
        <v>0</v>
      </c>
      <c r="P1493" s="123">
        <f t="shared" si="1664"/>
        <v>0</v>
      </c>
      <c r="Q1493" s="122">
        <f t="shared" si="1672"/>
        <v>0.1956</v>
      </c>
      <c r="R1493" s="130">
        <f t="shared" si="1665"/>
        <v>1.0106212219999999</v>
      </c>
      <c r="S1493" s="123">
        <f t="shared" si="1666"/>
        <v>3.5643428699999999</v>
      </c>
      <c r="T1493" s="123">
        <f t="shared" si="1667"/>
        <v>0</v>
      </c>
      <c r="U1493" s="131" t="str">
        <f t="shared" si="1669"/>
        <v>J=</v>
      </c>
      <c r="V1493" s="140">
        <f t="shared" si="1668"/>
        <v>45466</v>
      </c>
      <c r="W1493" s="4"/>
      <c r="X1493" s="4"/>
      <c r="Y1493" s="4"/>
      <c r="AD1493" s="5"/>
      <c r="AI1493" s="10"/>
      <c r="AJ1493" s="10"/>
      <c r="AK1493" s="10"/>
      <c r="AL1493" s="10"/>
      <c r="AM1493" s="10"/>
      <c r="AN1493" s="10"/>
      <c r="AO1493" s="10"/>
      <c r="AP1493" s="10"/>
      <c r="AQ1493" s="10"/>
      <c r="AR1493" s="10"/>
      <c r="AS1493" s="10"/>
      <c r="AT1493" s="10"/>
      <c r="AU1493" s="10"/>
    </row>
    <row r="1494" spans="1:47" x14ac:dyDescent="0.2">
      <c r="A1494" s="125">
        <f t="shared" si="1671"/>
        <v>45458</v>
      </c>
      <c r="B1494" s="123">
        <f t="shared" si="1654"/>
        <v>339.37045340999998</v>
      </c>
      <c r="C1494" s="3">
        <f t="shared" si="1655"/>
        <v>334.36403881999996</v>
      </c>
      <c r="D1494" s="126">
        <f t="shared" si="1656"/>
        <v>1095.7380000000001</v>
      </c>
      <c r="E1494" s="175">
        <f>IF(DAY(A1493)=$A$7,VLOOKUP(A1493,[1]A!$A$15:$C$500,3),E1493)</f>
        <v>1101.3889999999999</v>
      </c>
      <c r="F1494" s="127">
        <f t="shared" si="1657"/>
        <v>45406</v>
      </c>
      <c r="G1494" s="122">
        <f t="shared" si="1658"/>
        <v>5.1572547452034545E-3</v>
      </c>
      <c r="H1494" s="128">
        <f t="shared" si="1659"/>
        <v>23</v>
      </c>
      <c r="I1494" s="128">
        <f t="shared" si="1660"/>
        <v>31</v>
      </c>
      <c r="J1494" s="123">
        <f t="shared" si="1661"/>
        <v>1.0038238095323639</v>
      </c>
      <c r="K1494" s="123">
        <v>1</v>
      </c>
      <c r="L1494" s="123">
        <f t="shared" si="1662"/>
        <v>1.0038237999999999</v>
      </c>
      <c r="M1494" s="123">
        <f t="shared" si="1663"/>
        <v>335.64258002999998</v>
      </c>
      <c r="N1494" s="27">
        <f t="shared" si="1673"/>
        <v>0</v>
      </c>
      <c r="O1494" s="122">
        <f t="shared" si="1670"/>
        <v>0</v>
      </c>
      <c r="P1494" s="123">
        <f t="shared" si="1664"/>
        <v>0</v>
      </c>
      <c r="Q1494" s="122">
        <f t="shared" si="1672"/>
        <v>0.1956</v>
      </c>
      <c r="R1494" s="130">
        <f t="shared" si="1665"/>
        <v>1.011106676</v>
      </c>
      <c r="S1494" s="123">
        <f t="shared" si="1666"/>
        <v>3.7278733800000001</v>
      </c>
      <c r="T1494" s="123">
        <f t="shared" si="1667"/>
        <v>0</v>
      </c>
      <c r="U1494" s="131" t="str">
        <f t="shared" si="1669"/>
        <v>J=</v>
      </c>
      <c r="V1494" s="140">
        <f t="shared" si="1668"/>
        <v>45466</v>
      </c>
      <c r="W1494" s="4"/>
      <c r="X1494" s="4"/>
      <c r="Y1494" s="4"/>
      <c r="AD1494" s="5"/>
      <c r="AI1494" s="10"/>
      <c r="AJ1494" s="10"/>
      <c r="AK1494" s="10"/>
      <c r="AL1494" s="10"/>
      <c r="AM1494" s="10"/>
      <c r="AN1494" s="10"/>
      <c r="AO1494" s="10"/>
      <c r="AP1494" s="10"/>
      <c r="AQ1494" s="10"/>
      <c r="AR1494" s="10"/>
      <c r="AS1494" s="10"/>
      <c r="AT1494" s="10"/>
      <c r="AU1494" s="10"/>
    </row>
    <row r="1495" spans="1:47" x14ac:dyDescent="0.2">
      <c r="A1495" s="125">
        <f t="shared" si="1671"/>
        <v>45459</v>
      </c>
      <c r="B1495" s="123">
        <f t="shared" si="1654"/>
        <v>339.58981840000001</v>
      </c>
      <c r="C1495" s="3">
        <f t="shared" si="1655"/>
        <v>334.36403881999996</v>
      </c>
      <c r="D1495" s="126">
        <f t="shared" si="1656"/>
        <v>1095.7380000000001</v>
      </c>
      <c r="E1495" s="175">
        <f>IF(DAY(A1494)=$A$7,VLOOKUP(A1494,[1]A!$A$15:$C$500,3),E1494)</f>
        <v>1101.3889999999999</v>
      </c>
      <c r="F1495" s="127">
        <f t="shared" si="1657"/>
        <v>45406</v>
      </c>
      <c r="G1495" s="122">
        <f t="shared" si="1658"/>
        <v>5.1572547452034545E-3</v>
      </c>
      <c r="H1495" s="128">
        <f t="shared" si="1659"/>
        <v>24</v>
      </c>
      <c r="I1495" s="128">
        <f t="shared" si="1660"/>
        <v>31</v>
      </c>
      <c r="J1495" s="123">
        <f t="shared" si="1661"/>
        <v>1.0039903933961816</v>
      </c>
      <c r="K1495" s="123">
        <v>1</v>
      </c>
      <c r="L1495" s="123">
        <f t="shared" si="1662"/>
        <v>1.00399039</v>
      </c>
      <c r="M1495" s="123">
        <f t="shared" si="1663"/>
        <v>335.69828173000002</v>
      </c>
      <c r="N1495" s="27">
        <f t="shared" si="1673"/>
        <v>0</v>
      </c>
      <c r="O1495" s="122">
        <f t="shared" si="1670"/>
        <v>0</v>
      </c>
      <c r="P1495" s="123">
        <f t="shared" si="1664"/>
        <v>0</v>
      </c>
      <c r="Q1495" s="122">
        <f t="shared" si="1672"/>
        <v>0.1956</v>
      </c>
      <c r="R1495" s="130">
        <f t="shared" si="1665"/>
        <v>1.011592364</v>
      </c>
      <c r="S1495" s="123">
        <f t="shared" si="1666"/>
        <v>3.8915366699999998</v>
      </c>
      <c r="T1495" s="123">
        <f t="shared" si="1667"/>
        <v>0</v>
      </c>
      <c r="U1495" s="131" t="str">
        <f t="shared" si="1669"/>
        <v>J=</v>
      </c>
      <c r="V1495" s="140">
        <f t="shared" si="1668"/>
        <v>45466</v>
      </c>
      <c r="W1495" s="4"/>
      <c r="X1495" s="4"/>
      <c r="Y1495" s="4"/>
      <c r="AD1495" s="5"/>
      <c r="AI1495" s="10"/>
      <c r="AJ1495" s="10"/>
      <c r="AK1495" s="10"/>
      <c r="AL1495" s="10"/>
      <c r="AM1495" s="10"/>
      <c r="AN1495" s="10"/>
      <c r="AO1495" s="10"/>
      <c r="AP1495" s="10"/>
      <c r="AQ1495" s="10"/>
      <c r="AR1495" s="10"/>
      <c r="AS1495" s="10"/>
      <c r="AT1495" s="10"/>
      <c r="AU1495" s="10"/>
    </row>
    <row r="1496" spans="1:47" ht="15" x14ac:dyDescent="0.2">
      <c r="A1496" s="125">
        <f t="shared" si="1671"/>
        <v>45460</v>
      </c>
      <c r="B1496" s="123">
        <f t="shared" si="1654"/>
        <v>339.80932250000001</v>
      </c>
      <c r="C1496" s="3">
        <f t="shared" si="1655"/>
        <v>334.36403881999996</v>
      </c>
      <c r="D1496" s="126">
        <f t="shared" si="1656"/>
        <v>1095.7380000000001</v>
      </c>
      <c r="E1496" s="175">
        <f>IF(DAY(A1495)=$A$7,VLOOKUP(A1495,[1]A!$A$15:$C$500,3),E1495)</f>
        <v>1101.3889999999999</v>
      </c>
      <c r="F1496" s="127">
        <f t="shared" si="1657"/>
        <v>45406</v>
      </c>
      <c r="G1496" s="122">
        <f t="shared" si="1658"/>
        <v>5.1572547452034545E-3</v>
      </c>
      <c r="H1496" s="128">
        <f t="shared" si="1659"/>
        <v>25</v>
      </c>
      <c r="I1496" s="128">
        <f t="shared" si="1660"/>
        <v>31</v>
      </c>
      <c r="J1496" s="123">
        <f t="shared" si="1661"/>
        <v>1.0041570049044755</v>
      </c>
      <c r="K1496" s="123">
        <v>1</v>
      </c>
      <c r="L1496" s="123">
        <f t="shared" si="1662"/>
        <v>1.004157</v>
      </c>
      <c r="M1496" s="123">
        <f t="shared" si="1663"/>
        <v>335.75399012000003</v>
      </c>
      <c r="N1496" s="27">
        <f t="shared" si="1673"/>
        <v>0</v>
      </c>
      <c r="O1496" s="122">
        <f t="shared" si="1670"/>
        <v>0</v>
      </c>
      <c r="P1496" s="123">
        <f t="shared" si="1664"/>
        <v>0</v>
      </c>
      <c r="Q1496" s="122">
        <f t="shared" si="1672"/>
        <v>0.1956</v>
      </c>
      <c r="R1496" s="130">
        <f t="shared" si="1665"/>
        <v>1.0120782850000001</v>
      </c>
      <c r="S1496" s="123">
        <f t="shared" si="1666"/>
        <v>4.0553323800000003</v>
      </c>
      <c r="T1496" s="123">
        <f t="shared" si="1667"/>
        <v>0</v>
      </c>
      <c r="U1496" s="131" t="str">
        <f t="shared" si="1669"/>
        <v>J=</v>
      </c>
      <c r="V1496" s="140">
        <f t="shared" si="1668"/>
        <v>45466</v>
      </c>
      <c r="W1496" s="202" t="s">
        <v>95</v>
      </c>
      <c r="X1496" s="206">
        <v>45481</v>
      </c>
      <c r="Y1496" s="4"/>
      <c r="AD1496" s="5"/>
      <c r="AI1496" s="10"/>
      <c r="AJ1496" s="10"/>
      <c r="AK1496" s="10"/>
      <c r="AL1496" s="10"/>
      <c r="AM1496" s="10"/>
      <c r="AN1496" s="10"/>
      <c r="AO1496" s="10"/>
      <c r="AP1496" s="10"/>
      <c r="AQ1496" s="10"/>
      <c r="AR1496" s="10"/>
      <c r="AS1496" s="10"/>
      <c r="AT1496" s="10"/>
      <c r="AU1496" s="10"/>
    </row>
    <row r="1497" spans="1:47" ht="15" x14ac:dyDescent="0.2">
      <c r="A1497" s="125">
        <f t="shared" si="1671"/>
        <v>45461</v>
      </c>
      <c r="B1497" s="123">
        <f t="shared" si="1654"/>
        <v>340.02896913999996</v>
      </c>
      <c r="C1497" s="3">
        <f t="shared" si="1655"/>
        <v>334.36403881999996</v>
      </c>
      <c r="D1497" s="126">
        <f t="shared" si="1656"/>
        <v>1095.7380000000001</v>
      </c>
      <c r="E1497" s="175">
        <f>IF(DAY(A1496)=$A$7,VLOOKUP(A1496,[1]A!$A$15:$C$500,3),E1496)</f>
        <v>1101.3889999999999</v>
      </c>
      <c r="F1497" s="127">
        <f t="shared" si="1657"/>
        <v>45406</v>
      </c>
      <c r="G1497" s="122">
        <f t="shared" si="1658"/>
        <v>5.1572547452034545E-3</v>
      </c>
      <c r="H1497" s="128">
        <f t="shared" si="1659"/>
        <v>26</v>
      </c>
      <c r="I1497" s="128">
        <f t="shared" si="1660"/>
        <v>31</v>
      </c>
      <c r="J1497" s="123">
        <f t="shared" si="1661"/>
        <v>1.0043236440618337</v>
      </c>
      <c r="K1497" s="123">
        <v>1</v>
      </c>
      <c r="L1497" s="123">
        <f t="shared" si="1662"/>
        <v>1.00432364</v>
      </c>
      <c r="M1497" s="123">
        <f t="shared" si="1663"/>
        <v>335.80970854999998</v>
      </c>
      <c r="N1497" s="27">
        <f t="shared" si="1673"/>
        <v>0</v>
      </c>
      <c r="O1497" s="122">
        <f t="shared" si="1670"/>
        <v>0</v>
      </c>
      <c r="P1497" s="123">
        <f t="shared" si="1664"/>
        <v>0</v>
      </c>
      <c r="Q1497" s="122">
        <f t="shared" si="1672"/>
        <v>0.1956</v>
      </c>
      <c r="R1497" s="130">
        <f t="shared" si="1665"/>
        <v>1.0125644389999999</v>
      </c>
      <c r="S1497" s="123">
        <f t="shared" si="1666"/>
        <v>4.2192605900000002</v>
      </c>
      <c r="T1497" s="123">
        <f t="shared" si="1667"/>
        <v>0</v>
      </c>
      <c r="U1497" s="131" t="str">
        <f t="shared" si="1669"/>
        <v>J=</v>
      </c>
      <c r="V1497" s="140">
        <f t="shared" si="1668"/>
        <v>45466</v>
      </c>
      <c r="W1497" s="202" t="s">
        <v>90</v>
      </c>
      <c r="X1497" s="177">
        <f>M1502</f>
        <v>336.08843775000003</v>
      </c>
      <c r="Y1497" s="4"/>
      <c r="AD1497" s="5"/>
      <c r="AI1497" s="10"/>
      <c r="AJ1497" s="10"/>
      <c r="AK1497" s="10"/>
      <c r="AL1497" s="10"/>
      <c r="AM1497" s="10"/>
      <c r="AN1497" s="10"/>
      <c r="AO1497" s="10"/>
      <c r="AP1497" s="10"/>
      <c r="AQ1497" s="10"/>
      <c r="AR1497" s="10"/>
      <c r="AS1497" s="10"/>
      <c r="AT1497" s="10"/>
      <c r="AU1497" s="10"/>
    </row>
    <row r="1498" spans="1:47" ht="15" x14ac:dyDescent="0.2">
      <c r="A1498" s="125">
        <f t="shared" si="1671"/>
        <v>45462</v>
      </c>
      <c r="B1498" s="123">
        <f t="shared" si="1654"/>
        <v>340.24875836999996</v>
      </c>
      <c r="C1498" s="3">
        <f t="shared" si="1655"/>
        <v>334.36403881999996</v>
      </c>
      <c r="D1498" s="126">
        <f t="shared" si="1656"/>
        <v>1095.7380000000001</v>
      </c>
      <c r="E1498" s="175">
        <f>IF(DAY(A1497)=$A$7,VLOOKUP(A1497,[1]A!$A$15:$C$500,3),E1497)</f>
        <v>1101.3889999999999</v>
      </c>
      <c r="F1498" s="127">
        <f t="shared" si="1657"/>
        <v>45406</v>
      </c>
      <c r="G1498" s="122">
        <f t="shared" si="1658"/>
        <v>5.1572547452034545E-3</v>
      </c>
      <c r="H1498" s="128">
        <f t="shared" si="1659"/>
        <v>27</v>
      </c>
      <c r="I1498" s="128">
        <f t="shared" si="1660"/>
        <v>31</v>
      </c>
      <c r="J1498" s="123">
        <f t="shared" si="1661"/>
        <v>1.004490310872844</v>
      </c>
      <c r="K1498" s="123">
        <v>1</v>
      </c>
      <c r="L1498" s="123">
        <f t="shared" si="1662"/>
        <v>1.00449031</v>
      </c>
      <c r="M1498" s="123">
        <f t="shared" si="1663"/>
        <v>335.86543699999999</v>
      </c>
      <c r="N1498" s="27">
        <f t="shared" si="1673"/>
        <v>0</v>
      </c>
      <c r="O1498" s="122">
        <f t="shared" si="1670"/>
        <v>0</v>
      </c>
      <c r="P1498" s="123">
        <f t="shared" si="1664"/>
        <v>0</v>
      </c>
      <c r="Q1498" s="122">
        <f t="shared" si="1672"/>
        <v>0.1956</v>
      </c>
      <c r="R1498" s="130">
        <f t="shared" si="1665"/>
        <v>1.013050826</v>
      </c>
      <c r="S1498" s="123">
        <f t="shared" si="1666"/>
        <v>4.38332137</v>
      </c>
      <c r="T1498" s="123">
        <f t="shared" si="1667"/>
        <v>0</v>
      </c>
      <c r="U1498" s="131" t="str">
        <f t="shared" si="1669"/>
        <v>J=</v>
      </c>
      <c r="V1498" s="140">
        <f t="shared" si="1668"/>
        <v>45466</v>
      </c>
      <c r="W1498" s="202" t="s">
        <v>4</v>
      </c>
      <c r="X1498" s="177">
        <f>S1502</f>
        <v>5.0408943500000003</v>
      </c>
      <c r="Y1498" s="4"/>
      <c r="AD1498" s="5"/>
      <c r="AI1498" s="10"/>
      <c r="AJ1498" s="10"/>
      <c r="AK1498" s="10"/>
      <c r="AL1498" s="10"/>
      <c r="AM1498" s="10"/>
      <c r="AN1498" s="10"/>
      <c r="AO1498" s="10"/>
      <c r="AP1498" s="10"/>
      <c r="AQ1498" s="10"/>
      <c r="AR1498" s="10"/>
      <c r="AS1498" s="10"/>
      <c r="AT1498" s="10"/>
      <c r="AU1498" s="10"/>
    </row>
    <row r="1499" spans="1:47" ht="15" x14ac:dyDescent="0.2">
      <c r="A1499" s="125">
        <f t="shared" si="1671"/>
        <v>45463</v>
      </c>
      <c r="B1499" s="123">
        <f t="shared" si="1654"/>
        <v>340.46868753000001</v>
      </c>
      <c r="C1499" s="3">
        <f t="shared" si="1655"/>
        <v>334.36403881999996</v>
      </c>
      <c r="D1499" s="126">
        <f t="shared" si="1656"/>
        <v>1095.7380000000001</v>
      </c>
      <c r="E1499" s="175">
        <f>IF(DAY(A1498)=$A$7,VLOOKUP(A1498,[1]A!$A$15:$C$500,3),E1498)</f>
        <v>1101.3889999999999</v>
      </c>
      <c r="F1499" s="127">
        <f t="shared" si="1657"/>
        <v>45406</v>
      </c>
      <c r="G1499" s="122">
        <f t="shared" si="1658"/>
        <v>5.1572547452034545E-3</v>
      </c>
      <c r="H1499" s="128">
        <f t="shared" si="1659"/>
        <v>28</v>
      </c>
      <c r="I1499" s="128">
        <f t="shared" si="1660"/>
        <v>31</v>
      </c>
      <c r="J1499" s="123">
        <f t="shared" si="1661"/>
        <v>1.004657005342096</v>
      </c>
      <c r="K1499" s="123">
        <v>1</v>
      </c>
      <c r="L1499" s="123">
        <f t="shared" si="1662"/>
        <v>1.0046569999999999</v>
      </c>
      <c r="M1499" s="123">
        <f t="shared" si="1663"/>
        <v>335.92117214000001</v>
      </c>
      <c r="N1499" s="27">
        <f t="shared" si="1673"/>
        <v>0</v>
      </c>
      <c r="O1499" s="122">
        <f t="shared" si="1670"/>
        <v>0</v>
      </c>
      <c r="P1499" s="123">
        <f t="shared" si="1664"/>
        <v>0</v>
      </c>
      <c r="Q1499" s="122">
        <f t="shared" si="1672"/>
        <v>0.1956</v>
      </c>
      <c r="R1499" s="130">
        <f t="shared" si="1665"/>
        <v>1.0135374479999999</v>
      </c>
      <c r="S1499" s="123">
        <f t="shared" si="1666"/>
        <v>4.54751539</v>
      </c>
      <c r="T1499" s="123">
        <f t="shared" si="1667"/>
        <v>0</v>
      </c>
      <c r="U1499" s="131" t="str">
        <f t="shared" si="1669"/>
        <v>J=</v>
      </c>
      <c r="V1499" s="140">
        <f t="shared" si="1668"/>
        <v>45466</v>
      </c>
      <c r="W1499" s="202" t="s">
        <v>91</v>
      </c>
      <c r="X1499" s="177">
        <v>0.69051759999999995</v>
      </c>
      <c r="Y1499" s="4"/>
      <c r="AD1499" s="5"/>
      <c r="AI1499" s="10"/>
      <c r="AJ1499" s="10"/>
      <c r="AK1499" s="10"/>
      <c r="AL1499" s="10"/>
      <c r="AM1499" s="10"/>
      <c r="AN1499" s="10"/>
      <c r="AO1499" s="10"/>
      <c r="AP1499" s="10"/>
      <c r="AQ1499" s="10"/>
      <c r="AR1499" s="10"/>
      <c r="AS1499" s="10"/>
      <c r="AT1499" s="10"/>
      <c r="AU1499" s="10"/>
    </row>
    <row r="1500" spans="1:47" ht="15" x14ac:dyDescent="0.2">
      <c r="A1500" s="125">
        <f t="shared" si="1671"/>
        <v>45464</v>
      </c>
      <c r="B1500" s="123">
        <f t="shared" si="1654"/>
        <v>340.68875939999998</v>
      </c>
      <c r="C1500" s="3">
        <f t="shared" si="1655"/>
        <v>334.36403881999996</v>
      </c>
      <c r="D1500" s="126">
        <f t="shared" si="1656"/>
        <v>1095.7380000000001</v>
      </c>
      <c r="E1500" s="175">
        <f>IF(DAY(A1499)=$A$7,VLOOKUP(A1499,[1]A!$A$15:$C$500,3),E1499)</f>
        <v>1101.3889999999999</v>
      </c>
      <c r="F1500" s="127">
        <f t="shared" si="1657"/>
        <v>45406</v>
      </c>
      <c r="G1500" s="122">
        <f t="shared" si="1658"/>
        <v>5.1572547452034545E-3</v>
      </c>
      <c r="H1500" s="128">
        <f t="shared" si="1659"/>
        <v>29</v>
      </c>
      <c r="I1500" s="128">
        <f t="shared" si="1660"/>
        <v>31</v>
      </c>
      <c r="J1500" s="123">
        <f t="shared" si="1661"/>
        <v>1.0048237274741794</v>
      </c>
      <c r="K1500" s="123">
        <v>1</v>
      </c>
      <c r="L1500" s="123">
        <f t="shared" si="1662"/>
        <v>1.0048237200000001</v>
      </c>
      <c r="M1500" s="123">
        <f t="shared" si="1663"/>
        <v>335.97691731999998</v>
      </c>
      <c r="N1500" s="27">
        <f t="shared" si="1673"/>
        <v>0</v>
      </c>
      <c r="O1500" s="122">
        <f t="shared" si="1670"/>
        <v>0</v>
      </c>
      <c r="P1500" s="123">
        <f t="shared" si="1664"/>
        <v>0</v>
      </c>
      <c r="Q1500" s="122">
        <f t="shared" si="1672"/>
        <v>0.1956</v>
      </c>
      <c r="R1500" s="130">
        <f t="shared" si="1665"/>
        <v>1.014024303</v>
      </c>
      <c r="S1500" s="123">
        <f t="shared" si="1666"/>
        <v>4.7118420800000003</v>
      </c>
      <c r="T1500" s="123">
        <f t="shared" si="1667"/>
        <v>0</v>
      </c>
      <c r="U1500" s="131" t="str">
        <f t="shared" si="1669"/>
        <v>J=</v>
      </c>
      <c r="V1500" s="140">
        <f t="shared" si="1668"/>
        <v>45466</v>
      </c>
      <c r="W1500" s="202" t="s">
        <v>92</v>
      </c>
      <c r="X1500" s="177">
        <f>X1497+X1498+X1499</f>
        <v>341.81984970000002</v>
      </c>
      <c r="Y1500" s="4"/>
      <c r="AD1500" s="5"/>
      <c r="AI1500" s="10"/>
      <c r="AJ1500" s="10"/>
      <c r="AK1500" s="10"/>
      <c r="AL1500" s="10"/>
      <c r="AM1500" s="10"/>
      <c r="AN1500" s="10"/>
      <c r="AO1500" s="10"/>
      <c r="AP1500" s="10"/>
      <c r="AQ1500" s="10"/>
      <c r="AR1500" s="10"/>
      <c r="AS1500" s="10"/>
      <c r="AT1500" s="10"/>
      <c r="AU1500" s="10"/>
    </row>
    <row r="1501" spans="1:47" ht="15" x14ac:dyDescent="0.2">
      <c r="A1501" s="125">
        <f t="shared" si="1671"/>
        <v>45465</v>
      </c>
      <c r="B1501" s="123">
        <f t="shared" si="1654"/>
        <v>340.90897434999999</v>
      </c>
      <c r="C1501" s="3">
        <f t="shared" si="1655"/>
        <v>334.36403881999996</v>
      </c>
      <c r="D1501" s="126">
        <f t="shared" si="1656"/>
        <v>1095.7380000000001</v>
      </c>
      <c r="E1501" s="175">
        <f>IF(DAY(A1500)=$A$7,VLOOKUP(A1500,[1]A!$A$15:$C$500,3),E1500)</f>
        <v>1101.3889999999999</v>
      </c>
      <c r="F1501" s="127">
        <f t="shared" si="1657"/>
        <v>45406</v>
      </c>
      <c r="G1501" s="122">
        <f t="shared" si="1658"/>
        <v>5.1572547452034545E-3</v>
      </c>
      <c r="H1501" s="128">
        <f t="shared" si="1659"/>
        <v>30</v>
      </c>
      <c r="I1501" s="128">
        <f t="shared" si="1660"/>
        <v>31</v>
      </c>
      <c r="J1501" s="123">
        <f t="shared" si="1661"/>
        <v>1.0049904772736848</v>
      </c>
      <c r="K1501" s="123">
        <v>1</v>
      </c>
      <c r="L1501" s="123">
        <f t="shared" si="1662"/>
        <v>1.0049904700000001</v>
      </c>
      <c r="M1501" s="123">
        <f t="shared" si="1663"/>
        <v>336.03267252000001</v>
      </c>
      <c r="N1501" s="27">
        <f t="shared" si="1673"/>
        <v>0</v>
      </c>
      <c r="O1501" s="122">
        <f t="shared" si="1670"/>
        <v>0</v>
      </c>
      <c r="P1501" s="123">
        <f t="shared" si="1664"/>
        <v>0</v>
      </c>
      <c r="Q1501" s="122">
        <f t="shared" si="1672"/>
        <v>0.1956</v>
      </c>
      <c r="R1501" s="130">
        <f t="shared" si="1665"/>
        <v>1.014511392</v>
      </c>
      <c r="S1501" s="123">
        <f t="shared" si="1666"/>
        <v>4.8763018300000001</v>
      </c>
      <c r="T1501" s="123">
        <f t="shared" si="1667"/>
        <v>0</v>
      </c>
      <c r="U1501" s="131" t="str">
        <f t="shared" si="1669"/>
        <v>J=</v>
      </c>
      <c r="V1501" s="140">
        <f t="shared" si="1668"/>
        <v>45466</v>
      </c>
      <c r="W1501" s="202" t="s">
        <v>93</v>
      </c>
      <c r="X1501" s="177">
        <f>0.02*X1500</f>
        <v>6.8363969940000002</v>
      </c>
      <c r="Y1501" s="4"/>
      <c r="AD1501" s="5"/>
      <c r="AI1501" s="10"/>
      <c r="AJ1501" s="10"/>
      <c r="AK1501" s="10"/>
      <c r="AL1501" s="10"/>
      <c r="AM1501" s="10"/>
      <c r="AN1501" s="10"/>
      <c r="AO1501" s="10"/>
      <c r="AP1501" s="10"/>
      <c r="AQ1501" s="10"/>
      <c r="AR1501" s="10"/>
      <c r="AS1501" s="10"/>
      <c r="AT1501" s="10"/>
      <c r="AU1501" s="10"/>
    </row>
    <row r="1502" spans="1:47" ht="15" x14ac:dyDescent="0.2">
      <c r="A1502" s="125">
        <f t="shared" si="1671"/>
        <v>45466</v>
      </c>
      <c r="B1502" s="123">
        <f t="shared" si="1654"/>
        <v>341.1293321</v>
      </c>
      <c r="C1502" s="3">
        <f t="shared" si="1655"/>
        <v>334.36403881999996</v>
      </c>
      <c r="D1502" s="126">
        <f t="shared" si="1656"/>
        <v>1095.7380000000001</v>
      </c>
      <c r="E1502" s="175">
        <f>IF(DAY(A1501)=$A$7,VLOOKUP(A1501,[1]A!$A$15:$C$500,3),E1501)</f>
        <v>1101.3889999999999</v>
      </c>
      <c r="F1502" s="127">
        <f t="shared" si="1657"/>
        <v>45406</v>
      </c>
      <c r="G1502" s="122">
        <f t="shared" si="1658"/>
        <v>5.1572547452034545E-3</v>
      </c>
      <c r="H1502" s="128">
        <f t="shared" si="1659"/>
        <v>31</v>
      </c>
      <c r="I1502" s="128">
        <f t="shared" si="1660"/>
        <v>31</v>
      </c>
      <c r="J1502" s="123">
        <f t="shared" si="1661"/>
        <v>1.0051572547452035</v>
      </c>
      <c r="K1502" s="123">
        <v>1</v>
      </c>
      <c r="L1502" s="123">
        <f t="shared" si="1662"/>
        <v>1.0051572499999999</v>
      </c>
      <c r="M1502" s="123">
        <f t="shared" si="1663"/>
        <v>336.08843775000003</v>
      </c>
      <c r="N1502" s="27">
        <f t="shared" si="1673"/>
        <v>49</v>
      </c>
      <c r="O1502" s="122">
        <v>0</v>
      </c>
      <c r="P1502" s="123">
        <f t="shared" si="1664"/>
        <v>0</v>
      </c>
      <c r="Q1502" s="122">
        <f t="shared" si="1672"/>
        <v>0.1956</v>
      </c>
      <c r="R1502" s="130">
        <f t="shared" si="1665"/>
        <v>1.0149987140000001</v>
      </c>
      <c r="S1502" s="123">
        <f t="shared" si="1666"/>
        <v>5.0408943500000003</v>
      </c>
      <c r="T1502" s="123">
        <f t="shared" si="1667"/>
        <v>5.0408943500000003</v>
      </c>
      <c r="U1502" s="131" t="str">
        <f t="shared" si="1669"/>
        <v>J=</v>
      </c>
      <c r="V1502" s="140">
        <f t="shared" si="1668"/>
        <v>45466</v>
      </c>
      <c r="W1502" s="202" t="s">
        <v>97</v>
      </c>
      <c r="X1502" s="177">
        <f>X1500+X1501</f>
        <v>348.656246694</v>
      </c>
      <c r="Y1502" s="4"/>
      <c r="AD1502" s="5"/>
      <c r="AI1502" s="10"/>
      <c r="AJ1502" s="10"/>
      <c r="AK1502" s="10"/>
      <c r="AL1502" s="10"/>
      <c r="AM1502" s="10"/>
      <c r="AN1502" s="10"/>
      <c r="AO1502" s="10"/>
      <c r="AP1502" s="10"/>
      <c r="AQ1502" s="10"/>
      <c r="AR1502" s="10"/>
      <c r="AS1502" s="10"/>
      <c r="AT1502" s="10"/>
      <c r="AU1502" s="10"/>
    </row>
    <row r="1503" spans="1:47" ht="18.75" x14ac:dyDescent="0.2">
      <c r="A1503" s="125">
        <f t="shared" si="1671"/>
        <v>45467</v>
      </c>
      <c r="B1503" s="123">
        <f t="shared" ref="B1503:B1566" si="1674">(M1503+S1503)</f>
        <v>348.92916443000001</v>
      </c>
      <c r="C1503" s="201">
        <v>348.65624675999999</v>
      </c>
      <c r="D1503" s="126">
        <f t="shared" ref="D1503:D1566" si="1675">IF(E1503=E1502,D1502,E1502)</f>
        <v>1101.3889999999999</v>
      </c>
      <c r="E1503" s="175">
        <f>IF(DAY(A1502)=$A$7,VLOOKUP(A1502,[1]A!$A$15:$C$500,3),E1502)</f>
        <v>1110.8869999999999</v>
      </c>
      <c r="F1503" s="127">
        <f t="shared" ref="F1503:F1566" si="1676">IF(D1503=D1502,F1502,EDATE(A1503,-1))</f>
        <v>45436</v>
      </c>
      <c r="G1503" s="122">
        <f t="shared" ref="G1503:G1566" si="1677">(E1503/D1503)-1</f>
        <v>8.623656128761148E-3</v>
      </c>
      <c r="H1503" s="128">
        <f t="shared" ref="H1503:H1566" si="1678">IF(DAY(A1503)=A$7+1,1,H1502+1)</f>
        <v>1</v>
      </c>
      <c r="I1503" s="128">
        <f t="shared" ref="I1503:I1566" si="1679">IF(DAY(A1503)=A$7+1,DAY(EOMONTH(A1503,0)),I1502)</f>
        <v>30</v>
      </c>
      <c r="J1503" s="123">
        <f t="shared" ref="J1503:J1566" si="1680">IF(E1503&gt;D1503,((E1503/D1503)^(H1503/I1503)),1)</f>
        <v>1.0002862637925343</v>
      </c>
      <c r="K1503" s="123">
        <v>1</v>
      </c>
      <c r="L1503" s="123">
        <f t="shared" ref="L1503:L1566" si="1681">TRUNC(J1503*K1503,8)</f>
        <v>1.00028626</v>
      </c>
      <c r="M1503" s="123">
        <f t="shared" ref="M1503:M1566" si="1682">TRUNC(C1503*L1503,8)</f>
        <v>348.75605309000002</v>
      </c>
      <c r="N1503" s="27">
        <f t="shared" si="1673"/>
        <v>0</v>
      </c>
      <c r="O1503" s="122">
        <f t="shared" ref="O1503:O1566" si="1683">IF(N1503&gt;0,VLOOKUP(N1503,$X$10:$AD$121,7),0)</f>
        <v>0</v>
      </c>
      <c r="P1503" s="123">
        <f t="shared" ref="P1503:P1566" si="1684">IF(O1503&gt;0,TRUNC(O1503*M1503,8),0)</f>
        <v>0</v>
      </c>
      <c r="Q1503" s="122">
        <f t="shared" si="1672"/>
        <v>0.1956</v>
      </c>
      <c r="R1503" s="130">
        <f t="shared" ref="R1503:R1566" si="1685">ROUND((1+Q1503)^(1/12)^(H1503/I1503),9)</f>
        <v>1.0004963680000001</v>
      </c>
      <c r="S1503" s="123">
        <f t="shared" ref="S1503:S1566" si="1686">TRUNC(M1503*(R1503-1),8)</f>
        <v>0.17311134</v>
      </c>
      <c r="T1503" s="123">
        <f t="shared" ref="T1503:T1566" si="1687">IF(N1503&gt;0,P1503+S1503,0)</f>
        <v>0</v>
      </c>
      <c r="U1503" s="131" t="str">
        <f t="shared" si="1669"/>
        <v>J=</v>
      </c>
      <c r="V1503" s="140">
        <f t="shared" ref="V1503:V1566" si="1688">VLOOKUP(A1502,$Y$10:$AG$60,9)</f>
        <v>45496</v>
      </c>
      <c r="W1503" s="202" t="s">
        <v>96</v>
      </c>
      <c r="X1503" s="177">
        <v>348.65624675999999</v>
      </c>
      <c r="Y1503" s="4"/>
      <c r="AD1503" s="5"/>
      <c r="AI1503" s="10"/>
      <c r="AJ1503" s="10"/>
      <c r="AK1503" s="10"/>
      <c r="AL1503" s="10"/>
      <c r="AM1503" s="10"/>
      <c r="AN1503" s="10"/>
      <c r="AO1503" s="10"/>
      <c r="AP1503" s="10"/>
      <c r="AQ1503" s="10"/>
      <c r="AR1503" s="10"/>
      <c r="AS1503" s="10"/>
      <c r="AT1503" s="10"/>
      <c r="AU1503" s="10"/>
    </row>
    <row r="1504" spans="1:47" x14ac:dyDescent="0.2">
      <c r="A1504" s="125">
        <f t="shared" si="1671"/>
        <v>45468</v>
      </c>
      <c r="B1504" s="123">
        <f t="shared" si="1674"/>
        <v>349.20229492999999</v>
      </c>
      <c r="C1504" s="3">
        <f t="shared" ref="C1504:C1566" si="1689">IF(N1503&gt;0,M1503-P1503,C1503)</f>
        <v>348.65624675999999</v>
      </c>
      <c r="D1504" s="126">
        <f t="shared" si="1675"/>
        <v>1101.3889999999999</v>
      </c>
      <c r="E1504" s="175">
        <f>IF(DAY(A1503)=$A$7,VLOOKUP(A1503,[1]A!$A$15:$C$500,3),E1503)</f>
        <v>1110.8869999999999</v>
      </c>
      <c r="F1504" s="127">
        <f t="shared" si="1676"/>
        <v>45436</v>
      </c>
      <c r="G1504" s="122">
        <f t="shared" si="1677"/>
        <v>8.623656128761148E-3</v>
      </c>
      <c r="H1504" s="128">
        <f t="shared" si="1678"/>
        <v>2</v>
      </c>
      <c r="I1504" s="128">
        <f t="shared" si="1679"/>
        <v>30</v>
      </c>
      <c r="J1504" s="123">
        <f t="shared" si="1680"/>
        <v>1.0005726095320275</v>
      </c>
      <c r="K1504" s="123">
        <v>1</v>
      </c>
      <c r="L1504" s="123">
        <f t="shared" si="1681"/>
        <v>1.0005725999999999</v>
      </c>
      <c r="M1504" s="123">
        <f t="shared" si="1682"/>
        <v>348.85588732000002</v>
      </c>
      <c r="N1504" s="27">
        <f t="shared" si="1673"/>
        <v>0</v>
      </c>
      <c r="O1504" s="122">
        <f t="shared" si="1683"/>
        <v>0</v>
      </c>
      <c r="P1504" s="123">
        <f t="shared" si="1684"/>
        <v>0</v>
      </c>
      <c r="Q1504" s="122">
        <f t="shared" si="1672"/>
        <v>0.1956</v>
      </c>
      <c r="R1504" s="130">
        <f t="shared" si="1685"/>
        <v>1.0009929820000001</v>
      </c>
      <c r="S1504" s="123">
        <f t="shared" si="1686"/>
        <v>0.34640760999999998</v>
      </c>
      <c r="T1504" s="123">
        <f t="shared" si="1687"/>
        <v>0</v>
      </c>
      <c r="U1504" s="131" t="str">
        <f t="shared" si="1669"/>
        <v>J=</v>
      </c>
      <c r="V1504" s="140">
        <f t="shared" si="1688"/>
        <v>45496</v>
      </c>
      <c r="Y1504" s="4"/>
      <c r="AD1504" s="5"/>
      <c r="AI1504" s="10"/>
      <c r="AJ1504" s="10"/>
      <c r="AK1504" s="10"/>
      <c r="AL1504" s="10"/>
      <c r="AM1504" s="10"/>
      <c r="AN1504" s="10"/>
      <c r="AO1504" s="10"/>
      <c r="AP1504" s="10"/>
      <c r="AQ1504" s="10"/>
      <c r="AR1504" s="10"/>
      <c r="AS1504" s="10"/>
      <c r="AT1504" s="10"/>
      <c r="AU1504" s="10"/>
    </row>
    <row r="1505" spans="1:47" x14ac:dyDescent="0.2">
      <c r="A1505" s="125">
        <f t="shared" si="1671"/>
        <v>45469</v>
      </c>
      <c r="B1505" s="123">
        <f t="shared" si="1674"/>
        <v>349.47564220999999</v>
      </c>
      <c r="C1505" s="3">
        <f t="shared" si="1689"/>
        <v>348.65624675999999</v>
      </c>
      <c r="D1505" s="126">
        <f t="shared" si="1675"/>
        <v>1101.3889999999999</v>
      </c>
      <c r="E1505" s="175">
        <f>IF(DAY(A1504)=$A$7,VLOOKUP(A1504,[1]A!$A$15:$C$500,3),E1504)</f>
        <v>1110.8869999999999</v>
      </c>
      <c r="F1505" s="127">
        <f t="shared" si="1676"/>
        <v>45436</v>
      </c>
      <c r="G1505" s="122">
        <f t="shared" si="1677"/>
        <v>8.623656128761148E-3</v>
      </c>
      <c r="H1505" s="128">
        <f t="shared" si="1678"/>
        <v>3</v>
      </c>
      <c r="I1505" s="128">
        <f t="shared" si="1679"/>
        <v>30</v>
      </c>
      <c r="J1505" s="123">
        <f t="shared" si="1680"/>
        <v>1.0008590372419381</v>
      </c>
      <c r="K1505" s="123">
        <v>1</v>
      </c>
      <c r="L1505" s="123">
        <f t="shared" si="1681"/>
        <v>1.00085903</v>
      </c>
      <c r="M1505" s="123">
        <f t="shared" si="1682"/>
        <v>348.95575293000002</v>
      </c>
      <c r="N1505" s="27">
        <f t="shared" si="1673"/>
        <v>0</v>
      </c>
      <c r="O1505" s="122">
        <f t="shared" si="1683"/>
        <v>0</v>
      </c>
      <c r="P1505" s="123">
        <f t="shared" si="1684"/>
        <v>0</v>
      </c>
      <c r="Q1505" s="122">
        <f t="shared" si="1672"/>
        <v>0.1956</v>
      </c>
      <c r="R1505" s="130">
        <f t="shared" si="1685"/>
        <v>1.0014898430000001</v>
      </c>
      <c r="S1505" s="123">
        <f t="shared" si="1686"/>
        <v>0.51988928000000001</v>
      </c>
      <c r="T1505" s="123">
        <f t="shared" si="1687"/>
        <v>0</v>
      </c>
      <c r="U1505" s="131" t="str">
        <f t="shared" si="1669"/>
        <v>J=</v>
      </c>
      <c r="V1505" s="140">
        <f t="shared" si="1688"/>
        <v>45496</v>
      </c>
      <c r="Y1505" s="4"/>
      <c r="AD1505" s="5"/>
      <c r="AI1505" s="10"/>
      <c r="AJ1505" s="10"/>
      <c r="AK1505" s="10"/>
      <c r="AL1505" s="10"/>
      <c r="AM1505" s="10"/>
      <c r="AN1505" s="10"/>
      <c r="AO1505" s="10"/>
      <c r="AP1505" s="10"/>
      <c r="AQ1505" s="10"/>
      <c r="AR1505" s="10"/>
      <c r="AS1505" s="10"/>
      <c r="AT1505" s="10"/>
      <c r="AU1505" s="10"/>
    </row>
    <row r="1506" spans="1:47" x14ac:dyDescent="0.2">
      <c r="A1506" s="125">
        <f t="shared" si="1671"/>
        <v>45470</v>
      </c>
      <c r="B1506" s="123">
        <f t="shared" si="1674"/>
        <v>349.74920289000005</v>
      </c>
      <c r="C1506" s="3">
        <f t="shared" si="1689"/>
        <v>348.65624675999999</v>
      </c>
      <c r="D1506" s="126">
        <f t="shared" si="1675"/>
        <v>1101.3889999999999</v>
      </c>
      <c r="E1506" s="175">
        <f>IF(DAY(A1505)=$A$7,VLOOKUP(A1505,[1]A!$A$15:$C$500,3),E1505)</f>
        <v>1110.8869999999999</v>
      </c>
      <c r="F1506" s="127">
        <f t="shared" si="1676"/>
        <v>45436</v>
      </c>
      <c r="G1506" s="122">
        <f t="shared" si="1677"/>
        <v>8.623656128761148E-3</v>
      </c>
      <c r="H1506" s="128">
        <f t="shared" si="1678"/>
        <v>4</v>
      </c>
      <c r="I1506" s="128">
        <f t="shared" si="1679"/>
        <v>30</v>
      </c>
      <c r="J1506" s="123">
        <f t="shared" si="1680"/>
        <v>1.0011455469457313</v>
      </c>
      <c r="K1506" s="123">
        <v>1</v>
      </c>
      <c r="L1506" s="123">
        <f t="shared" si="1681"/>
        <v>1.00114554</v>
      </c>
      <c r="M1506" s="123">
        <f t="shared" si="1682"/>
        <v>349.05564643000002</v>
      </c>
      <c r="N1506" s="27">
        <f t="shared" si="1673"/>
        <v>0</v>
      </c>
      <c r="O1506" s="122">
        <f t="shared" si="1683"/>
        <v>0</v>
      </c>
      <c r="P1506" s="123">
        <f t="shared" si="1684"/>
        <v>0</v>
      </c>
      <c r="Q1506" s="122">
        <f t="shared" si="1672"/>
        <v>0.1956</v>
      </c>
      <c r="R1506" s="130">
        <f t="shared" si="1685"/>
        <v>1.0019869509999999</v>
      </c>
      <c r="S1506" s="123">
        <f t="shared" si="1686"/>
        <v>0.69355646000000004</v>
      </c>
      <c r="T1506" s="123">
        <f t="shared" si="1687"/>
        <v>0</v>
      </c>
      <c r="U1506" s="131" t="str">
        <f t="shared" si="1669"/>
        <v>J=</v>
      </c>
      <c r="V1506" s="140">
        <f t="shared" si="1688"/>
        <v>45496</v>
      </c>
      <c r="Y1506" s="4"/>
      <c r="AD1506" s="5"/>
      <c r="AI1506" s="10"/>
      <c r="AJ1506" s="10"/>
      <c r="AK1506" s="10"/>
      <c r="AL1506" s="10"/>
      <c r="AM1506" s="10"/>
      <c r="AN1506" s="10"/>
      <c r="AO1506" s="10"/>
      <c r="AP1506" s="10"/>
      <c r="AQ1506" s="10"/>
      <c r="AR1506" s="10"/>
      <c r="AS1506" s="10"/>
      <c r="AT1506" s="10"/>
      <c r="AU1506" s="10"/>
    </row>
    <row r="1507" spans="1:47" x14ac:dyDescent="0.2">
      <c r="A1507" s="125">
        <f t="shared" si="1671"/>
        <v>45471</v>
      </c>
      <c r="B1507" s="123">
        <f t="shared" si="1674"/>
        <v>350.02297675</v>
      </c>
      <c r="C1507" s="3">
        <f t="shared" si="1689"/>
        <v>348.65624675999999</v>
      </c>
      <c r="D1507" s="126">
        <f t="shared" si="1675"/>
        <v>1101.3889999999999</v>
      </c>
      <c r="E1507" s="175">
        <f>IF(DAY(A1506)=$A$7,VLOOKUP(A1506,[1]A!$A$15:$C$500,3),E1506)</f>
        <v>1110.8869999999999</v>
      </c>
      <c r="F1507" s="127">
        <f t="shared" si="1676"/>
        <v>45436</v>
      </c>
      <c r="G1507" s="122">
        <f t="shared" si="1677"/>
        <v>8.623656128761148E-3</v>
      </c>
      <c r="H1507" s="128">
        <f t="shared" si="1678"/>
        <v>5</v>
      </c>
      <c r="I1507" s="128">
        <f t="shared" si="1679"/>
        <v>30</v>
      </c>
      <c r="J1507" s="123">
        <f t="shared" si="1680"/>
        <v>1.0014321386668787</v>
      </c>
      <c r="K1507" s="123">
        <v>1</v>
      </c>
      <c r="L1507" s="123">
        <f t="shared" si="1681"/>
        <v>1.00143213</v>
      </c>
      <c r="M1507" s="123">
        <f t="shared" si="1682"/>
        <v>349.15556783</v>
      </c>
      <c r="N1507" s="27">
        <f t="shared" si="1673"/>
        <v>0</v>
      </c>
      <c r="O1507" s="122">
        <f t="shared" si="1683"/>
        <v>0</v>
      </c>
      <c r="P1507" s="123">
        <f t="shared" si="1684"/>
        <v>0</v>
      </c>
      <c r="Q1507" s="122">
        <f t="shared" si="1672"/>
        <v>0.1956</v>
      </c>
      <c r="R1507" s="130">
        <f t="shared" si="1685"/>
        <v>1.0024843050000001</v>
      </c>
      <c r="S1507" s="123">
        <f t="shared" si="1686"/>
        <v>0.86740892000000003</v>
      </c>
      <c r="T1507" s="123">
        <f t="shared" si="1687"/>
        <v>0</v>
      </c>
      <c r="U1507" s="131" t="str">
        <f t="shared" si="1669"/>
        <v>J=</v>
      </c>
      <c r="V1507" s="140">
        <f t="shared" si="1688"/>
        <v>45496</v>
      </c>
      <c r="Y1507" s="4"/>
      <c r="AD1507" s="5"/>
      <c r="AI1507" s="10"/>
      <c r="AJ1507" s="10"/>
      <c r="AK1507" s="10"/>
      <c r="AL1507" s="10"/>
      <c r="AM1507" s="10"/>
      <c r="AN1507" s="10"/>
      <c r="AO1507" s="10"/>
      <c r="AP1507" s="10"/>
      <c r="AQ1507" s="10"/>
      <c r="AR1507" s="10"/>
      <c r="AS1507" s="10"/>
      <c r="AT1507" s="10"/>
      <c r="AU1507" s="10"/>
    </row>
    <row r="1508" spans="1:47" x14ac:dyDescent="0.2">
      <c r="A1508" s="125">
        <f t="shared" si="1671"/>
        <v>45472</v>
      </c>
      <c r="B1508" s="123">
        <f t="shared" si="1674"/>
        <v>350.29696773000001</v>
      </c>
      <c r="C1508" s="3">
        <f t="shared" si="1689"/>
        <v>348.65624675999999</v>
      </c>
      <c r="D1508" s="126">
        <f t="shared" si="1675"/>
        <v>1101.3889999999999</v>
      </c>
      <c r="E1508" s="175">
        <f>IF(DAY(A1507)=$A$7,VLOOKUP(A1507,[1]A!$A$15:$C$500,3),E1507)</f>
        <v>1110.8869999999999</v>
      </c>
      <c r="F1508" s="127">
        <f t="shared" si="1676"/>
        <v>45436</v>
      </c>
      <c r="G1508" s="122">
        <f t="shared" si="1677"/>
        <v>8.623656128761148E-3</v>
      </c>
      <c r="H1508" s="128">
        <f t="shared" si="1678"/>
        <v>6</v>
      </c>
      <c r="I1508" s="128">
        <f t="shared" si="1679"/>
        <v>30</v>
      </c>
      <c r="J1508" s="123">
        <f t="shared" si="1680"/>
        <v>1.0017188124288594</v>
      </c>
      <c r="K1508" s="123">
        <v>1</v>
      </c>
      <c r="L1508" s="123">
        <f t="shared" si="1681"/>
        <v>1.0017188100000001</v>
      </c>
      <c r="M1508" s="123">
        <f t="shared" si="1682"/>
        <v>349.25552060000001</v>
      </c>
      <c r="N1508" s="27">
        <f t="shared" si="1673"/>
        <v>0</v>
      </c>
      <c r="O1508" s="122">
        <f t="shared" si="1683"/>
        <v>0</v>
      </c>
      <c r="P1508" s="123">
        <f t="shared" si="1684"/>
        <v>0</v>
      </c>
      <c r="Q1508" s="122">
        <f t="shared" si="1672"/>
        <v>0.1956</v>
      </c>
      <c r="R1508" s="130">
        <f t="shared" si="1685"/>
        <v>1.002981906</v>
      </c>
      <c r="S1508" s="123">
        <f t="shared" si="1686"/>
        <v>1.0414471300000001</v>
      </c>
      <c r="T1508" s="123">
        <f t="shared" si="1687"/>
        <v>0</v>
      </c>
      <c r="U1508" s="131" t="str">
        <f t="shared" si="1669"/>
        <v>J=</v>
      </c>
      <c r="V1508" s="140">
        <f t="shared" si="1688"/>
        <v>45496</v>
      </c>
      <c r="Y1508" s="4"/>
      <c r="AD1508" s="5"/>
      <c r="AI1508" s="10"/>
      <c r="AJ1508" s="10"/>
      <c r="AK1508" s="10"/>
      <c r="AL1508" s="10"/>
      <c r="AM1508" s="10"/>
      <c r="AN1508" s="10"/>
      <c r="AO1508" s="10"/>
      <c r="AP1508" s="10"/>
      <c r="AQ1508" s="10"/>
      <c r="AR1508" s="10"/>
      <c r="AS1508" s="10"/>
      <c r="AT1508" s="10"/>
      <c r="AU1508" s="10"/>
    </row>
    <row r="1509" spans="1:47" x14ac:dyDescent="0.2">
      <c r="A1509" s="125">
        <f t="shared" si="1671"/>
        <v>45473</v>
      </c>
      <c r="B1509" s="123">
        <f t="shared" si="1674"/>
        <v>350.57116897000003</v>
      </c>
      <c r="C1509" s="3">
        <f t="shared" si="1689"/>
        <v>348.65624675999999</v>
      </c>
      <c r="D1509" s="126">
        <f t="shared" si="1675"/>
        <v>1101.3889999999999</v>
      </c>
      <c r="E1509" s="175">
        <f>IF(DAY(A1508)=$A$7,VLOOKUP(A1508,[1]A!$A$15:$C$500,3),E1508)</f>
        <v>1110.8869999999999</v>
      </c>
      <c r="F1509" s="127">
        <f t="shared" si="1676"/>
        <v>45436</v>
      </c>
      <c r="G1509" s="122">
        <f t="shared" si="1677"/>
        <v>8.623656128761148E-3</v>
      </c>
      <c r="H1509" s="128">
        <f t="shared" si="1678"/>
        <v>7</v>
      </c>
      <c r="I1509" s="128">
        <f t="shared" si="1679"/>
        <v>30</v>
      </c>
      <c r="J1509" s="123">
        <f t="shared" si="1680"/>
        <v>1.0020055682551583</v>
      </c>
      <c r="K1509" s="123">
        <v>1</v>
      </c>
      <c r="L1509" s="123">
        <f t="shared" si="1681"/>
        <v>1.00200556</v>
      </c>
      <c r="M1509" s="123">
        <f t="shared" si="1682"/>
        <v>349.35549778000001</v>
      </c>
      <c r="N1509" s="27">
        <f t="shared" si="1673"/>
        <v>0</v>
      </c>
      <c r="O1509" s="122">
        <f t="shared" si="1683"/>
        <v>0</v>
      </c>
      <c r="P1509" s="123">
        <f t="shared" si="1684"/>
        <v>0</v>
      </c>
      <c r="Q1509" s="122">
        <f t="shared" si="1672"/>
        <v>0.1956</v>
      </c>
      <c r="R1509" s="130">
        <f t="shared" si="1685"/>
        <v>1.003479754</v>
      </c>
      <c r="S1509" s="123">
        <f t="shared" si="1686"/>
        <v>1.2156711899999999</v>
      </c>
      <c r="T1509" s="123">
        <f t="shared" si="1687"/>
        <v>0</v>
      </c>
      <c r="U1509" s="131" t="str">
        <f t="shared" si="1669"/>
        <v>J=</v>
      </c>
      <c r="V1509" s="140">
        <f t="shared" si="1688"/>
        <v>45496</v>
      </c>
      <c r="W1509" s="4"/>
      <c r="X1509" s="4"/>
      <c r="Y1509" s="4"/>
      <c r="AD1509" s="5"/>
      <c r="AI1509" s="10"/>
      <c r="AJ1509" s="10"/>
      <c r="AK1509" s="10"/>
      <c r="AL1509" s="10"/>
      <c r="AM1509" s="10"/>
      <c r="AN1509" s="10"/>
      <c r="AO1509" s="10"/>
      <c r="AP1509" s="10"/>
      <c r="AQ1509" s="10"/>
      <c r="AR1509" s="10"/>
      <c r="AS1509" s="10"/>
      <c r="AT1509" s="10"/>
      <c r="AU1509" s="10"/>
    </row>
    <row r="1510" spans="1:47" x14ac:dyDescent="0.2">
      <c r="A1510" s="125">
        <f t="shared" si="1671"/>
        <v>45474</v>
      </c>
      <c r="B1510" s="123">
        <f t="shared" si="1674"/>
        <v>350.84558792000001</v>
      </c>
      <c r="C1510" s="3">
        <f t="shared" si="1689"/>
        <v>348.65624675999999</v>
      </c>
      <c r="D1510" s="126">
        <f t="shared" si="1675"/>
        <v>1101.3889999999999</v>
      </c>
      <c r="E1510" s="175">
        <f>IF(DAY(A1509)=$A$7,VLOOKUP(A1509,[1]A!$A$15:$C$500,3),E1509)</f>
        <v>1110.8869999999999</v>
      </c>
      <c r="F1510" s="127">
        <f t="shared" si="1676"/>
        <v>45436</v>
      </c>
      <c r="G1510" s="122">
        <f t="shared" si="1677"/>
        <v>8.623656128761148E-3</v>
      </c>
      <c r="H1510" s="128">
        <f t="shared" si="1678"/>
        <v>8</v>
      </c>
      <c r="I1510" s="128">
        <f t="shared" si="1679"/>
        <v>30</v>
      </c>
      <c r="J1510" s="123">
        <f t="shared" si="1680"/>
        <v>1.0022924061692675</v>
      </c>
      <c r="K1510" s="123">
        <v>1</v>
      </c>
      <c r="L1510" s="123">
        <f t="shared" si="1681"/>
        <v>1.0022924</v>
      </c>
      <c r="M1510" s="123">
        <f t="shared" si="1682"/>
        <v>349.45550634</v>
      </c>
      <c r="N1510" s="27">
        <f t="shared" si="1673"/>
        <v>0</v>
      </c>
      <c r="O1510" s="122">
        <f t="shared" si="1683"/>
        <v>0</v>
      </c>
      <c r="P1510" s="123">
        <f t="shared" si="1684"/>
        <v>0</v>
      </c>
      <c r="Q1510" s="122">
        <f t="shared" si="1672"/>
        <v>0.1956</v>
      </c>
      <c r="R1510" s="130">
        <f t="shared" si="1685"/>
        <v>1.0039778500000001</v>
      </c>
      <c r="S1510" s="123">
        <f t="shared" si="1686"/>
        <v>1.3900815799999999</v>
      </c>
      <c r="T1510" s="123">
        <f t="shared" si="1687"/>
        <v>0</v>
      </c>
      <c r="U1510" s="131" t="str">
        <f t="shared" si="1669"/>
        <v>J=</v>
      </c>
      <c r="V1510" s="140">
        <f t="shared" si="1688"/>
        <v>45496</v>
      </c>
      <c r="W1510" s="4"/>
      <c r="X1510" s="4"/>
      <c r="Y1510" s="4"/>
      <c r="AD1510" s="5"/>
      <c r="AI1510" s="10"/>
      <c r="AJ1510" s="10"/>
      <c r="AK1510" s="10"/>
      <c r="AL1510" s="10"/>
      <c r="AM1510" s="10"/>
      <c r="AN1510" s="10"/>
      <c r="AO1510" s="10"/>
      <c r="AP1510" s="10"/>
      <c r="AQ1510" s="10"/>
      <c r="AR1510" s="10"/>
      <c r="AS1510" s="10"/>
      <c r="AT1510" s="10"/>
      <c r="AU1510" s="10"/>
    </row>
    <row r="1511" spans="1:47" x14ac:dyDescent="0.2">
      <c r="A1511" s="125">
        <f t="shared" si="1671"/>
        <v>45475</v>
      </c>
      <c r="B1511" s="123">
        <f t="shared" si="1674"/>
        <v>351.12022051000002</v>
      </c>
      <c r="C1511" s="3">
        <f t="shared" si="1689"/>
        <v>348.65624675999999</v>
      </c>
      <c r="D1511" s="126">
        <f t="shared" si="1675"/>
        <v>1101.3889999999999</v>
      </c>
      <c r="E1511" s="175">
        <f>IF(DAY(A1510)=$A$7,VLOOKUP(A1510,[1]A!$A$15:$C$500,3),E1510)</f>
        <v>1110.8869999999999</v>
      </c>
      <c r="F1511" s="127">
        <f t="shared" si="1676"/>
        <v>45436</v>
      </c>
      <c r="G1511" s="122">
        <f t="shared" si="1677"/>
        <v>8.623656128761148E-3</v>
      </c>
      <c r="H1511" s="128">
        <f t="shared" si="1678"/>
        <v>9</v>
      </c>
      <c r="I1511" s="128">
        <f t="shared" si="1679"/>
        <v>30</v>
      </c>
      <c r="J1511" s="123">
        <f t="shared" si="1680"/>
        <v>1.0025793261946858</v>
      </c>
      <c r="K1511" s="123">
        <v>1</v>
      </c>
      <c r="L1511" s="123">
        <f t="shared" si="1681"/>
        <v>1.0025793199999999</v>
      </c>
      <c r="M1511" s="123">
        <f t="shared" si="1682"/>
        <v>349.55554279</v>
      </c>
      <c r="N1511" s="27">
        <f t="shared" si="1673"/>
        <v>0</v>
      </c>
      <c r="O1511" s="122">
        <f t="shared" si="1683"/>
        <v>0</v>
      </c>
      <c r="P1511" s="123">
        <f t="shared" si="1684"/>
        <v>0</v>
      </c>
      <c r="Q1511" s="122">
        <f t="shared" si="1672"/>
        <v>0.1956</v>
      </c>
      <c r="R1511" s="130">
        <f t="shared" si="1685"/>
        <v>1.004476192</v>
      </c>
      <c r="S1511" s="123">
        <f t="shared" si="1686"/>
        <v>1.5646777199999999</v>
      </c>
      <c r="T1511" s="123">
        <f t="shared" si="1687"/>
        <v>0</v>
      </c>
      <c r="U1511" s="131" t="str">
        <f t="shared" si="1669"/>
        <v>J=</v>
      </c>
      <c r="V1511" s="140">
        <f t="shared" si="1688"/>
        <v>45496</v>
      </c>
      <c r="W1511" s="4"/>
      <c r="X1511" s="4"/>
      <c r="Y1511" s="4"/>
      <c r="AD1511" s="5"/>
      <c r="AI1511" s="10"/>
      <c r="AJ1511" s="10"/>
      <c r="AK1511" s="10"/>
      <c r="AL1511" s="10"/>
      <c r="AM1511" s="10"/>
      <c r="AN1511" s="10"/>
      <c r="AO1511" s="10"/>
      <c r="AP1511" s="10"/>
      <c r="AQ1511" s="10"/>
      <c r="AR1511" s="10"/>
      <c r="AS1511" s="10"/>
      <c r="AT1511" s="10"/>
      <c r="AU1511" s="10"/>
    </row>
    <row r="1512" spans="1:47" x14ac:dyDescent="0.2">
      <c r="A1512" s="125">
        <f t="shared" si="1671"/>
        <v>45476</v>
      </c>
      <c r="B1512" s="123">
        <f t="shared" si="1674"/>
        <v>351.39506755000002</v>
      </c>
      <c r="C1512" s="3">
        <f t="shared" si="1689"/>
        <v>348.65624675999999</v>
      </c>
      <c r="D1512" s="126">
        <f t="shared" si="1675"/>
        <v>1101.3889999999999</v>
      </c>
      <c r="E1512" s="175">
        <f>IF(DAY(A1511)=$A$7,VLOOKUP(A1511,[1]A!$A$15:$C$500,3),E1511)</f>
        <v>1110.8869999999999</v>
      </c>
      <c r="F1512" s="127">
        <f t="shared" si="1676"/>
        <v>45436</v>
      </c>
      <c r="G1512" s="122">
        <f t="shared" si="1677"/>
        <v>8.623656128761148E-3</v>
      </c>
      <c r="H1512" s="128">
        <f t="shared" si="1678"/>
        <v>10</v>
      </c>
      <c r="I1512" s="128">
        <f t="shared" si="1679"/>
        <v>30</v>
      </c>
      <c r="J1512" s="123">
        <f t="shared" si="1680"/>
        <v>1.0028663283549188</v>
      </c>
      <c r="K1512" s="123">
        <v>1</v>
      </c>
      <c r="L1512" s="123">
        <f t="shared" si="1681"/>
        <v>1.0028663200000001</v>
      </c>
      <c r="M1512" s="123">
        <f t="shared" si="1682"/>
        <v>349.65560713000002</v>
      </c>
      <c r="N1512" s="27">
        <f t="shared" si="1673"/>
        <v>0</v>
      </c>
      <c r="O1512" s="122">
        <f t="shared" si="1683"/>
        <v>0</v>
      </c>
      <c r="P1512" s="123">
        <f t="shared" si="1684"/>
        <v>0</v>
      </c>
      <c r="Q1512" s="122">
        <f t="shared" si="1672"/>
        <v>0.1956</v>
      </c>
      <c r="R1512" s="130">
        <f t="shared" si="1685"/>
        <v>1.0049747819999999</v>
      </c>
      <c r="S1512" s="123">
        <f t="shared" si="1686"/>
        <v>1.7394604199999999</v>
      </c>
      <c r="T1512" s="123">
        <f t="shared" si="1687"/>
        <v>0</v>
      </c>
      <c r="U1512" s="131" t="str">
        <f t="shared" si="1669"/>
        <v>J=</v>
      </c>
      <c r="V1512" s="140">
        <f t="shared" si="1688"/>
        <v>45496</v>
      </c>
      <c r="W1512" s="4"/>
      <c r="X1512" s="4"/>
      <c r="Y1512" s="4"/>
      <c r="AD1512" s="5"/>
      <c r="AI1512" s="10"/>
      <c r="AJ1512" s="10"/>
      <c r="AK1512" s="10"/>
      <c r="AL1512" s="10"/>
      <c r="AM1512" s="10"/>
      <c r="AN1512" s="10"/>
      <c r="AO1512" s="10"/>
      <c r="AP1512" s="10"/>
      <c r="AQ1512" s="10"/>
      <c r="AR1512" s="10"/>
      <c r="AS1512" s="10"/>
      <c r="AT1512" s="10"/>
      <c r="AU1512" s="10"/>
    </row>
    <row r="1513" spans="1:47" x14ac:dyDescent="0.2">
      <c r="A1513" s="125">
        <f t="shared" si="1671"/>
        <v>45477</v>
      </c>
      <c r="B1513" s="123">
        <f t="shared" si="1674"/>
        <v>351.67013230999999</v>
      </c>
      <c r="C1513" s="3">
        <f t="shared" si="1689"/>
        <v>348.65624675999999</v>
      </c>
      <c r="D1513" s="126">
        <f t="shared" si="1675"/>
        <v>1101.3889999999999</v>
      </c>
      <c r="E1513" s="175">
        <f>IF(DAY(A1512)=$A$7,VLOOKUP(A1512,[1]A!$A$15:$C$500,3),E1512)</f>
        <v>1110.8869999999999</v>
      </c>
      <c r="F1513" s="127">
        <f t="shared" si="1676"/>
        <v>45436</v>
      </c>
      <c r="G1513" s="122">
        <f t="shared" si="1677"/>
        <v>8.623656128761148E-3</v>
      </c>
      <c r="H1513" s="128">
        <f t="shared" si="1678"/>
        <v>11</v>
      </c>
      <c r="I1513" s="128">
        <f t="shared" si="1679"/>
        <v>30</v>
      </c>
      <c r="J1513" s="123">
        <f t="shared" si="1680"/>
        <v>1.0031534126734787</v>
      </c>
      <c r="K1513" s="123">
        <v>1</v>
      </c>
      <c r="L1513" s="123">
        <f t="shared" si="1681"/>
        <v>1.0031534099999999</v>
      </c>
      <c r="M1513" s="123">
        <f t="shared" si="1682"/>
        <v>349.75570284999998</v>
      </c>
      <c r="N1513" s="27">
        <f t="shared" si="1673"/>
        <v>0</v>
      </c>
      <c r="O1513" s="122">
        <f t="shared" si="1683"/>
        <v>0</v>
      </c>
      <c r="P1513" s="123">
        <f t="shared" si="1684"/>
        <v>0</v>
      </c>
      <c r="Q1513" s="122">
        <f t="shared" si="1672"/>
        <v>0.1956</v>
      </c>
      <c r="R1513" s="130">
        <f t="shared" si="1685"/>
        <v>1.005473619</v>
      </c>
      <c r="S1513" s="123">
        <f t="shared" si="1686"/>
        <v>1.91442946</v>
      </c>
      <c r="T1513" s="123">
        <f t="shared" si="1687"/>
        <v>0</v>
      </c>
      <c r="U1513" s="131" t="str">
        <f t="shared" si="1669"/>
        <v>J=</v>
      </c>
      <c r="V1513" s="140">
        <f t="shared" si="1688"/>
        <v>45496</v>
      </c>
      <c r="W1513" s="4"/>
      <c r="X1513" s="4"/>
      <c r="Y1513" s="4"/>
      <c r="AD1513" s="5"/>
      <c r="AI1513" s="10"/>
      <c r="AJ1513" s="10"/>
      <c r="AK1513" s="10"/>
      <c r="AL1513" s="10"/>
      <c r="AM1513" s="10"/>
      <c r="AN1513" s="10"/>
      <c r="AO1513" s="10"/>
      <c r="AP1513" s="10"/>
      <c r="AQ1513" s="10"/>
      <c r="AR1513" s="10"/>
      <c r="AS1513" s="10"/>
      <c r="AT1513" s="10"/>
      <c r="AU1513" s="10"/>
    </row>
    <row r="1514" spans="1:47" x14ac:dyDescent="0.2">
      <c r="A1514" s="125">
        <f t="shared" si="1671"/>
        <v>45478</v>
      </c>
      <c r="B1514" s="123">
        <f t="shared" si="1674"/>
        <v>351.94540825000001</v>
      </c>
      <c r="C1514" s="3">
        <f t="shared" si="1689"/>
        <v>348.65624675999999</v>
      </c>
      <c r="D1514" s="126">
        <f t="shared" si="1675"/>
        <v>1101.3889999999999</v>
      </c>
      <c r="E1514" s="175">
        <f>IF(DAY(A1513)=$A$7,VLOOKUP(A1513,[1]A!$A$15:$C$500,3),E1513)</f>
        <v>1110.8869999999999</v>
      </c>
      <c r="F1514" s="127">
        <f t="shared" si="1676"/>
        <v>45436</v>
      </c>
      <c r="G1514" s="122">
        <f t="shared" si="1677"/>
        <v>8.623656128761148E-3</v>
      </c>
      <c r="H1514" s="128">
        <f t="shared" si="1678"/>
        <v>12</v>
      </c>
      <c r="I1514" s="128">
        <f t="shared" si="1679"/>
        <v>30</v>
      </c>
      <c r="J1514" s="123">
        <f t="shared" si="1680"/>
        <v>1.0034405791738843</v>
      </c>
      <c r="K1514" s="123">
        <v>1</v>
      </c>
      <c r="L1514" s="123">
        <f t="shared" si="1681"/>
        <v>1.00344057</v>
      </c>
      <c r="M1514" s="123">
        <f t="shared" si="1682"/>
        <v>349.85582298000003</v>
      </c>
      <c r="N1514" s="27">
        <f t="shared" si="1673"/>
        <v>0</v>
      </c>
      <c r="O1514" s="122">
        <f t="shared" si="1683"/>
        <v>0</v>
      </c>
      <c r="P1514" s="123">
        <f t="shared" si="1684"/>
        <v>0</v>
      </c>
      <c r="Q1514" s="122">
        <f t="shared" si="1672"/>
        <v>0.1956</v>
      </c>
      <c r="R1514" s="130">
        <f t="shared" si="1685"/>
        <v>1.0059727039999999</v>
      </c>
      <c r="S1514" s="123">
        <f t="shared" si="1686"/>
        <v>2.0895852700000002</v>
      </c>
      <c r="T1514" s="123">
        <f t="shared" si="1687"/>
        <v>0</v>
      </c>
      <c r="U1514" s="131" t="str">
        <f t="shared" si="1669"/>
        <v>J=</v>
      </c>
      <c r="V1514" s="140">
        <f t="shared" si="1688"/>
        <v>45496</v>
      </c>
      <c r="W1514" s="4"/>
      <c r="X1514" s="4"/>
      <c r="Y1514" s="4"/>
      <c r="AD1514" s="5"/>
      <c r="AI1514" s="10"/>
      <c r="AJ1514" s="10"/>
      <c r="AK1514" s="10"/>
      <c r="AL1514" s="10"/>
      <c r="AM1514" s="10"/>
      <c r="AN1514" s="10"/>
      <c r="AO1514" s="10"/>
      <c r="AP1514" s="10"/>
      <c r="AQ1514" s="10"/>
      <c r="AR1514" s="10"/>
      <c r="AS1514" s="10"/>
      <c r="AT1514" s="10"/>
      <c r="AU1514" s="10"/>
    </row>
    <row r="1515" spans="1:47" x14ac:dyDescent="0.2">
      <c r="A1515" s="125">
        <f t="shared" si="1671"/>
        <v>45479</v>
      </c>
      <c r="B1515" s="123">
        <f t="shared" si="1674"/>
        <v>352.22090249000001</v>
      </c>
      <c r="C1515" s="3">
        <f t="shared" si="1689"/>
        <v>348.65624675999999</v>
      </c>
      <c r="D1515" s="126">
        <f t="shared" si="1675"/>
        <v>1101.3889999999999</v>
      </c>
      <c r="E1515" s="175">
        <f>IF(DAY(A1514)=$A$7,VLOOKUP(A1514,[1]A!$A$15:$C$500,3),E1514)</f>
        <v>1110.8869999999999</v>
      </c>
      <c r="F1515" s="127">
        <f t="shared" si="1676"/>
        <v>45436</v>
      </c>
      <c r="G1515" s="122">
        <f t="shared" si="1677"/>
        <v>8.623656128761148E-3</v>
      </c>
      <c r="H1515" s="128">
        <f t="shared" si="1678"/>
        <v>13</v>
      </c>
      <c r="I1515" s="128">
        <f t="shared" si="1679"/>
        <v>30</v>
      </c>
      <c r="J1515" s="123">
        <f t="shared" si="1680"/>
        <v>1.0037278278796615</v>
      </c>
      <c r="K1515" s="123">
        <v>1</v>
      </c>
      <c r="L1515" s="123">
        <f t="shared" si="1681"/>
        <v>1.0037278199999999</v>
      </c>
      <c r="M1515" s="123">
        <f t="shared" si="1682"/>
        <v>349.95597448000001</v>
      </c>
      <c r="N1515" s="27">
        <f t="shared" si="1673"/>
        <v>0</v>
      </c>
      <c r="O1515" s="122">
        <f t="shared" si="1683"/>
        <v>0</v>
      </c>
      <c r="P1515" s="123">
        <f t="shared" si="1684"/>
        <v>0</v>
      </c>
      <c r="Q1515" s="122">
        <f t="shared" si="1672"/>
        <v>0.1956</v>
      </c>
      <c r="R1515" s="130">
        <f t="shared" si="1685"/>
        <v>1.006472037</v>
      </c>
      <c r="S1515" s="123">
        <f t="shared" si="1686"/>
        <v>2.2649280100000002</v>
      </c>
      <c r="T1515" s="123">
        <f t="shared" si="1687"/>
        <v>0</v>
      </c>
      <c r="U1515" s="131" t="str">
        <f t="shared" si="1669"/>
        <v>J=</v>
      </c>
      <c r="V1515" s="140">
        <f t="shared" si="1688"/>
        <v>45496</v>
      </c>
      <c r="W1515" s="4"/>
      <c r="X1515" s="4"/>
      <c r="Y1515" s="4"/>
      <c r="AD1515" s="5"/>
      <c r="AI1515" s="10"/>
      <c r="AJ1515" s="10"/>
      <c r="AK1515" s="10"/>
      <c r="AL1515" s="10"/>
      <c r="AM1515" s="10"/>
      <c r="AN1515" s="10"/>
      <c r="AO1515" s="10"/>
      <c r="AP1515" s="10"/>
      <c r="AQ1515" s="10"/>
      <c r="AR1515" s="10"/>
      <c r="AS1515" s="10"/>
      <c r="AT1515" s="10"/>
      <c r="AU1515" s="10"/>
    </row>
    <row r="1516" spans="1:47" x14ac:dyDescent="0.2">
      <c r="A1516" s="125">
        <f t="shared" si="1671"/>
        <v>45480</v>
      </c>
      <c r="B1516" s="123">
        <f t="shared" si="1674"/>
        <v>352.49661130999999</v>
      </c>
      <c r="C1516" s="3">
        <f t="shared" si="1689"/>
        <v>348.65624675999999</v>
      </c>
      <c r="D1516" s="126">
        <f t="shared" si="1675"/>
        <v>1101.3889999999999</v>
      </c>
      <c r="E1516" s="175">
        <f>IF(DAY(A1515)=$A$7,VLOOKUP(A1515,[1]A!$A$15:$C$500,3),E1515)</f>
        <v>1110.8869999999999</v>
      </c>
      <c r="F1516" s="127">
        <f t="shared" si="1676"/>
        <v>45436</v>
      </c>
      <c r="G1516" s="122">
        <f t="shared" si="1677"/>
        <v>8.623656128761148E-3</v>
      </c>
      <c r="H1516" s="128">
        <f t="shared" si="1678"/>
        <v>14</v>
      </c>
      <c r="I1516" s="128">
        <f t="shared" si="1679"/>
        <v>30</v>
      </c>
      <c r="J1516" s="123">
        <f t="shared" si="1680"/>
        <v>1.0040151588143424</v>
      </c>
      <c r="K1516" s="123">
        <v>1</v>
      </c>
      <c r="L1516" s="123">
        <f t="shared" si="1681"/>
        <v>1.0040151500000001</v>
      </c>
      <c r="M1516" s="123">
        <f t="shared" si="1682"/>
        <v>350.05615388000001</v>
      </c>
      <c r="N1516" s="27">
        <f t="shared" si="1673"/>
        <v>0</v>
      </c>
      <c r="O1516" s="122">
        <f t="shared" si="1683"/>
        <v>0</v>
      </c>
      <c r="P1516" s="123">
        <f t="shared" si="1684"/>
        <v>0</v>
      </c>
      <c r="Q1516" s="122">
        <f t="shared" si="1672"/>
        <v>0.1956</v>
      </c>
      <c r="R1516" s="130">
        <f t="shared" si="1685"/>
        <v>1.006971617</v>
      </c>
      <c r="S1516" s="123">
        <f t="shared" si="1686"/>
        <v>2.4404574299999999</v>
      </c>
      <c r="T1516" s="123">
        <f t="shared" si="1687"/>
        <v>0</v>
      </c>
      <c r="U1516" s="131" t="str">
        <f t="shared" si="1669"/>
        <v>J=</v>
      </c>
      <c r="V1516" s="140">
        <f t="shared" si="1688"/>
        <v>45496</v>
      </c>
      <c r="W1516" s="4"/>
      <c r="X1516" s="4"/>
      <c r="Y1516" s="4"/>
      <c r="AD1516" s="5"/>
      <c r="AI1516" s="10"/>
      <c r="AJ1516" s="10"/>
      <c r="AK1516" s="10"/>
      <c r="AL1516" s="10"/>
      <c r="AM1516" s="10"/>
      <c r="AN1516" s="10"/>
      <c r="AO1516" s="10"/>
      <c r="AP1516" s="10"/>
      <c r="AQ1516" s="10"/>
      <c r="AR1516" s="10"/>
      <c r="AS1516" s="10"/>
      <c r="AT1516" s="10"/>
      <c r="AU1516" s="10"/>
    </row>
    <row r="1517" spans="1:47" x14ac:dyDescent="0.2">
      <c r="A1517" s="125">
        <f t="shared" si="1671"/>
        <v>45481</v>
      </c>
      <c r="B1517" s="123">
        <f t="shared" si="1674"/>
        <v>352.77253903000002</v>
      </c>
      <c r="C1517" s="3">
        <f t="shared" si="1689"/>
        <v>348.65624675999999</v>
      </c>
      <c r="D1517" s="126">
        <f t="shared" si="1675"/>
        <v>1101.3889999999999</v>
      </c>
      <c r="E1517" s="175">
        <f>IF(DAY(A1516)=$A$7,VLOOKUP(A1516,[1]A!$A$15:$C$500,3),E1516)</f>
        <v>1110.8869999999999</v>
      </c>
      <c r="F1517" s="127">
        <f t="shared" si="1676"/>
        <v>45436</v>
      </c>
      <c r="G1517" s="122">
        <f t="shared" si="1677"/>
        <v>8.623656128761148E-3</v>
      </c>
      <c r="H1517" s="128">
        <f t="shared" si="1678"/>
        <v>15</v>
      </c>
      <c r="I1517" s="128">
        <f t="shared" si="1679"/>
        <v>30</v>
      </c>
      <c r="J1517" s="123">
        <f t="shared" si="1680"/>
        <v>1.0043025720014667</v>
      </c>
      <c r="K1517" s="123">
        <v>1</v>
      </c>
      <c r="L1517" s="123">
        <f t="shared" si="1681"/>
        <v>1.0043025699999999</v>
      </c>
      <c r="M1517" s="123">
        <f t="shared" si="1682"/>
        <v>350.15636466000001</v>
      </c>
      <c r="N1517" s="27">
        <f t="shared" si="1673"/>
        <v>0</v>
      </c>
      <c r="O1517" s="122">
        <f t="shared" si="1683"/>
        <v>0</v>
      </c>
      <c r="P1517" s="123">
        <f t="shared" si="1684"/>
        <v>0</v>
      </c>
      <c r="Q1517" s="122">
        <f t="shared" si="1672"/>
        <v>0.1956</v>
      </c>
      <c r="R1517" s="130">
        <f t="shared" si="1685"/>
        <v>1.007471446</v>
      </c>
      <c r="S1517" s="123">
        <f t="shared" si="1686"/>
        <v>2.61617437</v>
      </c>
      <c r="T1517" s="123">
        <f t="shared" si="1687"/>
        <v>0</v>
      </c>
      <c r="U1517" s="131" t="str">
        <f t="shared" si="1669"/>
        <v>J=</v>
      </c>
      <c r="V1517" s="140">
        <f t="shared" si="1688"/>
        <v>45496</v>
      </c>
      <c r="W1517" s="4"/>
      <c r="X1517" s="4"/>
      <c r="Y1517" s="4"/>
      <c r="AD1517" s="5"/>
      <c r="AI1517" s="10"/>
      <c r="AJ1517" s="10"/>
      <c r="AK1517" s="10"/>
      <c r="AL1517" s="10"/>
      <c r="AM1517" s="10"/>
      <c r="AN1517" s="10"/>
      <c r="AO1517" s="10"/>
      <c r="AP1517" s="10"/>
      <c r="AQ1517" s="10"/>
      <c r="AR1517" s="10"/>
      <c r="AS1517" s="10"/>
      <c r="AT1517" s="10"/>
      <c r="AU1517" s="10"/>
    </row>
    <row r="1518" spans="1:47" x14ac:dyDescent="0.2">
      <c r="A1518" s="125">
        <f t="shared" si="1671"/>
        <v>45482</v>
      </c>
      <c r="B1518" s="123">
        <f t="shared" si="1674"/>
        <v>353.04867838999996</v>
      </c>
      <c r="C1518" s="3">
        <f t="shared" si="1689"/>
        <v>348.65624675999999</v>
      </c>
      <c r="D1518" s="126">
        <f t="shared" si="1675"/>
        <v>1101.3889999999999</v>
      </c>
      <c r="E1518" s="175">
        <f>IF(DAY(A1517)=$A$7,VLOOKUP(A1517,[1]A!$A$15:$C$500,3),E1517)</f>
        <v>1110.8869999999999</v>
      </c>
      <c r="F1518" s="127">
        <f t="shared" si="1676"/>
        <v>45436</v>
      </c>
      <c r="G1518" s="122">
        <f t="shared" si="1677"/>
        <v>8.623656128761148E-3</v>
      </c>
      <c r="H1518" s="128">
        <f t="shared" si="1678"/>
        <v>16</v>
      </c>
      <c r="I1518" s="128">
        <f t="shared" si="1679"/>
        <v>30</v>
      </c>
      <c r="J1518" s="123">
        <f t="shared" si="1680"/>
        <v>1.0045900674645798</v>
      </c>
      <c r="K1518" s="123">
        <v>1</v>
      </c>
      <c r="L1518" s="123">
        <f t="shared" si="1681"/>
        <v>1.00459006</v>
      </c>
      <c r="M1518" s="123">
        <f t="shared" si="1682"/>
        <v>350.25659984999999</v>
      </c>
      <c r="N1518" s="27">
        <f t="shared" si="1673"/>
        <v>0</v>
      </c>
      <c r="O1518" s="122">
        <f t="shared" si="1683"/>
        <v>0</v>
      </c>
      <c r="P1518" s="123">
        <f t="shared" si="1684"/>
        <v>0</v>
      </c>
      <c r="Q1518" s="122">
        <f t="shared" si="1672"/>
        <v>0.1956</v>
      </c>
      <c r="R1518" s="130">
        <f t="shared" si="1685"/>
        <v>1.0079715229999999</v>
      </c>
      <c r="S1518" s="123">
        <f t="shared" si="1686"/>
        <v>2.7920785399999999</v>
      </c>
      <c r="T1518" s="123">
        <f t="shared" si="1687"/>
        <v>0</v>
      </c>
      <c r="U1518" s="131" t="str">
        <f t="shared" si="1669"/>
        <v>J=</v>
      </c>
      <c r="V1518" s="140">
        <f t="shared" si="1688"/>
        <v>45496</v>
      </c>
      <c r="W1518" s="4"/>
      <c r="X1518" s="4"/>
      <c r="Y1518" s="4"/>
      <c r="AD1518" s="5"/>
      <c r="AI1518" s="10"/>
      <c r="AJ1518" s="10"/>
      <c r="AK1518" s="10"/>
      <c r="AL1518" s="10"/>
      <c r="AM1518" s="10"/>
      <c r="AN1518" s="10"/>
      <c r="AO1518" s="10"/>
      <c r="AP1518" s="10"/>
      <c r="AQ1518" s="10"/>
      <c r="AR1518" s="10"/>
      <c r="AS1518" s="10"/>
      <c r="AT1518" s="10"/>
      <c r="AU1518" s="10"/>
    </row>
    <row r="1519" spans="1:47" x14ac:dyDescent="0.2">
      <c r="A1519" s="125">
        <f t="shared" si="1671"/>
        <v>45483</v>
      </c>
      <c r="B1519" s="123">
        <f t="shared" si="1674"/>
        <v>353.32503617000003</v>
      </c>
      <c r="C1519" s="3">
        <f t="shared" si="1689"/>
        <v>348.65624675999999</v>
      </c>
      <c r="D1519" s="126">
        <f t="shared" si="1675"/>
        <v>1101.3889999999999</v>
      </c>
      <c r="E1519" s="175">
        <f>IF(DAY(A1518)=$A$7,VLOOKUP(A1518,[1]A!$A$15:$C$500,3),E1518)</f>
        <v>1110.8869999999999</v>
      </c>
      <c r="F1519" s="127">
        <f t="shared" si="1676"/>
        <v>45436</v>
      </c>
      <c r="G1519" s="122">
        <f t="shared" si="1677"/>
        <v>8.623656128761148E-3</v>
      </c>
      <c r="H1519" s="128">
        <f t="shared" si="1678"/>
        <v>17</v>
      </c>
      <c r="I1519" s="128">
        <f t="shared" si="1679"/>
        <v>30</v>
      </c>
      <c r="J1519" s="123">
        <f t="shared" si="1680"/>
        <v>1.0048776452272346</v>
      </c>
      <c r="K1519" s="123">
        <v>1</v>
      </c>
      <c r="L1519" s="123">
        <f t="shared" si="1681"/>
        <v>1.0048776399999999</v>
      </c>
      <c r="M1519" s="123">
        <f t="shared" si="1682"/>
        <v>350.35686641000001</v>
      </c>
      <c r="N1519" s="27">
        <f t="shared" si="1673"/>
        <v>0</v>
      </c>
      <c r="O1519" s="122">
        <f t="shared" si="1683"/>
        <v>0</v>
      </c>
      <c r="P1519" s="123">
        <f t="shared" si="1684"/>
        <v>0</v>
      </c>
      <c r="Q1519" s="122">
        <f t="shared" si="1672"/>
        <v>0.1956</v>
      </c>
      <c r="R1519" s="130">
        <f t="shared" si="1685"/>
        <v>1.008471847</v>
      </c>
      <c r="S1519" s="123">
        <f t="shared" si="1686"/>
        <v>2.9681697599999999</v>
      </c>
      <c r="T1519" s="123">
        <f t="shared" si="1687"/>
        <v>0</v>
      </c>
      <c r="U1519" s="131" t="str">
        <f t="shared" si="1669"/>
        <v>J=</v>
      </c>
      <c r="V1519" s="140">
        <f t="shared" si="1688"/>
        <v>45496</v>
      </c>
      <c r="W1519" s="4"/>
      <c r="X1519" s="4"/>
      <c r="Y1519" s="4"/>
      <c r="AD1519" s="5"/>
      <c r="AI1519" s="10"/>
      <c r="AJ1519" s="10"/>
      <c r="AK1519" s="10"/>
      <c r="AL1519" s="10"/>
      <c r="AM1519" s="10"/>
      <c r="AN1519" s="10"/>
      <c r="AO1519" s="10"/>
      <c r="AP1519" s="10"/>
      <c r="AQ1519" s="10"/>
      <c r="AR1519" s="10"/>
      <c r="AS1519" s="10"/>
      <c r="AT1519" s="10"/>
      <c r="AU1519" s="10"/>
    </row>
    <row r="1520" spans="1:47" x14ac:dyDescent="0.2">
      <c r="A1520" s="125">
        <f t="shared" si="1671"/>
        <v>45484</v>
      </c>
      <c r="B1520" s="123">
        <f t="shared" si="1674"/>
        <v>353.60161004999998</v>
      </c>
      <c r="C1520" s="3">
        <f t="shared" si="1689"/>
        <v>348.65624675999999</v>
      </c>
      <c r="D1520" s="126">
        <f t="shared" si="1675"/>
        <v>1101.3889999999999</v>
      </c>
      <c r="E1520" s="175">
        <f>IF(DAY(A1519)=$A$7,VLOOKUP(A1519,[1]A!$A$15:$C$500,3),E1519)</f>
        <v>1110.8869999999999</v>
      </c>
      <c r="F1520" s="127">
        <f t="shared" si="1676"/>
        <v>45436</v>
      </c>
      <c r="G1520" s="122">
        <f t="shared" si="1677"/>
        <v>8.623656128761148E-3</v>
      </c>
      <c r="H1520" s="128">
        <f t="shared" si="1678"/>
        <v>18</v>
      </c>
      <c r="I1520" s="128">
        <f t="shared" si="1679"/>
        <v>30</v>
      </c>
      <c r="J1520" s="123">
        <f t="shared" si="1680"/>
        <v>1.0051653053129903</v>
      </c>
      <c r="K1520" s="123">
        <v>1</v>
      </c>
      <c r="L1520" s="123">
        <f t="shared" si="1681"/>
        <v>1.0051653</v>
      </c>
      <c r="M1520" s="123">
        <f t="shared" si="1682"/>
        <v>350.45716087</v>
      </c>
      <c r="N1520" s="27">
        <f t="shared" si="1673"/>
        <v>0</v>
      </c>
      <c r="O1520" s="122">
        <f t="shared" si="1683"/>
        <v>0</v>
      </c>
      <c r="P1520" s="123">
        <f t="shared" si="1684"/>
        <v>0</v>
      </c>
      <c r="Q1520" s="122">
        <f t="shared" si="1672"/>
        <v>0.1956</v>
      </c>
      <c r="R1520" s="130">
        <f t="shared" si="1685"/>
        <v>1.008972421</v>
      </c>
      <c r="S1520" s="123">
        <f t="shared" si="1686"/>
        <v>3.1444491800000001</v>
      </c>
      <c r="T1520" s="123">
        <f t="shared" si="1687"/>
        <v>0</v>
      </c>
      <c r="U1520" s="131" t="str">
        <f t="shared" ref="U1520:U1583" si="1690">U1519</f>
        <v>J=</v>
      </c>
      <c r="V1520" s="140">
        <f t="shared" si="1688"/>
        <v>45496</v>
      </c>
      <c r="W1520" s="4"/>
      <c r="X1520" s="4"/>
      <c r="Y1520" s="4"/>
      <c r="AD1520" s="5"/>
      <c r="AI1520" s="10"/>
      <c r="AJ1520" s="10"/>
      <c r="AK1520" s="10"/>
      <c r="AL1520" s="10"/>
      <c r="AM1520" s="10"/>
      <c r="AN1520" s="10"/>
      <c r="AO1520" s="10"/>
      <c r="AP1520" s="10"/>
      <c r="AQ1520" s="10"/>
      <c r="AR1520" s="10"/>
      <c r="AS1520" s="10"/>
      <c r="AT1520" s="10"/>
      <c r="AU1520" s="10"/>
    </row>
    <row r="1521" spans="1:47" x14ac:dyDescent="0.2">
      <c r="A1521" s="125">
        <f t="shared" si="1671"/>
        <v>45485</v>
      </c>
      <c r="B1521" s="123">
        <f t="shared" si="1674"/>
        <v>353.87839908000001</v>
      </c>
      <c r="C1521" s="3">
        <f t="shared" si="1689"/>
        <v>348.65624675999999</v>
      </c>
      <c r="D1521" s="126">
        <f t="shared" si="1675"/>
        <v>1101.3889999999999</v>
      </c>
      <c r="E1521" s="175">
        <f>IF(DAY(A1520)=$A$7,VLOOKUP(A1520,[1]A!$A$15:$C$500,3),E1520)</f>
        <v>1110.8869999999999</v>
      </c>
      <c r="F1521" s="127">
        <f t="shared" si="1676"/>
        <v>45436</v>
      </c>
      <c r="G1521" s="122">
        <f t="shared" si="1677"/>
        <v>8.623656128761148E-3</v>
      </c>
      <c r="H1521" s="128">
        <f t="shared" si="1678"/>
        <v>19</v>
      </c>
      <c r="I1521" s="128">
        <f t="shared" si="1679"/>
        <v>30</v>
      </c>
      <c r="J1521" s="123">
        <f t="shared" si="1680"/>
        <v>1.0054530477454131</v>
      </c>
      <c r="K1521" s="123">
        <v>1</v>
      </c>
      <c r="L1521" s="123">
        <f t="shared" si="1681"/>
        <v>1.0054530399999999</v>
      </c>
      <c r="M1521" s="123">
        <f t="shared" si="1682"/>
        <v>350.55748320999999</v>
      </c>
      <c r="N1521" s="27">
        <f t="shared" si="1673"/>
        <v>0</v>
      </c>
      <c r="O1521" s="122">
        <f t="shared" si="1683"/>
        <v>0</v>
      </c>
      <c r="P1521" s="123">
        <f t="shared" si="1684"/>
        <v>0</v>
      </c>
      <c r="Q1521" s="122">
        <f t="shared" si="1672"/>
        <v>0.1956</v>
      </c>
      <c r="R1521" s="130">
        <f t="shared" si="1685"/>
        <v>1.0094732420000001</v>
      </c>
      <c r="S1521" s="123">
        <f t="shared" si="1686"/>
        <v>3.3209158699999999</v>
      </c>
      <c r="T1521" s="123">
        <f t="shared" si="1687"/>
        <v>0</v>
      </c>
      <c r="U1521" s="131" t="str">
        <f t="shared" si="1690"/>
        <v>J=</v>
      </c>
      <c r="V1521" s="140">
        <f t="shared" si="1688"/>
        <v>45496</v>
      </c>
      <c r="W1521" s="4"/>
      <c r="X1521" s="4"/>
      <c r="Y1521" s="4"/>
      <c r="AD1521" s="5"/>
      <c r="AI1521" s="10"/>
      <c r="AJ1521" s="10"/>
      <c r="AK1521" s="10"/>
      <c r="AL1521" s="10"/>
      <c r="AM1521" s="10"/>
      <c r="AN1521" s="10"/>
      <c r="AO1521" s="10"/>
      <c r="AP1521" s="10"/>
      <c r="AQ1521" s="10"/>
      <c r="AR1521" s="10"/>
      <c r="AS1521" s="10"/>
      <c r="AT1521" s="10"/>
      <c r="AU1521" s="10"/>
    </row>
    <row r="1522" spans="1:47" x14ac:dyDescent="0.2">
      <c r="A1522" s="125">
        <f t="shared" si="1671"/>
        <v>45486</v>
      </c>
      <c r="B1522" s="123">
        <f t="shared" si="1674"/>
        <v>354.15540761</v>
      </c>
      <c r="C1522" s="3">
        <f t="shared" si="1689"/>
        <v>348.65624675999999</v>
      </c>
      <c r="D1522" s="126">
        <f t="shared" si="1675"/>
        <v>1101.3889999999999</v>
      </c>
      <c r="E1522" s="175">
        <f>IF(DAY(A1521)=$A$7,VLOOKUP(A1521,[1]A!$A$15:$C$500,3),E1521)</f>
        <v>1110.8869999999999</v>
      </c>
      <c r="F1522" s="127">
        <f t="shared" si="1676"/>
        <v>45436</v>
      </c>
      <c r="G1522" s="122">
        <f t="shared" si="1677"/>
        <v>8.623656128761148E-3</v>
      </c>
      <c r="H1522" s="128">
        <f t="shared" si="1678"/>
        <v>20</v>
      </c>
      <c r="I1522" s="128">
        <f t="shared" si="1679"/>
        <v>30</v>
      </c>
      <c r="J1522" s="123">
        <f t="shared" si="1680"/>
        <v>1.0057408725480759</v>
      </c>
      <c r="K1522" s="123">
        <v>1</v>
      </c>
      <c r="L1522" s="123">
        <f t="shared" si="1681"/>
        <v>1.0057408699999999</v>
      </c>
      <c r="M1522" s="123">
        <f t="shared" si="1682"/>
        <v>350.65783693999998</v>
      </c>
      <c r="N1522" s="27">
        <f t="shared" si="1673"/>
        <v>0</v>
      </c>
      <c r="O1522" s="122">
        <f t="shared" si="1683"/>
        <v>0</v>
      </c>
      <c r="P1522" s="123">
        <f t="shared" si="1684"/>
        <v>0</v>
      </c>
      <c r="Q1522" s="122">
        <f t="shared" si="1672"/>
        <v>0.1956</v>
      </c>
      <c r="R1522" s="130">
        <f t="shared" si="1685"/>
        <v>1.009974312</v>
      </c>
      <c r="S1522" s="123">
        <f t="shared" si="1686"/>
        <v>3.49757067</v>
      </c>
      <c r="T1522" s="123">
        <f t="shared" si="1687"/>
        <v>0</v>
      </c>
      <c r="U1522" s="131" t="str">
        <f t="shared" si="1690"/>
        <v>J=</v>
      </c>
      <c r="V1522" s="140">
        <f t="shared" si="1688"/>
        <v>45496</v>
      </c>
      <c r="W1522" s="4"/>
      <c r="X1522" s="4"/>
      <c r="Y1522" s="4"/>
      <c r="AD1522" s="5"/>
      <c r="AI1522" s="10"/>
      <c r="AJ1522" s="10"/>
      <c r="AK1522" s="10"/>
      <c r="AL1522" s="10"/>
      <c r="AM1522" s="10"/>
      <c r="AN1522" s="10"/>
      <c r="AO1522" s="10"/>
      <c r="AP1522" s="10"/>
      <c r="AQ1522" s="10"/>
      <c r="AR1522" s="10"/>
      <c r="AS1522" s="10"/>
      <c r="AT1522" s="10"/>
      <c r="AU1522" s="10"/>
    </row>
    <row r="1523" spans="1:47" x14ac:dyDescent="0.2">
      <c r="A1523" s="125">
        <f t="shared" si="1671"/>
        <v>45487</v>
      </c>
      <c r="B1523" s="123">
        <f t="shared" si="1674"/>
        <v>354.43262871000002</v>
      </c>
      <c r="C1523" s="3">
        <f t="shared" si="1689"/>
        <v>348.65624675999999</v>
      </c>
      <c r="D1523" s="126">
        <f t="shared" si="1675"/>
        <v>1101.3889999999999</v>
      </c>
      <c r="E1523" s="175">
        <f>IF(DAY(A1522)=$A$7,VLOOKUP(A1522,[1]A!$A$15:$C$500,3),E1522)</f>
        <v>1110.8869999999999</v>
      </c>
      <c r="F1523" s="127">
        <f t="shared" si="1676"/>
        <v>45436</v>
      </c>
      <c r="G1523" s="122">
        <f t="shared" si="1677"/>
        <v>8.623656128761148E-3</v>
      </c>
      <c r="H1523" s="128">
        <f t="shared" si="1678"/>
        <v>21</v>
      </c>
      <c r="I1523" s="128">
        <f t="shared" si="1679"/>
        <v>30</v>
      </c>
      <c r="J1523" s="123">
        <f t="shared" si="1680"/>
        <v>1.0060287797445582</v>
      </c>
      <c r="K1523" s="123">
        <v>1</v>
      </c>
      <c r="L1523" s="123">
        <f t="shared" si="1681"/>
        <v>1.0060287699999999</v>
      </c>
      <c r="M1523" s="123">
        <f t="shared" si="1682"/>
        <v>350.75821508000001</v>
      </c>
      <c r="N1523" s="27">
        <f t="shared" si="1673"/>
        <v>0</v>
      </c>
      <c r="O1523" s="122">
        <f t="shared" si="1683"/>
        <v>0</v>
      </c>
      <c r="P1523" s="123">
        <f t="shared" si="1684"/>
        <v>0</v>
      </c>
      <c r="Q1523" s="122">
        <f t="shared" si="1672"/>
        <v>0.1956</v>
      </c>
      <c r="R1523" s="130">
        <f t="shared" si="1685"/>
        <v>1.010475631</v>
      </c>
      <c r="S1523" s="123">
        <f t="shared" si="1686"/>
        <v>3.6744136300000001</v>
      </c>
      <c r="T1523" s="123">
        <f t="shared" si="1687"/>
        <v>0</v>
      </c>
      <c r="U1523" s="131" t="str">
        <f t="shared" si="1690"/>
        <v>J=</v>
      </c>
      <c r="V1523" s="140">
        <f t="shared" si="1688"/>
        <v>45496</v>
      </c>
      <c r="W1523" s="4"/>
      <c r="X1523" s="4"/>
      <c r="Y1523" s="4"/>
      <c r="AD1523" s="5"/>
      <c r="AI1523" s="10"/>
      <c r="AJ1523" s="10"/>
      <c r="AK1523" s="10"/>
      <c r="AL1523" s="10"/>
      <c r="AM1523" s="10"/>
      <c r="AN1523" s="10"/>
      <c r="AO1523" s="10"/>
      <c r="AP1523" s="10"/>
      <c r="AQ1523" s="10"/>
      <c r="AR1523" s="10"/>
      <c r="AS1523" s="10"/>
      <c r="AT1523" s="10"/>
      <c r="AU1523" s="10"/>
    </row>
    <row r="1524" spans="1:47" x14ac:dyDescent="0.2">
      <c r="A1524" s="125">
        <f t="shared" si="1671"/>
        <v>45488</v>
      </c>
      <c r="B1524" s="123">
        <f t="shared" si="1674"/>
        <v>354.71006953</v>
      </c>
      <c r="C1524" s="3">
        <f t="shared" si="1689"/>
        <v>348.65624675999999</v>
      </c>
      <c r="D1524" s="126">
        <f t="shared" si="1675"/>
        <v>1101.3889999999999</v>
      </c>
      <c r="E1524" s="175">
        <f>IF(DAY(A1523)=$A$7,VLOOKUP(A1523,[1]A!$A$15:$C$500,3),E1523)</f>
        <v>1110.8869999999999</v>
      </c>
      <c r="F1524" s="127">
        <f t="shared" si="1676"/>
        <v>45436</v>
      </c>
      <c r="G1524" s="122">
        <f t="shared" si="1677"/>
        <v>8.623656128761148E-3</v>
      </c>
      <c r="H1524" s="128">
        <f t="shared" si="1678"/>
        <v>22</v>
      </c>
      <c r="I1524" s="128">
        <f t="shared" si="1679"/>
        <v>30</v>
      </c>
      <c r="J1524" s="123">
        <f t="shared" si="1680"/>
        <v>1.0063167693584465</v>
      </c>
      <c r="K1524" s="123">
        <v>1</v>
      </c>
      <c r="L1524" s="123">
        <f t="shared" si="1681"/>
        <v>1.00631676</v>
      </c>
      <c r="M1524" s="123">
        <f t="shared" si="1682"/>
        <v>350.85862458999998</v>
      </c>
      <c r="N1524" s="27">
        <f t="shared" si="1673"/>
        <v>0</v>
      </c>
      <c r="O1524" s="122">
        <f t="shared" si="1683"/>
        <v>0</v>
      </c>
      <c r="P1524" s="123">
        <f t="shared" si="1684"/>
        <v>0</v>
      </c>
      <c r="Q1524" s="122">
        <f t="shared" si="1672"/>
        <v>0.1956</v>
      </c>
      <c r="R1524" s="130">
        <f t="shared" si="1685"/>
        <v>1.010977199</v>
      </c>
      <c r="S1524" s="123">
        <f t="shared" si="1686"/>
        <v>3.8514449399999999</v>
      </c>
      <c r="T1524" s="123">
        <f t="shared" si="1687"/>
        <v>0</v>
      </c>
      <c r="U1524" s="131" t="str">
        <f t="shared" si="1690"/>
        <v>J=</v>
      </c>
      <c r="V1524" s="140">
        <f t="shared" si="1688"/>
        <v>45496</v>
      </c>
      <c r="W1524" s="4"/>
      <c r="X1524" s="4"/>
      <c r="Y1524" s="4"/>
      <c r="AD1524" s="5"/>
      <c r="AI1524" s="10"/>
      <c r="AJ1524" s="10"/>
      <c r="AK1524" s="10"/>
      <c r="AL1524" s="10"/>
      <c r="AM1524" s="10"/>
      <c r="AN1524" s="10"/>
      <c r="AO1524" s="10"/>
      <c r="AP1524" s="10"/>
      <c r="AQ1524" s="10"/>
      <c r="AR1524" s="10"/>
      <c r="AS1524" s="10"/>
      <c r="AT1524" s="10"/>
      <c r="AU1524" s="10"/>
    </row>
    <row r="1525" spans="1:47" x14ac:dyDescent="0.2">
      <c r="A1525" s="125">
        <f t="shared" si="1671"/>
        <v>45489</v>
      </c>
      <c r="B1525" s="123">
        <f t="shared" si="1674"/>
        <v>354.98773019999999</v>
      </c>
      <c r="C1525" s="3">
        <f t="shared" si="1689"/>
        <v>348.65624675999999</v>
      </c>
      <c r="D1525" s="126">
        <f t="shared" si="1675"/>
        <v>1101.3889999999999</v>
      </c>
      <c r="E1525" s="175">
        <f>IF(DAY(A1524)=$A$7,VLOOKUP(A1524,[1]A!$A$15:$C$500,3),E1524)</f>
        <v>1110.8869999999999</v>
      </c>
      <c r="F1525" s="127">
        <f t="shared" si="1676"/>
        <v>45436</v>
      </c>
      <c r="G1525" s="122">
        <f t="shared" si="1677"/>
        <v>8.623656128761148E-3</v>
      </c>
      <c r="H1525" s="128">
        <f t="shared" si="1678"/>
        <v>23</v>
      </c>
      <c r="I1525" s="128">
        <f t="shared" si="1679"/>
        <v>30</v>
      </c>
      <c r="J1525" s="123">
        <f t="shared" si="1680"/>
        <v>1.006604841413334</v>
      </c>
      <c r="K1525" s="123">
        <v>1</v>
      </c>
      <c r="L1525" s="123">
        <f t="shared" si="1681"/>
        <v>1.0066048400000001</v>
      </c>
      <c r="M1525" s="123">
        <f t="shared" si="1682"/>
        <v>350.95906547999999</v>
      </c>
      <c r="N1525" s="27">
        <f t="shared" si="1673"/>
        <v>0</v>
      </c>
      <c r="O1525" s="122">
        <f t="shared" si="1683"/>
        <v>0</v>
      </c>
      <c r="P1525" s="123">
        <f t="shared" si="1684"/>
        <v>0</v>
      </c>
      <c r="Q1525" s="122">
        <f t="shared" si="1672"/>
        <v>0.1956</v>
      </c>
      <c r="R1525" s="130">
        <f t="shared" si="1685"/>
        <v>1.011479016</v>
      </c>
      <c r="S1525" s="123">
        <f t="shared" si="1686"/>
        <v>4.0286647200000001</v>
      </c>
      <c r="T1525" s="123">
        <f t="shared" si="1687"/>
        <v>0</v>
      </c>
      <c r="U1525" s="131" t="str">
        <f t="shared" si="1690"/>
        <v>J=</v>
      </c>
      <c r="V1525" s="140">
        <f t="shared" si="1688"/>
        <v>45496</v>
      </c>
      <c r="W1525" s="4"/>
      <c r="X1525" s="4"/>
      <c r="Y1525" s="4"/>
      <c r="AD1525" s="5"/>
      <c r="AI1525" s="10"/>
      <c r="AJ1525" s="10"/>
      <c r="AK1525" s="10"/>
      <c r="AL1525" s="10"/>
      <c r="AM1525" s="10"/>
      <c r="AN1525" s="10"/>
      <c r="AO1525" s="10"/>
      <c r="AP1525" s="10"/>
      <c r="AQ1525" s="10"/>
      <c r="AR1525" s="10"/>
      <c r="AS1525" s="10"/>
      <c r="AT1525" s="10"/>
      <c r="AU1525" s="10"/>
    </row>
    <row r="1526" spans="1:47" ht="15" x14ac:dyDescent="0.2">
      <c r="A1526" s="125">
        <f t="shared" si="1671"/>
        <v>45490</v>
      </c>
      <c r="B1526" s="123">
        <f t="shared" si="1674"/>
        <v>355.26560380000001</v>
      </c>
      <c r="C1526" s="3">
        <f t="shared" si="1689"/>
        <v>348.65624675999999</v>
      </c>
      <c r="D1526" s="126">
        <f t="shared" si="1675"/>
        <v>1101.3889999999999</v>
      </c>
      <c r="E1526" s="175">
        <f>IF(DAY(A1525)=$A$7,VLOOKUP(A1525,[1]A!$A$15:$C$500,3),E1525)</f>
        <v>1110.8869999999999</v>
      </c>
      <c r="F1526" s="127">
        <f t="shared" si="1676"/>
        <v>45436</v>
      </c>
      <c r="G1526" s="122">
        <f t="shared" si="1677"/>
        <v>8.623656128761148E-3</v>
      </c>
      <c r="H1526" s="128">
        <f t="shared" si="1678"/>
        <v>24</v>
      </c>
      <c r="I1526" s="128">
        <f t="shared" si="1679"/>
        <v>30</v>
      </c>
      <c r="J1526" s="123">
        <f t="shared" si="1680"/>
        <v>1.0068929959328203</v>
      </c>
      <c r="K1526" s="123">
        <v>1</v>
      </c>
      <c r="L1526" s="123">
        <f t="shared" si="1681"/>
        <v>1.0068929900000001</v>
      </c>
      <c r="M1526" s="123">
        <f t="shared" si="1682"/>
        <v>351.05953077999999</v>
      </c>
      <c r="N1526" s="27">
        <f t="shared" si="1673"/>
        <v>0</v>
      </c>
      <c r="O1526" s="122">
        <f t="shared" si="1683"/>
        <v>0</v>
      </c>
      <c r="P1526" s="123">
        <f t="shared" si="1684"/>
        <v>0</v>
      </c>
      <c r="Q1526" s="122">
        <f t="shared" si="1672"/>
        <v>0.1956</v>
      </c>
      <c r="R1526" s="130">
        <f t="shared" si="1685"/>
        <v>1.0119810819999999</v>
      </c>
      <c r="S1526" s="123">
        <f t="shared" si="1686"/>
        <v>4.2060730199999998</v>
      </c>
      <c r="T1526" s="123">
        <f t="shared" si="1687"/>
        <v>0</v>
      </c>
      <c r="U1526" s="131" t="str">
        <f t="shared" si="1690"/>
        <v>J=</v>
      </c>
      <c r="V1526" s="140">
        <f t="shared" si="1688"/>
        <v>45496</v>
      </c>
      <c r="W1526" s="203" t="s">
        <v>98</v>
      </c>
      <c r="X1526" s="203" t="s">
        <v>91</v>
      </c>
      <c r="Y1526" s="4"/>
      <c r="AD1526" s="5"/>
      <c r="AI1526" s="10"/>
      <c r="AJ1526" s="10"/>
      <c r="AK1526" s="10"/>
      <c r="AL1526" s="10"/>
      <c r="AM1526" s="10"/>
      <c r="AN1526" s="10"/>
      <c r="AO1526" s="10"/>
      <c r="AP1526" s="10"/>
      <c r="AQ1526" s="10"/>
      <c r="AR1526" s="10"/>
      <c r="AS1526" s="10"/>
      <c r="AT1526" s="10"/>
      <c r="AU1526" s="10"/>
    </row>
    <row r="1527" spans="1:47" ht="15.75" x14ac:dyDescent="0.25">
      <c r="A1527" s="142">
        <f t="shared" si="1671"/>
        <v>45491</v>
      </c>
      <c r="B1527" s="143">
        <f t="shared" si="1674"/>
        <v>355.54369747999999</v>
      </c>
      <c r="C1527" s="143">
        <f t="shared" si="1689"/>
        <v>348.65624675999999</v>
      </c>
      <c r="D1527" s="144">
        <f t="shared" si="1675"/>
        <v>1101.3889999999999</v>
      </c>
      <c r="E1527" s="207">
        <f>IF(DAY(A1526)=$A$7,VLOOKUP(A1526,[1]A!$A$15:$C$500,3),E1526)</f>
        <v>1110.8869999999999</v>
      </c>
      <c r="F1527" s="145">
        <f t="shared" si="1676"/>
        <v>45436</v>
      </c>
      <c r="G1527" s="146">
        <f t="shared" si="1677"/>
        <v>8.623656128761148E-3</v>
      </c>
      <c r="H1527" s="147">
        <f t="shared" si="1678"/>
        <v>25</v>
      </c>
      <c r="I1527" s="147">
        <f t="shared" si="1679"/>
        <v>30</v>
      </c>
      <c r="J1527" s="143">
        <f t="shared" si="1680"/>
        <v>1.0071812329405123</v>
      </c>
      <c r="K1527" s="143">
        <v>1</v>
      </c>
      <c r="L1527" s="143">
        <f t="shared" si="1681"/>
        <v>1.00718123</v>
      </c>
      <c r="M1527" s="143">
        <f t="shared" si="1682"/>
        <v>351.16002744999997</v>
      </c>
      <c r="N1527" s="208">
        <f t="shared" si="1673"/>
        <v>0</v>
      </c>
      <c r="O1527" s="146">
        <v>1</v>
      </c>
      <c r="P1527" s="143">
        <f t="shared" si="1684"/>
        <v>351.16002744999997</v>
      </c>
      <c r="Q1527" s="146">
        <f t="shared" si="1672"/>
        <v>0.1956</v>
      </c>
      <c r="R1527" s="148">
        <f t="shared" si="1685"/>
        <v>1.012483397</v>
      </c>
      <c r="S1527" s="143">
        <f t="shared" si="1686"/>
        <v>4.3836700300000002</v>
      </c>
      <c r="T1527" s="143">
        <f t="shared" si="1687"/>
        <v>0</v>
      </c>
      <c r="U1527" s="149" t="str">
        <f t="shared" si="1690"/>
        <v>J=</v>
      </c>
      <c r="V1527" s="150">
        <f t="shared" si="1688"/>
        <v>45496</v>
      </c>
      <c r="W1527" s="177">
        <f>TRUNC(0.01*(A1527-A1502)/30*B1527,8)</f>
        <v>2.9628641400000002</v>
      </c>
      <c r="X1527" s="205">
        <v>0.55176223999999996</v>
      </c>
      <c r="Y1527" s="4"/>
      <c r="AD1527" s="5"/>
      <c r="AI1527" s="10"/>
      <c r="AJ1527" s="10"/>
      <c r="AK1527" s="10"/>
      <c r="AL1527" s="10"/>
      <c r="AM1527" s="10"/>
      <c r="AN1527" s="10"/>
      <c r="AO1527" s="10"/>
      <c r="AP1527" s="10"/>
      <c r="AQ1527" s="10"/>
      <c r="AR1527" s="10"/>
      <c r="AS1527" s="10"/>
      <c r="AT1527" s="10"/>
      <c r="AU1527" s="10"/>
    </row>
    <row r="1528" spans="1:47" x14ac:dyDescent="0.2">
      <c r="A1528" s="125">
        <f t="shared" si="1671"/>
        <v>45492</v>
      </c>
      <c r="B1528" s="123">
        <f t="shared" si="1674"/>
        <v>355.82200783999997</v>
      </c>
      <c r="C1528" s="3">
        <f t="shared" si="1689"/>
        <v>348.65624675999999</v>
      </c>
      <c r="D1528" s="126">
        <f t="shared" si="1675"/>
        <v>1101.3889999999999</v>
      </c>
      <c r="E1528" s="175">
        <f>IF(DAY(A1527)=$A$7,VLOOKUP(A1527,[1]A!$A$15:$C$500,3),E1527)</f>
        <v>1110.8869999999999</v>
      </c>
      <c r="F1528" s="127">
        <f t="shared" si="1676"/>
        <v>45436</v>
      </c>
      <c r="G1528" s="122">
        <f t="shared" si="1677"/>
        <v>8.623656128761148E-3</v>
      </c>
      <c r="H1528" s="128">
        <f t="shared" si="1678"/>
        <v>26</v>
      </c>
      <c r="I1528" s="128">
        <f t="shared" si="1679"/>
        <v>30</v>
      </c>
      <c r="J1528" s="123">
        <f t="shared" si="1680"/>
        <v>1.0074695524600232</v>
      </c>
      <c r="K1528" s="123">
        <v>1</v>
      </c>
      <c r="L1528" s="123">
        <f t="shared" si="1681"/>
        <v>1.0074695499999999</v>
      </c>
      <c r="M1528" s="123">
        <f t="shared" si="1682"/>
        <v>351.26055201999998</v>
      </c>
      <c r="N1528" s="27">
        <f t="shared" si="1673"/>
        <v>0</v>
      </c>
      <c r="O1528" s="122">
        <f t="shared" si="1683"/>
        <v>0</v>
      </c>
      <c r="P1528" s="123">
        <f t="shared" si="1684"/>
        <v>0</v>
      </c>
      <c r="Q1528" s="122">
        <f t="shared" si="1672"/>
        <v>0.1956</v>
      </c>
      <c r="R1528" s="130">
        <f t="shared" si="1685"/>
        <v>1.012985961</v>
      </c>
      <c r="S1528" s="123">
        <f t="shared" si="1686"/>
        <v>4.5614558199999999</v>
      </c>
      <c r="T1528" s="123">
        <f t="shared" si="1687"/>
        <v>0</v>
      </c>
      <c r="U1528" s="131" t="str">
        <f t="shared" si="1690"/>
        <v>J=</v>
      </c>
      <c r="V1528" s="140">
        <f t="shared" si="1688"/>
        <v>45496</v>
      </c>
      <c r="W1528" s="4"/>
      <c r="X1528" s="4"/>
      <c r="Y1528" s="4"/>
      <c r="AD1528" s="5"/>
      <c r="AI1528" s="10"/>
      <c r="AJ1528" s="10"/>
      <c r="AK1528" s="10"/>
      <c r="AL1528" s="10"/>
      <c r="AM1528" s="10"/>
      <c r="AN1528" s="10"/>
      <c r="AO1528" s="10"/>
      <c r="AP1528" s="10"/>
      <c r="AQ1528" s="10"/>
      <c r="AR1528" s="10"/>
      <c r="AS1528" s="10"/>
      <c r="AT1528" s="10"/>
      <c r="AU1528" s="10"/>
    </row>
    <row r="1529" spans="1:47" x14ac:dyDescent="0.2">
      <c r="A1529" s="125">
        <f t="shared" si="1671"/>
        <v>45493</v>
      </c>
      <c r="B1529" s="123">
        <f t="shared" si="1674"/>
        <v>356.10053535999998</v>
      </c>
      <c r="C1529" s="3">
        <f t="shared" si="1689"/>
        <v>348.65624675999999</v>
      </c>
      <c r="D1529" s="126">
        <f t="shared" si="1675"/>
        <v>1101.3889999999999</v>
      </c>
      <c r="E1529" s="175">
        <f>IF(DAY(A1528)=$A$7,VLOOKUP(A1528,[1]A!$A$15:$C$500,3),E1528)</f>
        <v>1110.8869999999999</v>
      </c>
      <c r="F1529" s="127">
        <f t="shared" si="1676"/>
        <v>45436</v>
      </c>
      <c r="G1529" s="122">
        <f t="shared" si="1677"/>
        <v>8.623656128761148E-3</v>
      </c>
      <c r="H1529" s="128">
        <f t="shared" si="1678"/>
        <v>27</v>
      </c>
      <c r="I1529" s="128">
        <f t="shared" si="1679"/>
        <v>30</v>
      </c>
      <c r="J1529" s="123">
        <f t="shared" si="1680"/>
        <v>1.0077579545149733</v>
      </c>
      <c r="K1529" s="123">
        <v>1</v>
      </c>
      <c r="L1529" s="123">
        <f t="shared" si="1681"/>
        <v>1.00775795</v>
      </c>
      <c r="M1529" s="123">
        <f t="shared" si="1682"/>
        <v>351.36110447999999</v>
      </c>
      <c r="N1529" s="27">
        <f t="shared" si="1673"/>
        <v>0</v>
      </c>
      <c r="O1529" s="122">
        <f t="shared" si="1683"/>
        <v>0</v>
      </c>
      <c r="P1529" s="123">
        <f t="shared" si="1684"/>
        <v>0</v>
      </c>
      <c r="Q1529" s="122">
        <f t="shared" si="1672"/>
        <v>0.1956</v>
      </c>
      <c r="R1529" s="130">
        <f t="shared" si="1685"/>
        <v>1.0134887749999999</v>
      </c>
      <c r="S1529" s="123">
        <f t="shared" si="1686"/>
        <v>4.7394308799999996</v>
      </c>
      <c r="T1529" s="123">
        <f t="shared" si="1687"/>
        <v>0</v>
      </c>
      <c r="U1529" s="131" t="str">
        <f t="shared" si="1690"/>
        <v>J=</v>
      </c>
      <c r="V1529" s="140">
        <f t="shared" si="1688"/>
        <v>45496</v>
      </c>
      <c r="W1529" s="4"/>
      <c r="X1529" s="4"/>
      <c r="Y1529" s="4"/>
      <c r="AD1529" s="5"/>
      <c r="AI1529" s="10"/>
      <c r="AJ1529" s="10"/>
      <c r="AK1529" s="10"/>
      <c r="AL1529" s="10"/>
      <c r="AM1529" s="10"/>
      <c r="AN1529" s="10"/>
      <c r="AO1529" s="10"/>
      <c r="AP1529" s="10"/>
      <c r="AQ1529" s="10"/>
      <c r="AR1529" s="10"/>
      <c r="AS1529" s="10"/>
      <c r="AT1529" s="10"/>
      <c r="AU1529" s="10"/>
    </row>
    <row r="1530" spans="1:47" x14ac:dyDescent="0.2">
      <c r="A1530" s="125">
        <f t="shared" si="1671"/>
        <v>45494</v>
      </c>
      <c r="B1530" s="123">
        <f t="shared" si="1674"/>
        <v>356.37927979</v>
      </c>
      <c r="C1530" s="3">
        <f t="shared" si="1689"/>
        <v>348.65624675999999</v>
      </c>
      <c r="D1530" s="126">
        <f t="shared" si="1675"/>
        <v>1101.3889999999999</v>
      </c>
      <c r="E1530" s="175">
        <f>IF(DAY(A1529)=$A$7,VLOOKUP(A1529,[1]A!$A$15:$C$500,3),E1529)</f>
        <v>1110.8869999999999</v>
      </c>
      <c r="F1530" s="127">
        <f t="shared" si="1676"/>
        <v>45436</v>
      </c>
      <c r="G1530" s="122">
        <f t="shared" si="1677"/>
        <v>8.623656128761148E-3</v>
      </c>
      <c r="H1530" s="128">
        <f t="shared" si="1678"/>
        <v>28</v>
      </c>
      <c r="I1530" s="128">
        <f t="shared" si="1679"/>
        <v>30</v>
      </c>
      <c r="J1530" s="123">
        <f t="shared" si="1680"/>
        <v>1.0080464391289894</v>
      </c>
      <c r="K1530" s="123">
        <v>1</v>
      </c>
      <c r="L1530" s="123">
        <f t="shared" si="1681"/>
        <v>1.00804643</v>
      </c>
      <c r="M1530" s="123">
        <f t="shared" si="1682"/>
        <v>351.46168483999998</v>
      </c>
      <c r="N1530" s="27">
        <f t="shared" si="1673"/>
        <v>0</v>
      </c>
      <c r="O1530" s="122">
        <f t="shared" si="1683"/>
        <v>0</v>
      </c>
      <c r="P1530" s="123">
        <f t="shared" si="1684"/>
        <v>0</v>
      </c>
      <c r="Q1530" s="122">
        <f t="shared" si="1672"/>
        <v>0.1956</v>
      </c>
      <c r="R1530" s="130">
        <f t="shared" si="1685"/>
        <v>1.0139918379999999</v>
      </c>
      <c r="S1530" s="123">
        <f t="shared" si="1686"/>
        <v>4.9175949499999998</v>
      </c>
      <c r="T1530" s="123">
        <f t="shared" si="1687"/>
        <v>0</v>
      </c>
      <c r="U1530" s="131" t="str">
        <f t="shared" si="1690"/>
        <v>J=</v>
      </c>
      <c r="V1530" s="140">
        <f t="shared" si="1688"/>
        <v>45496</v>
      </c>
      <c r="W1530" s="4"/>
      <c r="X1530" s="4"/>
      <c r="Y1530" s="4"/>
      <c r="AD1530" s="5"/>
      <c r="AI1530" s="10"/>
      <c r="AJ1530" s="10"/>
      <c r="AK1530" s="10"/>
      <c r="AL1530" s="10"/>
      <c r="AM1530" s="10"/>
      <c r="AN1530" s="10"/>
      <c r="AO1530" s="10"/>
      <c r="AP1530" s="10"/>
      <c r="AQ1530" s="10"/>
      <c r="AR1530" s="10"/>
      <c r="AS1530" s="10"/>
      <c r="AT1530" s="10"/>
      <c r="AU1530" s="10"/>
    </row>
    <row r="1531" spans="1:47" ht="15" x14ac:dyDescent="0.2">
      <c r="A1531" s="125">
        <f t="shared" si="1671"/>
        <v>45495</v>
      </c>
      <c r="B1531" s="123">
        <f t="shared" si="1674"/>
        <v>356.65824549000001</v>
      </c>
      <c r="C1531" s="3">
        <f t="shared" si="1689"/>
        <v>348.65624675999999</v>
      </c>
      <c r="D1531" s="126">
        <f t="shared" si="1675"/>
        <v>1101.3889999999999</v>
      </c>
      <c r="E1531" s="175">
        <f>IF(DAY(A1530)=$A$7,VLOOKUP(A1530,[1]A!$A$15:$C$500,3),E1530)</f>
        <v>1110.8869999999999</v>
      </c>
      <c r="F1531" s="127">
        <f t="shared" si="1676"/>
        <v>45436</v>
      </c>
      <c r="G1531" s="122">
        <f t="shared" si="1677"/>
        <v>8.623656128761148E-3</v>
      </c>
      <c r="H1531" s="128">
        <f t="shared" si="1678"/>
        <v>29</v>
      </c>
      <c r="I1531" s="128">
        <f t="shared" si="1679"/>
        <v>30</v>
      </c>
      <c r="J1531" s="123">
        <f t="shared" si="1680"/>
        <v>1.0083350063257053</v>
      </c>
      <c r="K1531" s="123">
        <v>1</v>
      </c>
      <c r="L1531" s="123">
        <f t="shared" si="1681"/>
        <v>1.008335</v>
      </c>
      <c r="M1531" s="123">
        <f t="shared" si="1682"/>
        <v>351.56229657</v>
      </c>
      <c r="N1531" s="27">
        <f t="shared" si="1673"/>
        <v>0</v>
      </c>
      <c r="O1531" s="122">
        <f t="shared" si="1683"/>
        <v>0</v>
      </c>
      <c r="P1531" s="123">
        <f t="shared" si="1684"/>
        <v>0</v>
      </c>
      <c r="Q1531" s="122">
        <f t="shared" si="1672"/>
        <v>0.1956</v>
      </c>
      <c r="R1531" s="130">
        <f t="shared" si="1685"/>
        <v>1.0144951520000001</v>
      </c>
      <c r="S1531" s="123">
        <f t="shared" si="1686"/>
        <v>5.0959489199999997</v>
      </c>
      <c r="T1531" s="123">
        <f t="shared" si="1687"/>
        <v>0</v>
      </c>
      <c r="U1531" s="131" t="str">
        <f t="shared" si="1690"/>
        <v>J=</v>
      </c>
      <c r="V1531" s="140">
        <f t="shared" si="1688"/>
        <v>45496</v>
      </c>
      <c r="W1531" s="203" t="s">
        <v>98</v>
      </c>
      <c r="X1531" s="203" t="s">
        <v>91</v>
      </c>
      <c r="Y1531" s="4"/>
      <c r="AD1531" s="5"/>
      <c r="AI1531" s="10"/>
      <c r="AJ1531" s="10"/>
      <c r="AK1531" s="10"/>
      <c r="AL1531" s="10"/>
      <c r="AM1531" s="10"/>
      <c r="AN1531" s="10"/>
      <c r="AO1531" s="10"/>
      <c r="AP1531" s="10"/>
      <c r="AQ1531" s="10"/>
      <c r="AR1531" s="10"/>
      <c r="AS1531" s="10"/>
      <c r="AT1531" s="10"/>
      <c r="AU1531" s="10"/>
    </row>
    <row r="1532" spans="1:47" ht="15" x14ac:dyDescent="0.25">
      <c r="A1532" s="125">
        <f t="shared" si="1671"/>
        <v>45496</v>
      </c>
      <c r="B1532" s="123">
        <f t="shared" si="1674"/>
        <v>356.93742800000001</v>
      </c>
      <c r="C1532" s="3">
        <f t="shared" si="1689"/>
        <v>348.65624675999999</v>
      </c>
      <c r="D1532" s="126">
        <f t="shared" si="1675"/>
        <v>1101.3889999999999</v>
      </c>
      <c r="E1532" s="175">
        <f>IF(DAY(A1531)=$A$7,VLOOKUP(A1531,[1]A!$A$15:$C$500,3),E1531)</f>
        <v>1110.8869999999999</v>
      </c>
      <c r="F1532" s="127">
        <f t="shared" si="1676"/>
        <v>45436</v>
      </c>
      <c r="G1532" s="122">
        <f t="shared" si="1677"/>
        <v>8.623656128761148E-3</v>
      </c>
      <c r="H1532" s="128">
        <f t="shared" si="1678"/>
        <v>30</v>
      </c>
      <c r="I1532" s="128">
        <f t="shared" si="1679"/>
        <v>30</v>
      </c>
      <c r="J1532" s="123">
        <f t="shared" si="1680"/>
        <v>1.0086236561287611</v>
      </c>
      <c r="K1532" s="123">
        <v>1</v>
      </c>
      <c r="L1532" s="123">
        <f t="shared" si="1681"/>
        <v>1.0086236500000001</v>
      </c>
      <c r="M1532" s="123">
        <f t="shared" si="1682"/>
        <v>351.66293619999999</v>
      </c>
      <c r="N1532" s="27">
        <f t="shared" si="1673"/>
        <v>50</v>
      </c>
      <c r="O1532" s="122">
        <f t="shared" si="1683"/>
        <v>0.01</v>
      </c>
      <c r="P1532" s="123">
        <f t="shared" si="1684"/>
        <v>3.51662936</v>
      </c>
      <c r="Q1532" s="122">
        <f t="shared" si="1672"/>
        <v>0.1956</v>
      </c>
      <c r="R1532" s="130">
        <f t="shared" si="1685"/>
        <v>1.0149987140000001</v>
      </c>
      <c r="S1532" s="123">
        <f t="shared" si="1686"/>
        <v>5.2744917999999998</v>
      </c>
      <c r="T1532" s="123">
        <f t="shared" si="1687"/>
        <v>8.7911211599999994</v>
      </c>
      <c r="U1532" s="131" t="str">
        <f t="shared" si="1690"/>
        <v>J=</v>
      </c>
      <c r="V1532" s="140">
        <f t="shared" si="1688"/>
        <v>45496</v>
      </c>
      <c r="W1532" s="177">
        <f>TRUNC(0.01*B1532,8)</f>
        <v>3.5693742799999999</v>
      </c>
      <c r="X1532" s="205">
        <v>0.69584321999999998</v>
      </c>
      <c r="Y1532" s="4"/>
      <c r="AD1532" s="5"/>
      <c r="AI1532" s="10"/>
      <c r="AJ1532" s="10"/>
      <c r="AK1532" s="10"/>
      <c r="AL1532" s="10"/>
      <c r="AM1532" s="10"/>
      <c r="AN1532" s="10"/>
      <c r="AO1532" s="10"/>
      <c r="AP1532" s="10"/>
      <c r="AQ1532" s="10"/>
      <c r="AR1532" s="10"/>
      <c r="AS1532" s="10"/>
      <c r="AT1532" s="10"/>
      <c r="AU1532" s="10"/>
    </row>
    <row r="1533" spans="1:47" x14ac:dyDescent="0.2">
      <c r="A1533" s="125">
        <f t="shared" si="1671"/>
        <v>45497</v>
      </c>
      <c r="B1533" s="123">
        <f t="shared" si="1674"/>
        <v>348.41002942</v>
      </c>
      <c r="C1533" s="3">
        <f t="shared" si="1689"/>
        <v>348.14630683999997</v>
      </c>
      <c r="D1533" s="126">
        <f t="shared" si="1675"/>
        <v>1101.3889999999999</v>
      </c>
      <c r="E1533" s="175">
        <f>IF(DAY(A1532)=$A$7,VLOOKUP(A1532,[1]A!$A$15:$C$500,3),E1532)</f>
        <v>1110.8869999999999</v>
      </c>
      <c r="F1533" s="127">
        <f t="shared" si="1676"/>
        <v>45436</v>
      </c>
      <c r="G1533" s="122">
        <f t="shared" si="1677"/>
        <v>8.623656128761148E-3</v>
      </c>
      <c r="H1533" s="128">
        <f t="shared" si="1678"/>
        <v>1</v>
      </c>
      <c r="I1533" s="128">
        <f t="shared" si="1679"/>
        <v>31</v>
      </c>
      <c r="J1533" s="123">
        <f t="shared" si="1680"/>
        <v>1.0002770281976832</v>
      </c>
      <c r="K1533" s="123">
        <v>1</v>
      </c>
      <c r="L1533" s="123">
        <f t="shared" si="1681"/>
        <v>1.00027702</v>
      </c>
      <c r="M1533" s="123">
        <f t="shared" si="1682"/>
        <v>348.24275032000003</v>
      </c>
      <c r="N1533" s="27">
        <f t="shared" si="1673"/>
        <v>0</v>
      </c>
      <c r="O1533" s="122">
        <f t="shared" si="1683"/>
        <v>0</v>
      </c>
      <c r="P1533" s="123">
        <f t="shared" si="1684"/>
        <v>0</v>
      </c>
      <c r="Q1533" s="122">
        <f t="shared" si="1672"/>
        <v>0.1956</v>
      </c>
      <c r="R1533" s="130">
        <f t="shared" si="1685"/>
        <v>1.0004803520000001</v>
      </c>
      <c r="S1533" s="123">
        <f t="shared" si="1686"/>
        <v>0.16727909999999999</v>
      </c>
      <c r="T1533" s="123">
        <f t="shared" si="1687"/>
        <v>0</v>
      </c>
      <c r="U1533" s="131" t="str">
        <f t="shared" si="1690"/>
        <v>J=</v>
      </c>
      <c r="V1533" s="140">
        <f t="shared" si="1688"/>
        <v>45527</v>
      </c>
      <c r="W1533" s="4"/>
      <c r="X1533" s="4"/>
      <c r="Y1533" s="4"/>
      <c r="AD1533" s="5"/>
      <c r="AI1533" s="10"/>
      <c r="AJ1533" s="10"/>
      <c r="AK1533" s="10"/>
      <c r="AL1533" s="10"/>
      <c r="AM1533" s="10"/>
      <c r="AN1533" s="10"/>
      <c r="AO1533" s="10"/>
      <c r="AP1533" s="10"/>
      <c r="AQ1533" s="10"/>
      <c r="AR1533" s="10"/>
      <c r="AS1533" s="10"/>
      <c r="AT1533" s="10"/>
      <c r="AU1533" s="10"/>
    </row>
    <row r="1534" spans="1:47" x14ac:dyDescent="0.2">
      <c r="A1534" s="125">
        <f t="shared" si="1671"/>
        <v>45498</v>
      </c>
      <c r="B1534" s="123">
        <f t="shared" si="1674"/>
        <v>348.67395650000003</v>
      </c>
      <c r="C1534" s="3">
        <f t="shared" si="1689"/>
        <v>348.14630683999997</v>
      </c>
      <c r="D1534" s="126">
        <f t="shared" si="1675"/>
        <v>1101.3889999999999</v>
      </c>
      <c r="E1534" s="175">
        <f>IF(DAY(A1533)=$A$7,VLOOKUP(A1533,[1]A!$A$15:$C$500,3),E1533)</f>
        <v>1110.8869999999999</v>
      </c>
      <c r="F1534" s="127">
        <f t="shared" si="1676"/>
        <v>45436</v>
      </c>
      <c r="G1534" s="122">
        <f t="shared" si="1677"/>
        <v>8.623656128761148E-3</v>
      </c>
      <c r="H1534" s="128">
        <f t="shared" si="1678"/>
        <v>2</v>
      </c>
      <c r="I1534" s="128">
        <f t="shared" si="1679"/>
        <v>31</v>
      </c>
      <c r="J1534" s="123">
        <f t="shared" si="1680"/>
        <v>1.0005541331399888</v>
      </c>
      <c r="K1534" s="123">
        <v>1</v>
      </c>
      <c r="L1534" s="123">
        <f t="shared" si="1681"/>
        <v>1.00055413</v>
      </c>
      <c r="M1534" s="123">
        <f t="shared" si="1682"/>
        <v>348.33922515</v>
      </c>
      <c r="N1534" s="27">
        <f t="shared" si="1673"/>
        <v>0</v>
      </c>
      <c r="O1534" s="122">
        <f t="shared" si="1683"/>
        <v>0</v>
      </c>
      <c r="P1534" s="123">
        <f t="shared" si="1684"/>
        <v>0</v>
      </c>
      <c r="Q1534" s="122">
        <f t="shared" si="1672"/>
        <v>0.1956</v>
      </c>
      <c r="R1534" s="130">
        <f t="shared" si="1685"/>
        <v>1.0009609349999999</v>
      </c>
      <c r="S1534" s="123">
        <f t="shared" si="1686"/>
        <v>0.33473134999999998</v>
      </c>
      <c r="T1534" s="123">
        <f t="shared" si="1687"/>
        <v>0</v>
      </c>
      <c r="U1534" s="131" t="str">
        <f t="shared" si="1690"/>
        <v>J=</v>
      </c>
      <c r="V1534" s="140">
        <f t="shared" si="1688"/>
        <v>45527</v>
      </c>
      <c r="W1534" s="4"/>
      <c r="X1534" s="4"/>
      <c r="Y1534" s="4"/>
      <c r="AD1534" s="5"/>
      <c r="AI1534" s="10"/>
      <c r="AJ1534" s="10"/>
      <c r="AK1534" s="10"/>
      <c r="AL1534" s="10"/>
      <c r="AM1534" s="10"/>
      <c r="AN1534" s="10"/>
      <c r="AO1534" s="10"/>
      <c r="AP1534" s="10"/>
      <c r="AQ1534" s="10"/>
      <c r="AR1534" s="10"/>
      <c r="AS1534" s="10"/>
      <c r="AT1534" s="10"/>
      <c r="AU1534" s="10"/>
    </row>
    <row r="1535" spans="1:47" x14ac:dyDescent="0.2">
      <c r="A1535" s="125">
        <f t="shared" si="1671"/>
        <v>45499</v>
      </c>
      <c r="B1535" s="123">
        <f t="shared" si="1674"/>
        <v>348.93808118999999</v>
      </c>
      <c r="C1535" s="3">
        <f t="shared" si="1689"/>
        <v>348.14630683999997</v>
      </c>
      <c r="D1535" s="126">
        <f t="shared" si="1675"/>
        <v>1101.3889999999999</v>
      </c>
      <c r="E1535" s="175">
        <f>IF(DAY(A1534)=$A$7,VLOOKUP(A1534,[1]A!$A$15:$C$500,3),E1534)</f>
        <v>1110.8869999999999</v>
      </c>
      <c r="F1535" s="127">
        <f t="shared" si="1676"/>
        <v>45436</v>
      </c>
      <c r="G1535" s="122">
        <f t="shared" si="1677"/>
        <v>8.623656128761148E-3</v>
      </c>
      <c r="H1535" s="128">
        <f t="shared" si="1678"/>
        <v>3</v>
      </c>
      <c r="I1535" s="128">
        <f t="shared" si="1679"/>
        <v>31</v>
      </c>
      <c r="J1535" s="123">
        <f t="shared" si="1680"/>
        <v>1.0008313148481771</v>
      </c>
      <c r="K1535" s="123">
        <v>1</v>
      </c>
      <c r="L1535" s="123">
        <f t="shared" si="1681"/>
        <v>1.0008313099999999</v>
      </c>
      <c r="M1535" s="123">
        <f t="shared" si="1682"/>
        <v>348.43572433999998</v>
      </c>
      <c r="N1535" s="27">
        <f t="shared" si="1673"/>
        <v>0</v>
      </c>
      <c r="O1535" s="122">
        <f t="shared" si="1683"/>
        <v>0</v>
      </c>
      <c r="P1535" s="123">
        <f t="shared" si="1684"/>
        <v>0</v>
      </c>
      <c r="Q1535" s="122">
        <f t="shared" si="1672"/>
        <v>0.1956</v>
      </c>
      <c r="R1535" s="130">
        <f t="shared" si="1685"/>
        <v>1.001441749</v>
      </c>
      <c r="S1535" s="123">
        <f t="shared" si="1686"/>
        <v>0.50235684999999997</v>
      </c>
      <c r="T1535" s="123">
        <f t="shared" si="1687"/>
        <v>0</v>
      </c>
      <c r="U1535" s="131" t="str">
        <f t="shared" si="1690"/>
        <v>J=</v>
      </c>
      <c r="V1535" s="140">
        <f t="shared" si="1688"/>
        <v>45527</v>
      </c>
      <c r="W1535" s="4"/>
      <c r="X1535" s="4"/>
      <c r="Y1535" s="4"/>
      <c r="AD1535" s="5"/>
      <c r="AI1535" s="10"/>
      <c r="AJ1535" s="10"/>
      <c r="AK1535" s="10"/>
      <c r="AL1535" s="10"/>
      <c r="AM1535" s="10"/>
      <c r="AN1535" s="10"/>
      <c r="AO1535" s="10"/>
      <c r="AP1535" s="10"/>
      <c r="AQ1535" s="10"/>
      <c r="AR1535" s="10"/>
      <c r="AS1535" s="10"/>
      <c r="AT1535" s="10"/>
      <c r="AU1535" s="10"/>
    </row>
    <row r="1536" spans="1:47" x14ac:dyDescent="0.2">
      <c r="A1536" s="125">
        <f t="shared" si="1671"/>
        <v>45500</v>
      </c>
      <c r="B1536" s="123">
        <f t="shared" si="1674"/>
        <v>349.20240711000002</v>
      </c>
      <c r="C1536" s="3">
        <f t="shared" si="1689"/>
        <v>348.14630683999997</v>
      </c>
      <c r="D1536" s="126">
        <f t="shared" si="1675"/>
        <v>1101.3889999999999</v>
      </c>
      <c r="E1536" s="175">
        <f>IF(DAY(A1535)=$A$7,VLOOKUP(A1535,[1]A!$A$15:$C$500,3),E1535)</f>
        <v>1110.8869999999999</v>
      </c>
      <c r="F1536" s="127">
        <f t="shared" si="1676"/>
        <v>45436</v>
      </c>
      <c r="G1536" s="122">
        <f t="shared" si="1677"/>
        <v>8.623656128761148E-3</v>
      </c>
      <c r="H1536" s="128">
        <f t="shared" si="1678"/>
        <v>4</v>
      </c>
      <c r="I1536" s="128">
        <f t="shared" si="1679"/>
        <v>31</v>
      </c>
      <c r="J1536" s="123">
        <f t="shared" si="1680"/>
        <v>1.0011085733435143</v>
      </c>
      <c r="K1536" s="123">
        <v>1</v>
      </c>
      <c r="L1536" s="123">
        <f t="shared" si="1681"/>
        <v>1.00110857</v>
      </c>
      <c r="M1536" s="123">
        <f t="shared" si="1682"/>
        <v>348.53225139</v>
      </c>
      <c r="N1536" s="27">
        <f t="shared" si="1673"/>
        <v>0</v>
      </c>
      <c r="O1536" s="122">
        <f t="shared" si="1683"/>
        <v>0</v>
      </c>
      <c r="P1536" s="123">
        <f t="shared" si="1684"/>
        <v>0</v>
      </c>
      <c r="Q1536" s="122">
        <f t="shared" si="1672"/>
        <v>0.1956</v>
      </c>
      <c r="R1536" s="130">
        <f t="shared" si="1685"/>
        <v>1.0019227939999999</v>
      </c>
      <c r="S1536" s="123">
        <f t="shared" si="1686"/>
        <v>0.67015572000000001</v>
      </c>
      <c r="T1536" s="123">
        <f t="shared" si="1687"/>
        <v>0</v>
      </c>
      <c r="U1536" s="131" t="str">
        <f t="shared" si="1690"/>
        <v>J=</v>
      </c>
      <c r="V1536" s="140">
        <f t="shared" si="1688"/>
        <v>45527</v>
      </c>
      <c r="W1536" s="4"/>
      <c r="X1536" s="4"/>
      <c r="Y1536" s="4"/>
      <c r="AD1536" s="5"/>
      <c r="AI1536" s="10"/>
      <c r="AJ1536" s="10"/>
      <c r="AK1536" s="10"/>
      <c r="AL1536" s="10"/>
      <c r="AM1536" s="10"/>
      <c r="AN1536" s="10"/>
      <c r="AO1536" s="10"/>
      <c r="AP1536" s="10"/>
      <c r="AQ1536" s="10"/>
      <c r="AR1536" s="10"/>
      <c r="AS1536" s="10"/>
      <c r="AT1536" s="10"/>
      <c r="AU1536" s="10"/>
    </row>
    <row r="1537" spans="1:47" x14ac:dyDescent="0.2">
      <c r="A1537" s="125">
        <f t="shared" si="1671"/>
        <v>45501</v>
      </c>
      <c r="B1537" s="123">
        <f t="shared" si="1674"/>
        <v>349.46693084000003</v>
      </c>
      <c r="C1537" s="3">
        <f t="shared" si="1689"/>
        <v>348.14630683999997</v>
      </c>
      <c r="D1537" s="126">
        <f t="shared" si="1675"/>
        <v>1101.3889999999999</v>
      </c>
      <c r="E1537" s="175">
        <f>IF(DAY(A1536)=$A$7,VLOOKUP(A1536,[1]A!$A$15:$C$500,3),E1536)</f>
        <v>1110.8869999999999</v>
      </c>
      <c r="F1537" s="127">
        <f t="shared" si="1676"/>
        <v>45436</v>
      </c>
      <c r="G1537" s="122">
        <f t="shared" si="1677"/>
        <v>8.623656128761148E-3</v>
      </c>
      <c r="H1537" s="128">
        <f t="shared" si="1678"/>
        <v>5</v>
      </c>
      <c r="I1537" s="128">
        <f t="shared" si="1679"/>
        <v>31</v>
      </c>
      <c r="J1537" s="123">
        <f t="shared" si="1680"/>
        <v>1.0013859086472729</v>
      </c>
      <c r="K1537" s="123">
        <v>1</v>
      </c>
      <c r="L1537" s="123">
        <f t="shared" si="1681"/>
        <v>1.0013859000000001</v>
      </c>
      <c r="M1537" s="123">
        <f t="shared" si="1682"/>
        <v>348.62880280000002</v>
      </c>
      <c r="N1537" s="27">
        <f t="shared" si="1673"/>
        <v>0</v>
      </c>
      <c r="O1537" s="122">
        <f t="shared" si="1683"/>
        <v>0</v>
      </c>
      <c r="P1537" s="123">
        <f t="shared" si="1684"/>
        <v>0</v>
      </c>
      <c r="Q1537" s="122">
        <f t="shared" si="1672"/>
        <v>0.1956</v>
      </c>
      <c r="R1537" s="130">
        <f t="shared" si="1685"/>
        <v>1.0024040700000001</v>
      </c>
      <c r="S1537" s="123">
        <f t="shared" si="1686"/>
        <v>0.83812803999999996</v>
      </c>
      <c r="T1537" s="123">
        <f t="shared" si="1687"/>
        <v>0</v>
      </c>
      <c r="U1537" s="131" t="str">
        <f t="shared" si="1690"/>
        <v>J=</v>
      </c>
      <c r="V1537" s="140">
        <f t="shared" si="1688"/>
        <v>45527</v>
      </c>
      <c r="W1537" s="4"/>
      <c r="X1537" s="4"/>
      <c r="Y1537" s="4"/>
      <c r="AD1537" s="5"/>
      <c r="AI1537" s="10"/>
      <c r="AJ1537" s="10"/>
      <c r="AK1537" s="10"/>
      <c r="AL1537" s="10"/>
      <c r="AM1537" s="10"/>
      <c r="AN1537" s="10"/>
      <c r="AO1537" s="10"/>
      <c r="AP1537" s="10"/>
      <c r="AQ1537" s="10"/>
      <c r="AR1537" s="10"/>
      <c r="AS1537" s="10"/>
      <c r="AT1537" s="10"/>
      <c r="AU1537" s="10"/>
    </row>
    <row r="1538" spans="1:47" x14ac:dyDescent="0.2">
      <c r="A1538" s="125">
        <f t="shared" si="1671"/>
        <v>45502</v>
      </c>
      <c r="B1538" s="123">
        <f t="shared" si="1674"/>
        <v>349.73165949999998</v>
      </c>
      <c r="C1538" s="3">
        <f t="shared" si="1689"/>
        <v>348.14630683999997</v>
      </c>
      <c r="D1538" s="126">
        <f t="shared" si="1675"/>
        <v>1101.3889999999999</v>
      </c>
      <c r="E1538" s="175">
        <f>IF(DAY(A1537)=$A$7,VLOOKUP(A1537,[1]A!$A$15:$C$500,3),E1537)</f>
        <v>1110.8869999999999</v>
      </c>
      <c r="F1538" s="127">
        <f t="shared" si="1676"/>
        <v>45436</v>
      </c>
      <c r="G1538" s="122">
        <f t="shared" si="1677"/>
        <v>8.623656128761148E-3</v>
      </c>
      <c r="H1538" s="128">
        <f t="shared" si="1678"/>
        <v>6</v>
      </c>
      <c r="I1538" s="128">
        <f t="shared" si="1679"/>
        <v>31</v>
      </c>
      <c r="J1538" s="123">
        <f t="shared" si="1680"/>
        <v>1.0016633207807311</v>
      </c>
      <c r="K1538" s="123">
        <v>1</v>
      </c>
      <c r="L1538" s="123">
        <f t="shared" si="1681"/>
        <v>1.00166332</v>
      </c>
      <c r="M1538" s="123">
        <f t="shared" si="1682"/>
        <v>348.72538555</v>
      </c>
      <c r="N1538" s="27">
        <f t="shared" si="1673"/>
        <v>0</v>
      </c>
      <c r="O1538" s="122">
        <f t="shared" si="1683"/>
        <v>0</v>
      </c>
      <c r="P1538" s="123">
        <f t="shared" si="1684"/>
        <v>0</v>
      </c>
      <c r="Q1538" s="122">
        <f t="shared" si="1672"/>
        <v>0.1956</v>
      </c>
      <c r="R1538" s="130">
        <f t="shared" si="1685"/>
        <v>1.002885577</v>
      </c>
      <c r="S1538" s="123">
        <f t="shared" si="1686"/>
        <v>1.00627395</v>
      </c>
      <c r="T1538" s="123">
        <f t="shared" si="1687"/>
        <v>0</v>
      </c>
      <c r="U1538" s="131" t="str">
        <f t="shared" si="1690"/>
        <v>J=</v>
      </c>
      <c r="V1538" s="140">
        <f t="shared" si="1688"/>
        <v>45527</v>
      </c>
      <c r="W1538" s="4"/>
      <c r="X1538" s="4"/>
      <c r="Y1538" s="4"/>
      <c r="AD1538" s="5"/>
      <c r="AI1538" s="10"/>
      <c r="AJ1538" s="10"/>
      <c r="AK1538" s="10"/>
      <c r="AL1538" s="10"/>
      <c r="AM1538" s="10"/>
      <c r="AN1538" s="10"/>
      <c r="AO1538" s="10"/>
      <c r="AP1538" s="10"/>
      <c r="AQ1538" s="10"/>
      <c r="AR1538" s="10"/>
      <c r="AS1538" s="10"/>
      <c r="AT1538" s="10"/>
      <c r="AU1538" s="10"/>
    </row>
    <row r="1539" spans="1:47" x14ac:dyDescent="0.2">
      <c r="A1539" s="125">
        <f t="shared" si="1671"/>
        <v>45503</v>
      </c>
      <c r="B1539" s="123">
        <f t="shared" si="1674"/>
        <v>349.99658270000003</v>
      </c>
      <c r="C1539" s="3">
        <f t="shared" si="1689"/>
        <v>348.14630683999997</v>
      </c>
      <c r="D1539" s="126">
        <f t="shared" si="1675"/>
        <v>1101.3889999999999</v>
      </c>
      <c r="E1539" s="175">
        <f>IF(DAY(A1538)=$A$7,VLOOKUP(A1538,[1]A!$A$15:$C$500,3),E1538)</f>
        <v>1110.8869999999999</v>
      </c>
      <c r="F1539" s="127">
        <f t="shared" si="1676"/>
        <v>45436</v>
      </c>
      <c r="G1539" s="122">
        <f t="shared" si="1677"/>
        <v>8.623656128761148E-3</v>
      </c>
      <c r="H1539" s="128">
        <f t="shared" si="1678"/>
        <v>7</v>
      </c>
      <c r="I1539" s="128">
        <f t="shared" si="1679"/>
        <v>31</v>
      </c>
      <c r="J1539" s="123">
        <f t="shared" si="1680"/>
        <v>1.0019408097651723</v>
      </c>
      <c r="K1539" s="123">
        <v>1</v>
      </c>
      <c r="L1539" s="123">
        <f t="shared" si="1681"/>
        <v>1.0019408000000001</v>
      </c>
      <c r="M1539" s="123">
        <f t="shared" si="1682"/>
        <v>348.82198919000001</v>
      </c>
      <c r="N1539" s="27">
        <f t="shared" si="1673"/>
        <v>0</v>
      </c>
      <c r="O1539" s="122">
        <f t="shared" si="1683"/>
        <v>0</v>
      </c>
      <c r="P1539" s="123">
        <f t="shared" si="1684"/>
        <v>0</v>
      </c>
      <c r="Q1539" s="122">
        <f t="shared" si="1672"/>
        <v>0.1956</v>
      </c>
      <c r="R1539" s="130">
        <f t="shared" si="1685"/>
        <v>1.003367315</v>
      </c>
      <c r="S1539" s="123">
        <f t="shared" si="1686"/>
        <v>1.17459351</v>
      </c>
      <c r="T1539" s="123">
        <f t="shared" si="1687"/>
        <v>0</v>
      </c>
      <c r="U1539" s="131" t="str">
        <f t="shared" si="1690"/>
        <v>J=</v>
      </c>
      <c r="V1539" s="140">
        <f t="shared" si="1688"/>
        <v>45527</v>
      </c>
      <c r="W1539" s="4"/>
      <c r="X1539" s="4"/>
      <c r="Y1539" s="4"/>
      <c r="AD1539" s="5"/>
      <c r="AI1539" s="10"/>
      <c r="AJ1539" s="10"/>
      <c r="AK1539" s="10"/>
      <c r="AL1539" s="10"/>
      <c r="AM1539" s="10"/>
      <c r="AN1539" s="10"/>
      <c r="AO1539" s="10"/>
      <c r="AP1539" s="10"/>
      <c r="AQ1539" s="10"/>
      <c r="AR1539" s="10"/>
      <c r="AS1539" s="10"/>
      <c r="AT1539" s="10"/>
      <c r="AU1539" s="10"/>
    </row>
    <row r="1540" spans="1:47" x14ac:dyDescent="0.2">
      <c r="A1540" s="125">
        <f t="shared" si="1671"/>
        <v>45504</v>
      </c>
      <c r="B1540" s="123">
        <f t="shared" si="1674"/>
        <v>350.26171137999995</v>
      </c>
      <c r="C1540" s="3">
        <f t="shared" si="1689"/>
        <v>348.14630683999997</v>
      </c>
      <c r="D1540" s="126">
        <f t="shared" si="1675"/>
        <v>1101.3889999999999</v>
      </c>
      <c r="E1540" s="175">
        <f>IF(DAY(A1539)=$A$7,VLOOKUP(A1539,[1]A!$A$15:$C$500,3),E1539)</f>
        <v>1110.8869999999999</v>
      </c>
      <c r="F1540" s="127">
        <f t="shared" si="1676"/>
        <v>45436</v>
      </c>
      <c r="G1540" s="122">
        <f t="shared" si="1677"/>
        <v>8.623656128761148E-3</v>
      </c>
      <c r="H1540" s="128">
        <f t="shared" si="1678"/>
        <v>8</v>
      </c>
      <c r="I1540" s="128">
        <f t="shared" si="1679"/>
        <v>31</v>
      </c>
      <c r="J1540" s="123">
        <f t="shared" si="1680"/>
        <v>1.0022183756218868</v>
      </c>
      <c r="K1540" s="123">
        <v>1</v>
      </c>
      <c r="L1540" s="123">
        <f t="shared" si="1681"/>
        <v>1.00221837</v>
      </c>
      <c r="M1540" s="123">
        <f t="shared" si="1682"/>
        <v>348.91862415999998</v>
      </c>
      <c r="N1540" s="27">
        <f t="shared" si="1673"/>
        <v>0</v>
      </c>
      <c r="O1540" s="122">
        <f t="shared" si="1683"/>
        <v>0</v>
      </c>
      <c r="P1540" s="123">
        <f t="shared" si="1684"/>
        <v>0</v>
      </c>
      <c r="Q1540" s="122">
        <f t="shared" si="1672"/>
        <v>0.1956</v>
      </c>
      <c r="R1540" s="130">
        <f t="shared" si="1685"/>
        <v>1.003849285</v>
      </c>
      <c r="S1540" s="123">
        <f t="shared" si="1686"/>
        <v>1.3430872199999999</v>
      </c>
      <c r="T1540" s="123">
        <f t="shared" si="1687"/>
        <v>0</v>
      </c>
      <c r="U1540" s="131" t="str">
        <f t="shared" si="1690"/>
        <v>J=</v>
      </c>
      <c r="V1540" s="140">
        <f t="shared" si="1688"/>
        <v>45527</v>
      </c>
      <c r="W1540" s="4"/>
      <c r="X1540" s="4"/>
      <c r="Y1540" s="4"/>
      <c r="AD1540" s="5"/>
      <c r="AI1540" s="10"/>
      <c r="AJ1540" s="10"/>
      <c r="AK1540" s="10"/>
      <c r="AL1540" s="10"/>
      <c r="AM1540" s="10"/>
      <c r="AN1540" s="10"/>
      <c r="AO1540" s="10"/>
      <c r="AP1540" s="10"/>
      <c r="AQ1540" s="10"/>
      <c r="AR1540" s="10"/>
      <c r="AS1540" s="10"/>
      <c r="AT1540" s="10"/>
      <c r="AU1540" s="10"/>
    </row>
    <row r="1541" spans="1:47" x14ac:dyDescent="0.2">
      <c r="A1541" s="125">
        <f t="shared" si="1671"/>
        <v>45505</v>
      </c>
      <c r="B1541" s="123">
        <f t="shared" si="1674"/>
        <v>350.52703866000002</v>
      </c>
      <c r="C1541" s="3">
        <f t="shared" si="1689"/>
        <v>348.14630683999997</v>
      </c>
      <c r="D1541" s="126">
        <f t="shared" si="1675"/>
        <v>1101.3889999999999</v>
      </c>
      <c r="E1541" s="175">
        <f>IF(DAY(A1540)=$A$7,VLOOKUP(A1540,[1]A!$A$15:$C$500,3),E1540)</f>
        <v>1110.8869999999999</v>
      </c>
      <c r="F1541" s="127">
        <f t="shared" si="1676"/>
        <v>45436</v>
      </c>
      <c r="G1541" s="122">
        <f t="shared" si="1677"/>
        <v>8.623656128761148E-3</v>
      </c>
      <c r="H1541" s="128">
        <f t="shared" si="1678"/>
        <v>9</v>
      </c>
      <c r="I1541" s="128">
        <f t="shared" si="1679"/>
        <v>31</v>
      </c>
      <c r="J1541" s="123">
        <f t="shared" si="1680"/>
        <v>1.0024960183721703</v>
      </c>
      <c r="K1541" s="123">
        <v>1</v>
      </c>
      <c r="L1541" s="123">
        <f t="shared" si="1681"/>
        <v>1.00249601</v>
      </c>
      <c r="M1541" s="123">
        <f t="shared" si="1682"/>
        <v>349.01528350000001</v>
      </c>
      <c r="N1541" s="27">
        <f t="shared" si="1673"/>
        <v>0</v>
      </c>
      <c r="O1541" s="122">
        <f t="shared" si="1683"/>
        <v>0</v>
      </c>
      <c r="P1541" s="123">
        <f t="shared" si="1684"/>
        <v>0</v>
      </c>
      <c r="Q1541" s="122">
        <f t="shared" si="1672"/>
        <v>0.1956</v>
      </c>
      <c r="R1541" s="130">
        <f t="shared" si="1685"/>
        <v>1.004331487</v>
      </c>
      <c r="S1541" s="123">
        <f t="shared" si="1686"/>
        <v>1.5117551600000001</v>
      </c>
      <c r="T1541" s="123">
        <f t="shared" si="1687"/>
        <v>0</v>
      </c>
      <c r="U1541" s="131" t="str">
        <f t="shared" si="1690"/>
        <v>J=</v>
      </c>
      <c r="V1541" s="140">
        <f t="shared" si="1688"/>
        <v>45527</v>
      </c>
      <c r="W1541" s="4"/>
      <c r="X1541" s="4"/>
      <c r="Y1541" s="4"/>
      <c r="AD1541" s="5"/>
      <c r="AI1541" s="10"/>
      <c r="AJ1541" s="10"/>
      <c r="AK1541" s="10"/>
      <c r="AL1541" s="10"/>
      <c r="AM1541" s="10"/>
      <c r="AN1541" s="10"/>
      <c r="AO1541" s="10"/>
      <c r="AP1541" s="10"/>
      <c r="AQ1541" s="10"/>
      <c r="AR1541" s="10"/>
      <c r="AS1541" s="10"/>
      <c r="AT1541" s="10"/>
      <c r="AU1541" s="10"/>
    </row>
    <row r="1542" spans="1:47" x14ac:dyDescent="0.2">
      <c r="A1542" s="125">
        <f t="shared" si="1671"/>
        <v>45506</v>
      </c>
      <c r="B1542" s="123">
        <f t="shared" si="1674"/>
        <v>350.79256778000001</v>
      </c>
      <c r="C1542" s="3">
        <f t="shared" si="1689"/>
        <v>348.14630683999997</v>
      </c>
      <c r="D1542" s="126">
        <f t="shared" si="1675"/>
        <v>1101.3889999999999</v>
      </c>
      <c r="E1542" s="175">
        <f>IF(DAY(A1541)=$A$7,VLOOKUP(A1541,[1]A!$A$15:$C$500,3),E1541)</f>
        <v>1110.8869999999999</v>
      </c>
      <c r="F1542" s="127">
        <f t="shared" si="1676"/>
        <v>45436</v>
      </c>
      <c r="G1542" s="122">
        <f t="shared" si="1677"/>
        <v>8.623656128761148E-3</v>
      </c>
      <c r="H1542" s="128">
        <f t="shared" si="1678"/>
        <v>10</v>
      </c>
      <c r="I1542" s="128">
        <f t="shared" si="1679"/>
        <v>31</v>
      </c>
      <c r="J1542" s="123">
        <f t="shared" si="1680"/>
        <v>1.0027737380373245</v>
      </c>
      <c r="K1542" s="123">
        <v>1</v>
      </c>
      <c r="L1542" s="123">
        <f t="shared" si="1681"/>
        <v>1.0027737299999999</v>
      </c>
      <c r="M1542" s="123">
        <f t="shared" si="1682"/>
        <v>349.11197069000002</v>
      </c>
      <c r="N1542" s="27">
        <f t="shared" si="1673"/>
        <v>0</v>
      </c>
      <c r="O1542" s="122">
        <f t="shared" si="1683"/>
        <v>0</v>
      </c>
      <c r="P1542" s="123">
        <f t="shared" si="1684"/>
        <v>0</v>
      </c>
      <c r="Q1542" s="122">
        <f t="shared" si="1672"/>
        <v>0.1956</v>
      </c>
      <c r="R1542" s="130">
        <f t="shared" si="1685"/>
        <v>1.0048139199999999</v>
      </c>
      <c r="S1542" s="123">
        <f t="shared" si="1686"/>
        <v>1.68059709</v>
      </c>
      <c r="T1542" s="123">
        <f t="shared" si="1687"/>
        <v>0</v>
      </c>
      <c r="U1542" s="131" t="str">
        <f t="shared" si="1690"/>
        <v>J=</v>
      </c>
      <c r="V1542" s="140">
        <f t="shared" si="1688"/>
        <v>45527</v>
      </c>
      <c r="W1542" s="4"/>
      <c r="X1542" s="4"/>
      <c r="Y1542" s="4"/>
      <c r="AD1542" s="5"/>
      <c r="AI1542" s="10"/>
      <c r="AJ1542" s="10"/>
      <c r="AK1542" s="10"/>
      <c r="AL1542" s="10"/>
      <c r="AM1542" s="10"/>
      <c r="AN1542" s="10"/>
      <c r="AO1542" s="10"/>
      <c r="AP1542" s="10"/>
      <c r="AQ1542" s="10"/>
      <c r="AR1542" s="10"/>
      <c r="AS1542" s="10"/>
      <c r="AT1542" s="10"/>
      <c r="AU1542" s="10"/>
    </row>
    <row r="1543" spans="1:47" x14ac:dyDescent="0.2">
      <c r="A1543" s="125">
        <f t="shared" si="1671"/>
        <v>45507</v>
      </c>
      <c r="B1543" s="123">
        <f t="shared" si="1674"/>
        <v>351.05829886000004</v>
      </c>
      <c r="C1543" s="3">
        <f t="shared" si="1689"/>
        <v>348.14630683999997</v>
      </c>
      <c r="D1543" s="126">
        <f t="shared" si="1675"/>
        <v>1101.3889999999999</v>
      </c>
      <c r="E1543" s="175">
        <f>IF(DAY(A1542)=$A$7,VLOOKUP(A1542,[1]A!$A$15:$C$500,3),E1542)</f>
        <v>1110.8869999999999</v>
      </c>
      <c r="F1543" s="127">
        <f t="shared" si="1676"/>
        <v>45436</v>
      </c>
      <c r="G1543" s="122">
        <f t="shared" si="1677"/>
        <v>8.623656128761148E-3</v>
      </c>
      <c r="H1543" s="128">
        <f t="shared" si="1678"/>
        <v>11</v>
      </c>
      <c r="I1543" s="128">
        <f t="shared" si="1679"/>
        <v>31</v>
      </c>
      <c r="J1543" s="123">
        <f t="shared" si="1680"/>
        <v>1.0030515346386573</v>
      </c>
      <c r="K1543" s="123">
        <v>1</v>
      </c>
      <c r="L1543" s="123">
        <f t="shared" si="1681"/>
        <v>1.00305153</v>
      </c>
      <c r="M1543" s="123">
        <f t="shared" si="1682"/>
        <v>349.20868573000001</v>
      </c>
      <c r="N1543" s="27">
        <f t="shared" si="1673"/>
        <v>0</v>
      </c>
      <c r="O1543" s="122">
        <f t="shared" si="1683"/>
        <v>0</v>
      </c>
      <c r="P1543" s="123">
        <f t="shared" si="1684"/>
        <v>0</v>
      </c>
      <c r="Q1543" s="122">
        <f t="shared" si="1672"/>
        <v>0.1956</v>
      </c>
      <c r="R1543" s="130">
        <f t="shared" si="1685"/>
        <v>1.0052965840000001</v>
      </c>
      <c r="S1543" s="123">
        <f t="shared" si="1686"/>
        <v>1.84961313</v>
      </c>
      <c r="T1543" s="123">
        <f t="shared" si="1687"/>
        <v>0</v>
      </c>
      <c r="U1543" s="131" t="str">
        <f t="shared" si="1690"/>
        <v>J=</v>
      </c>
      <c r="V1543" s="140">
        <f t="shared" si="1688"/>
        <v>45527</v>
      </c>
      <c r="W1543" s="4"/>
      <c r="X1543" s="4"/>
      <c r="Y1543" s="4"/>
      <c r="AD1543" s="5"/>
      <c r="AI1543" s="10"/>
      <c r="AJ1543" s="10"/>
      <c r="AK1543" s="10"/>
      <c r="AL1543" s="10"/>
      <c r="AM1543" s="10"/>
      <c r="AN1543" s="10"/>
      <c r="AO1543" s="10"/>
      <c r="AP1543" s="10"/>
      <c r="AQ1543" s="10"/>
      <c r="AR1543" s="10"/>
      <c r="AS1543" s="10"/>
      <c r="AT1543" s="10"/>
      <c r="AU1543" s="10"/>
    </row>
    <row r="1544" spans="1:47" x14ac:dyDescent="0.2">
      <c r="A1544" s="125">
        <f t="shared" si="1671"/>
        <v>45508</v>
      </c>
      <c r="B1544" s="123">
        <f t="shared" si="1674"/>
        <v>351.32422921</v>
      </c>
      <c r="C1544" s="3">
        <f t="shared" si="1689"/>
        <v>348.14630683999997</v>
      </c>
      <c r="D1544" s="126">
        <f t="shared" si="1675"/>
        <v>1101.3889999999999</v>
      </c>
      <c r="E1544" s="175">
        <f>IF(DAY(A1543)=$A$7,VLOOKUP(A1543,[1]A!$A$15:$C$500,3),E1543)</f>
        <v>1110.8869999999999</v>
      </c>
      <c r="F1544" s="127">
        <f t="shared" si="1676"/>
        <v>45436</v>
      </c>
      <c r="G1544" s="122">
        <f t="shared" si="1677"/>
        <v>8.623656128761148E-3</v>
      </c>
      <c r="H1544" s="128">
        <f t="shared" si="1678"/>
        <v>12</v>
      </c>
      <c r="I1544" s="128">
        <f t="shared" si="1679"/>
        <v>31</v>
      </c>
      <c r="J1544" s="123">
        <f t="shared" si="1680"/>
        <v>1.0033294081974815</v>
      </c>
      <c r="K1544" s="123">
        <v>1</v>
      </c>
      <c r="L1544" s="123">
        <f t="shared" si="1681"/>
        <v>1.0033293999999999</v>
      </c>
      <c r="M1544" s="123">
        <f t="shared" si="1682"/>
        <v>349.30542515000002</v>
      </c>
      <c r="N1544" s="27">
        <f t="shared" si="1673"/>
        <v>0</v>
      </c>
      <c r="O1544" s="122">
        <f t="shared" si="1683"/>
        <v>0</v>
      </c>
      <c r="P1544" s="123">
        <f t="shared" si="1684"/>
        <v>0</v>
      </c>
      <c r="Q1544" s="122">
        <f t="shared" si="1672"/>
        <v>0.1956</v>
      </c>
      <c r="R1544" s="130">
        <f t="shared" si="1685"/>
        <v>1.005779481</v>
      </c>
      <c r="S1544" s="123">
        <f t="shared" si="1686"/>
        <v>2.0188040599999999</v>
      </c>
      <c r="T1544" s="123">
        <f t="shared" si="1687"/>
        <v>0</v>
      </c>
      <c r="U1544" s="131" t="str">
        <f t="shared" si="1690"/>
        <v>J=</v>
      </c>
      <c r="V1544" s="140">
        <f t="shared" si="1688"/>
        <v>45527</v>
      </c>
      <c r="W1544" s="4"/>
      <c r="X1544" s="4"/>
      <c r="Y1544" s="4"/>
      <c r="AD1544" s="5"/>
      <c r="AI1544" s="10"/>
      <c r="AJ1544" s="10"/>
      <c r="AK1544" s="10"/>
      <c r="AL1544" s="10"/>
      <c r="AM1544" s="10"/>
      <c r="AN1544" s="10"/>
      <c r="AO1544" s="10"/>
      <c r="AP1544" s="10"/>
      <c r="AQ1544" s="10"/>
      <c r="AR1544" s="10"/>
      <c r="AS1544" s="10"/>
      <c r="AT1544" s="10"/>
      <c r="AU1544" s="10"/>
    </row>
    <row r="1545" spans="1:47" x14ac:dyDescent="0.2">
      <c r="A1545" s="125">
        <f t="shared" si="1671"/>
        <v>45509</v>
      </c>
      <c r="B1545" s="123">
        <f t="shared" si="1674"/>
        <v>351.59036171999998</v>
      </c>
      <c r="C1545" s="3">
        <f t="shared" si="1689"/>
        <v>348.14630683999997</v>
      </c>
      <c r="D1545" s="126">
        <f t="shared" si="1675"/>
        <v>1101.3889999999999</v>
      </c>
      <c r="E1545" s="175">
        <f>IF(DAY(A1544)=$A$7,VLOOKUP(A1544,[1]A!$A$15:$C$500,3),E1544)</f>
        <v>1110.8869999999999</v>
      </c>
      <c r="F1545" s="127">
        <f t="shared" si="1676"/>
        <v>45436</v>
      </c>
      <c r="G1545" s="122">
        <f t="shared" si="1677"/>
        <v>8.623656128761148E-3</v>
      </c>
      <c r="H1545" s="128">
        <f t="shared" si="1678"/>
        <v>13</v>
      </c>
      <c r="I1545" s="128">
        <f t="shared" si="1679"/>
        <v>31</v>
      </c>
      <c r="J1545" s="123">
        <f t="shared" si="1680"/>
        <v>1.0036073587351171</v>
      </c>
      <c r="K1545" s="123">
        <v>1</v>
      </c>
      <c r="L1545" s="123">
        <f t="shared" si="1681"/>
        <v>1.00360735</v>
      </c>
      <c r="M1545" s="123">
        <f t="shared" si="1682"/>
        <v>349.40219241</v>
      </c>
      <c r="N1545" s="27">
        <f t="shared" si="1673"/>
        <v>0</v>
      </c>
      <c r="O1545" s="122">
        <f t="shared" si="1683"/>
        <v>0</v>
      </c>
      <c r="P1545" s="123">
        <f t="shared" si="1684"/>
        <v>0</v>
      </c>
      <c r="Q1545" s="122">
        <f t="shared" si="1672"/>
        <v>0.1956</v>
      </c>
      <c r="R1545" s="130">
        <f t="shared" si="1685"/>
        <v>1.006262609</v>
      </c>
      <c r="S1545" s="123">
        <f t="shared" si="1686"/>
        <v>2.1881693100000001</v>
      </c>
      <c r="T1545" s="123">
        <f t="shared" si="1687"/>
        <v>0</v>
      </c>
      <c r="U1545" s="131" t="str">
        <f t="shared" si="1690"/>
        <v>J=</v>
      </c>
      <c r="V1545" s="140">
        <f t="shared" si="1688"/>
        <v>45527</v>
      </c>
      <c r="W1545" s="4"/>
      <c r="X1545" s="4"/>
      <c r="Y1545" s="4"/>
      <c r="AD1545" s="5"/>
      <c r="AI1545" s="10"/>
      <c r="AJ1545" s="10"/>
      <c r="AK1545" s="10"/>
      <c r="AL1545" s="10"/>
      <c r="AM1545" s="10"/>
      <c r="AN1545" s="10"/>
      <c r="AO1545" s="10"/>
      <c r="AP1545" s="10"/>
      <c r="AQ1545" s="10"/>
      <c r="AR1545" s="10"/>
      <c r="AS1545" s="10"/>
      <c r="AT1545" s="10"/>
      <c r="AU1545" s="10"/>
    </row>
    <row r="1546" spans="1:47" x14ac:dyDescent="0.2">
      <c r="A1546" s="125">
        <f t="shared" si="1671"/>
        <v>45510</v>
      </c>
      <c r="B1546" s="123">
        <f t="shared" si="1674"/>
        <v>351.85669721000005</v>
      </c>
      <c r="C1546" s="3">
        <f t="shared" si="1689"/>
        <v>348.14630683999997</v>
      </c>
      <c r="D1546" s="126">
        <f t="shared" si="1675"/>
        <v>1101.3889999999999</v>
      </c>
      <c r="E1546" s="175">
        <f>IF(DAY(A1545)=$A$7,VLOOKUP(A1545,[1]A!$A$15:$C$500,3),E1545)</f>
        <v>1110.8869999999999</v>
      </c>
      <c r="F1546" s="127">
        <f t="shared" si="1676"/>
        <v>45436</v>
      </c>
      <c r="G1546" s="122">
        <f t="shared" si="1677"/>
        <v>8.623656128761148E-3</v>
      </c>
      <c r="H1546" s="128">
        <f t="shared" si="1678"/>
        <v>14</v>
      </c>
      <c r="I1546" s="128">
        <f t="shared" si="1679"/>
        <v>31</v>
      </c>
      <c r="J1546" s="123">
        <f t="shared" si="1680"/>
        <v>1.0038853862728891</v>
      </c>
      <c r="K1546" s="123">
        <v>1</v>
      </c>
      <c r="L1546" s="123">
        <f t="shared" si="1681"/>
        <v>1.00388538</v>
      </c>
      <c r="M1546" s="123">
        <f t="shared" si="1682"/>
        <v>349.49898753000002</v>
      </c>
      <c r="N1546" s="27">
        <f t="shared" si="1673"/>
        <v>0</v>
      </c>
      <c r="O1546" s="122">
        <f t="shared" si="1683"/>
        <v>0</v>
      </c>
      <c r="P1546" s="123">
        <f t="shared" si="1684"/>
        <v>0</v>
      </c>
      <c r="Q1546" s="122">
        <f t="shared" si="1672"/>
        <v>0.1956</v>
      </c>
      <c r="R1546" s="130">
        <f t="shared" si="1685"/>
        <v>1.0067459700000001</v>
      </c>
      <c r="S1546" s="123">
        <f t="shared" si="1686"/>
        <v>2.3577096800000001</v>
      </c>
      <c r="T1546" s="123">
        <f t="shared" si="1687"/>
        <v>0</v>
      </c>
      <c r="U1546" s="131" t="str">
        <f t="shared" si="1690"/>
        <v>J=</v>
      </c>
      <c r="V1546" s="140">
        <f t="shared" si="1688"/>
        <v>45527</v>
      </c>
      <c r="W1546" s="4"/>
      <c r="X1546" s="4"/>
      <c r="Y1546" s="4"/>
      <c r="AD1546" s="5"/>
      <c r="AI1546" s="10"/>
      <c r="AJ1546" s="10"/>
      <c r="AK1546" s="10"/>
      <c r="AL1546" s="10"/>
      <c r="AM1546" s="10"/>
      <c r="AN1546" s="10"/>
      <c r="AO1546" s="10"/>
      <c r="AP1546" s="10"/>
      <c r="AQ1546" s="10"/>
      <c r="AR1546" s="10"/>
      <c r="AS1546" s="10"/>
      <c r="AT1546" s="10"/>
      <c r="AU1546" s="10"/>
    </row>
    <row r="1547" spans="1:47" x14ac:dyDescent="0.2">
      <c r="A1547" s="125">
        <f t="shared" ref="A1547:A1610" si="1691">(A1546+1)</f>
        <v>45511</v>
      </c>
      <c r="B1547" s="123">
        <f t="shared" si="1674"/>
        <v>352.12323543000002</v>
      </c>
      <c r="C1547" s="3">
        <f t="shared" si="1689"/>
        <v>348.14630683999997</v>
      </c>
      <c r="D1547" s="126">
        <f t="shared" si="1675"/>
        <v>1101.3889999999999</v>
      </c>
      <c r="E1547" s="175">
        <f>IF(DAY(A1546)=$A$7,VLOOKUP(A1546,[1]A!$A$15:$C$500,3),E1546)</f>
        <v>1110.8869999999999</v>
      </c>
      <c r="F1547" s="127">
        <f t="shared" si="1676"/>
        <v>45436</v>
      </c>
      <c r="G1547" s="122">
        <f t="shared" si="1677"/>
        <v>8.623656128761148E-3</v>
      </c>
      <c r="H1547" s="128">
        <f t="shared" si="1678"/>
        <v>15</v>
      </c>
      <c r="I1547" s="128">
        <f t="shared" si="1679"/>
        <v>31</v>
      </c>
      <c r="J1547" s="123">
        <f t="shared" si="1680"/>
        <v>1.0041634908321289</v>
      </c>
      <c r="K1547" s="123">
        <v>1</v>
      </c>
      <c r="L1547" s="123">
        <f t="shared" si="1681"/>
        <v>1.00416349</v>
      </c>
      <c r="M1547" s="123">
        <f t="shared" si="1682"/>
        <v>349.59581050000003</v>
      </c>
      <c r="N1547" s="27">
        <f t="shared" si="1673"/>
        <v>0</v>
      </c>
      <c r="O1547" s="122">
        <f t="shared" si="1683"/>
        <v>0</v>
      </c>
      <c r="P1547" s="123">
        <f t="shared" si="1684"/>
        <v>0</v>
      </c>
      <c r="Q1547" s="122">
        <f t="shared" ref="Q1547:Q1610" si="1692">(Q1546)</f>
        <v>0.1956</v>
      </c>
      <c r="R1547" s="130">
        <f t="shared" si="1685"/>
        <v>1.0072295630000001</v>
      </c>
      <c r="S1547" s="123">
        <f t="shared" si="1686"/>
        <v>2.52742493</v>
      </c>
      <c r="T1547" s="123">
        <f t="shared" si="1687"/>
        <v>0</v>
      </c>
      <c r="U1547" s="131" t="str">
        <f t="shared" si="1690"/>
        <v>J=</v>
      </c>
      <c r="V1547" s="140">
        <f t="shared" si="1688"/>
        <v>45527</v>
      </c>
      <c r="W1547" s="4"/>
      <c r="X1547" s="4"/>
      <c r="Y1547" s="4"/>
      <c r="AD1547" s="5"/>
      <c r="AI1547" s="10"/>
      <c r="AJ1547" s="10"/>
      <c r="AK1547" s="10"/>
      <c r="AL1547" s="10"/>
      <c r="AM1547" s="10"/>
      <c r="AN1547" s="10"/>
      <c r="AO1547" s="10"/>
      <c r="AP1547" s="10"/>
      <c r="AQ1547" s="10"/>
      <c r="AR1547" s="10"/>
      <c r="AS1547" s="10"/>
      <c r="AT1547" s="10"/>
      <c r="AU1547" s="10"/>
    </row>
    <row r="1548" spans="1:47" x14ac:dyDescent="0.2">
      <c r="A1548" s="125">
        <f t="shared" si="1691"/>
        <v>45512</v>
      </c>
      <c r="B1548" s="123">
        <f t="shared" si="1674"/>
        <v>352.38997298999999</v>
      </c>
      <c r="C1548" s="3">
        <f t="shared" si="1689"/>
        <v>348.14630683999997</v>
      </c>
      <c r="D1548" s="126">
        <f t="shared" si="1675"/>
        <v>1101.3889999999999</v>
      </c>
      <c r="E1548" s="175">
        <f>IF(DAY(A1547)=$A$7,VLOOKUP(A1547,[1]A!$A$15:$C$500,3),E1547)</f>
        <v>1110.8869999999999</v>
      </c>
      <c r="F1548" s="127">
        <f t="shared" si="1676"/>
        <v>45436</v>
      </c>
      <c r="G1548" s="122">
        <f t="shared" si="1677"/>
        <v>8.623656128761148E-3</v>
      </c>
      <c r="H1548" s="128">
        <f t="shared" si="1678"/>
        <v>16</v>
      </c>
      <c r="I1548" s="128">
        <f t="shared" si="1679"/>
        <v>31</v>
      </c>
      <c r="J1548" s="123">
        <f t="shared" si="1680"/>
        <v>1.0044416724341734</v>
      </c>
      <c r="K1548" s="123">
        <v>1</v>
      </c>
      <c r="L1548" s="123">
        <f t="shared" si="1681"/>
        <v>1.0044416700000001</v>
      </c>
      <c r="M1548" s="123">
        <f t="shared" si="1682"/>
        <v>349.69265783999998</v>
      </c>
      <c r="N1548" s="27">
        <f t="shared" ref="N1548:N1611" si="1693">IF(DAY(A1548)=A$7,VLOOKUP(A1548,$Y$10:$AG$75,8),0)</f>
        <v>0</v>
      </c>
      <c r="O1548" s="122">
        <f t="shared" si="1683"/>
        <v>0</v>
      </c>
      <c r="P1548" s="123">
        <f t="shared" si="1684"/>
        <v>0</v>
      </c>
      <c r="Q1548" s="122">
        <f t="shared" si="1692"/>
        <v>0.1956</v>
      </c>
      <c r="R1548" s="130">
        <f t="shared" si="1685"/>
        <v>1.007713388</v>
      </c>
      <c r="S1548" s="123">
        <f t="shared" si="1686"/>
        <v>2.6973151500000001</v>
      </c>
      <c r="T1548" s="123">
        <f t="shared" si="1687"/>
        <v>0</v>
      </c>
      <c r="U1548" s="131" t="str">
        <f t="shared" si="1690"/>
        <v>J=</v>
      </c>
      <c r="V1548" s="140">
        <f t="shared" si="1688"/>
        <v>45527</v>
      </c>
      <c r="W1548" s="4"/>
      <c r="X1548" s="4"/>
      <c r="Y1548" s="4"/>
      <c r="AD1548" s="5"/>
      <c r="AI1548" s="10"/>
      <c r="AJ1548" s="10"/>
      <c r="AK1548" s="10"/>
      <c r="AL1548" s="10"/>
      <c r="AM1548" s="10"/>
      <c r="AN1548" s="10"/>
      <c r="AO1548" s="10"/>
      <c r="AP1548" s="10"/>
      <c r="AQ1548" s="10"/>
      <c r="AR1548" s="10"/>
      <c r="AS1548" s="10"/>
      <c r="AT1548" s="10"/>
      <c r="AU1548" s="10"/>
    </row>
    <row r="1549" spans="1:47" x14ac:dyDescent="0.2">
      <c r="A1549" s="125">
        <f t="shared" si="1691"/>
        <v>45513</v>
      </c>
      <c r="B1549" s="123">
        <f t="shared" si="1674"/>
        <v>352.65691347999996</v>
      </c>
      <c r="C1549" s="3">
        <f t="shared" si="1689"/>
        <v>348.14630683999997</v>
      </c>
      <c r="D1549" s="126">
        <f t="shared" si="1675"/>
        <v>1101.3889999999999</v>
      </c>
      <c r="E1549" s="175">
        <f>IF(DAY(A1548)=$A$7,VLOOKUP(A1548,[1]A!$A$15:$C$500,3),E1548)</f>
        <v>1110.8869999999999</v>
      </c>
      <c r="F1549" s="127">
        <f t="shared" si="1676"/>
        <v>45436</v>
      </c>
      <c r="G1549" s="122">
        <f t="shared" si="1677"/>
        <v>8.623656128761148E-3</v>
      </c>
      <c r="H1549" s="128">
        <f t="shared" si="1678"/>
        <v>17</v>
      </c>
      <c r="I1549" s="128">
        <f t="shared" si="1679"/>
        <v>31</v>
      </c>
      <c r="J1549" s="123">
        <f t="shared" si="1680"/>
        <v>1.0047199311003656</v>
      </c>
      <c r="K1549" s="123">
        <v>1</v>
      </c>
      <c r="L1549" s="123">
        <f t="shared" si="1681"/>
        <v>1.00471993</v>
      </c>
      <c r="M1549" s="123">
        <f t="shared" si="1682"/>
        <v>349.78953302999997</v>
      </c>
      <c r="N1549" s="27">
        <f t="shared" si="1693"/>
        <v>0</v>
      </c>
      <c r="O1549" s="122">
        <f t="shared" si="1683"/>
        <v>0</v>
      </c>
      <c r="P1549" s="123">
        <f t="shared" si="1684"/>
        <v>0</v>
      </c>
      <c r="Q1549" s="122">
        <f t="shared" si="1692"/>
        <v>0.1956</v>
      </c>
      <c r="R1549" s="130">
        <f t="shared" si="1685"/>
        <v>1.008197445</v>
      </c>
      <c r="S1549" s="123">
        <f t="shared" si="1686"/>
        <v>2.8673804500000002</v>
      </c>
      <c r="T1549" s="123">
        <f t="shared" si="1687"/>
        <v>0</v>
      </c>
      <c r="U1549" s="131" t="str">
        <f t="shared" si="1690"/>
        <v>J=</v>
      </c>
      <c r="V1549" s="140">
        <f t="shared" si="1688"/>
        <v>45527</v>
      </c>
      <c r="W1549" s="4"/>
      <c r="X1549" s="4"/>
      <c r="Y1549" s="4"/>
      <c r="AD1549" s="5"/>
      <c r="AI1549" s="10"/>
      <c r="AJ1549" s="10"/>
      <c r="AK1549" s="10"/>
      <c r="AL1549" s="10"/>
      <c r="AM1549" s="10"/>
      <c r="AN1549" s="10"/>
      <c r="AO1549" s="10"/>
      <c r="AP1549" s="10"/>
      <c r="AQ1549" s="10"/>
      <c r="AR1549" s="10"/>
      <c r="AS1549" s="10"/>
      <c r="AT1549" s="10"/>
      <c r="AU1549" s="10"/>
    </row>
    <row r="1550" spans="1:47" x14ac:dyDescent="0.2">
      <c r="A1550" s="125">
        <f t="shared" si="1691"/>
        <v>45514</v>
      </c>
      <c r="B1550" s="123">
        <f t="shared" si="1674"/>
        <v>352.92405387000002</v>
      </c>
      <c r="C1550" s="3">
        <f t="shared" si="1689"/>
        <v>348.14630683999997</v>
      </c>
      <c r="D1550" s="126">
        <f t="shared" si="1675"/>
        <v>1101.3889999999999</v>
      </c>
      <c r="E1550" s="175">
        <f>IF(DAY(A1549)=$A$7,VLOOKUP(A1549,[1]A!$A$15:$C$500,3),E1549)</f>
        <v>1110.8869999999999</v>
      </c>
      <c r="F1550" s="127">
        <f t="shared" si="1676"/>
        <v>45436</v>
      </c>
      <c r="G1550" s="122">
        <f t="shared" si="1677"/>
        <v>8.623656128761148E-3</v>
      </c>
      <c r="H1550" s="128">
        <f t="shared" si="1678"/>
        <v>18</v>
      </c>
      <c r="I1550" s="128">
        <f t="shared" si="1679"/>
        <v>31</v>
      </c>
      <c r="J1550" s="123">
        <f t="shared" si="1680"/>
        <v>1.004998266852055</v>
      </c>
      <c r="K1550" s="123">
        <v>1</v>
      </c>
      <c r="L1550" s="123">
        <f t="shared" si="1681"/>
        <v>1.00499826</v>
      </c>
      <c r="M1550" s="123">
        <f t="shared" si="1682"/>
        <v>349.88643259000003</v>
      </c>
      <c r="N1550" s="27">
        <f t="shared" si="1693"/>
        <v>0</v>
      </c>
      <c r="O1550" s="122">
        <f t="shared" si="1683"/>
        <v>0</v>
      </c>
      <c r="P1550" s="123">
        <f t="shared" si="1684"/>
        <v>0</v>
      </c>
      <c r="Q1550" s="122">
        <f t="shared" si="1692"/>
        <v>0.1956</v>
      </c>
      <c r="R1550" s="130">
        <f t="shared" si="1685"/>
        <v>1.0086817349999999</v>
      </c>
      <c r="S1550" s="123">
        <f t="shared" si="1686"/>
        <v>3.0376212800000002</v>
      </c>
      <c r="T1550" s="123">
        <f t="shared" si="1687"/>
        <v>0</v>
      </c>
      <c r="U1550" s="131" t="str">
        <f t="shared" si="1690"/>
        <v>J=</v>
      </c>
      <c r="V1550" s="140">
        <f t="shared" si="1688"/>
        <v>45527</v>
      </c>
      <c r="W1550" s="4"/>
      <c r="X1550" s="4"/>
      <c r="Y1550" s="4"/>
      <c r="AD1550" s="5"/>
      <c r="AI1550" s="10"/>
      <c r="AJ1550" s="10"/>
      <c r="AK1550" s="10"/>
      <c r="AL1550" s="10"/>
      <c r="AM1550" s="10"/>
      <c r="AN1550" s="10"/>
      <c r="AO1550" s="10"/>
      <c r="AP1550" s="10"/>
      <c r="AQ1550" s="10"/>
      <c r="AR1550" s="10"/>
      <c r="AS1550" s="10"/>
      <c r="AT1550" s="10"/>
      <c r="AU1550" s="10"/>
    </row>
    <row r="1551" spans="1:47" x14ac:dyDescent="0.2">
      <c r="A1551" s="125">
        <f t="shared" si="1691"/>
        <v>45515</v>
      </c>
      <c r="B1551" s="123">
        <f t="shared" si="1674"/>
        <v>353.19139777999999</v>
      </c>
      <c r="C1551" s="3">
        <f t="shared" si="1689"/>
        <v>348.14630683999997</v>
      </c>
      <c r="D1551" s="126">
        <f t="shared" si="1675"/>
        <v>1101.3889999999999</v>
      </c>
      <c r="E1551" s="175">
        <f>IF(DAY(A1550)=$A$7,VLOOKUP(A1550,[1]A!$A$15:$C$500,3),E1550)</f>
        <v>1110.8869999999999</v>
      </c>
      <c r="F1551" s="127">
        <f t="shared" si="1676"/>
        <v>45436</v>
      </c>
      <c r="G1551" s="122">
        <f t="shared" si="1677"/>
        <v>8.623656128761148E-3</v>
      </c>
      <c r="H1551" s="128">
        <f t="shared" si="1678"/>
        <v>19</v>
      </c>
      <c r="I1551" s="128">
        <f t="shared" si="1679"/>
        <v>31</v>
      </c>
      <c r="J1551" s="123">
        <f t="shared" si="1680"/>
        <v>1.0052766797105956</v>
      </c>
      <c r="K1551" s="123">
        <v>1</v>
      </c>
      <c r="L1551" s="123">
        <f t="shared" si="1681"/>
        <v>1.00527667</v>
      </c>
      <c r="M1551" s="123">
        <f t="shared" si="1682"/>
        <v>349.98336001000001</v>
      </c>
      <c r="N1551" s="27">
        <f t="shared" si="1693"/>
        <v>0</v>
      </c>
      <c r="O1551" s="122">
        <f t="shared" si="1683"/>
        <v>0</v>
      </c>
      <c r="P1551" s="123">
        <f t="shared" si="1684"/>
        <v>0</v>
      </c>
      <c r="Q1551" s="122">
        <f t="shared" si="1692"/>
        <v>0.1956</v>
      </c>
      <c r="R1551" s="130">
        <f t="shared" si="1685"/>
        <v>1.009166258</v>
      </c>
      <c r="S1551" s="123">
        <f t="shared" si="1686"/>
        <v>3.2080377699999998</v>
      </c>
      <c r="T1551" s="123">
        <f t="shared" si="1687"/>
        <v>0</v>
      </c>
      <c r="U1551" s="131" t="str">
        <f t="shared" si="1690"/>
        <v>J=</v>
      </c>
      <c r="V1551" s="140">
        <f t="shared" si="1688"/>
        <v>45527</v>
      </c>
      <c r="W1551" s="4"/>
      <c r="X1551" s="4"/>
      <c r="Y1551" s="4"/>
      <c r="AD1551" s="5"/>
      <c r="AI1551" s="10"/>
      <c r="AJ1551" s="10"/>
      <c r="AK1551" s="10"/>
      <c r="AL1551" s="10"/>
      <c r="AM1551" s="10"/>
      <c r="AN1551" s="10"/>
      <c r="AO1551" s="10"/>
      <c r="AP1551" s="10"/>
      <c r="AQ1551" s="10"/>
      <c r="AR1551" s="10"/>
      <c r="AS1551" s="10"/>
      <c r="AT1551" s="10"/>
      <c r="AU1551" s="10"/>
    </row>
    <row r="1552" spans="1:47" x14ac:dyDescent="0.2">
      <c r="A1552" s="125">
        <f t="shared" si="1691"/>
        <v>45516</v>
      </c>
      <c r="B1552" s="123">
        <f t="shared" si="1674"/>
        <v>353.45894494000004</v>
      </c>
      <c r="C1552" s="3">
        <f t="shared" si="1689"/>
        <v>348.14630683999997</v>
      </c>
      <c r="D1552" s="126">
        <f t="shared" si="1675"/>
        <v>1101.3889999999999</v>
      </c>
      <c r="E1552" s="175">
        <f>IF(DAY(A1551)=$A$7,VLOOKUP(A1551,[1]A!$A$15:$C$500,3),E1551)</f>
        <v>1110.8869999999999</v>
      </c>
      <c r="F1552" s="127">
        <f t="shared" si="1676"/>
        <v>45436</v>
      </c>
      <c r="G1552" s="122">
        <f t="shared" si="1677"/>
        <v>8.623656128761148E-3</v>
      </c>
      <c r="H1552" s="128">
        <f t="shared" si="1678"/>
        <v>20</v>
      </c>
      <c r="I1552" s="128">
        <f t="shared" si="1679"/>
        <v>31</v>
      </c>
      <c r="J1552" s="123">
        <f t="shared" si="1680"/>
        <v>1.0055551696973488</v>
      </c>
      <c r="K1552" s="123">
        <v>1</v>
      </c>
      <c r="L1552" s="123">
        <f t="shared" si="1681"/>
        <v>1.0055551599999999</v>
      </c>
      <c r="M1552" s="123">
        <f t="shared" si="1682"/>
        <v>350.08031527000003</v>
      </c>
      <c r="N1552" s="27">
        <f t="shared" si="1693"/>
        <v>0</v>
      </c>
      <c r="O1552" s="122">
        <f t="shared" si="1683"/>
        <v>0</v>
      </c>
      <c r="P1552" s="123">
        <f t="shared" si="1684"/>
        <v>0</v>
      </c>
      <c r="Q1552" s="122">
        <f t="shared" si="1692"/>
        <v>0.1956</v>
      </c>
      <c r="R1552" s="130">
        <f t="shared" si="1685"/>
        <v>1.009651013</v>
      </c>
      <c r="S1552" s="123">
        <f t="shared" si="1686"/>
        <v>3.37862967</v>
      </c>
      <c r="T1552" s="123">
        <f t="shared" si="1687"/>
        <v>0</v>
      </c>
      <c r="U1552" s="131" t="str">
        <f t="shared" si="1690"/>
        <v>J=</v>
      </c>
      <c r="V1552" s="140">
        <f t="shared" si="1688"/>
        <v>45527</v>
      </c>
      <c r="W1552" s="4"/>
      <c r="X1552" s="4"/>
      <c r="Y1552" s="4"/>
      <c r="AD1552" s="5"/>
      <c r="AI1552" s="10"/>
      <c r="AJ1552" s="10"/>
      <c r="AK1552" s="10"/>
      <c r="AL1552" s="10"/>
      <c r="AM1552" s="10"/>
      <c r="AN1552" s="10"/>
      <c r="AO1552" s="10"/>
      <c r="AP1552" s="10"/>
      <c r="AQ1552" s="10"/>
      <c r="AR1552" s="10"/>
      <c r="AS1552" s="10"/>
      <c r="AT1552" s="10"/>
      <c r="AU1552" s="10"/>
    </row>
    <row r="1553" spans="1:161" x14ac:dyDescent="0.2">
      <c r="A1553" s="125">
        <f t="shared" si="1691"/>
        <v>45517</v>
      </c>
      <c r="B1553" s="123">
        <f t="shared" si="1674"/>
        <v>353.72669582999998</v>
      </c>
      <c r="C1553" s="3">
        <f t="shared" si="1689"/>
        <v>348.14630683999997</v>
      </c>
      <c r="D1553" s="126">
        <f t="shared" si="1675"/>
        <v>1101.3889999999999</v>
      </c>
      <c r="E1553" s="175">
        <f>IF(DAY(A1552)=$A$7,VLOOKUP(A1552,[1]A!$A$15:$C$500,3),E1552)</f>
        <v>1110.8869999999999</v>
      </c>
      <c r="F1553" s="127">
        <f t="shared" si="1676"/>
        <v>45436</v>
      </c>
      <c r="G1553" s="122">
        <f t="shared" si="1677"/>
        <v>8.623656128761148E-3</v>
      </c>
      <c r="H1553" s="128">
        <f t="shared" si="1678"/>
        <v>21</v>
      </c>
      <c r="I1553" s="128">
        <f t="shared" si="1679"/>
        <v>31</v>
      </c>
      <c r="J1553" s="123">
        <f t="shared" si="1680"/>
        <v>1.0058337368336812</v>
      </c>
      <c r="K1553" s="123">
        <v>1</v>
      </c>
      <c r="L1553" s="123">
        <f t="shared" si="1681"/>
        <v>1.00583373</v>
      </c>
      <c r="M1553" s="123">
        <f t="shared" si="1682"/>
        <v>350.17729838999998</v>
      </c>
      <c r="N1553" s="27">
        <f t="shared" si="1693"/>
        <v>0</v>
      </c>
      <c r="O1553" s="122">
        <f t="shared" si="1683"/>
        <v>0</v>
      </c>
      <c r="P1553" s="123">
        <f t="shared" si="1684"/>
        <v>0</v>
      </c>
      <c r="Q1553" s="122">
        <f t="shared" si="1692"/>
        <v>0.1956</v>
      </c>
      <c r="R1553" s="130">
        <f t="shared" si="1685"/>
        <v>1.010136001</v>
      </c>
      <c r="S1553" s="123">
        <f t="shared" si="1686"/>
        <v>3.5493974399999999</v>
      </c>
      <c r="T1553" s="123">
        <f t="shared" si="1687"/>
        <v>0</v>
      </c>
      <c r="U1553" s="131" t="str">
        <f t="shared" si="1690"/>
        <v>J=</v>
      </c>
      <c r="V1553" s="140">
        <f t="shared" si="1688"/>
        <v>45527</v>
      </c>
      <c r="W1553" s="4"/>
      <c r="X1553" s="4"/>
      <c r="Y1553" s="4"/>
      <c r="AD1553" s="5"/>
      <c r="AI1553" s="10"/>
      <c r="AJ1553" s="10"/>
      <c r="AK1553" s="10"/>
      <c r="AL1553" s="10"/>
      <c r="AM1553" s="10"/>
      <c r="AN1553" s="10"/>
      <c r="AO1553" s="10"/>
      <c r="AP1553" s="10"/>
      <c r="AQ1553" s="10"/>
      <c r="AR1553" s="10"/>
      <c r="AS1553" s="10"/>
      <c r="AT1553" s="10"/>
      <c r="AU1553" s="10"/>
    </row>
    <row r="1554" spans="1:161" x14ac:dyDescent="0.2">
      <c r="A1554" s="125">
        <f t="shared" si="1691"/>
        <v>45518</v>
      </c>
      <c r="B1554" s="123">
        <f t="shared" si="1674"/>
        <v>353.99465056000003</v>
      </c>
      <c r="C1554" s="3">
        <f t="shared" si="1689"/>
        <v>348.14630683999997</v>
      </c>
      <c r="D1554" s="126">
        <f t="shared" si="1675"/>
        <v>1101.3889999999999</v>
      </c>
      <c r="E1554" s="175">
        <f>IF(DAY(A1553)=$A$7,VLOOKUP(A1553,[1]A!$A$15:$C$500,3),E1553)</f>
        <v>1110.8869999999999</v>
      </c>
      <c r="F1554" s="127">
        <f t="shared" si="1676"/>
        <v>45436</v>
      </c>
      <c r="G1554" s="122">
        <f t="shared" si="1677"/>
        <v>8.623656128761148E-3</v>
      </c>
      <c r="H1554" s="128">
        <f t="shared" si="1678"/>
        <v>22</v>
      </c>
      <c r="I1554" s="128">
        <f t="shared" si="1679"/>
        <v>31</v>
      </c>
      <c r="J1554" s="123">
        <f t="shared" si="1680"/>
        <v>1.0061123811409654</v>
      </c>
      <c r="K1554" s="123">
        <v>1</v>
      </c>
      <c r="L1554" s="123">
        <f t="shared" si="1681"/>
        <v>1.00611238</v>
      </c>
      <c r="M1554" s="123">
        <f t="shared" si="1682"/>
        <v>350.27430936000002</v>
      </c>
      <c r="N1554" s="27">
        <f t="shared" si="1693"/>
        <v>0</v>
      </c>
      <c r="O1554" s="122">
        <f t="shared" si="1683"/>
        <v>0</v>
      </c>
      <c r="P1554" s="123">
        <f t="shared" si="1684"/>
        <v>0</v>
      </c>
      <c r="Q1554" s="122">
        <f t="shared" si="1692"/>
        <v>0.1956</v>
      </c>
      <c r="R1554" s="130">
        <f t="shared" si="1685"/>
        <v>1.0106212219999999</v>
      </c>
      <c r="S1554" s="123">
        <f t="shared" si="1686"/>
        <v>3.7203412</v>
      </c>
      <c r="T1554" s="123">
        <f t="shared" si="1687"/>
        <v>0</v>
      </c>
      <c r="U1554" s="131" t="str">
        <f t="shared" si="1690"/>
        <v>J=</v>
      </c>
      <c r="V1554" s="140">
        <f t="shared" si="1688"/>
        <v>45527</v>
      </c>
      <c r="W1554" s="4"/>
      <c r="X1554" s="4"/>
      <c r="Y1554" s="4"/>
      <c r="AD1554" s="5"/>
      <c r="AI1554" s="10"/>
      <c r="AJ1554" s="10"/>
      <c r="AK1554" s="10"/>
      <c r="AL1554" s="10"/>
      <c r="AM1554" s="10"/>
      <c r="AN1554" s="10"/>
      <c r="AO1554" s="10"/>
      <c r="AP1554" s="10"/>
      <c r="AQ1554" s="10"/>
      <c r="AR1554" s="10"/>
      <c r="AS1554" s="10"/>
      <c r="AT1554" s="10"/>
      <c r="AU1554" s="10"/>
    </row>
    <row r="1555" spans="1:161" x14ac:dyDescent="0.2">
      <c r="A1555" s="125">
        <f t="shared" si="1691"/>
        <v>45519</v>
      </c>
      <c r="B1555" s="123">
        <f t="shared" si="1674"/>
        <v>354.2628057</v>
      </c>
      <c r="C1555" s="3">
        <f t="shared" si="1689"/>
        <v>348.14630683999997</v>
      </c>
      <c r="D1555" s="126">
        <f t="shared" si="1675"/>
        <v>1101.3889999999999</v>
      </c>
      <c r="E1555" s="175">
        <f>IF(DAY(A1554)=$A$7,VLOOKUP(A1554,[1]A!$A$15:$C$500,3),E1554)</f>
        <v>1110.8869999999999</v>
      </c>
      <c r="F1555" s="127">
        <f t="shared" si="1676"/>
        <v>45436</v>
      </c>
      <c r="G1555" s="122">
        <f t="shared" si="1677"/>
        <v>8.623656128761148E-3</v>
      </c>
      <c r="H1555" s="128">
        <f t="shared" si="1678"/>
        <v>23</v>
      </c>
      <c r="I1555" s="128">
        <f t="shared" si="1679"/>
        <v>31</v>
      </c>
      <c r="J1555" s="123">
        <f t="shared" si="1680"/>
        <v>1.0063911026405796</v>
      </c>
      <c r="K1555" s="123">
        <v>1</v>
      </c>
      <c r="L1555" s="123">
        <f t="shared" si="1681"/>
        <v>1.0063911000000001</v>
      </c>
      <c r="M1555" s="123">
        <f t="shared" si="1682"/>
        <v>350.37134470000001</v>
      </c>
      <c r="N1555" s="27">
        <f t="shared" si="1693"/>
        <v>0</v>
      </c>
      <c r="O1555" s="122">
        <f t="shared" si="1683"/>
        <v>0</v>
      </c>
      <c r="P1555" s="123">
        <f t="shared" si="1684"/>
        <v>0</v>
      </c>
      <c r="Q1555" s="122">
        <f t="shared" si="1692"/>
        <v>0.1956</v>
      </c>
      <c r="R1555" s="130">
        <f t="shared" si="1685"/>
        <v>1.011106676</v>
      </c>
      <c r="S1555" s="123">
        <f t="shared" si="1686"/>
        <v>3.8914610000000001</v>
      </c>
      <c r="T1555" s="123">
        <f t="shared" si="1687"/>
        <v>0</v>
      </c>
      <c r="U1555" s="131" t="str">
        <f t="shared" si="1690"/>
        <v>J=</v>
      </c>
      <c r="V1555" s="140">
        <f t="shared" si="1688"/>
        <v>45527</v>
      </c>
      <c r="W1555" s="4"/>
      <c r="X1555" s="4"/>
      <c r="Y1555" s="4"/>
      <c r="AD1555" s="5"/>
      <c r="AI1555" s="10"/>
      <c r="AJ1555" s="10"/>
      <c r="AK1555" s="10"/>
      <c r="AL1555" s="10"/>
      <c r="AM1555" s="10"/>
      <c r="AN1555" s="10"/>
      <c r="AO1555" s="10"/>
      <c r="AP1555" s="10"/>
      <c r="AQ1555" s="10"/>
      <c r="AR1555" s="10"/>
      <c r="AS1555" s="10"/>
      <c r="AT1555" s="10"/>
      <c r="AU1555" s="10"/>
    </row>
    <row r="1556" spans="1:161" x14ac:dyDescent="0.2">
      <c r="A1556" s="125">
        <f t="shared" si="1691"/>
        <v>45520</v>
      </c>
      <c r="B1556" s="123">
        <f t="shared" si="1674"/>
        <v>354.53116524000001</v>
      </c>
      <c r="C1556" s="3">
        <f t="shared" si="1689"/>
        <v>348.14630683999997</v>
      </c>
      <c r="D1556" s="126">
        <f t="shared" si="1675"/>
        <v>1101.3889999999999</v>
      </c>
      <c r="E1556" s="175">
        <f>IF(DAY(A1555)=$A$7,VLOOKUP(A1555,[1]A!$A$15:$C$500,3),E1555)</f>
        <v>1110.8869999999999</v>
      </c>
      <c r="F1556" s="127">
        <f t="shared" si="1676"/>
        <v>45436</v>
      </c>
      <c r="G1556" s="122">
        <f t="shared" si="1677"/>
        <v>8.623656128761148E-3</v>
      </c>
      <c r="H1556" s="128">
        <f t="shared" si="1678"/>
        <v>24</v>
      </c>
      <c r="I1556" s="128">
        <f t="shared" si="1679"/>
        <v>31</v>
      </c>
      <c r="J1556" s="123">
        <f t="shared" si="1680"/>
        <v>1.0066699013539084</v>
      </c>
      <c r="K1556" s="123">
        <v>1</v>
      </c>
      <c r="L1556" s="123">
        <f t="shared" si="1681"/>
        <v>1.0066698999999999</v>
      </c>
      <c r="M1556" s="123">
        <f t="shared" si="1682"/>
        <v>350.46840788999998</v>
      </c>
      <c r="N1556" s="27">
        <f t="shared" si="1693"/>
        <v>0</v>
      </c>
      <c r="O1556" s="122">
        <f t="shared" si="1683"/>
        <v>0</v>
      </c>
      <c r="P1556" s="123">
        <f t="shared" si="1684"/>
        <v>0</v>
      </c>
      <c r="Q1556" s="122">
        <f t="shared" si="1692"/>
        <v>0.1956</v>
      </c>
      <c r="R1556" s="130">
        <f t="shared" si="1685"/>
        <v>1.011592364</v>
      </c>
      <c r="S1556" s="123">
        <f t="shared" si="1686"/>
        <v>4.06275735</v>
      </c>
      <c r="T1556" s="123">
        <f t="shared" si="1687"/>
        <v>0</v>
      </c>
      <c r="U1556" s="131" t="str">
        <f t="shared" si="1690"/>
        <v>J=</v>
      </c>
      <c r="V1556" s="140">
        <f t="shared" si="1688"/>
        <v>45527</v>
      </c>
      <c r="W1556" s="4"/>
      <c r="X1556" s="4"/>
      <c r="Y1556" s="4"/>
      <c r="AD1556" s="5"/>
      <c r="AI1556" s="10"/>
      <c r="AJ1556" s="10"/>
      <c r="AK1556" s="10"/>
      <c r="AL1556" s="10"/>
      <c r="AM1556" s="10"/>
      <c r="AN1556" s="10"/>
      <c r="AO1556" s="10"/>
      <c r="AP1556" s="10"/>
      <c r="AQ1556" s="10"/>
      <c r="AR1556" s="10"/>
      <c r="AS1556" s="10"/>
      <c r="AT1556" s="10"/>
      <c r="AU1556" s="10"/>
    </row>
    <row r="1557" spans="1:161" x14ac:dyDescent="0.2">
      <c r="A1557" s="125">
        <f t="shared" si="1691"/>
        <v>45521</v>
      </c>
      <c r="B1557" s="123">
        <f t="shared" si="1674"/>
        <v>354.79972541000001</v>
      </c>
      <c r="C1557" s="3">
        <f t="shared" si="1689"/>
        <v>348.14630683999997</v>
      </c>
      <c r="D1557" s="126">
        <f t="shared" si="1675"/>
        <v>1101.3889999999999</v>
      </c>
      <c r="E1557" s="175">
        <f>IF(DAY(A1556)=$A$7,VLOOKUP(A1556,[1]A!$A$15:$C$500,3),E1556)</f>
        <v>1110.8869999999999</v>
      </c>
      <c r="F1557" s="127">
        <f t="shared" si="1676"/>
        <v>45436</v>
      </c>
      <c r="G1557" s="122">
        <f t="shared" si="1677"/>
        <v>8.623656128761148E-3</v>
      </c>
      <c r="H1557" s="128">
        <f t="shared" si="1678"/>
        <v>25</v>
      </c>
      <c r="I1557" s="128">
        <f t="shared" si="1679"/>
        <v>31</v>
      </c>
      <c r="J1557" s="123">
        <f t="shared" si="1680"/>
        <v>1.0069487773023424</v>
      </c>
      <c r="K1557" s="123">
        <v>1</v>
      </c>
      <c r="L1557" s="123">
        <f t="shared" si="1681"/>
        <v>1.0069487699999999</v>
      </c>
      <c r="M1557" s="123">
        <f t="shared" si="1682"/>
        <v>350.56549545000001</v>
      </c>
      <c r="N1557" s="27">
        <f t="shared" si="1693"/>
        <v>0</v>
      </c>
      <c r="O1557" s="122">
        <f t="shared" si="1683"/>
        <v>0</v>
      </c>
      <c r="P1557" s="123">
        <f t="shared" si="1684"/>
        <v>0</v>
      </c>
      <c r="Q1557" s="122">
        <f t="shared" si="1692"/>
        <v>0.1956</v>
      </c>
      <c r="R1557" s="130">
        <f t="shared" si="1685"/>
        <v>1.0120782850000001</v>
      </c>
      <c r="S1557" s="123">
        <f t="shared" si="1686"/>
        <v>4.2342299600000004</v>
      </c>
      <c r="T1557" s="123">
        <f t="shared" si="1687"/>
        <v>0</v>
      </c>
      <c r="U1557" s="131" t="str">
        <f t="shared" si="1690"/>
        <v>J=</v>
      </c>
      <c r="V1557" s="140">
        <f t="shared" si="1688"/>
        <v>45527</v>
      </c>
      <c r="W1557" s="4"/>
      <c r="X1557" s="4"/>
      <c r="Y1557" s="4"/>
      <c r="AD1557" s="5"/>
      <c r="AI1557" s="10"/>
      <c r="AJ1557" s="10"/>
      <c r="AK1557" s="10"/>
      <c r="AL1557" s="10"/>
      <c r="AM1557" s="10"/>
      <c r="AN1557" s="10"/>
      <c r="AO1557" s="10"/>
      <c r="AP1557" s="10"/>
      <c r="AQ1557" s="10"/>
      <c r="AR1557" s="10"/>
      <c r="AS1557" s="10"/>
      <c r="AT1557" s="10"/>
      <c r="AU1557" s="10"/>
    </row>
    <row r="1558" spans="1:161" x14ac:dyDescent="0.2">
      <c r="A1558" s="125">
        <f t="shared" si="1691"/>
        <v>45522</v>
      </c>
      <c r="B1558" s="123">
        <f t="shared" si="1674"/>
        <v>355.06849335999999</v>
      </c>
      <c r="C1558" s="3">
        <f t="shared" si="1689"/>
        <v>348.14630683999997</v>
      </c>
      <c r="D1558" s="126">
        <f t="shared" si="1675"/>
        <v>1101.3889999999999</v>
      </c>
      <c r="E1558" s="175">
        <f>IF(DAY(A1557)=$A$7,VLOOKUP(A1557,[1]A!$A$15:$C$500,3),E1557)</f>
        <v>1110.8869999999999</v>
      </c>
      <c r="F1558" s="127">
        <f t="shared" si="1676"/>
        <v>45436</v>
      </c>
      <c r="G1558" s="122">
        <f t="shared" si="1677"/>
        <v>8.623656128761148E-3</v>
      </c>
      <c r="H1558" s="128">
        <f t="shared" si="1678"/>
        <v>26</v>
      </c>
      <c r="I1558" s="128">
        <f t="shared" si="1679"/>
        <v>31</v>
      </c>
      <c r="J1558" s="123">
        <f t="shared" si="1680"/>
        <v>1.0072277305072779</v>
      </c>
      <c r="K1558" s="123">
        <v>1</v>
      </c>
      <c r="L1558" s="123">
        <f t="shared" si="1681"/>
        <v>1.0072277300000001</v>
      </c>
      <c r="M1558" s="123">
        <f t="shared" si="1682"/>
        <v>350.66261434</v>
      </c>
      <c r="N1558" s="27">
        <f t="shared" si="1693"/>
        <v>0</v>
      </c>
      <c r="O1558" s="122">
        <f t="shared" si="1683"/>
        <v>0</v>
      </c>
      <c r="P1558" s="123">
        <f t="shared" si="1684"/>
        <v>0</v>
      </c>
      <c r="Q1558" s="122">
        <f t="shared" si="1692"/>
        <v>0.1956</v>
      </c>
      <c r="R1558" s="130">
        <f t="shared" si="1685"/>
        <v>1.0125644389999999</v>
      </c>
      <c r="S1558" s="123">
        <f t="shared" si="1686"/>
        <v>4.4058790200000004</v>
      </c>
      <c r="T1558" s="123">
        <f t="shared" si="1687"/>
        <v>0</v>
      </c>
      <c r="U1558" s="131" t="str">
        <f t="shared" si="1690"/>
        <v>J=</v>
      </c>
      <c r="V1558" s="140">
        <f t="shared" si="1688"/>
        <v>45527</v>
      </c>
      <c r="W1558" s="4"/>
      <c r="X1558" s="4"/>
      <c r="Y1558" s="4"/>
      <c r="AD1558" s="5"/>
      <c r="AI1558" s="10"/>
      <c r="AJ1558" s="10"/>
      <c r="AK1558" s="10"/>
      <c r="AL1558" s="10"/>
      <c r="AM1558" s="10"/>
      <c r="AN1558" s="10"/>
      <c r="AO1558" s="10"/>
      <c r="AP1558" s="10"/>
      <c r="AQ1558" s="10"/>
      <c r="AR1558" s="10"/>
      <c r="AS1558" s="10"/>
      <c r="AT1558" s="10"/>
      <c r="AU1558" s="10"/>
    </row>
    <row r="1559" spans="1:161" x14ac:dyDescent="0.2">
      <c r="A1559" s="125">
        <f t="shared" si="1691"/>
        <v>45523</v>
      </c>
      <c r="B1559" s="123">
        <f t="shared" si="1674"/>
        <v>355.33746216999998</v>
      </c>
      <c r="C1559" s="3">
        <f t="shared" si="1689"/>
        <v>348.14630683999997</v>
      </c>
      <c r="D1559" s="126">
        <f t="shared" si="1675"/>
        <v>1101.3889999999999</v>
      </c>
      <c r="E1559" s="175">
        <f>IF(DAY(A1558)=$A$7,VLOOKUP(A1558,[1]A!$A$15:$C$500,3),E1558)</f>
        <v>1110.8869999999999</v>
      </c>
      <c r="F1559" s="127">
        <f t="shared" si="1676"/>
        <v>45436</v>
      </c>
      <c r="G1559" s="122">
        <f t="shared" si="1677"/>
        <v>8.623656128761148E-3</v>
      </c>
      <c r="H1559" s="128">
        <f t="shared" si="1678"/>
        <v>27</v>
      </c>
      <c r="I1559" s="128">
        <f t="shared" si="1679"/>
        <v>31</v>
      </c>
      <c r="J1559" s="123">
        <f t="shared" si="1680"/>
        <v>1.0075067609901169</v>
      </c>
      <c r="K1559" s="123">
        <v>1</v>
      </c>
      <c r="L1559" s="123">
        <f t="shared" si="1681"/>
        <v>1.0075067600000001</v>
      </c>
      <c r="M1559" s="123">
        <f t="shared" si="1682"/>
        <v>350.75975761000001</v>
      </c>
      <c r="N1559" s="27">
        <f t="shared" si="1693"/>
        <v>0</v>
      </c>
      <c r="O1559" s="122">
        <f t="shared" si="1683"/>
        <v>0</v>
      </c>
      <c r="P1559" s="123">
        <f t="shared" si="1684"/>
        <v>0</v>
      </c>
      <c r="Q1559" s="122">
        <f t="shared" si="1692"/>
        <v>0.1956</v>
      </c>
      <c r="R1559" s="130">
        <f t="shared" si="1685"/>
        <v>1.013050826</v>
      </c>
      <c r="S1559" s="123">
        <f t="shared" si="1686"/>
        <v>4.5777045599999999</v>
      </c>
      <c r="T1559" s="123">
        <f t="shared" si="1687"/>
        <v>0</v>
      </c>
      <c r="U1559" s="131" t="str">
        <f t="shared" si="1690"/>
        <v>J=</v>
      </c>
      <c r="V1559" s="140">
        <f t="shared" si="1688"/>
        <v>45527</v>
      </c>
      <c r="W1559" s="4"/>
      <c r="X1559" s="4"/>
      <c r="Y1559" s="4"/>
      <c r="AD1559" s="5"/>
      <c r="AI1559" s="10"/>
      <c r="AJ1559" s="10"/>
      <c r="AK1559" s="10"/>
      <c r="AL1559" s="10"/>
      <c r="AM1559" s="10"/>
      <c r="AN1559" s="10"/>
      <c r="AO1559" s="10"/>
      <c r="AP1559" s="10"/>
      <c r="AQ1559" s="10"/>
      <c r="AR1559" s="10"/>
      <c r="AS1559" s="10"/>
      <c r="AT1559" s="10"/>
      <c r="AU1559" s="10"/>
    </row>
    <row r="1560" spans="1:161" x14ac:dyDescent="0.2">
      <c r="A1560" s="125">
        <f t="shared" si="1691"/>
        <v>45524</v>
      </c>
      <c r="B1560" s="123">
        <f t="shared" si="1674"/>
        <v>355.60663262000003</v>
      </c>
      <c r="C1560" s="3">
        <f t="shared" si="1689"/>
        <v>348.14630683999997</v>
      </c>
      <c r="D1560" s="126">
        <f t="shared" si="1675"/>
        <v>1101.3889999999999</v>
      </c>
      <c r="E1560" s="175">
        <f>IF(DAY(A1559)=$A$7,VLOOKUP(A1559,[1]A!$A$15:$C$500,3),E1559)</f>
        <v>1110.8869999999999</v>
      </c>
      <c r="F1560" s="127">
        <f t="shared" si="1676"/>
        <v>45436</v>
      </c>
      <c r="G1560" s="122">
        <f t="shared" si="1677"/>
        <v>8.623656128761148E-3</v>
      </c>
      <c r="H1560" s="128">
        <f t="shared" si="1678"/>
        <v>28</v>
      </c>
      <c r="I1560" s="128">
        <f t="shared" si="1679"/>
        <v>31</v>
      </c>
      <c r="J1560" s="123">
        <f t="shared" si="1680"/>
        <v>1.0077858687722678</v>
      </c>
      <c r="K1560" s="123">
        <v>1</v>
      </c>
      <c r="L1560" s="123">
        <f t="shared" si="1681"/>
        <v>1.00778586</v>
      </c>
      <c r="M1560" s="123">
        <f t="shared" si="1682"/>
        <v>350.85692524000001</v>
      </c>
      <c r="N1560" s="27">
        <f t="shared" si="1693"/>
        <v>0</v>
      </c>
      <c r="O1560" s="122">
        <f t="shared" si="1683"/>
        <v>0</v>
      </c>
      <c r="P1560" s="123">
        <f t="shared" si="1684"/>
        <v>0</v>
      </c>
      <c r="Q1560" s="122">
        <f t="shared" si="1692"/>
        <v>0.1956</v>
      </c>
      <c r="R1560" s="130">
        <f t="shared" si="1685"/>
        <v>1.0135374479999999</v>
      </c>
      <c r="S1560" s="123">
        <f t="shared" si="1686"/>
        <v>4.7497073800000003</v>
      </c>
      <c r="T1560" s="123">
        <f t="shared" si="1687"/>
        <v>0</v>
      </c>
      <c r="U1560" s="131" t="str">
        <f t="shared" si="1690"/>
        <v>J=</v>
      </c>
      <c r="V1560" s="140">
        <f t="shared" si="1688"/>
        <v>45527</v>
      </c>
      <c r="W1560" s="4"/>
      <c r="X1560" s="4"/>
      <c r="Y1560" s="4"/>
      <c r="AD1560" s="5"/>
      <c r="AI1560" s="10"/>
      <c r="AJ1560" s="10"/>
      <c r="AK1560" s="10"/>
      <c r="AL1560" s="10"/>
      <c r="AM1560" s="10"/>
      <c r="AN1560" s="10"/>
      <c r="AO1560" s="10"/>
      <c r="AP1560" s="10"/>
      <c r="AQ1560" s="10"/>
      <c r="AR1560" s="10"/>
      <c r="AS1560" s="10"/>
      <c r="AT1560" s="10"/>
      <c r="AU1560" s="10"/>
    </row>
    <row r="1561" spans="1:161" x14ac:dyDescent="0.2">
      <c r="A1561" s="125">
        <f t="shared" si="1691"/>
        <v>45525</v>
      </c>
      <c r="B1561" s="123">
        <f t="shared" si="1674"/>
        <v>355.87601117999998</v>
      </c>
      <c r="C1561" s="3">
        <f t="shared" si="1689"/>
        <v>348.14630683999997</v>
      </c>
      <c r="D1561" s="126">
        <f t="shared" si="1675"/>
        <v>1101.3889999999999</v>
      </c>
      <c r="E1561" s="175">
        <f>IF(DAY(A1560)=$A$7,VLOOKUP(A1560,[1]A!$A$15:$C$500,3),E1560)</f>
        <v>1110.8869999999999</v>
      </c>
      <c r="F1561" s="127">
        <f t="shared" si="1676"/>
        <v>45436</v>
      </c>
      <c r="G1561" s="122">
        <f t="shared" si="1677"/>
        <v>8.623656128761148E-3</v>
      </c>
      <c r="H1561" s="128">
        <f t="shared" si="1678"/>
        <v>29</v>
      </c>
      <c r="I1561" s="128">
        <f t="shared" si="1679"/>
        <v>31</v>
      </c>
      <c r="J1561" s="123">
        <f t="shared" si="1680"/>
        <v>1.0080650538751443</v>
      </c>
      <c r="K1561" s="123">
        <v>1</v>
      </c>
      <c r="L1561" s="123">
        <f t="shared" si="1681"/>
        <v>1.0080650499999999</v>
      </c>
      <c r="M1561" s="123">
        <f t="shared" si="1682"/>
        <v>350.95412420999997</v>
      </c>
      <c r="N1561" s="27">
        <f t="shared" si="1693"/>
        <v>0</v>
      </c>
      <c r="O1561" s="122">
        <f t="shared" si="1683"/>
        <v>0</v>
      </c>
      <c r="P1561" s="123">
        <f t="shared" si="1684"/>
        <v>0</v>
      </c>
      <c r="Q1561" s="122">
        <f t="shared" si="1692"/>
        <v>0.1956</v>
      </c>
      <c r="R1561" s="130">
        <f t="shared" si="1685"/>
        <v>1.014024303</v>
      </c>
      <c r="S1561" s="123">
        <f t="shared" si="1686"/>
        <v>4.9218869700000001</v>
      </c>
      <c r="T1561" s="123">
        <f t="shared" si="1687"/>
        <v>0</v>
      </c>
      <c r="U1561" s="131" t="str">
        <f t="shared" si="1690"/>
        <v>J=</v>
      </c>
      <c r="V1561" s="140">
        <f t="shared" si="1688"/>
        <v>45527</v>
      </c>
      <c r="W1561" s="4"/>
      <c r="X1561" s="4"/>
      <c r="Y1561" s="4"/>
      <c r="AD1561" s="5"/>
      <c r="AI1561" s="10"/>
      <c r="AJ1561" s="10"/>
      <c r="AK1561" s="10"/>
      <c r="AL1561" s="10"/>
      <c r="AM1561" s="10"/>
      <c r="AN1561" s="10"/>
      <c r="AO1561" s="10"/>
      <c r="AP1561" s="10"/>
      <c r="AQ1561" s="10"/>
      <c r="AR1561" s="10"/>
      <c r="AS1561" s="10"/>
      <c r="AT1561" s="10"/>
      <c r="AU1561" s="10"/>
    </row>
    <row r="1562" spans="1:161" ht="15" x14ac:dyDescent="0.2">
      <c r="A1562" s="125">
        <f t="shared" si="1691"/>
        <v>45526</v>
      </c>
      <c r="B1562" s="123">
        <f t="shared" si="1674"/>
        <v>356.14559125</v>
      </c>
      <c r="C1562" s="3">
        <f t="shared" si="1689"/>
        <v>348.14630683999997</v>
      </c>
      <c r="D1562" s="126">
        <f t="shared" si="1675"/>
        <v>1101.3889999999999</v>
      </c>
      <c r="E1562" s="175">
        <f>IF(DAY(A1561)=$A$7,VLOOKUP(A1561,[1]A!$A$15:$C$500,3),E1561)</f>
        <v>1110.8869999999999</v>
      </c>
      <c r="F1562" s="127">
        <f t="shared" si="1676"/>
        <v>45436</v>
      </c>
      <c r="G1562" s="122">
        <f t="shared" si="1677"/>
        <v>8.623656128761148E-3</v>
      </c>
      <c r="H1562" s="128">
        <f t="shared" si="1678"/>
        <v>30</v>
      </c>
      <c r="I1562" s="128">
        <f t="shared" si="1679"/>
        <v>31</v>
      </c>
      <c r="J1562" s="123">
        <f t="shared" si="1680"/>
        <v>1.0083443163201669</v>
      </c>
      <c r="K1562" s="123">
        <v>1</v>
      </c>
      <c r="L1562" s="123">
        <f t="shared" si="1681"/>
        <v>1.00834431</v>
      </c>
      <c r="M1562" s="123">
        <f t="shared" si="1682"/>
        <v>351.05134753999999</v>
      </c>
      <c r="N1562" s="27">
        <f t="shared" si="1693"/>
        <v>0</v>
      </c>
      <c r="O1562" s="122">
        <f t="shared" si="1683"/>
        <v>0</v>
      </c>
      <c r="P1562" s="123">
        <f t="shared" si="1684"/>
        <v>0</v>
      </c>
      <c r="Q1562" s="122">
        <f t="shared" si="1692"/>
        <v>0.1956</v>
      </c>
      <c r="R1562" s="130">
        <f t="shared" si="1685"/>
        <v>1.014511392</v>
      </c>
      <c r="S1562" s="123">
        <f t="shared" si="1686"/>
        <v>5.0942437099999998</v>
      </c>
      <c r="T1562" s="123">
        <f t="shared" si="1687"/>
        <v>0</v>
      </c>
      <c r="U1562" s="131" t="str">
        <f t="shared" si="1690"/>
        <v>J=</v>
      </c>
      <c r="V1562" s="140">
        <f t="shared" si="1688"/>
        <v>45527</v>
      </c>
      <c r="W1562" s="203" t="s">
        <v>98</v>
      </c>
      <c r="X1562" s="203" t="s">
        <v>91</v>
      </c>
      <c r="Y1562" s="4"/>
      <c r="AA1562" s="18"/>
      <c r="AB1562" s="18"/>
      <c r="AC1562" s="18"/>
      <c r="AD1562" s="19"/>
      <c r="AE1562" s="18"/>
      <c r="AF1562" s="18"/>
      <c r="AG1562" s="18"/>
      <c r="AH1562" s="18"/>
      <c r="AI1562" s="17"/>
      <c r="AJ1562" s="17"/>
      <c r="AK1562" s="17"/>
      <c r="AL1562" s="17"/>
      <c r="AM1562" s="17"/>
      <c r="AN1562" s="17"/>
      <c r="AO1562" s="17"/>
      <c r="AP1562" s="17"/>
      <c r="AQ1562" s="17"/>
      <c r="AR1562" s="17"/>
      <c r="AS1562" s="17"/>
      <c r="AT1562" s="17"/>
      <c r="AU1562" s="17"/>
      <c r="AV1562" s="18"/>
      <c r="AW1562" s="18"/>
      <c r="AX1562" s="18"/>
      <c r="AY1562" s="18"/>
      <c r="AZ1562" s="18"/>
      <c r="BA1562" s="18"/>
      <c r="BB1562" s="18"/>
      <c r="BC1562" s="18"/>
      <c r="BD1562" s="18"/>
      <c r="BE1562" s="18"/>
      <c r="BF1562" s="18"/>
      <c r="BG1562" s="18"/>
      <c r="BH1562" s="18"/>
      <c r="BI1562" s="18"/>
      <c r="BJ1562" s="18"/>
      <c r="BK1562" s="18"/>
      <c r="BL1562" s="18"/>
      <c r="BM1562" s="18"/>
      <c r="BN1562" s="18"/>
      <c r="BO1562" s="18"/>
      <c r="BP1562" s="18"/>
      <c r="BQ1562" s="18"/>
      <c r="BR1562" s="18"/>
      <c r="BS1562" s="18"/>
      <c r="BT1562" s="18"/>
      <c r="BU1562" s="18"/>
      <c r="BV1562" s="18"/>
      <c r="BW1562" s="18"/>
      <c r="BX1562" s="18"/>
      <c r="BY1562" s="18"/>
      <c r="BZ1562" s="18"/>
      <c r="CA1562" s="18"/>
      <c r="CB1562" s="18"/>
      <c r="CC1562" s="18"/>
      <c r="CD1562" s="18"/>
      <c r="CE1562" s="18"/>
      <c r="CF1562" s="18"/>
      <c r="CG1562" s="18"/>
      <c r="CH1562" s="18"/>
      <c r="CI1562" s="18"/>
      <c r="CJ1562" s="18"/>
      <c r="CK1562" s="18"/>
      <c r="CL1562" s="18"/>
      <c r="CM1562" s="18"/>
      <c r="CN1562" s="18"/>
      <c r="CO1562" s="18"/>
      <c r="CP1562" s="18"/>
      <c r="CQ1562" s="18"/>
      <c r="CR1562" s="18"/>
      <c r="CS1562" s="18"/>
      <c r="CT1562" s="18"/>
      <c r="CU1562" s="18"/>
      <c r="CV1562" s="18"/>
      <c r="CW1562" s="18"/>
      <c r="CX1562" s="18"/>
      <c r="CY1562" s="18"/>
      <c r="CZ1562" s="18"/>
      <c r="DA1562" s="18"/>
      <c r="DB1562" s="18"/>
      <c r="DC1562" s="18"/>
      <c r="DD1562" s="18"/>
      <c r="DE1562" s="18"/>
      <c r="DF1562" s="18"/>
      <c r="DG1562" s="18"/>
      <c r="DH1562" s="18"/>
      <c r="DI1562" s="18"/>
      <c r="DJ1562" s="18"/>
      <c r="DK1562" s="18"/>
      <c r="DL1562" s="18"/>
      <c r="DM1562" s="18"/>
      <c r="DN1562" s="18"/>
      <c r="DO1562" s="18"/>
      <c r="DP1562" s="18"/>
      <c r="DQ1562" s="18"/>
      <c r="DR1562" s="18"/>
      <c r="DS1562" s="18"/>
      <c r="DT1562" s="18"/>
      <c r="DU1562" s="18"/>
      <c r="DV1562" s="18"/>
      <c r="DW1562" s="18"/>
      <c r="DX1562" s="18"/>
      <c r="DY1562" s="18"/>
      <c r="DZ1562" s="18"/>
      <c r="EA1562" s="18"/>
      <c r="EB1562" s="18"/>
      <c r="EC1562" s="18"/>
      <c r="ED1562" s="18"/>
      <c r="EE1562" s="18"/>
      <c r="EF1562" s="18"/>
      <c r="EG1562" s="18"/>
      <c r="EH1562" s="18"/>
      <c r="EI1562" s="18"/>
      <c r="EJ1562" s="18"/>
      <c r="EK1562" s="18"/>
      <c r="EL1562" s="18"/>
      <c r="EM1562" s="18"/>
      <c r="EN1562" s="18"/>
      <c r="EO1562" s="18"/>
      <c r="EP1562" s="18"/>
      <c r="EQ1562" s="18"/>
      <c r="ER1562" s="18"/>
      <c r="ES1562" s="18"/>
      <c r="ET1562" s="18"/>
      <c r="EU1562" s="18"/>
      <c r="EV1562" s="18"/>
      <c r="EW1562" s="18"/>
      <c r="EX1562" s="18"/>
      <c r="EY1562" s="18"/>
      <c r="EZ1562" s="18"/>
      <c r="FA1562" s="18"/>
      <c r="FB1562" s="18"/>
      <c r="FC1562" s="18"/>
      <c r="FD1562" s="18"/>
      <c r="FE1562" s="18"/>
    </row>
    <row r="1563" spans="1:161" ht="15" x14ac:dyDescent="0.25">
      <c r="A1563" s="125">
        <f t="shared" si="1691"/>
        <v>45527</v>
      </c>
      <c r="B1563" s="123">
        <f t="shared" si="1674"/>
        <v>356.41537613000003</v>
      </c>
      <c r="C1563" s="3">
        <f t="shared" si="1689"/>
        <v>348.14630683999997</v>
      </c>
      <c r="D1563" s="126">
        <f t="shared" si="1675"/>
        <v>1101.3889999999999</v>
      </c>
      <c r="E1563" s="175">
        <f>IF(DAY(A1562)=$A$7,VLOOKUP(A1562,[1]A!$A$15:$C$500,3),E1562)</f>
        <v>1110.8869999999999</v>
      </c>
      <c r="F1563" s="127">
        <f t="shared" si="1676"/>
        <v>45436</v>
      </c>
      <c r="G1563" s="122">
        <f t="shared" si="1677"/>
        <v>8.623656128761148E-3</v>
      </c>
      <c r="H1563" s="128">
        <f t="shared" si="1678"/>
        <v>31</v>
      </c>
      <c r="I1563" s="128">
        <f t="shared" si="1679"/>
        <v>31</v>
      </c>
      <c r="J1563" s="123">
        <f t="shared" si="1680"/>
        <v>1.0086236561287611</v>
      </c>
      <c r="K1563" s="123">
        <v>1</v>
      </c>
      <c r="L1563" s="123">
        <f t="shared" si="1681"/>
        <v>1.0086236500000001</v>
      </c>
      <c r="M1563" s="123">
        <f t="shared" si="1682"/>
        <v>351.14859873</v>
      </c>
      <c r="N1563" s="27">
        <f t="shared" si="1693"/>
        <v>51</v>
      </c>
      <c r="O1563" s="122">
        <f t="shared" si="1683"/>
        <v>0.01</v>
      </c>
      <c r="P1563" s="123">
        <f t="shared" si="1684"/>
        <v>3.5114859799999998</v>
      </c>
      <c r="Q1563" s="122">
        <f t="shared" si="1692"/>
        <v>0.1956</v>
      </c>
      <c r="R1563" s="130">
        <f t="shared" si="1685"/>
        <v>1.0149987140000001</v>
      </c>
      <c r="S1563" s="123">
        <f t="shared" si="1686"/>
        <v>5.2667773999999996</v>
      </c>
      <c r="T1563" s="123">
        <f t="shared" si="1687"/>
        <v>8.7782633799999985</v>
      </c>
      <c r="U1563" s="131" t="str">
        <f t="shared" si="1690"/>
        <v>J=</v>
      </c>
      <c r="V1563" s="140">
        <f t="shared" si="1688"/>
        <v>45527</v>
      </c>
      <c r="W1563" s="177">
        <f>TRUNC(0.01*B1563,8)</f>
        <v>3.5641537599999999</v>
      </c>
      <c r="X1563" s="205"/>
      <c r="Y1563" s="4"/>
      <c r="AD1563" s="5"/>
      <c r="AI1563" s="10"/>
      <c r="AJ1563" s="10"/>
      <c r="AK1563" s="10"/>
      <c r="AL1563" s="10"/>
      <c r="AM1563" s="10"/>
      <c r="AN1563" s="10"/>
      <c r="AO1563" s="10"/>
      <c r="AP1563" s="10"/>
      <c r="AQ1563" s="10"/>
      <c r="AR1563" s="10"/>
      <c r="AS1563" s="10"/>
      <c r="AT1563" s="10"/>
      <c r="AU1563" s="10"/>
    </row>
    <row r="1564" spans="1:161" x14ac:dyDescent="0.2">
      <c r="A1564" s="125">
        <f t="shared" si="1691"/>
        <v>45528</v>
      </c>
      <c r="B1564" s="123">
        <f t="shared" si="1674"/>
        <v>347.90044962000002</v>
      </c>
      <c r="C1564" s="3">
        <f t="shared" si="1689"/>
        <v>347.63711275000003</v>
      </c>
      <c r="D1564" s="126">
        <f t="shared" si="1675"/>
        <v>1101.3889999999999</v>
      </c>
      <c r="E1564" s="175">
        <f>IF(DAY(A1563)=$A$7,VLOOKUP(A1563,[1]A!$A$15:$C$500,3),E1563)</f>
        <v>1110.8869999999999</v>
      </c>
      <c r="F1564" s="127">
        <f t="shared" si="1676"/>
        <v>45436</v>
      </c>
      <c r="G1564" s="122">
        <f t="shared" si="1677"/>
        <v>8.623656128761148E-3</v>
      </c>
      <c r="H1564" s="128">
        <f t="shared" si="1678"/>
        <v>1</v>
      </c>
      <c r="I1564" s="128">
        <f t="shared" si="1679"/>
        <v>31</v>
      </c>
      <c r="J1564" s="123">
        <f t="shared" si="1680"/>
        <v>1.0002770281976832</v>
      </c>
      <c r="K1564" s="123">
        <v>1</v>
      </c>
      <c r="L1564" s="123">
        <f t="shared" si="1681"/>
        <v>1.00027702</v>
      </c>
      <c r="M1564" s="123">
        <f t="shared" si="1682"/>
        <v>347.73341518000001</v>
      </c>
      <c r="N1564" s="27">
        <f t="shared" si="1693"/>
        <v>0</v>
      </c>
      <c r="O1564" s="122">
        <f t="shared" si="1683"/>
        <v>0</v>
      </c>
      <c r="P1564" s="123">
        <f t="shared" si="1684"/>
        <v>0</v>
      </c>
      <c r="Q1564" s="122">
        <f t="shared" si="1692"/>
        <v>0.1956</v>
      </c>
      <c r="R1564" s="130">
        <f t="shared" si="1685"/>
        <v>1.0004803520000001</v>
      </c>
      <c r="S1564" s="123">
        <f t="shared" si="1686"/>
        <v>0.16703444000000001</v>
      </c>
      <c r="T1564" s="123">
        <f t="shared" si="1687"/>
        <v>0</v>
      </c>
      <c r="U1564" s="131" t="str">
        <f t="shared" si="1690"/>
        <v>J=</v>
      </c>
      <c r="V1564" s="140">
        <f t="shared" si="1688"/>
        <v>45527</v>
      </c>
      <c r="W1564" s="4"/>
      <c r="X1564" s="4"/>
      <c r="Y1564" s="4"/>
      <c r="AD1564" s="5"/>
      <c r="AI1564" s="10"/>
      <c r="AJ1564" s="10"/>
      <c r="AK1564" s="10"/>
      <c r="AL1564" s="10"/>
      <c r="AM1564" s="10"/>
      <c r="AN1564" s="10"/>
      <c r="AO1564" s="10"/>
      <c r="AP1564" s="10"/>
      <c r="AQ1564" s="10"/>
      <c r="AR1564" s="10"/>
      <c r="AS1564" s="10"/>
      <c r="AT1564" s="10"/>
      <c r="AU1564" s="10"/>
    </row>
    <row r="1565" spans="1:161" x14ac:dyDescent="0.2">
      <c r="A1565" s="125">
        <f t="shared" si="1691"/>
        <v>45529</v>
      </c>
      <c r="B1565" s="123">
        <f t="shared" si="1674"/>
        <v>348.16399067000003</v>
      </c>
      <c r="C1565" s="3">
        <f t="shared" si="1689"/>
        <v>347.63711275000003</v>
      </c>
      <c r="D1565" s="126">
        <f t="shared" si="1675"/>
        <v>1101.3889999999999</v>
      </c>
      <c r="E1565" s="175">
        <f>IF(DAY(A1564)=$A$7,VLOOKUP(A1564,[1]A!$A$15:$C$500,3),E1564)</f>
        <v>1110.8869999999999</v>
      </c>
      <c r="F1565" s="127">
        <f t="shared" si="1676"/>
        <v>45436</v>
      </c>
      <c r="G1565" s="122">
        <f t="shared" si="1677"/>
        <v>8.623656128761148E-3</v>
      </c>
      <c r="H1565" s="128">
        <f t="shared" si="1678"/>
        <v>2</v>
      </c>
      <c r="I1565" s="128">
        <f t="shared" si="1679"/>
        <v>31</v>
      </c>
      <c r="J1565" s="123">
        <f t="shared" si="1680"/>
        <v>1.0005541331399888</v>
      </c>
      <c r="K1565" s="123">
        <v>1</v>
      </c>
      <c r="L1565" s="123">
        <f t="shared" si="1681"/>
        <v>1.00055413</v>
      </c>
      <c r="M1565" s="123">
        <f t="shared" si="1682"/>
        <v>347.82974890000003</v>
      </c>
      <c r="N1565" s="27">
        <f t="shared" si="1693"/>
        <v>0</v>
      </c>
      <c r="O1565" s="122">
        <f t="shared" si="1683"/>
        <v>0</v>
      </c>
      <c r="P1565" s="123">
        <f t="shared" si="1684"/>
        <v>0</v>
      </c>
      <c r="Q1565" s="122">
        <f t="shared" si="1692"/>
        <v>0.1956</v>
      </c>
      <c r="R1565" s="130">
        <f t="shared" si="1685"/>
        <v>1.0009609349999999</v>
      </c>
      <c r="S1565" s="123">
        <f t="shared" si="1686"/>
        <v>0.33424176999999999</v>
      </c>
      <c r="T1565" s="123">
        <f t="shared" si="1687"/>
        <v>0</v>
      </c>
      <c r="U1565" s="131" t="str">
        <f t="shared" si="1690"/>
        <v>J=</v>
      </c>
      <c r="V1565" s="140">
        <f t="shared" si="1688"/>
        <v>45527</v>
      </c>
      <c r="W1565" s="4"/>
      <c r="X1565" s="4"/>
      <c r="Y1565" s="4"/>
      <c r="AD1565" s="5"/>
      <c r="AI1565" s="10"/>
      <c r="AJ1565" s="10"/>
      <c r="AK1565" s="10"/>
      <c r="AL1565" s="10"/>
      <c r="AM1565" s="10"/>
      <c r="AN1565" s="10"/>
      <c r="AO1565" s="10"/>
      <c r="AP1565" s="10"/>
      <c r="AQ1565" s="10"/>
      <c r="AR1565" s="10"/>
      <c r="AS1565" s="10"/>
      <c r="AT1565" s="10"/>
      <c r="AU1565" s="10"/>
    </row>
    <row r="1566" spans="1:161" x14ac:dyDescent="0.2">
      <c r="A1566" s="125">
        <f t="shared" si="1691"/>
        <v>45530</v>
      </c>
      <c r="B1566" s="123">
        <f t="shared" si="1674"/>
        <v>348.42772906000005</v>
      </c>
      <c r="C1566" s="3">
        <f t="shared" si="1689"/>
        <v>347.63711275000003</v>
      </c>
      <c r="D1566" s="126">
        <f t="shared" si="1675"/>
        <v>1101.3889999999999</v>
      </c>
      <c r="E1566" s="175">
        <f>IF(DAY(A1565)=$A$7,VLOOKUP(A1565,[1]A!$A$15:$C$500,3),E1565)</f>
        <v>1110.8869999999999</v>
      </c>
      <c r="F1566" s="127">
        <f t="shared" si="1676"/>
        <v>45436</v>
      </c>
      <c r="G1566" s="122">
        <f t="shared" si="1677"/>
        <v>8.623656128761148E-3</v>
      </c>
      <c r="H1566" s="128">
        <f t="shared" si="1678"/>
        <v>3</v>
      </c>
      <c r="I1566" s="128">
        <f t="shared" si="1679"/>
        <v>31</v>
      </c>
      <c r="J1566" s="123">
        <f t="shared" si="1680"/>
        <v>1.0008313148481771</v>
      </c>
      <c r="K1566" s="123">
        <v>1</v>
      </c>
      <c r="L1566" s="123">
        <f t="shared" si="1681"/>
        <v>1.0008313099999999</v>
      </c>
      <c r="M1566" s="123">
        <f t="shared" si="1682"/>
        <v>347.92610695000002</v>
      </c>
      <c r="N1566" s="27">
        <f t="shared" si="1693"/>
        <v>0</v>
      </c>
      <c r="O1566" s="122">
        <f t="shared" si="1683"/>
        <v>0</v>
      </c>
      <c r="P1566" s="123">
        <f t="shared" si="1684"/>
        <v>0</v>
      </c>
      <c r="Q1566" s="122">
        <f t="shared" si="1692"/>
        <v>0.1956</v>
      </c>
      <c r="R1566" s="130">
        <f t="shared" si="1685"/>
        <v>1.001441749</v>
      </c>
      <c r="S1566" s="123">
        <f t="shared" si="1686"/>
        <v>0.50162211000000001</v>
      </c>
      <c r="T1566" s="123">
        <f t="shared" si="1687"/>
        <v>0</v>
      </c>
      <c r="U1566" s="131" t="str">
        <f t="shared" si="1690"/>
        <v>J=</v>
      </c>
      <c r="V1566" s="140">
        <f t="shared" si="1688"/>
        <v>45527</v>
      </c>
      <c r="W1566" s="4"/>
      <c r="X1566" s="4"/>
      <c r="Y1566" s="4"/>
      <c r="AD1566" s="5"/>
      <c r="AI1566" s="10"/>
      <c r="AJ1566" s="10"/>
      <c r="AK1566" s="10"/>
      <c r="AL1566" s="10"/>
      <c r="AM1566" s="10"/>
      <c r="AN1566" s="10"/>
      <c r="AO1566" s="10"/>
      <c r="AP1566" s="10"/>
      <c r="AQ1566" s="10"/>
      <c r="AR1566" s="10"/>
      <c r="AS1566" s="10"/>
      <c r="AT1566" s="10"/>
      <c r="AU1566" s="10"/>
    </row>
    <row r="1567" spans="1:161" x14ac:dyDescent="0.2">
      <c r="A1567" s="125">
        <f t="shared" si="1691"/>
        <v>45531</v>
      </c>
      <c r="B1567" s="123">
        <f t="shared" ref="B1567:B1630" si="1694">(M1567+S1567)</f>
        <v>348.69166838000001</v>
      </c>
      <c r="C1567" s="3">
        <f t="shared" ref="C1567:C1630" si="1695">IF(N1566&gt;0,M1566-P1566,C1566)</f>
        <v>347.63711275000003</v>
      </c>
      <c r="D1567" s="126">
        <f t="shared" ref="D1567:D1630" si="1696">IF(E1567=E1566,D1566,E1566)</f>
        <v>1101.3889999999999</v>
      </c>
      <c r="E1567" s="175">
        <f>IF(DAY(A1566)=$A$7,VLOOKUP(A1566,[1]A!$A$15:$C$500,3),E1566)</f>
        <v>1110.8869999999999</v>
      </c>
      <c r="F1567" s="127">
        <f t="shared" ref="F1567:F1630" si="1697">IF(D1567=D1566,F1566,EDATE(A1567,-1))</f>
        <v>45436</v>
      </c>
      <c r="G1567" s="122">
        <f t="shared" ref="G1567:G1630" si="1698">(E1567/D1567)-1</f>
        <v>8.623656128761148E-3</v>
      </c>
      <c r="H1567" s="128">
        <f t="shared" ref="H1567:H1630" si="1699">IF(DAY(A1567)=A$7+1,1,H1566+1)</f>
        <v>4</v>
      </c>
      <c r="I1567" s="128">
        <f t="shared" ref="I1567:I1630" si="1700">IF(DAY(A1567)=A$7+1,DAY(EOMONTH(A1567,0)),I1566)</f>
        <v>31</v>
      </c>
      <c r="J1567" s="123">
        <f t="shared" ref="J1567:J1630" si="1701">IF(E1567&gt;D1567,((E1567/D1567)^(H1567/I1567)),1)</f>
        <v>1.0011085733435143</v>
      </c>
      <c r="K1567" s="123">
        <v>1</v>
      </c>
      <c r="L1567" s="123">
        <f t="shared" ref="L1567:L1630" si="1702">TRUNC(J1567*K1567,8)</f>
        <v>1.00110857</v>
      </c>
      <c r="M1567" s="123">
        <f t="shared" ref="M1567:M1630" si="1703">TRUNC(C1567*L1567,8)</f>
        <v>348.02249282000002</v>
      </c>
      <c r="N1567" s="27">
        <f t="shared" si="1693"/>
        <v>0</v>
      </c>
      <c r="O1567" s="122">
        <f t="shared" ref="O1567:O1630" si="1704">IF(N1567&gt;0,VLOOKUP(N1567,$X$10:$AD$121,7),0)</f>
        <v>0</v>
      </c>
      <c r="P1567" s="123">
        <f t="shared" ref="P1567:P1630" si="1705">IF(O1567&gt;0,TRUNC(O1567*M1567,8),0)</f>
        <v>0</v>
      </c>
      <c r="Q1567" s="122">
        <f t="shared" si="1692"/>
        <v>0.1956</v>
      </c>
      <c r="R1567" s="130">
        <f t="shared" ref="R1567:R1630" si="1706">ROUND((1+Q1567)^(1/12)^(H1567/I1567),9)</f>
        <v>1.0019227939999999</v>
      </c>
      <c r="S1567" s="123">
        <f t="shared" ref="S1567:S1630" si="1707">TRUNC(M1567*(R1567-1),8)</f>
        <v>0.66917556</v>
      </c>
      <c r="T1567" s="123">
        <f t="shared" ref="T1567:T1630" si="1708">IF(N1567&gt;0,P1567+S1567,0)</f>
        <v>0</v>
      </c>
      <c r="U1567" s="131" t="str">
        <f t="shared" si="1690"/>
        <v>J=</v>
      </c>
      <c r="V1567" s="140">
        <f t="shared" ref="V1567:V1630" si="1709">VLOOKUP(A1566,$Y$10:$AG$60,9)</f>
        <v>45527</v>
      </c>
      <c r="W1567" s="4"/>
      <c r="X1567" s="4"/>
      <c r="Y1567" s="4"/>
      <c r="AD1567" s="5"/>
      <c r="AI1567" s="10"/>
      <c r="AJ1567" s="10"/>
      <c r="AK1567" s="10"/>
      <c r="AL1567" s="10"/>
      <c r="AM1567" s="10"/>
      <c r="AN1567" s="10"/>
      <c r="AO1567" s="10"/>
      <c r="AP1567" s="10"/>
      <c r="AQ1567" s="10"/>
      <c r="AR1567" s="10"/>
      <c r="AS1567" s="10"/>
      <c r="AT1567" s="10"/>
      <c r="AU1567" s="10"/>
    </row>
    <row r="1568" spans="1:161" x14ac:dyDescent="0.2">
      <c r="A1568" s="125">
        <f t="shared" si="1691"/>
        <v>45532</v>
      </c>
      <c r="B1568" s="123">
        <f t="shared" si="1694"/>
        <v>348.95580523000001</v>
      </c>
      <c r="C1568" s="3">
        <f t="shared" si="1695"/>
        <v>347.63711275000003</v>
      </c>
      <c r="D1568" s="126">
        <f t="shared" si="1696"/>
        <v>1101.3889999999999</v>
      </c>
      <c r="E1568" s="175">
        <f>IF(DAY(A1567)=$A$7,VLOOKUP(A1567,[1]A!$A$15:$C$500,3),E1567)</f>
        <v>1110.8869999999999</v>
      </c>
      <c r="F1568" s="127">
        <f t="shared" si="1697"/>
        <v>45436</v>
      </c>
      <c r="G1568" s="122">
        <f t="shared" si="1698"/>
        <v>8.623656128761148E-3</v>
      </c>
      <c r="H1568" s="128">
        <f t="shared" si="1699"/>
        <v>5</v>
      </c>
      <c r="I1568" s="128">
        <f t="shared" si="1700"/>
        <v>31</v>
      </c>
      <c r="J1568" s="123">
        <f t="shared" si="1701"/>
        <v>1.0013859086472729</v>
      </c>
      <c r="K1568" s="123">
        <v>1</v>
      </c>
      <c r="L1568" s="123">
        <f t="shared" si="1702"/>
        <v>1.0013859000000001</v>
      </c>
      <c r="M1568" s="123">
        <f t="shared" si="1703"/>
        <v>348.11890302</v>
      </c>
      <c r="N1568" s="27">
        <f t="shared" si="1693"/>
        <v>0</v>
      </c>
      <c r="O1568" s="122">
        <f t="shared" si="1704"/>
        <v>0</v>
      </c>
      <c r="P1568" s="123">
        <f t="shared" si="1705"/>
        <v>0</v>
      </c>
      <c r="Q1568" s="122">
        <f t="shared" si="1692"/>
        <v>0.1956</v>
      </c>
      <c r="R1568" s="130">
        <f t="shared" si="1706"/>
        <v>1.0024040700000001</v>
      </c>
      <c r="S1568" s="123">
        <f t="shared" si="1707"/>
        <v>0.83690220999999998</v>
      </c>
      <c r="T1568" s="123">
        <f t="shared" si="1708"/>
        <v>0</v>
      </c>
      <c r="U1568" s="131" t="str">
        <f t="shared" si="1690"/>
        <v>J=</v>
      </c>
      <c r="V1568" s="140">
        <f t="shared" si="1709"/>
        <v>45527</v>
      </c>
      <c r="W1568" s="4"/>
      <c r="X1568" s="4"/>
      <c r="Y1568" s="4"/>
      <c r="AD1568" s="5"/>
      <c r="AI1568" s="10"/>
      <c r="AJ1568" s="10"/>
      <c r="AK1568" s="10"/>
      <c r="AL1568" s="10"/>
      <c r="AM1568" s="10"/>
      <c r="AN1568" s="10"/>
      <c r="AO1568" s="10"/>
      <c r="AP1568" s="10"/>
      <c r="AQ1568" s="10"/>
      <c r="AR1568" s="10"/>
      <c r="AS1568" s="10"/>
      <c r="AT1568" s="10"/>
      <c r="AU1568" s="10"/>
    </row>
    <row r="1569" spans="1:47" x14ac:dyDescent="0.2">
      <c r="A1569" s="125">
        <f t="shared" si="1691"/>
        <v>45533</v>
      </c>
      <c r="B1569" s="123">
        <f t="shared" si="1694"/>
        <v>349.22014669000004</v>
      </c>
      <c r="C1569" s="3">
        <f t="shared" si="1695"/>
        <v>347.63711275000003</v>
      </c>
      <c r="D1569" s="126">
        <f t="shared" si="1696"/>
        <v>1101.3889999999999</v>
      </c>
      <c r="E1569" s="175">
        <f>IF(DAY(A1568)=$A$7,VLOOKUP(A1568,[1]A!$A$15:$C$500,3),E1568)</f>
        <v>1110.8869999999999</v>
      </c>
      <c r="F1569" s="127">
        <f t="shared" si="1697"/>
        <v>45436</v>
      </c>
      <c r="G1569" s="122">
        <f t="shared" si="1698"/>
        <v>8.623656128761148E-3</v>
      </c>
      <c r="H1569" s="128">
        <f t="shared" si="1699"/>
        <v>6</v>
      </c>
      <c r="I1569" s="128">
        <f t="shared" si="1700"/>
        <v>31</v>
      </c>
      <c r="J1569" s="123">
        <f t="shared" si="1701"/>
        <v>1.0016633207807311</v>
      </c>
      <c r="K1569" s="123">
        <v>1</v>
      </c>
      <c r="L1569" s="123">
        <f t="shared" si="1702"/>
        <v>1.00166332</v>
      </c>
      <c r="M1569" s="123">
        <f t="shared" si="1703"/>
        <v>348.21534451000002</v>
      </c>
      <c r="N1569" s="27">
        <f t="shared" si="1693"/>
        <v>0</v>
      </c>
      <c r="O1569" s="122">
        <f t="shared" si="1704"/>
        <v>0</v>
      </c>
      <c r="P1569" s="123">
        <f t="shared" si="1705"/>
        <v>0</v>
      </c>
      <c r="Q1569" s="122">
        <f t="shared" si="1692"/>
        <v>0.1956</v>
      </c>
      <c r="R1569" s="130">
        <f t="shared" si="1706"/>
        <v>1.002885577</v>
      </c>
      <c r="S1569" s="123">
        <f t="shared" si="1707"/>
        <v>1.00480218</v>
      </c>
      <c r="T1569" s="123">
        <f t="shared" si="1708"/>
        <v>0</v>
      </c>
      <c r="U1569" s="131" t="str">
        <f t="shared" si="1690"/>
        <v>J=</v>
      </c>
      <c r="V1569" s="140">
        <f t="shared" si="1709"/>
        <v>45527</v>
      </c>
      <c r="W1569" s="4"/>
      <c r="X1569" s="4"/>
      <c r="Y1569" s="4"/>
      <c r="AD1569" s="5"/>
      <c r="AI1569" s="10"/>
      <c r="AJ1569" s="10"/>
      <c r="AK1569" s="10"/>
      <c r="AL1569" s="10"/>
      <c r="AM1569" s="10"/>
      <c r="AN1569" s="10"/>
      <c r="AO1569" s="10"/>
      <c r="AP1569" s="10"/>
      <c r="AQ1569" s="10"/>
      <c r="AR1569" s="10"/>
      <c r="AS1569" s="10"/>
      <c r="AT1569" s="10"/>
      <c r="AU1569" s="10"/>
    </row>
    <row r="1570" spans="1:47" x14ac:dyDescent="0.2">
      <c r="A1570" s="125">
        <f t="shared" si="1691"/>
        <v>45534</v>
      </c>
      <c r="B1570" s="123">
        <f t="shared" si="1694"/>
        <v>349.48468241999996</v>
      </c>
      <c r="C1570" s="3">
        <f t="shared" si="1695"/>
        <v>347.63711275000003</v>
      </c>
      <c r="D1570" s="126">
        <f t="shared" si="1696"/>
        <v>1101.3889999999999</v>
      </c>
      <c r="E1570" s="175">
        <f>IF(DAY(A1569)=$A$7,VLOOKUP(A1569,[1]A!$A$15:$C$500,3),E1569)</f>
        <v>1110.8869999999999</v>
      </c>
      <c r="F1570" s="127">
        <f t="shared" si="1697"/>
        <v>45436</v>
      </c>
      <c r="G1570" s="122">
        <f t="shared" si="1698"/>
        <v>8.623656128761148E-3</v>
      </c>
      <c r="H1570" s="128">
        <f t="shared" si="1699"/>
        <v>7</v>
      </c>
      <c r="I1570" s="128">
        <f t="shared" si="1700"/>
        <v>31</v>
      </c>
      <c r="J1570" s="123">
        <f t="shared" si="1701"/>
        <v>1.0019408097651723</v>
      </c>
      <c r="K1570" s="123">
        <v>1</v>
      </c>
      <c r="L1570" s="123">
        <f t="shared" si="1702"/>
        <v>1.0019408000000001</v>
      </c>
      <c r="M1570" s="123">
        <f t="shared" si="1703"/>
        <v>348.31180684999998</v>
      </c>
      <c r="N1570" s="27">
        <f t="shared" si="1693"/>
        <v>0</v>
      </c>
      <c r="O1570" s="122">
        <f t="shared" si="1704"/>
        <v>0</v>
      </c>
      <c r="P1570" s="123">
        <f t="shared" si="1705"/>
        <v>0</v>
      </c>
      <c r="Q1570" s="122">
        <f t="shared" si="1692"/>
        <v>0.1956</v>
      </c>
      <c r="R1570" s="130">
        <f t="shared" si="1706"/>
        <v>1.003367315</v>
      </c>
      <c r="S1570" s="123">
        <f t="shared" si="1707"/>
        <v>1.17287557</v>
      </c>
      <c r="T1570" s="123">
        <f t="shared" si="1708"/>
        <v>0</v>
      </c>
      <c r="U1570" s="131" t="str">
        <f t="shared" si="1690"/>
        <v>J=</v>
      </c>
      <c r="V1570" s="140">
        <f t="shared" si="1709"/>
        <v>45527</v>
      </c>
      <c r="W1570" s="4"/>
      <c r="X1570" s="4"/>
      <c r="Y1570" s="4"/>
      <c r="AD1570" s="5"/>
      <c r="AI1570" s="10"/>
      <c r="AJ1570" s="10"/>
      <c r="AK1570" s="10"/>
      <c r="AL1570" s="10"/>
      <c r="AM1570" s="10"/>
      <c r="AN1570" s="10"/>
      <c r="AO1570" s="10"/>
      <c r="AP1570" s="10"/>
      <c r="AQ1570" s="10"/>
      <c r="AR1570" s="10"/>
      <c r="AS1570" s="10"/>
      <c r="AT1570" s="10"/>
      <c r="AU1570" s="10"/>
    </row>
    <row r="1571" spans="1:47" x14ac:dyDescent="0.2">
      <c r="A1571" s="125">
        <f t="shared" si="1691"/>
        <v>45535</v>
      </c>
      <c r="B1571" s="123">
        <f t="shared" si="1694"/>
        <v>349.74942333000001</v>
      </c>
      <c r="C1571" s="3">
        <f t="shared" si="1695"/>
        <v>347.63711275000003</v>
      </c>
      <c r="D1571" s="126">
        <f t="shared" si="1696"/>
        <v>1101.3889999999999</v>
      </c>
      <c r="E1571" s="175">
        <f>IF(DAY(A1570)=$A$7,VLOOKUP(A1570,[1]A!$A$15:$C$500,3),E1570)</f>
        <v>1110.8869999999999</v>
      </c>
      <c r="F1571" s="127">
        <f t="shared" si="1697"/>
        <v>45436</v>
      </c>
      <c r="G1571" s="122">
        <f t="shared" si="1698"/>
        <v>8.623656128761148E-3</v>
      </c>
      <c r="H1571" s="128">
        <f t="shared" si="1699"/>
        <v>8</v>
      </c>
      <c r="I1571" s="128">
        <f t="shared" si="1700"/>
        <v>31</v>
      </c>
      <c r="J1571" s="123">
        <f t="shared" si="1701"/>
        <v>1.0022183756218868</v>
      </c>
      <c r="K1571" s="123">
        <v>1</v>
      </c>
      <c r="L1571" s="123">
        <f t="shared" si="1702"/>
        <v>1.00221837</v>
      </c>
      <c r="M1571" s="123">
        <f t="shared" si="1703"/>
        <v>348.40830048999999</v>
      </c>
      <c r="N1571" s="27">
        <f t="shared" si="1693"/>
        <v>0</v>
      </c>
      <c r="O1571" s="122">
        <f t="shared" si="1704"/>
        <v>0</v>
      </c>
      <c r="P1571" s="123">
        <f t="shared" si="1705"/>
        <v>0</v>
      </c>
      <c r="Q1571" s="122">
        <f t="shared" si="1692"/>
        <v>0.1956</v>
      </c>
      <c r="R1571" s="130">
        <f t="shared" si="1706"/>
        <v>1.003849285</v>
      </c>
      <c r="S1571" s="123">
        <f t="shared" si="1707"/>
        <v>1.3411228399999999</v>
      </c>
      <c r="T1571" s="123">
        <f t="shared" si="1708"/>
        <v>0</v>
      </c>
      <c r="U1571" s="131" t="str">
        <f t="shared" si="1690"/>
        <v>J=</v>
      </c>
      <c r="V1571" s="140">
        <f t="shared" si="1709"/>
        <v>45527</v>
      </c>
      <c r="W1571" s="4"/>
      <c r="X1571" s="4"/>
      <c r="Y1571" s="4"/>
      <c r="AD1571" s="5"/>
      <c r="AI1571" s="10"/>
      <c r="AJ1571" s="10"/>
      <c r="AK1571" s="10"/>
      <c r="AL1571" s="10"/>
      <c r="AM1571" s="10"/>
      <c r="AN1571" s="10"/>
      <c r="AO1571" s="10"/>
      <c r="AP1571" s="10"/>
      <c r="AQ1571" s="10"/>
      <c r="AR1571" s="10"/>
      <c r="AS1571" s="10"/>
      <c r="AT1571" s="10"/>
      <c r="AU1571" s="10"/>
    </row>
    <row r="1572" spans="1:47" x14ac:dyDescent="0.2">
      <c r="A1572" s="125">
        <f t="shared" si="1691"/>
        <v>45536</v>
      </c>
      <c r="B1572" s="123">
        <f t="shared" si="1694"/>
        <v>350.01436254000004</v>
      </c>
      <c r="C1572" s="3">
        <f t="shared" si="1695"/>
        <v>347.63711275000003</v>
      </c>
      <c r="D1572" s="126">
        <f t="shared" si="1696"/>
        <v>1101.3889999999999</v>
      </c>
      <c r="E1572" s="175">
        <f>IF(DAY(A1571)=$A$7,VLOOKUP(A1571,[1]A!$A$15:$C$500,3),E1571)</f>
        <v>1110.8869999999999</v>
      </c>
      <c r="F1572" s="127">
        <f t="shared" si="1697"/>
        <v>45436</v>
      </c>
      <c r="G1572" s="122">
        <f t="shared" si="1698"/>
        <v>8.623656128761148E-3</v>
      </c>
      <c r="H1572" s="128">
        <f t="shared" si="1699"/>
        <v>9</v>
      </c>
      <c r="I1572" s="128">
        <f t="shared" si="1700"/>
        <v>31</v>
      </c>
      <c r="J1572" s="123">
        <f t="shared" si="1701"/>
        <v>1.0024960183721703</v>
      </c>
      <c r="K1572" s="123">
        <v>1</v>
      </c>
      <c r="L1572" s="123">
        <f t="shared" si="1702"/>
        <v>1.00249601</v>
      </c>
      <c r="M1572" s="123">
        <f t="shared" si="1703"/>
        <v>348.50481845000002</v>
      </c>
      <c r="N1572" s="27">
        <f t="shared" si="1693"/>
        <v>0</v>
      </c>
      <c r="O1572" s="122">
        <f t="shared" si="1704"/>
        <v>0</v>
      </c>
      <c r="P1572" s="123">
        <f t="shared" si="1705"/>
        <v>0</v>
      </c>
      <c r="Q1572" s="122">
        <f t="shared" si="1692"/>
        <v>0.1956</v>
      </c>
      <c r="R1572" s="130">
        <f t="shared" si="1706"/>
        <v>1.004331487</v>
      </c>
      <c r="S1572" s="123">
        <f t="shared" si="1707"/>
        <v>1.5095440899999999</v>
      </c>
      <c r="T1572" s="123">
        <f t="shared" si="1708"/>
        <v>0</v>
      </c>
      <c r="U1572" s="131" t="str">
        <f t="shared" si="1690"/>
        <v>J=</v>
      </c>
      <c r="V1572" s="140">
        <f t="shared" si="1709"/>
        <v>45527</v>
      </c>
      <c r="W1572" s="4"/>
      <c r="X1572" s="4"/>
      <c r="Y1572" s="4"/>
      <c r="AD1572" s="5"/>
      <c r="AI1572" s="10"/>
      <c r="AJ1572" s="10"/>
      <c r="AK1572" s="10"/>
      <c r="AL1572" s="10"/>
      <c r="AM1572" s="10"/>
      <c r="AN1572" s="10"/>
      <c r="AO1572" s="10"/>
      <c r="AP1572" s="10"/>
      <c r="AQ1572" s="10"/>
      <c r="AR1572" s="10"/>
      <c r="AS1572" s="10"/>
      <c r="AT1572" s="10"/>
      <c r="AU1572" s="10"/>
    </row>
    <row r="1573" spans="1:47" x14ac:dyDescent="0.2">
      <c r="A1573" s="125">
        <f t="shared" si="1691"/>
        <v>45537</v>
      </c>
      <c r="B1573" s="123">
        <f t="shared" si="1694"/>
        <v>350.27950329999999</v>
      </c>
      <c r="C1573" s="3">
        <f t="shared" si="1695"/>
        <v>347.63711275000003</v>
      </c>
      <c r="D1573" s="126">
        <f t="shared" si="1696"/>
        <v>1101.3889999999999</v>
      </c>
      <c r="E1573" s="175">
        <f>IF(DAY(A1572)=$A$7,VLOOKUP(A1572,[1]A!$A$15:$C$500,3),E1572)</f>
        <v>1110.8869999999999</v>
      </c>
      <c r="F1573" s="127">
        <f t="shared" si="1697"/>
        <v>45436</v>
      </c>
      <c r="G1573" s="122">
        <f t="shared" si="1698"/>
        <v>8.623656128761148E-3</v>
      </c>
      <c r="H1573" s="128">
        <f t="shared" si="1699"/>
        <v>10</v>
      </c>
      <c r="I1573" s="128">
        <f t="shared" si="1700"/>
        <v>31</v>
      </c>
      <c r="J1573" s="123">
        <f t="shared" si="1701"/>
        <v>1.0027737380373245</v>
      </c>
      <c r="K1573" s="123">
        <v>1</v>
      </c>
      <c r="L1573" s="123">
        <f t="shared" si="1702"/>
        <v>1.0027737299999999</v>
      </c>
      <c r="M1573" s="123">
        <f t="shared" si="1703"/>
        <v>348.60136423</v>
      </c>
      <c r="N1573" s="27">
        <f t="shared" si="1693"/>
        <v>0</v>
      </c>
      <c r="O1573" s="122">
        <f t="shared" si="1704"/>
        <v>0</v>
      </c>
      <c r="P1573" s="123">
        <f t="shared" si="1705"/>
        <v>0</v>
      </c>
      <c r="Q1573" s="122">
        <f t="shared" si="1692"/>
        <v>0.1956</v>
      </c>
      <c r="R1573" s="130">
        <f t="shared" si="1706"/>
        <v>1.0048139199999999</v>
      </c>
      <c r="S1573" s="123">
        <f t="shared" si="1707"/>
        <v>1.6781390700000001</v>
      </c>
      <c r="T1573" s="123">
        <f t="shared" si="1708"/>
        <v>0</v>
      </c>
      <c r="U1573" s="131" t="str">
        <f t="shared" si="1690"/>
        <v>J=</v>
      </c>
      <c r="V1573" s="140">
        <f t="shared" si="1709"/>
        <v>45527</v>
      </c>
      <c r="W1573" s="4"/>
      <c r="X1573" s="4"/>
      <c r="Y1573" s="4"/>
      <c r="AD1573" s="5"/>
      <c r="AI1573" s="10"/>
      <c r="AJ1573" s="10"/>
      <c r="AK1573" s="10"/>
      <c r="AL1573" s="10"/>
      <c r="AM1573" s="10"/>
      <c r="AN1573" s="10"/>
      <c r="AO1573" s="10"/>
      <c r="AP1573" s="10"/>
      <c r="AQ1573" s="10"/>
      <c r="AR1573" s="10"/>
      <c r="AS1573" s="10"/>
      <c r="AT1573" s="10"/>
      <c r="AU1573" s="10"/>
    </row>
    <row r="1574" spans="1:47" x14ac:dyDescent="0.2">
      <c r="A1574" s="125">
        <f t="shared" si="1691"/>
        <v>45538</v>
      </c>
      <c r="B1574" s="123">
        <f t="shared" si="1694"/>
        <v>350.54484573000002</v>
      </c>
      <c r="C1574" s="3">
        <f t="shared" si="1695"/>
        <v>347.63711275000003</v>
      </c>
      <c r="D1574" s="126">
        <f t="shared" si="1696"/>
        <v>1101.3889999999999</v>
      </c>
      <c r="E1574" s="175">
        <f>IF(DAY(A1573)=$A$7,VLOOKUP(A1573,[1]A!$A$15:$C$500,3),E1573)</f>
        <v>1110.8869999999999</v>
      </c>
      <c r="F1574" s="127">
        <f t="shared" si="1697"/>
        <v>45436</v>
      </c>
      <c r="G1574" s="122">
        <f t="shared" si="1698"/>
        <v>8.623656128761148E-3</v>
      </c>
      <c r="H1574" s="128">
        <f t="shared" si="1699"/>
        <v>11</v>
      </c>
      <c r="I1574" s="128">
        <f t="shared" si="1700"/>
        <v>31</v>
      </c>
      <c r="J1574" s="123">
        <f t="shared" si="1701"/>
        <v>1.0030515346386573</v>
      </c>
      <c r="K1574" s="123">
        <v>1</v>
      </c>
      <c r="L1574" s="123">
        <f t="shared" si="1702"/>
        <v>1.00305153</v>
      </c>
      <c r="M1574" s="123">
        <f t="shared" si="1703"/>
        <v>348.69793781999999</v>
      </c>
      <c r="N1574" s="27">
        <f t="shared" si="1693"/>
        <v>0</v>
      </c>
      <c r="O1574" s="122">
        <f t="shared" si="1704"/>
        <v>0</v>
      </c>
      <c r="P1574" s="123">
        <f t="shared" si="1705"/>
        <v>0</v>
      </c>
      <c r="Q1574" s="122">
        <f t="shared" si="1692"/>
        <v>0.1956</v>
      </c>
      <c r="R1574" s="130">
        <f t="shared" si="1706"/>
        <v>1.0052965840000001</v>
      </c>
      <c r="S1574" s="123">
        <f t="shared" si="1707"/>
        <v>1.8469079100000001</v>
      </c>
      <c r="T1574" s="123">
        <f t="shared" si="1708"/>
        <v>0</v>
      </c>
      <c r="U1574" s="131" t="str">
        <f t="shared" si="1690"/>
        <v>J=</v>
      </c>
      <c r="V1574" s="140">
        <f t="shared" si="1709"/>
        <v>45527</v>
      </c>
      <c r="W1574" s="4"/>
      <c r="X1574" s="4"/>
      <c r="Y1574" s="4"/>
      <c r="AD1574" s="5"/>
      <c r="AI1574" s="10"/>
      <c r="AJ1574" s="10"/>
      <c r="AK1574" s="10"/>
      <c r="AL1574" s="10"/>
      <c r="AM1574" s="10"/>
      <c r="AN1574" s="10"/>
      <c r="AO1574" s="10"/>
      <c r="AP1574" s="10"/>
      <c r="AQ1574" s="10"/>
      <c r="AR1574" s="10"/>
      <c r="AS1574" s="10"/>
      <c r="AT1574" s="10"/>
      <c r="AU1574" s="10"/>
    </row>
    <row r="1575" spans="1:47" x14ac:dyDescent="0.2">
      <c r="A1575" s="125">
        <f t="shared" si="1691"/>
        <v>45539</v>
      </c>
      <c r="B1575" s="123">
        <f t="shared" si="1694"/>
        <v>350.81038714000005</v>
      </c>
      <c r="C1575" s="3">
        <f t="shared" si="1695"/>
        <v>347.63711275000003</v>
      </c>
      <c r="D1575" s="126">
        <f t="shared" si="1696"/>
        <v>1101.3889999999999</v>
      </c>
      <c r="E1575" s="175">
        <f>IF(DAY(A1574)=$A$7,VLOOKUP(A1574,[1]A!$A$15:$C$500,3),E1574)</f>
        <v>1110.8869999999999</v>
      </c>
      <c r="F1575" s="127">
        <f t="shared" si="1697"/>
        <v>45436</v>
      </c>
      <c r="G1575" s="122">
        <f t="shared" si="1698"/>
        <v>8.623656128761148E-3</v>
      </c>
      <c r="H1575" s="128">
        <f t="shared" si="1699"/>
        <v>12</v>
      </c>
      <c r="I1575" s="128">
        <f t="shared" si="1700"/>
        <v>31</v>
      </c>
      <c r="J1575" s="123">
        <f t="shared" si="1701"/>
        <v>1.0033294081974815</v>
      </c>
      <c r="K1575" s="123">
        <v>1</v>
      </c>
      <c r="L1575" s="123">
        <f t="shared" si="1702"/>
        <v>1.0033293999999999</v>
      </c>
      <c r="M1575" s="123">
        <f t="shared" si="1703"/>
        <v>348.79453575000002</v>
      </c>
      <c r="N1575" s="27">
        <f t="shared" si="1693"/>
        <v>0</v>
      </c>
      <c r="O1575" s="122">
        <f t="shared" si="1704"/>
        <v>0</v>
      </c>
      <c r="P1575" s="123">
        <f t="shared" si="1705"/>
        <v>0</v>
      </c>
      <c r="Q1575" s="122">
        <f t="shared" si="1692"/>
        <v>0.1956</v>
      </c>
      <c r="R1575" s="130">
        <f t="shared" si="1706"/>
        <v>1.005779481</v>
      </c>
      <c r="S1575" s="123">
        <f t="shared" si="1707"/>
        <v>2.0158513899999999</v>
      </c>
      <c r="T1575" s="123">
        <f t="shared" si="1708"/>
        <v>0</v>
      </c>
      <c r="U1575" s="131" t="str">
        <f t="shared" si="1690"/>
        <v>J=</v>
      </c>
      <c r="V1575" s="140">
        <f t="shared" si="1709"/>
        <v>45527</v>
      </c>
      <c r="W1575" s="4"/>
      <c r="X1575" s="4"/>
      <c r="Y1575" s="4"/>
      <c r="AD1575" s="5"/>
      <c r="AI1575" s="10"/>
      <c r="AJ1575" s="10"/>
      <c r="AK1575" s="10"/>
      <c r="AL1575" s="10"/>
      <c r="AM1575" s="10"/>
      <c r="AN1575" s="10"/>
      <c r="AO1575" s="10"/>
      <c r="AP1575" s="10"/>
      <c r="AQ1575" s="10"/>
      <c r="AR1575" s="10"/>
      <c r="AS1575" s="10"/>
      <c r="AT1575" s="10"/>
      <c r="AU1575" s="10"/>
    </row>
    <row r="1576" spans="1:47" x14ac:dyDescent="0.2">
      <c r="A1576" s="125">
        <f t="shared" si="1691"/>
        <v>45540</v>
      </c>
      <c r="B1576" s="123">
        <f t="shared" si="1694"/>
        <v>351.07613040000001</v>
      </c>
      <c r="C1576" s="3">
        <f t="shared" si="1695"/>
        <v>347.63711275000003</v>
      </c>
      <c r="D1576" s="126">
        <f t="shared" si="1696"/>
        <v>1101.3889999999999</v>
      </c>
      <c r="E1576" s="175">
        <f>IF(DAY(A1575)=$A$7,VLOOKUP(A1575,[1]A!$A$15:$C$500,3),E1575)</f>
        <v>1110.8869999999999</v>
      </c>
      <c r="F1576" s="127">
        <f t="shared" si="1697"/>
        <v>45436</v>
      </c>
      <c r="G1576" s="122">
        <f t="shared" si="1698"/>
        <v>8.623656128761148E-3</v>
      </c>
      <c r="H1576" s="128">
        <f t="shared" si="1699"/>
        <v>13</v>
      </c>
      <c r="I1576" s="128">
        <f t="shared" si="1700"/>
        <v>31</v>
      </c>
      <c r="J1576" s="123">
        <f t="shared" si="1701"/>
        <v>1.0036073587351171</v>
      </c>
      <c r="K1576" s="123">
        <v>1</v>
      </c>
      <c r="L1576" s="123">
        <f t="shared" si="1702"/>
        <v>1.00360735</v>
      </c>
      <c r="M1576" s="123">
        <f t="shared" si="1703"/>
        <v>348.89116147999999</v>
      </c>
      <c r="N1576" s="27">
        <f t="shared" si="1693"/>
        <v>0</v>
      </c>
      <c r="O1576" s="122">
        <f t="shared" si="1704"/>
        <v>0</v>
      </c>
      <c r="P1576" s="123">
        <f t="shared" si="1705"/>
        <v>0</v>
      </c>
      <c r="Q1576" s="122">
        <f t="shared" si="1692"/>
        <v>0.1956</v>
      </c>
      <c r="R1576" s="130">
        <f t="shared" si="1706"/>
        <v>1.006262609</v>
      </c>
      <c r="S1576" s="123">
        <f t="shared" si="1707"/>
        <v>2.1849689200000002</v>
      </c>
      <c r="T1576" s="123">
        <f t="shared" si="1708"/>
        <v>0</v>
      </c>
      <c r="U1576" s="131" t="str">
        <f t="shared" si="1690"/>
        <v>J=</v>
      </c>
      <c r="V1576" s="140">
        <f t="shared" si="1709"/>
        <v>45527</v>
      </c>
      <c r="W1576" s="4"/>
      <c r="X1576" s="4"/>
      <c r="Y1576" s="4"/>
      <c r="AD1576" s="5"/>
      <c r="AI1576" s="10"/>
      <c r="AJ1576" s="10"/>
      <c r="AK1576" s="10"/>
      <c r="AL1576" s="10"/>
      <c r="AM1576" s="10"/>
      <c r="AN1576" s="10"/>
      <c r="AO1576" s="10"/>
      <c r="AP1576" s="10"/>
      <c r="AQ1576" s="10"/>
      <c r="AR1576" s="10"/>
      <c r="AS1576" s="10"/>
      <c r="AT1576" s="10"/>
      <c r="AU1576" s="10"/>
    </row>
    <row r="1577" spans="1:47" x14ac:dyDescent="0.2">
      <c r="A1577" s="125">
        <f t="shared" si="1691"/>
        <v>45541</v>
      </c>
      <c r="B1577" s="123">
        <f t="shared" si="1694"/>
        <v>351.34207635999996</v>
      </c>
      <c r="C1577" s="3">
        <f t="shared" si="1695"/>
        <v>347.63711275000003</v>
      </c>
      <c r="D1577" s="126">
        <f t="shared" si="1696"/>
        <v>1101.3889999999999</v>
      </c>
      <c r="E1577" s="175">
        <f>IF(DAY(A1576)=$A$7,VLOOKUP(A1576,[1]A!$A$15:$C$500,3),E1576)</f>
        <v>1110.8869999999999</v>
      </c>
      <c r="F1577" s="127">
        <f t="shared" si="1697"/>
        <v>45436</v>
      </c>
      <c r="G1577" s="122">
        <f t="shared" si="1698"/>
        <v>8.623656128761148E-3</v>
      </c>
      <c r="H1577" s="128">
        <f t="shared" si="1699"/>
        <v>14</v>
      </c>
      <c r="I1577" s="128">
        <f t="shared" si="1700"/>
        <v>31</v>
      </c>
      <c r="J1577" s="123">
        <f t="shared" si="1701"/>
        <v>1.0038853862728891</v>
      </c>
      <c r="K1577" s="123">
        <v>1</v>
      </c>
      <c r="L1577" s="123">
        <f t="shared" si="1702"/>
        <v>1.00388538</v>
      </c>
      <c r="M1577" s="123">
        <f t="shared" si="1703"/>
        <v>348.98781502999998</v>
      </c>
      <c r="N1577" s="27">
        <f t="shared" si="1693"/>
        <v>0</v>
      </c>
      <c r="O1577" s="122">
        <f t="shared" si="1704"/>
        <v>0</v>
      </c>
      <c r="P1577" s="123">
        <f t="shared" si="1705"/>
        <v>0</v>
      </c>
      <c r="Q1577" s="122">
        <f t="shared" si="1692"/>
        <v>0.1956</v>
      </c>
      <c r="R1577" s="130">
        <f t="shared" si="1706"/>
        <v>1.0067459700000001</v>
      </c>
      <c r="S1577" s="123">
        <f t="shared" si="1707"/>
        <v>2.3542613299999999</v>
      </c>
      <c r="T1577" s="123">
        <f t="shared" si="1708"/>
        <v>0</v>
      </c>
      <c r="U1577" s="131" t="str">
        <f t="shared" si="1690"/>
        <v>J=</v>
      </c>
      <c r="V1577" s="140">
        <f t="shared" si="1709"/>
        <v>45527</v>
      </c>
      <c r="W1577" s="4"/>
      <c r="X1577" s="4"/>
      <c r="Y1577" s="4"/>
      <c r="AD1577" s="5"/>
      <c r="AI1577" s="10"/>
      <c r="AJ1577" s="10"/>
      <c r="AK1577" s="10"/>
      <c r="AL1577" s="10"/>
      <c r="AM1577" s="10"/>
      <c r="AN1577" s="10"/>
      <c r="AO1577" s="10"/>
      <c r="AP1577" s="10"/>
      <c r="AQ1577" s="10"/>
      <c r="AR1577" s="10"/>
      <c r="AS1577" s="10"/>
      <c r="AT1577" s="10"/>
      <c r="AU1577" s="10"/>
    </row>
    <row r="1578" spans="1:47" x14ac:dyDescent="0.2">
      <c r="A1578" s="125">
        <f t="shared" si="1691"/>
        <v>45542</v>
      </c>
      <c r="B1578" s="123">
        <f t="shared" si="1694"/>
        <v>351.60822474000003</v>
      </c>
      <c r="C1578" s="3">
        <f t="shared" si="1695"/>
        <v>347.63711275000003</v>
      </c>
      <c r="D1578" s="126">
        <f t="shared" si="1696"/>
        <v>1101.3889999999999</v>
      </c>
      <c r="E1578" s="175">
        <f>IF(DAY(A1577)=$A$7,VLOOKUP(A1577,[1]A!$A$15:$C$500,3),E1577)</f>
        <v>1110.8869999999999</v>
      </c>
      <c r="F1578" s="127">
        <f t="shared" si="1697"/>
        <v>45436</v>
      </c>
      <c r="G1578" s="122">
        <f t="shared" si="1698"/>
        <v>8.623656128761148E-3</v>
      </c>
      <c r="H1578" s="128">
        <f t="shared" si="1699"/>
        <v>15</v>
      </c>
      <c r="I1578" s="128">
        <f t="shared" si="1700"/>
        <v>31</v>
      </c>
      <c r="J1578" s="123">
        <f t="shared" si="1701"/>
        <v>1.0041634908321289</v>
      </c>
      <c r="K1578" s="123">
        <v>1</v>
      </c>
      <c r="L1578" s="123">
        <f t="shared" si="1702"/>
        <v>1.00416349</v>
      </c>
      <c r="M1578" s="123">
        <f t="shared" si="1703"/>
        <v>349.08449639000003</v>
      </c>
      <c r="N1578" s="27">
        <f t="shared" si="1693"/>
        <v>0</v>
      </c>
      <c r="O1578" s="122">
        <f t="shared" si="1704"/>
        <v>0</v>
      </c>
      <c r="P1578" s="123">
        <f t="shared" si="1705"/>
        <v>0</v>
      </c>
      <c r="Q1578" s="122">
        <f t="shared" si="1692"/>
        <v>0.1956</v>
      </c>
      <c r="R1578" s="130">
        <f t="shared" si="1706"/>
        <v>1.0072295630000001</v>
      </c>
      <c r="S1578" s="123">
        <f t="shared" si="1707"/>
        <v>2.5237283499999998</v>
      </c>
      <c r="T1578" s="123">
        <f t="shared" si="1708"/>
        <v>0</v>
      </c>
      <c r="U1578" s="131" t="str">
        <f t="shared" si="1690"/>
        <v>J=</v>
      </c>
      <c r="V1578" s="140">
        <f t="shared" si="1709"/>
        <v>45527</v>
      </c>
      <c r="W1578" s="4"/>
      <c r="X1578" s="4"/>
      <c r="Y1578" s="4"/>
      <c r="AD1578" s="5"/>
      <c r="AI1578" s="10"/>
      <c r="AJ1578" s="10"/>
      <c r="AK1578" s="10"/>
      <c r="AL1578" s="10"/>
      <c r="AM1578" s="10"/>
      <c r="AN1578" s="10"/>
      <c r="AO1578" s="10"/>
      <c r="AP1578" s="10"/>
      <c r="AQ1578" s="10"/>
      <c r="AR1578" s="10"/>
      <c r="AS1578" s="10"/>
      <c r="AT1578" s="10"/>
      <c r="AU1578" s="10"/>
    </row>
    <row r="1579" spans="1:47" x14ac:dyDescent="0.2">
      <c r="A1579" s="125">
        <f t="shared" si="1691"/>
        <v>45543</v>
      </c>
      <c r="B1579" s="123">
        <f t="shared" si="1694"/>
        <v>351.87457216999996</v>
      </c>
      <c r="C1579" s="3">
        <f t="shared" si="1695"/>
        <v>347.63711275000003</v>
      </c>
      <c r="D1579" s="126">
        <f t="shared" si="1696"/>
        <v>1101.3889999999999</v>
      </c>
      <c r="E1579" s="175">
        <f>IF(DAY(A1578)=$A$7,VLOOKUP(A1578,[1]A!$A$15:$C$500,3),E1578)</f>
        <v>1110.8869999999999</v>
      </c>
      <c r="F1579" s="127">
        <f t="shared" si="1697"/>
        <v>45436</v>
      </c>
      <c r="G1579" s="122">
        <f t="shared" si="1698"/>
        <v>8.623656128761148E-3</v>
      </c>
      <c r="H1579" s="128">
        <f t="shared" si="1699"/>
        <v>16</v>
      </c>
      <c r="I1579" s="128">
        <f t="shared" si="1700"/>
        <v>31</v>
      </c>
      <c r="J1579" s="123">
        <f t="shared" si="1701"/>
        <v>1.0044416724341734</v>
      </c>
      <c r="K1579" s="123">
        <v>1</v>
      </c>
      <c r="L1579" s="123">
        <f t="shared" si="1702"/>
        <v>1.0044416700000001</v>
      </c>
      <c r="M1579" s="123">
        <f t="shared" si="1703"/>
        <v>349.18120207999999</v>
      </c>
      <c r="N1579" s="27">
        <f t="shared" si="1693"/>
        <v>0</v>
      </c>
      <c r="O1579" s="122">
        <f t="shared" si="1704"/>
        <v>0</v>
      </c>
      <c r="P1579" s="123">
        <f t="shared" si="1705"/>
        <v>0</v>
      </c>
      <c r="Q1579" s="122">
        <f t="shared" si="1692"/>
        <v>0.1956</v>
      </c>
      <c r="R1579" s="130">
        <f t="shared" si="1706"/>
        <v>1.007713388</v>
      </c>
      <c r="S1579" s="123">
        <f t="shared" si="1707"/>
        <v>2.6933700900000002</v>
      </c>
      <c r="T1579" s="123">
        <f t="shared" si="1708"/>
        <v>0</v>
      </c>
      <c r="U1579" s="131" t="str">
        <f t="shared" si="1690"/>
        <v>J=</v>
      </c>
      <c r="V1579" s="140">
        <f t="shared" si="1709"/>
        <v>45527</v>
      </c>
      <c r="W1579" s="4"/>
      <c r="X1579" s="4"/>
      <c r="Y1579" s="4"/>
      <c r="AD1579" s="5"/>
      <c r="AI1579" s="10"/>
      <c r="AJ1579" s="10"/>
      <c r="AK1579" s="10"/>
      <c r="AL1579" s="10"/>
      <c r="AM1579" s="10"/>
      <c r="AN1579" s="10"/>
      <c r="AO1579" s="10"/>
      <c r="AP1579" s="10"/>
      <c r="AQ1579" s="10"/>
      <c r="AR1579" s="10"/>
      <c r="AS1579" s="10"/>
      <c r="AT1579" s="10"/>
      <c r="AU1579" s="10"/>
    </row>
    <row r="1580" spans="1:47" x14ac:dyDescent="0.2">
      <c r="A1580" s="125">
        <f t="shared" si="1691"/>
        <v>45544</v>
      </c>
      <c r="B1580" s="123">
        <f t="shared" si="1694"/>
        <v>352.14112224000002</v>
      </c>
      <c r="C1580" s="3">
        <f t="shared" si="1695"/>
        <v>347.63711275000003</v>
      </c>
      <c r="D1580" s="126">
        <f t="shared" si="1696"/>
        <v>1101.3889999999999</v>
      </c>
      <c r="E1580" s="175">
        <f>IF(DAY(A1579)=$A$7,VLOOKUP(A1579,[1]A!$A$15:$C$500,3),E1579)</f>
        <v>1110.8869999999999</v>
      </c>
      <c r="F1580" s="127">
        <f t="shared" si="1697"/>
        <v>45436</v>
      </c>
      <c r="G1580" s="122">
        <f t="shared" si="1698"/>
        <v>8.623656128761148E-3</v>
      </c>
      <c r="H1580" s="128">
        <f t="shared" si="1699"/>
        <v>17</v>
      </c>
      <c r="I1580" s="128">
        <f t="shared" si="1700"/>
        <v>31</v>
      </c>
      <c r="J1580" s="123">
        <f t="shared" si="1701"/>
        <v>1.0047199311003656</v>
      </c>
      <c r="K1580" s="123">
        <v>1</v>
      </c>
      <c r="L1580" s="123">
        <f t="shared" si="1702"/>
        <v>1.00471993</v>
      </c>
      <c r="M1580" s="123">
        <f t="shared" si="1703"/>
        <v>349.27793558000002</v>
      </c>
      <c r="N1580" s="27">
        <f t="shared" si="1693"/>
        <v>0</v>
      </c>
      <c r="O1580" s="122">
        <f t="shared" si="1704"/>
        <v>0</v>
      </c>
      <c r="P1580" s="123">
        <f t="shared" si="1705"/>
        <v>0</v>
      </c>
      <c r="Q1580" s="122">
        <f t="shared" si="1692"/>
        <v>0.1956</v>
      </c>
      <c r="R1580" s="130">
        <f t="shared" si="1706"/>
        <v>1.008197445</v>
      </c>
      <c r="S1580" s="123">
        <f t="shared" si="1707"/>
        <v>2.8631866600000002</v>
      </c>
      <c r="T1580" s="123">
        <f t="shared" si="1708"/>
        <v>0</v>
      </c>
      <c r="U1580" s="131" t="str">
        <f t="shared" si="1690"/>
        <v>J=</v>
      </c>
      <c r="V1580" s="140">
        <f t="shared" si="1709"/>
        <v>45527</v>
      </c>
      <c r="W1580" s="4"/>
      <c r="X1580" s="4"/>
      <c r="Y1580" s="4"/>
      <c r="AD1580" s="5"/>
      <c r="AI1580" s="10"/>
      <c r="AJ1580" s="10"/>
      <c r="AK1580" s="10"/>
      <c r="AL1580" s="10"/>
      <c r="AM1580" s="10"/>
      <c r="AN1580" s="10"/>
      <c r="AO1580" s="10"/>
      <c r="AP1580" s="10"/>
      <c r="AQ1580" s="10"/>
      <c r="AR1580" s="10"/>
      <c r="AS1580" s="10"/>
      <c r="AT1580" s="10"/>
      <c r="AU1580" s="10"/>
    </row>
    <row r="1581" spans="1:47" x14ac:dyDescent="0.2">
      <c r="A1581" s="125">
        <f t="shared" si="1691"/>
        <v>45545</v>
      </c>
      <c r="B1581" s="123">
        <f t="shared" si="1694"/>
        <v>352.40787192000005</v>
      </c>
      <c r="C1581" s="3">
        <f t="shared" si="1695"/>
        <v>347.63711275000003</v>
      </c>
      <c r="D1581" s="126">
        <f t="shared" si="1696"/>
        <v>1101.3889999999999</v>
      </c>
      <c r="E1581" s="175">
        <f>IF(DAY(A1580)=$A$7,VLOOKUP(A1580,[1]A!$A$15:$C$500,3),E1580)</f>
        <v>1110.8869999999999</v>
      </c>
      <c r="F1581" s="127">
        <f t="shared" si="1697"/>
        <v>45436</v>
      </c>
      <c r="G1581" s="122">
        <f t="shared" si="1698"/>
        <v>8.623656128761148E-3</v>
      </c>
      <c r="H1581" s="128">
        <f t="shared" si="1699"/>
        <v>18</v>
      </c>
      <c r="I1581" s="128">
        <f t="shared" si="1700"/>
        <v>31</v>
      </c>
      <c r="J1581" s="123">
        <f t="shared" si="1701"/>
        <v>1.004998266852055</v>
      </c>
      <c r="K1581" s="123">
        <v>1</v>
      </c>
      <c r="L1581" s="123">
        <f t="shared" si="1702"/>
        <v>1.00499826</v>
      </c>
      <c r="M1581" s="123">
        <f t="shared" si="1703"/>
        <v>349.37469342000003</v>
      </c>
      <c r="N1581" s="27">
        <f t="shared" si="1693"/>
        <v>0</v>
      </c>
      <c r="O1581" s="122">
        <f t="shared" si="1704"/>
        <v>0</v>
      </c>
      <c r="P1581" s="123">
        <f t="shared" si="1705"/>
        <v>0</v>
      </c>
      <c r="Q1581" s="122">
        <f t="shared" si="1692"/>
        <v>0.1956</v>
      </c>
      <c r="R1581" s="130">
        <f t="shared" si="1706"/>
        <v>1.0086817349999999</v>
      </c>
      <c r="S1581" s="123">
        <f t="shared" si="1707"/>
        <v>3.0331785</v>
      </c>
      <c r="T1581" s="123">
        <f t="shared" si="1708"/>
        <v>0</v>
      </c>
      <c r="U1581" s="131" t="str">
        <f t="shared" si="1690"/>
        <v>J=</v>
      </c>
      <c r="V1581" s="140">
        <f t="shared" si="1709"/>
        <v>45527</v>
      </c>
      <c r="W1581" s="4"/>
      <c r="X1581" s="4"/>
      <c r="Y1581" s="4"/>
      <c r="AD1581" s="5"/>
      <c r="AI1581" s="10"/>
      <c r="AJ1581" s="10"/>
      <c r="AK1581" s="10"/>
      <c r="AL1581" s="10"/>
      <c r="AM1581" s="10"/>
      <c r="AN1581" s="10"/>
      <c r="AO1581" s="10"/>
      <c r="AP1581" s="10"/>
      <c r="AQ1581" s="10"/>
      <c r="AR1581" s="10"/>
      <c r="AS1581" s="10"/>
      <c r="AT1581" s="10"/>
      <c r="AU1581" s="10"/>
    </row>
    <row r="1582" spans="1:47" x14ac:dyDescent="0.2">
      <c r="A1582" s="125">
        <f t="shared" si="1691"/>
        <v>45546</v>
      </c>
      <c r="B1582" s="123">
        <f t="shared" si="1694"/>
        <v>352.67482480999996</v>
      </c>
      <c r="C1582" s="3">
        <f t="shared" si="1695"/>
        <v>347.63711275000003</v>
      </c>
      <c r="D1582" s="126">
        <f t="shared" si="1696"/>
        <v>1101.3889999999999</v>
      </c>
      <c r="E1582" s="175">
        <f>IF(DAY(A1581)=$A$7,VLOOKUP(A1581,[1]A!$A$15:$C$500,3),E1581)</f>
        <v>1110.8869999999999</v>
      </c>
      <c r="F1582" s="127">
        <f t="shared" si="1697"/>
        <v>45436</v>
      </c>
      <c r="G1582" s="122">
        <f t="shared" si="1698"/>
        <v>8.623656128761148E-3</v>
      </c>
      <c r="H1582" s="128">
        <f t="shared" si="1699"/>
        <v>19</v>
      </c>
      <c r="I1582" s="128">
        <f t="shared" si="1700"/>
        <v>31</v>
      </c>
      <c r="J1582" s="123">
        <f t="shared" si="1701"/>
        <v>1.0052766797105956</v>
      </c>
      <c r="K1582" s="123">
        <v>1</v>
      </c>
      <c r="L1582" s="123">
        <f t="shared" si="1702"/>
        <v>1.00527667</v>
      </c>
      <c r="M1582" s="123">
        <f t="shared" si="1703"/>
        <v>349.47147906999999</v>
      </c>
      <c r="N1582" s="27">
        <f t="shared" si="1693"/>
        <v>0</v>
      </c>
      <c r="O1582" s="122">
        <f t="shared" si="1704"/>
        <v>0</v>
      </c>
      <c r="P1582" s="123">
        <f t="shared" si="1705"/>
        <v>0</v>
      </c>
      <c r="Q1582" s="122">
        <f t="shared" si="1692"/>
        <v>0.1956</v>
      </c>
      <c r="R1582" s="130">
        <f t="shared" si="1706"/>
        <v>1.009166258</v>
      </c>
      <c r="S1582" s="123">
        <f t="shared" si="1707"/>
        <v>3.2033457400000001</v>
      </c>
      <c r="T1582" s="123">
        <f t="shared" si="1708"/>
        <v>0</v>
      </c>
      <c r="U1582" s="131" t="str">
        <f t="shared" si="1690"/>
        <v>J=</v>
      </c>
      <c r="V1582" s="140">
        <f t="shared" si="1709"/>
        <v>45527</v>
      </c>
      <c r="W1582" s="4"/>
      <c r="X1582" s="4"/>
      <c r="Y1582" s="4"/>
      <c r="AD1582" s="5"/>
      <c r="AI1582" s="10"/>
      <c r="AJ1582" s="10"/>
      <c r="AK1582" s="10"/>
      <c r="AL1582" s="10"/>
      <c r="AM1582" s="10"/>
      <c r="AN1582" s="10"/>
      <c r="AO1582" s="10"/>
      <c r="AP1582" s="10"/>
      <c r="AQ1582" s="10"/>
      <c r="AR1582" s="10"/>
      <c r="AS1582" s="10"/>
      <c r="AT1582" s="10"/>
      <c r="AU1582" s="10"/>
    </row>
    <row r="1583" spans="1:47" x14ac:dyDescent="0.2">
      <c r="A1583" s="125">
        <f t="shared" si="1691"/>
        <v>45547</v>
      </c>
      <c r="B1583" s="123">
        <f t="shared" si="1694"/>
        <v>352.94198066000001</v>
      </c>
      <c r="C1583" s="3">
        <f t="shared" si="1695"/>
        <v>347.63711275000003</v>
      </c>
      <c r="D1583" s="126">
        <f t="shared" si="1696"/>
        <v>1101.3889999999999</v>
      </c>
      <c r="E1583" s="175">
        <f>IF(DAY(A1582)=$A$7,VLOOKUP(A1582,[1]A!$A$15:$C$500,3),E1582)</f>
        <v>1110.8869999999999</v>
      </c>
      <c r="F1583" s="127">
        <f t="shared" si="1697"/>
        <v>45436</v>
      </c>
      <c r="G1583" s="122">
        <f t="shared" si="1698"/>
        <v>8.623656128761148E-3</v>
      </c>
      <c r="H1583" s="128">
        <f t="shared" si="1699"/>
        <v>20</v>
      </c>
      <c r="I1583" s="128">
        <f t="shared" si="1700"/>
        <v>31</v>
      </c>
      <c r="J1583" s="123">
        <f t="shared" si="1701"/>
        <v>1.0055551696973488</v>
      </c>
      <c r="K1583" s="123">
        <v>1</v>
      </c>
      <c r="L1583" s="123">
        <f t="shared" si="1702"/>
        <v>1.0055551599999999</v>
      </c>
      <c r="M1583" s="123">
        <f t="shared" si="1703"/>
        <v>349.56829253000001</v>
      </c>
      <c r="N1583" s="27">
        <f t="shared" si="1693"/>
        <v>0</v>
      </c>
      <c r="O1583" s="122">
        <f t="shared" si="1704"/>
        <v>0</v>
      </c>
      <c r="P1583" s="123">
        <f t="shared" si="1705"/>
        <v>0</v>
      </c>
      <c r="Q1583" s="122">
        <f t="shared" si="1692"/>
        <v>0.1956</v>
      </c>
      <c r="R1583" s="130">
        <f t="shared" si="1706"/>
        <v>1.009651013</v>
      </c>
      <c r="S1583" s="123">
        <f t="shared" si="1707"/>
        <v>3.3736881300000001</v>
      </c>
      <c r="T1583" s="123">
        <f t="shared" si="1708"/>
        <v>0</v>
      </c>
      <c r="U1583" s="131" t="str">
        <f t="shared" si="1690"/>
        <v>J=</v>
      </c>
      <c r="V1583" s="140">
        <f t="shared" si="1709"/>
        <v>45527</v>
      </c>
      <c r="W1583" s="4"/>
      <c r="X1583" s="4"/>
      <c r="Y1583" s="4"/>
      <c r="AD1583" s="5"/>
      <c r="AI1583" s="10"/>
      <c r="AJ1583" s="10"/>
      <c r="AK1583" s="10"/>
      <c r="AL1583" s="10"/>
      <c r="AM1583" s="10"/>
      <c r="AN1583" s="10"/>
      <c r="AO1583" s="10"/>
      <c r="AP1583" s="10"/>
      <c r="AQ1583" s="10"/>
      <c r="AR1583" s="10"/>
      <c r="AS1583" s="10"/>
      <c r="AT1583" s="10"/>
      <c r="AU1583" s="10"/>
    </row>
    <row r="1584" spans="1:47" x14ac:dyDescent="0.2">
      <c r="A1584" s="125">
        <f t="shared" si="1691"/>
        <v>45548</v>
      </c>
      <c r="B1584" s="123">
        <f t="shared" si="1694"/>
        <v>353.20933993999995</v>
      </c>
      <c r="C1584" s="3">
        <f t="shared" si="1695"/>
        <v>347.63711275000003</v>
      </c>
      <c r="D1584" s="126">
        <f t="shared" si="1696"/>
        <v>1101.3889999999999</v>
      </c>
      <c r="E1584" s="175">
        <f>IF(DAY(A1583)=$A$7,VLOOKUP(A1583,[1]A!$A$15:$C$500,3),E1583)</f>
        <v>1110.8869999999999</v>
      </c>
      <c r="F1584" s="127">
        <f t="shared" si="1697"/>
        <v>45436</v>
      </c>
      <c r="G1584" s="122">
        <f t="shared" si="1698"/>
        <v>8.623656128761148E-3</v>
      </c>
      <c r="H1584" s="128">
        <f t="shared" si="1699"/>
        <v>21</v>
      </c>
      <c r="I1584" s="128">
        <f t="shared" si="1700"/>
        <v>31</v>
      </c>
      <c r="J1584" s="123">
        <f t="shared" si="1701"/>
        <v>1.0058337368336812</v>
      </c>
      <c r="K1584" s="123">
        <v>1</v>
      </c>
      <c r="L1584" s="123">
        <f t="shared" si="1702"/>
        <v>1.00583373</v>
      </c>
      <c r="M1584" s="123">
        <f t="shared" si="1703"/>
        <v>349.66513379999998</v>
      </c>
      <c r="N1584" s="27">
        <f t="shared" si="1693"/>
        <v>0</v>
      </c>
      <c r="O1584" s="122">
        <f t="shared" si="1704"/>
        <v>0</v>
      </c>
      <c r="P1584" s="123">
        <f t="shared" si="1705"/>
        <v>0</v>
      </c>
      <c r="Q1584" s="122">
        <f t="shared" si="1692"/>
        <v>0.1956</v>
      </c>
      <c r="R1584" s="130">
        <f t="shared" si="1706"/>
        <v>1.010136001</v>
      </c>
      <c r="S1584" s="123">
        <f t="shared" si="1707"/>
        <v>3.54420614</v>
      </c>
      <c r="T1584" s="123">
        <f t="shared" si="1708"/>
        <v>0</v>
      </c>
      <c r="U1584" s="131" t="str">
        <f t="shared" ref="U1584:U1647" si="1710">U1583</f>
        <v>J=</v>
      </c>
      <c r="V1584" s="140">
        <f t="shared" si="1709"/>
        <v>45527</v>
      </c>
      <c r="W1584" s="4"/>
      <c r="X1584" s="4"/>
      <c r="Y1584" s="4"/>
      <c r="AD1584" s="5"/>
      <c r="AI1584" s="10"/>
      <c r="AJ1584" s="10"/>
      <c r="AK1584" s="10"/>
      <c r="AL1584" s="10"/>
      <c r="AM1584" s="10"/>
      <c r="AN1584" s="10"/>
      <c r="AO1584" s="10"/>
      <c r="AP1584" s="10"/>
      <c r="AQ1584" s="10"/>
      <c r="AR1584" s="10"/>
      <c r="AS1584" s="10"/>
      <c r="AT1584" s="10"/>
      <c r="AU1584" s="10"/>
    </row>
    <row r="1585" spans="1:47" x14ac:dyDescent="0.2">
      <c r="A1585" s="125">
        <f t="shared" si="1691"/>
        <v>45549</v>
      </c>
      <c r="B1585" s="123">
        <f t="shared" si="1694"/>
        <v>353.47690275000002</v>
      </c>
      <c r="C1585" s="3">
        <f t="shared" si="1695"/>
        <v>347.63711275000003</v>
      </c>
      <c r="D1585" s="126">
        <f t="shared" si="1696"/>
        <v>1101.3889999999999</v>
      </c>
      <c r="E1585" s="175">
        <f>IF(DAY(A1584)=$A$7,VLOOKUP(A1584,[1]A!$A$15:$C$500,3),E1584)</f>
        <v>1110.8869999999999</v>
      </c>
      <c r="F1585" s="127">
        <f t="shared" si="1697"/>
        <v>45436</v>
      </c>
      <c r="G1585" s="122">
        <f t="shared" si="1698"/>
        <v>8.623656128761148E-3</v>
      </c>
      <c r="H1585" s="128">
        <f t="shared" si="1699"/>
        <v>22</v>
      </c>
      <c r="I1585" s="128">
        <f t="shared" si="1700"/>
        <v>31</v>
      </c>
      <c r="J1585" s="123">
        <f t="shared" si="1701"/>
        <v>1.0061123811409654</v>
      </c>
      <c r="K1585" s="123">
        <v>1</v>
      </c>
      <c r="L1585" s="123">
        <f t="shared" si="1702"/>
        <v>1.00611238</v>
      </c>
      <c r="M1585" s="123">
        <f t="shared" si="1703"/>
        <v>349.76200288000001</v>
      </c>
      <c r="N1585" s="27">
        <f t="shared" si="1693"/>
        <v>0</v>
      </c>
      <c r="O1585" s="122">
        <f t="shared" si="1704"/>
        <v>0</v>
      </c>
      <c r="P1585" s="123">
        <f t="shared" si="1705"/>
        <v>0</v>
      </c>
      <c r="Q1585" s="122">
        <f t="shared" si="1692"/>
        <v>0.1956</v>
      </c>
      <c r="R1585" s="130">
        <f t="shared" si="1706"/>
        <v>1.0106212219999999</v>
      </c>
      <c r="S1585" s="123">
        <f t="shared" si="1707"/>
        <v>3.71489987</v>
      </c>
      <c r="T1585" s="123">
        <f t="shared" si="1708"/>
        <v>0</v>
      </c>
      <c r="U1585" s="131" t="str">
        <f t="shared" si="1710"/>
        <v>J=</v>
      </c>
      <c r="V1585" s="140">
        <f t="shared" si="1709"/>
        <v>45527</v>
      </c>
      <c r="W1585" s="4"/>
      <c r="X1585" s="4"/>
      <c r="Y1585" s="4"/>
      <c r="AD1585" s="5"/>
      <c r="AI1585" s="10"/>
      <c r="AJ1585" s="10"/>
      <c r="AK1585" s="10"/>
      <c r="AL1585" s="10"/>
      <c r="AM1585" s="10"/>
      <c r="AN1585" s="10"/>
      <c r="AO1585" s="10"/>
      <c r="AP1585" s="10"/>
      <c r="AQ1585" s="10"/>
      <c r="AR1585" s="10"/>
      <c r="AS1585" s="10"/>
      <c r="AT1585" s="10"/>
      <c r="AU1585" s="10"/>
    </row>
    <row r="1586" spans="1:47" x14ac:dyDescent="0.2">
      <c r="A1586" s="125">
        <f t="shared" si="1691"/>
        <v>45550</v>
      </c>
      <c r="B1586" s="123">
        <f t="shared" si="1694"/>
        <v>353.74466570000004</v>
      </c>
      <c r="C1586" s="3">
        <f t="shared" si="1695"/>
        <v>347.63711275000003</v>
      </c>
      <c r="D1586" s="126">
        <f t="shared" si="1696"/>
        <v>1101.3889999999999</v>
      </c>
      <c r="E1586" s="175">
        <f>IF(DAY(A1585)=$A$7,VLOOKUP(A1585,[1]A!$A$15:$C$500,3),E1585)</f>
        <v>1110.8869999999999</v>
      </c>
      <c r="F1586" s="127">
        <f t="shared" si="1697"/>
        <v>45436</v>
      </c>
      <c r="G1586" s="122">
        <f t="shared" si="1698"/>
        <v>8.623656128761148E-3</v>
      </c>
      <c r="H1586" s="128">
        <f t="shared" si="1699"/>
        <v>23</v>
      </c>
      <c r="I1586" s="128">
        <f t="shared" si="1700"/>
        <v>31</v>
      </c>
      <c r="J1586" s="123">
        <f t="shared" si="1701"/>
        <v>1.0063911026405796</v>
      </c>
      <c r="K1586" s="123">
        <v>1</v>
      </c>
      <c r="L1586" s="123">
        <f t="shared" si="1702"/>
        <v>1.0063911000000001</v>
      </c>
      <c r="M1586" s="123">
        <f t="shared" si="1703"/>
        <v>349.85889630000003</v>
      </c>
      <c r="N1586" s="27">
        <f t="shared" si="1693"/>
        <v>0</v>
      </c>
      <c r="O1586" s="122">
        <f t="shared" si="1704"/>
        <v>0</v>
      </c>
      <c r="P1586" s="123">
        <f t="shared" si="1705"/>
        <v>0</v>
      </c>
      <c r="Q1586" s="122">
        <f t="shared" si="1692"/>
        <v>0.1956</v>
      </c>
      <c r="R1586" s="130">
        <f t="shared" si="1706"/>
        <v>1.011106676</v>
      </c>
      <c r="S1586" s="123">
        <f t="shared" si="1707"/>
        <v>3.8857694</v>
      </c>
      <c r="T1586" s="123">
        <f t="shared" si="1708"/>
        <v>0</v>
      </c>
      <c r="U1586" s="131" t="str">
        <f t="shared" si="1710"/>
        <v>J=</v>
      </c>
      <c r="V1586" s="140">
        <f t="shared" si="1709"/>
        <v>45527</v>
      </c>
      <c r="W1586" s="4"/>
      <c r="X1586" s="4"/>
      <c r="Y1586" s="4"/>
      <c r="AD1586" s="5"/>
      <c r="AI1586" s="10"/>
      <c r="AJ1586" s="10"/>
      <c r="AK1586" s="10"/>
      <c r="AL1586" s="10"/>
      <c r="AM1586" s="10"/>
      <c r="AN1586" s="10"/>
      <c r="AO1586" s="10"/>
      <c r="AP1586" s="10"/>
      <c r="AQ1586" s="10"/>
      <c r="AR1586" s="10"/>
      <c r="AS1586" s="10"/>
      <c r="AT1586" s="10"/>
      <c r="AU1586" s="10"/>
    </row>
    <row r="1587" spans="1:47" x14ac:dyDescent="0.2">
      <c r="A1587" s="125">
        <f t="shared" si="1691"/>
        <v>45551</v>
      </c>
      <c r="B1587" s="123">
        <f t="shared" si="1694"/>
        <v>354.01263273999996</v>
      </c>
      <c r="C1587" s="3">
        <f t="shared" si="1695"/>
        <v>347.63711275000003</v>
      </c>
      <c r="D1587" s="126">
        <f t="shared" si="1696"/>
        <v>1101.3889999999999</v>
      </c>
      <c r="E1587" s="175">
        <f>IF(DAY(A1586)=$A$7,VLOOKUP(A1586,[1]A!$A$15:$C$500,3),E1586)</f>
        <v>1110.8869999999999</v>
      </c>
      <c r="F1587" s="127">
        <f t="shared" si="1697"/>
        <v>45436</v>
      </c>
      <c r="G1587" s="122">
        <f t="shared" si="1698"/>
        <v>8.623656128761148E-3</v>
      </c>
      <c r="H1587" s="128">
        <f t="shared" si="1699"/>
        <v>24</v>
      </c>
      <c r="I1587" s="128">
        <f t="shared" si="1700"/>
        <v>31</v>
      </c>
      <c r="J1587" s="123">
        <f t="shared" si="1701"/>
        <v>1.0066699013539084</v>
      </c>
      <c r="K1587" s="123">
        <v>1</v>
      </c>
      <c r="L1587" s="123">
        <f t="shared" si="1702"/>
        <v>1.0066698999999999</v>
      </c>
      <c r="M1587" s="123">
        <f t="shared" si="1703"/>
        <v>349.95581751999998</v>
      </c>
      <c r="N1587" s="27">
        <f t="shared" si="1693"/>
        <v>0</v>
      </c>
      <c r="O1587" s="122">
        <f t="shared" si="1704"/>
        <v>0</v>
      </c>
      <c r="P1587" s="123">
        <f t="shared" si="1705"/>
        <v>0</v>
      </c>
      <c r="Q1587" s="122">
        <f t="shared" si="1692"/>
        <v>0.1956</v>
      </c>
      <c r="R1587" s="130">
        <f t="shared" si="1706"/>
        <v>1.011592364</v>
      </c>
      <c r="S1587" s="123">
        <f t="shared" si="1707"/>
        <v>4.0568152199999998</v>
      </c>
      <c r="T1587" s="123">
        <f t="shared" si="1708"/>
        <v>0</v>
      </c>
      <c r="U1587" s="131" t="str">
        <f t="shared" si="1710"/>
        <v>J=</v>
      </c>
      <c r="V1587" s="140">
        <f t="shared" si="1709"/>
        <v>45527</v>
      </c>
      <c r="W1587" s="4"/>
      <c r="X1587" s="4"/>
      <c r="Y1587" s="4"/>
      <c r="AD1587" s="5"/>
      <c r="AI1587" s="10"/>
      <c r="AJ1587" s="10"/>
      <c r="AK1587" s="10"/>
      <c r="AL1587" s="10"/>
      <c r="AM1587" s="10"/>
      <c r="AN1587" s="10"/>
      <c r="AO1587" s="10"/>
      <c r="AP1587" s="10"/>
      <c r="AQ1587" s="10"/>
      <c r="AR1587" s="10"/>
      <c r="AS1587" s="10"/>
      <c r="AT1587" s="10"/>
      <c r="AU1587" s="10"/>
    </row>
    <row r="1588" spans="1:47" x14ac:dyDescent="0.2">
      <c r="A1588" s="125">
        <f t="shared" si="1691"/>
        <v>45552</v>
      </c>
      <c r="B1588" s="123">
        <f t="shared" si="1694"/>
        <v>354.28080010999997</v>
      </c>
      <c r="C1588" s="3">
        <f t="shared" si="1695"/>
        <v>347.63711275000003</v>
      </c>
      <c r="D1588" s="126">
        <f t="shared" si="1696"/>
        <v>1101.3889999999999</v>
      </c>
      <c r="E1588" s="175">
        <f>IF(DAY(A1587)=$A$7,VLOOKUP(A1587,[1]A!$A$15:$C$500,3),E1587)</f>
        <v>1110.8869999999999</v>
      </c>
      <c r="F1588" s="127">
        <f t="shared" si="1697"/>
        <v>45436</v>
      </c>
      <c r="G1588" s="122">
        <f t="shared" si="1698"/>
        <v>8.623656128761148E-3</v>
      </c>
      <c r="H1588" s="128">
        <f t="shared" si="1699"/>
        <v>25</v>
      </c>
      <c r="I1588" s="128">
        <f t="shared" si="1700"/>
        <v>31</v>
      </c>
      <c r="J1588" s="123">
        <f t="shared" si="1701"/>
        <v>1.0069487773023424</v>
      </c>
      <c r="K1588" s="123">
        <v>1</v>
      </c>
      <c r="L1588" s="123">
        <f t="shared" si="1702"/>
        <v>1.0069487699999999</v>
      </c>
      <c r="M1588" s="123">
        <f t="shared" si="1703"/>
        <v>350.05276307999998</v>
      </c>
      <c r="N1588" s="27">
        <f t="shared" si="1693"/>
        <v>0</v>
      </c>
      <c r="O1588" s="122">
        <f t="shared" si="1704"/>
        <v>0</v>
      </c>
      <c r="P1588" s="123">
        <f t="shared" si="1705"/>
        <v>0</v>
      </c>
      <c r="Q1588" s="122">
        <f t="shared" si="1692"/>
        <v>0.1956</v>
      </c>
      <c r="R1588" s="130">
        <f t="shared" si="1706"/>
        <v>1.0120782850000001</v>
      </c>
      <c r="S1588" s="123">
        <f t="shared" si="1707"/>
        <v>4.2280370300000003</v>
      </c>
      <c r="T1588" s="123">
        <f t="shared" si="1708"/>
        <v>0</v>
      </c>
      <c r="U1588" s="131" t="str">
        <f t="shared" si="1710"/>
        <v>J=</v>
      </c>
      <c r="V1588" s="140">
        <f t="shared" si="1709"/>
        <v>45527</v>
      </c>
      <c r="W1588" s="4"/>
      <c r="X1588" s="4"/>
      <c r="Y1588" s="4"/>
      <c r="AD1588" s="5"/>
      <c r="AI1588" s="10"/>
      <c r="AJ1588" s="10"/>
      <c r="AK1588" s="10"/>
      <c r="AL1588" s="10"/>
      <c r="AM1588" s="10"/>
      <c r="AN1588" s="10"/>
      <c r="AO1588" s="10"/>
      <c r="AP1588" s="10"/>
      <c r="AQ1588" s="10"/>
      <c r="AR1588" s="10"/>
      <c r="AS1588" s="10"/>
      <c r="AT1588" s="10"/>
      <c r="AU1588" s="10"/>
    </row>
    <row r="1589" spans="1:47" x14ac:dyDescent="0.2">
      <c r="A1589" s="125">
        <f t="shared" si="1691"/>
        <v>45553</v>
      </c>
      <c r="B1589" s="123">
        <f t="shared" si="1694"/>
        <v>354.54917497000002</v>
      </c>
      <c r="C1589" s="3">
        <f t="shared" si="1695"/>
        <v>347.63711275000003</v>
      </c>
      <c r="D1589" s="126">
        <f t="shared" si="1696"/>
        <v>1101.3889999999999</v>
      </c>
      <c r="E1589" s="175">
        <f>IF(DAY(A1588)=$A$7,VLOOKUP(A1588,[1]A!$A$15:$C$500,3),E1588)</f>
        <v>1110.8869999999999</v>
      </c>
      <c r="F1589" s="127">
        <f t="shared" si="1697"/>
        <v>45436</v>
      </c>
      <c r="G1589" s="122">
        <f t="shared" si="1698"/>
        <v>8.623656128761148E-3</v>
      </c>
      <c r="H1589" s="128">
        <f t="shared" si="1699"/>
        <v>26</v>
      </c>
      <c r="I1589" s="128">
        <f t="shared" si="1700"/>
        <v>31</v>
      </c>
      <c r="J1589" s="123">
        <f t="shared" si="1701"/>
        <v>1.0072277305072779</v>
      </c>
      <c r="K1589" s="123">
        <v>1</v>
      </c>
      <c r="L1589" s="123">
        <f t="shared" si="1702"/>
        <v>1.0072277300000001</v>
      </c>
      <c r="M1589" s="123">
        <f t="shared" si="1703"/>
        <v>350.14973993000001</v>
      </c>
      <c r="N1589" s="27">
        <f t="shared" si="1693"/>
        <v>0</v>
      </c>
      <c r="O1589" s="122">
        <f t="shared" si="1704"/>
        <v>0</v>
      </c>
      <c r="P1589" s="123">
        <f t="shared" si="1705"/>
        <v>0</v>
      </c>
      <c r="Q1589" s="122">
        <f t="shared" si="1692"/>
        <v>0.1956</v>
      </c>
      <c r="R1589" s="130">
        <f t="shared" si="1706"/>
        <v>1.0125644389999999</v>
      </c>
      <c r="S1589" s="123">
        <f t="shared" si="1707"/>
        <v>4.3994350400000002</v>
      </c>
      <c r="T1589" s="123">
        <f t="shared" si="1708"/>
        <v>0</v>
      </c>
      <c r="U1589" s="131" t="str">
        <f t="shared" si="1710"/>
        <v>J=</v>
      </c>
      <c r="V1589" s="140">
        <f t="shared" si="1709"/>
        <v>45527</v>
      </c>
      <c r="W1589" s="4"/>
      <c r="X1589" s="4"/>
      <c r="Y1589" s="4"/>
      <c r="AD1589" s="5"/>
      <c r="AI1589" s="10"/>
      <c r="AJ1589" s="10"/>
      <c r="AK1589" s="10"/>
      <c r="AL1589" s="10"/>
      <c r="AM1589" s="10"/>
      <c r="AN1589" s="10"/>
      <c r="AO1589" s="10"/>
      <c r="AP1589" s="10"/>
      <c r="AQ1589" s="10"/>
      <c r="AR1589" s="10"/>
      <c r="AS1589" s="10"/>
      <c r="AT1589" s="10"/>
      <c r="AU1589" s="10"/>
    </row>
    <row r="1590" spans="1:47" x14ac:dyDescent="0.2">
      <c r="A1590" s="125">
        <f t="shared" si="1691"/>
        <v>45554</v>
      </c>
      <c r="B1590" s="123">
        <f t="shared" si="1694"/>
        <v>354.81775039000001</v>
      </c>
      <c r="C1590" s="3">
        <f t="shared" si="1695"/>
        <v>347.63711275000003</v>
      </c>
      <c r="D1590" s="126">
        <f t="shared" si="1696"/>
        <v>1101.3889999999999</v>
      </c>
      <c r="E1590" s="175">
        <f>IF(DAY(A1589)=$A$7,VLOOKUP(A1589,[1]A!$A$15:$C$500,3),E1589)</f>
        <v>1110.8869999999999</v>
      </c>
      <c r="F1590" s="127">
        <f t="shared" si="1697"/>
        <v>45436</v>
      </c>
      <c r="G1590" s="122">
        <f t="shared" si="1698"/>
        <v>8.623656128761148E-3</v>
      </c>
      <c r="H1590" s="128">
        <f t="shared" si="1699"/>
        <v>27</v>
      </c>
      <c r="I1590" s="128">
        <f t="shared" si="1700"/>
        <v>31</v>
      </c>
      <c r="J1590" s="123">
        <f t="shared" si="1701"/>
        <v>1.0075067609901169</v>
      </c>
      <c r="K1590" s="123">
        <v>1</v>
      </c>
      <c r="L1590" s="123">
        <f t="shared" si="1702"/>
        <v>1.0075067600000001</v>
      </c>
      <c r="M1590" s="123">
        <f t="shared" si="1703"/>
        <v>350.24674112000002</v>
      </c>
      <c r="N1590" s="27">
        <f t="shared" si="1693"/>
        <v>0</v>
      </c>
      <c r="O1590" s="122">
        <f t="shared" si="1704"/>
        <v>0</v>
      </c>
      <c r="P1590" s="123">
        <f t="shared" si="1705"/>
        <v>0</v>
      </c>
      <c r="Q1590" s="122">
        <f t="shared" si="1692"/>
        <v>0.1956</v>
      </c>
      <c r="R1590" s="130">
        <f t="shared" si="1706"/>
        <v>1.013050826</v>
      </c>
      <c r="S1590" s="123">
        <f t="shared" si="1707"/>
        <v>4.5710092700000002</v>
      </c>
      <c r="T1590" s="123">
        <f t="shared" si="1708"/>
        <v>0</v>
      </c>
      <c r="U1590" s="131" t="str">
        <f t="shared" si="1710"/>
        <v>J=</v>
      </c>
      <c r="V1590" s="140">
        <f t="shared" si="1709"/>
        <v>45527</v>
      </c>
      <c r="W1590" s="4"/>
      <c r="X1590" s="4"/>
      <c r="Y1590" s="4"/>
      <c r="AD1590" s="5"/>
      <c r="AI1590" s="10"/>
      <c r="AJ1590" s="10"/>
      <c r="AK1590" s="10"/>
      <c r="AL1590" s="10"/>
      <c r="AM1590" s="10"/>
      <c r="AN1590" s="10"/>
      <c r="AO1590" s="10"/>
      <c r="AP1590" s="10"/>
      <c r="AQ1590" s="10"/>
      <c r="AR1590" s="10"/>
      <c r="AS1590" s="10"/>
      <c r="AT1590" s="10"/>
      <c r="AU1590" s="10"/>
    </row>
    <row r="1591" spans="1:47" x14ac:dyDescent="0.2">
      <c r="A1591" s="125">
        <f t="shared" si="1691"/>
        <v>45555</v>
      </c>
      <c r="B1591" s="123">
        <f t="shared" si="1694"/>
        <v>355.08652716</v>
      </c>
      <c r="C1591" s="3">
        <f t="shared" si="1695"/>
        <v>347.63711275000003</v>
      </c>
      <c r="D1591" s="126">
        <f t="shared" si="1696"/>
        <v>1101.3889999999999</v>
      </c>
      <c r="E1591" s="175">
        <f>IF(DAY(A1590)=$A$7,VLOOKUP(A1590,[1]A!$A$15:$C$500,3),E1590)</f>
        <v>1110.8869999999999</v>
      </c>
      <c r="F1591" s="127">
        <f t="shared" si="1697"/>
        <v>45436</v>
      </c>
      <c r="G1591" s="122">
        <f t="shared" si="1698"/>
        <v>8.623656128761148E-3</v>
      </c>
      <c r="H1591" s="128">
        <f t="shared" si="1699"/>
        <v>28</v>
      </c>
      <c r="I1591" s="128">
        <f t="shared" si="1700"/>
        <v>31</v>
      </c>
      <c r="J1591" s="123">
        <f t="shared" si="1701"/>
        <v>1.0077858687722678</v>
      </c>
      <c r="K1591" s="123">
        <v>1</v>
      </c>
      <c r="L1591" s="123">
        <f t="shared" si="1702"/>
        <v>1.00778586</v>
      </c>
      <c r="M1591" s="123">
        <f t="shared" si="1703"/>
        <v>350.34376664000001</v>
      </c>
      <c r="N1591" s="27">
        <f t="shared" si="1693"/>
        <v>0</v>
      </c>
      <c r="O1591" s="122">
        <f t="shared" si="1704"/>
        <v>0</v>
      </c>
      <c r="P1591" s="123">
        <f t="shared" si="1705"/>
        <v>0</v>
      </c>
      <c r="Q1591" s="122">
        <f t="shared" si="1692"/>
        <v>0.1956</v>
      </c>
      <c r="R1591" s="130">
        <f t="shared" si="1706"/>
        <v>1.0135374479999999</v>
      </c>
      <c r="S1591" s="123">
        <f t="shared" si="1707"/>
        <v>4.74276052</v>
      </c>
      <c r="T1591" s="123">
        <f t="shared" si="1708"/>
        <v>0</v>
      </c>
      <c r="U1591" s="131" t="str">
        <f t="shared" si="1710"/>
        <v>J=</v>
      </c>
      <c r="V1591" s="140">
        <f t="shared" si="1709"/>
        <v>45527</v>
      </c>
      <c r="W1591" s="4"/>
      <c r="X1591" s="4"/>
      <c r="Y1591" s="4"/>
      <c r="AD1591" s="5"/>
      <c r="AI1591" s="10"/>
      <c r="AJ1591" s="10"/>
      <c r="AK1591" s="10"/>
      <c r="AL1591" s="10"/>
      <c r="AM1591" s="10"/>
      <c r="AN1591" s="10"/>
      <c r="AO1591" s="10"/>
      <c r="AP1591" s="10"/>
      <c r="AQ1591" s="10"/>
      <c r="AR1591" s="10"/>
      <c r="AS1591" s="10"/>
      <c r="AT1591" s="10"/>
      <c r="AU1591" s="10"/>
    </row>
    <row r="1592" spans="1:47" x14ac:dyDescent="0.2">
      <c r="A1592" s="125">
        <f t="shared" si="1691"/>
        <v>45556</v>
      </c>
      <c r="B1592" s="123">
        <f t="shared" si="1694"/>
        <v>355.35551172999999</v>
      </c>
      <c r="C1592" s="3">
        <f t="shared" si="1695"/>
        <v>347.63711275000003</v>
      </c>
      <c r="D1592" s="126">
        <f t="shared" si="1696"/>
        <v>1101.3889999999999</v>
      </c>
      <c r="E1592" s="175">
        <f>IF(DAY(A1591)=$A$7,VLOOKUP(A1591,[1]A!$A$15:$C$500,3),E1591)</f>
        <v>1110.8869999999999</v>
      </c>
      <c r="F1592" s="127">
        <f t="shared" si="1697"/>
        <v>45436</v>
      </c>
      <c r="G1592" s="122">
        <f t="shared" si="1698"/>
        <v>8.623656128761148E-3</v>
      </c>
      <c r="H1592" s="128">
        <f t="shared" si="1699"/>
        <v>29</v>
      </c>
      <c r="I1592" s="128">
        <f t="shared" si="1700"/>
        <v>31</v>
      </c>
      <c r="J1592" s="123">
        <f t="shared" si="1701"/>
        <v>1.0080650538751443</v>
      </c>
      <c r="K1592" s="123">
        <v>1</v>
      </c>
      <c r="L1592" s="123">
        <f t="shared" si="1702"/>
        <v>1.0080650499999999</v>
      </c>
      <c r="M1592" s="123">
        <f t="shared" si="1703"/>
        <v>350.44082343999997</v>
      </c>
      <c r="N1592" s="27">
        <f t="shared" si="1693"/>
        <v>0</v>
      </c>
      <c r="O1592" s="122">
        <f t="shared" si="1704"/>
        <v>0</v>
      </c>
      <c r="P1592" s="123">
        <f t="shared" si="1705"/>
        <v>0</v>
      </c>
      <c r="Q1592" s="122">
        <f t="shared" si="1692"/>
        <v>0.1956</v>
      </c>
      <c r="R1592" s="130">
        <f t="shared" si="1706"/>
        <v>1.014024303</v>
      </c>
      <c r="S1592" s="123">
        <f t="shared" si="1707"/>
        <v>4.91468829</v>
      </c>
      <c r="T1592" s="123">
        <f t="shared" si="1708"/>
        <v>0</v>
      </c>
      <c r="U1592" s="131" t="str">
        <f t="shared" si="1710"/>
        <v>J=</v>
      </c>
      <c r="V1592" s="140">
        <f t="shared" si="1709"/>
        <v>45527</v>
      </c>
      <c r="W1592" s="4"/>
      <c r="X1592" s="4"/>
      <c r="Y1592" s="4"/>
      <c r="AD1592" s="5"/>
      <c r="AI1592" s="10"/>
      <c r="AJ1592" s="10"/>
      <c r="AK1592" s="10"/>
      <c r="AL1592" s="10"/>
      <c r="AM1592" s="10"/>
      <c r="AN1592" s="10"/>
      <c r="AO1592" s="10"/>
      <c r="AP1592" s="10"/>
      <c r="AQ1592" s="10"/>
      <c r="AR1592" s="10"/>
      <c r="AS1592" s="10"/>
      <c r="AT1592" s="10"/>
      <c r="AU1592" s="10"/>
    </row>
    <row r="1593" spans="1:47" ht="15" x14ac:dyDescent="0.2">
      <c r="A1593" s="125">
        <f t="shared" si="1691"/>
        <v>45557</v>
      </c>
      <c r="B1593" s="123">
        <f t="shared" si="1694"/>
        <v>355.62469751999998</v>
      </c>
      <c r="C1593" s="3">
        <f t="shared" si="1695"/>
        <v>347.63711275000003</v>
      </c>
      <c r="D1593" s="126">
        <f t="shared" si="1696"/>
        <v>1101.3889999999999</v>
      </c>
      <c r="E1593" s="175">
        <f>IF(DAY(A1592)=$A$7,VLOOKUP(A1592,[1]A!$A$15:$C$500,3),E1592)</f>
        <v>1110.8869999999999</v>
      </c>
      <c r="F1593" s="127">
        <f t="shared" si="1697"/>
        <v>45436</v>
      </c>
      <c r="G1593" s="122">
        <f t="shared" si="1698"/>
        <v>8.623656128761148E-3</v>
      </c>
      <c r="H1593" s="128">
        <f t="shared" si="1699"/>
        <v>30</v>
      </c>
      <c r="I1593" s="128">
        <f t="shared" si="1700"/>
        <v>31</v>
      </c>
      <c r="J1593" s="123">
        <f t="shared" si="1701"/>
        <v>1.0083443163201669</v>
      </c>
      <c r="K1593" s="123">
        <v>1</v>
      </c>
      <c r="L1593" s="123">
        <f t="shared" si="1702"/>
        <v>1.00834431</v>
      </c>
      <c r="M1593" s="123">
        <f t="shared" si="1703"/>
        <v>350.53790457999997</v>
      </c>
      <c r="N1593" s="27">
        <f t="shared" si="1693"/>
        <v>0</v>
      </c>
      <c r="O1593" s="122">
        <f t="shared" si="1704"/>
        <v>0</v>
      </c>
      <c r="P1593" s="123">
        <f t="shared" si="1705"/>
        <v>0</v>
      </c>
      <c r="Q1593" s="122">
        <f t="shared" si="1692"/>
        <v>0.1956</v>
      </c>
      <c r="R1593" s="130">
        <f t="shared" si="1706"/>
        <v>1.014511392</v>
      </c>
      <c r="S1593" s="123">
        <f t="shared" si="1707"/>
        <v>5.0867929399999996</v>
      </c>
      <c r="T1593" s="123">
        <f t="shared" si="1708"/>
        <v>0</v>
      </c>
      <c r="U1593" s="131" t="str">
        <f t="shared" si="1710"/>
        <v>J=</v>
      </c>
      <c r="V1593" s="140">
        <f t="shared" si="1709"/>
        <v>45527</v>
      </c>
      <c r="W1593" s="203" t="s">
        <v>98</v>
      </c>
      <c r="X1593" s="203" t="s">
        <v>91</v>
      </c>
      <c r="Y1593" s="4"/>
      <c r="AD1593" s="5"/>
      <c r="AI1593" s="10"/>
      <c r="AJ1593" s="10"/>
      <c r="AK1593" s="10"/>
      <c r="AL1593" s="10"/>
      <c r="AM1593" s="10"/>
      <c r="AN1593" s="10"/>
      <c r="AO1593" s="10"/>
      <c r="AP1593" s="10"/>
      <c r="AQ1593" s="10"/>
      <c r="AR1593" s="10"/>
      <c r="AS1593" s="10"/>
      <c r="AT1593" s="10"/>
      <c r="AU1593" s="10"/>
    </row>
    <row r="1594" spans="1:47" ht="15" x14ac:dyDescent="0.25">
      <c r="A1594" s="125">
        <f t="shared" si="1691"/>
        <v>45558</v>
      </c>
      <c r="B1594" s="123">
        <f t="shared" si="1694"/>
        <v>355.89408780999997</v>
      </c>
      <c r="C1594" s="3">
        <f t="shared" si="1695"/>
        <v>347.63711275000003</v>
      </c>
      <c r="D1594" s="126">
        <f t="shared" si="1696"/>
        <v>1101.3889999999999</v>
      </c>
      <c r="E1594" s="175">
        <f>IF(DAY(A1593)=$A$7,VLOOKUP(A1593,[1]A!$A$15:$C$500,3),E1593)</f>
        <v>1110.8869999999999</v>
      </c>
      <c r="F1594" s="127">
        <f t="shared" si="1697"/>
        <v>45436</v>
      </c>
      <c r="G1594" s="122">
        <f t="shared" si="1698"/>
        <v>8.623656128761148E-3</v>
      </c>
      <c r="H1594" s="128">
        <f t="shared" si="1699"/>
        <v>31</v>
      </c>
      <c r="I1594" s="128">
        <f t="shared" si="1700"/>
        <v>31</v>
      </c>
      <c r="J1594" s="123">
        <f t="shared" si="1701"/>
        <v>1.0086236561287611</v>
      </c>
      <c r="K1594" s="123">
        <v>1</v>
      </c>
      <c r="L1594" s="123">
        <f t="shared" si="1702"/>
        <v>1.0086236500000001</v>
      </c>
      <c r="M1594" s="123">
        <f t="shared" si="1703"/>
        <v>350.63501352999998</v>
      </c>
      <c r="N1594" s="27">
        <f t="shared" si="1693"/>
        <v>52</v>
      </c>
      <c r="O1594" s="122">
        <f t="shared" si="1704"/>
        <v>0.01</v>
      </c>
      <c r="P1594" s="123">
        <f t="shared" si="1705"/>
        <v>3.50635013</v>
      </c>
      <c r="Q1594" s="122">
        <f t="shared" si="1692"/>
        <v>0.1956</v>
      </c>
      <c r="R1594" s="130">
        <f t="shared" si="1706"/>
        <v>1.0149987140000001</v>
      </c>
      <c r="S1594" s="123">
        <f t="shared" si="1707"/>
        <v>5.2590742800000001</v>
      </c>
      <c r="T1594" s="123">
        <f t="shared" si="1708"/>
        <v>8.7654244099999996</v>
      </c>
      <c r="U1594" s="131" t="str">
        <f t="shared" si="1710"/>
        <v>J=</v>
      </c>
      <c r="V1594" s="140">
        <f t="shared" si="1709"/>
        <v>45527</v>
      </c>
      <c r="W1594" s="177">
        <f>TRUNC(0.01*B1594,8)</f>
        <v>3.5589408699999998</v>
      </c>
      <c r="X1594" s="205"/>
      <c r="Y1594" s="4"/>
      <c r="AD1594" s="5"/>
      <c r="AI1594" s="10"/>
      <c r="AJ1594" s="10"/>
      <c r="AK1594" s="10"/>
      <c r="AL1594" s="10"/>
      <c r="AM1594" s="10"/>
      <c r="AN1594" s="10"/>
      <c r="AO1594" s="10"/>
      <c r="AP1594" s="10"/>
      <c r="AQ1594" s="10"/>
      <c r="AR1594" s="10"/>
      <c r="AS1594" s="10"/>
      <c r="AT1594" s="10"/>
      <c r="AU1594" s="10"/>
    </row>
    <row r="1595" spans="1:47" x14ac:dyDescent="0.2">
      <c r="A1595" s="125">
        <f t="shared" si="1691"/>
        <v>45559</v>
      </c>
      <c r="B1595" s="123">
        <f t="shared" si="1694"/>
        <v>347.40038533000001</v>
      </c>
      <c r="C1595" s="3">
        <f t="shared" si="1695"/>
        <v>347.12866339999999</v>
      </c>
      <c r="D1595" s="126">
        <f t="shared" si="1696"/>
        <v>1101.3889999999999</v>
      </c>
      <c r="E1595" s="175">
        <f>IF(DAY(A1594)=$A$7,VLOOKUP(A1594,[1]A!$A$15:$C$500,3),E1594)</f>
        <v>1110.8869999999999</v>
      </c>
      <c r="F1595" s="127">
        <f t="shared" si="1697"/>
        <v>45436</v>
      </c>
      <c r="G1595" s="122">
        <f t="shared" si="1698"/>
        <v>8.623656128761148E-3</v>
      </c>
      <c r="H1595" s="128">
        <f t="shared" si="1699"/>
        <v>1</v>
      </c>
      <c r="I1595" s="128">
        <f t="shared" si="1700"/>
        <v>30</v>
      </c>
      <c r="J1595" s="123">
        <f t="shared" si="1701"/>
        <v>1.0002862637925343</v>
      </c>
      <c r="K1595" s="123">
        <v>1</v>
      </c>
      <c r="L1595" s="123">
        <f t="shared" si="1702"/>
        <v>1.00028626</v>
      </c>
      <c r="M1595" s="123">
        <f t="shared" si="1703"/>
        <v>347.22803245</v>
      </c>
      <c r="N1595" s="27">
        <f t="shared" si="1693"/>
        <v>0</v>
      </c>
      <c r="O1595" s="122">
        <f t="shared" si="1704"/>
        <v>0</v>
      </c>
      <c r="P1595" s="123">
        <f t="shared" si="1705"/>
        <v>0</v>
      </c>
      <c r="Q1595" s="122">
        <f t="shared" si="1692"/>
        <v>0.1956</v>
      </c>
      <c r="R1595" s="130">
        <f t="shared" si="1706"/>
        <v>1.0004963680000001</v>
      </c>
      <c r="S1595" s="123">
        <f t="shared" si="1707"/>
        <v>0.17235288000000001</v>
      </c>
      <c r="T1595" s="123">
        <f t="shared" si="1708"/>
        <v>0</v>
      </c>
      <c r="U1595" s="131" t="str">
        <f t="shared" si="1710"/>
        <v>J=</v>
      </c>
      <c r="V1595" s="140">
        <f t="shared" si="1709"/>
        <v>45527</v>
      </c>
      <c r="W1595" s="4"/>
      <c r="X1595" s="4"/>
      <c r="Y1595" s="4"/>
      <c r="AD1595" s="5"/>
      <c r="AI1595" s="10"/>
      <c r="AJ1595" s="10"/>
      <c r="AK1595" s="10"/>
      <c r="AL1595" s="10"/>
      <c r="AM1595" s="10"/>
      <c r="AN1595" s="10"/>
      <c r="AO1595" s="10"/>
      <c r="AP1595" s="10"/>
      <c r="AQ1595" s="10"/>
      <c r="AR1595" s="10"/>
      <c r="AS1595" s="10"/>
      <c r="AT1595" s="10"/>
      <c r="AU1595" s="10"/>
    </row>
    <row r="1596" spans="1:47" x14ac:dyDescent="0.2">
      <c r="A1596" s="125">
        <f t="shared" si="1691"/>
        <v>45560</v>
      </c>
      <c r="B1596" s="123">
        <f t="shared" si="1694"/>
        <v>347.67231914999996</v>
      </c>
      <c r="C1596" s="3">
        <f t="shared" si="1695"/>
        <v>347.12866339999999</v>
      </c>
      <c r="D1596" s="126">
        <f t="shared" si="1696"/>
        <v>1101.3889999999999</v>
      </c>
      <c r="E1596" s="175">
        <f>IF(DAY(A1595)=$A$7,VLOOKUP(A1595,[1]A!$A$15:$C$500,3),E1595)</f>
        <v>1110.8869999999999</v>
      </c>
      <c r="F1596" s="127">
        <f t="shared" si="1697"/>
        <v>45436</v>
      </c>
      <c r="G1596" s="122">
        <f t="shared" si="1698"/>
        <v>8.623656128761148E-3</v>
      </c>
      <c r="H1596" s="128">
        <f t="shared" si="1699"/>
        <v>2</v>
      </c>
      <c r="I1596" s="128">
        <f t="shared" si="1700"/>
        <v>30</v>
      </c>
      <c r="J1596" s="123">
        <f t="shared" si="1701"/>
        <v>1.0005726095320275</v>
      </c>
      <c r="K1596" s="123">
        <v>1</v>
      </c>
      <c r="L1596" s="123">
        <f t="shared" si="1702"/>
        <v>1.0005725999999999</v>
      </c>
      <c r="M1596" s="123">
        <f t="shared" si="1703"/>
        <v>347.32742926999998</v>
      </c>
      <c r="N1596" s="27">
        <f t="shared" si="1693"/>
        <v>0</v>
      </c>
      <c r="O1596" s="122">
        <f t="shared" si="1704"/>
        <v>0</v>
      </c>
      <c r="P1596" s="123">
        <f t="shared" si="1705"/>
        <v>0</v>
      </c>
      <c r="Q1596" s="122">
        <f t="shared" si="1692"/>
        <v>0.1956</v>
      </c>
      <c r="R1596" s="130">
        <f t="shared" si="1706"/>
        <v>1.0009929820000001</v>
      </c>
      <c r="S1596" s="123">
        <f t="shared" si="1707"/>
        <v>0.34488987999999998</v>
      </c>
      <c r="T1596" s="123">
        <f t="shared" si="1708"/>
        <v>0</v>
      </c>
      <c r="U1596" s="131" t="str">
        <f t="shared" si="1710"/>
        <v>J=</v>
      </c>
      <c r="V1596" s="140">
        <f t="shared" si="1709"/>
        <v>45527</v>
      </c>
      <c r="W1596" s="4"/>
      <c r="X1596" s="4"/>
      <c r="Y1596" s="4"/>
      <c r="AD1596" s="5"/>
      <c r="AI1596" s="10"/>
      <c r="AJ1596" s="10"/>
      <c r="AK1596" s="10"/>
      <c r="AL1596" s="10"/>
      <c r="AM1596" s="10"/>
      <c r="AN1596" s="10"/>
      <c r="AO1596" s="10"/>
      <c r="AP1596" s="10"/>
      <c r="AQ1596" s="10"/>
      <c r="AR1596" s="10"/>
      <c r="AS1596" s="10"/>
      <c r="AT1596" s="10"/>
      <c r="AU1596" s="10"/>
    </row>
    <row r="1597" spans="1:47" x14ac:dyDescent="0.2">
      <c r="A1597" s="125">
        <f t="shared" si="1691"/>
        <v>45561</v>
      </c>
      <c r="B1597" s="123">
        <f t="shared" si="1694"/>
        <v>347.94446880000004</v>
      </c>
      <c r="C1597" s="3">
        <f t="shared" si="1695"/>
        <v>347.12866339999999</v>
      </c>
      <c r="D1597" s="126">
        <f t="shared" si="1696"/>
        <v>1101.3889999999999</v>
      </c>
      <c r="E1597" s="175">
        <f>IF(DAY(A1596)=$A$7,VLOOKUP(A1596,[1]A!$A$15:$C$500,3),E1596)</f>
        <v>1110.8869999999999</v>
      </c>
      <c r="F1597" s="127">
        <f t="shared" si="1697"/>
        <v>45436</v>
      </c>
      <c r="G1597" s="122">
        <f t="shared" si="1698"/>
        <v>8.623656128761148E-3</v>
      </c>
      <c r="H1597" s="128">
        <f t="shared" si="1699"/>
        <v>3</v>
      </c>
      <c r="I1597" s="128">
        <f t="shared" si="1700"/>
        <v>30</v>
      </c>
      <c r="J1597" s="123">
        <f t="shared" si="1701"/>
        <v>1.0008590372419381</v>
      </c>
      <c r="K1597" s="123">
        <v>1</v>
      </c>
      <c r="L1597" s="123">
        <f t="shared" si="1702"/>
        <v>1.00085903</v>
      </c>
      <c r="M1597" s="123">
        <f t="shared" si="1703"/>
        <v>347.42685733000002</v>
      </c>
      <c r="N1597" s="27">
        <f t="shared" si="1693"/>
        <v>0</v>
      </c>
      <c r="O1597" s="122">
        <f t="shared" si="1704"/>
        <v>0</v>
      </c>
      <c r="P1597" s="123">
        <f t="shared" si="1705"/>
        <v>0</v>
      </c>
      <c r="Q1597" s="122">
        <f t="shared" si="1692"/>
        <v>0.1956</v>
      </c>
      <c r="R1597" s="130">
        <f t="shared" si="1706"/>
        <v>1.0014898430000001</v>
      </c>
      <c r="S1597" s="123">
        <f t="shared" si="1707"/>
        <v>0.51761146999999996</v>
      </c>
      <c r="T1597" s="123">
        <f t="shared" si="1708"/>
        <v>0</v>
      </c>
      <c r="U1597" s="131" t="str">
        <f t="shared" si="1710"/>
        <v>J=</v>
      </c>
      <c r="V1597" s="140">
        <f t="shared" si="1709"/>
        <v>45527</v>
      </c>
      <c r="W1597" s="4"/>
      <c r="X1597" s="4"/>
      <c r="Y1597" s="4"/>
      <c r="AD1597" s="5"/>
      <c r="AI1597" s="10"/>
      <c r="AJ1597" s="10"/>
      <c r="AK1597" s="10"/>
      <c r="AL1597" s="10"/>
      <c r="AM1597" s="10"/>
      <c r="AN1597" s="10"/>
      <c r="AO1597" s="10"/>
      <c r="AP1597" s="10"/>
      <c r="AQ1597" s="10"/>
      <c r="AR1597" s="10"/>
      <c r="AS1597" s="10"/>
      <c r="AT1597" s="10"/>
      <c r="AU1597" s="10"/>
    </row>
    <row r="1598" spans="1:47" x14ac:dyDescent="0.2">
      <c r="A1598" s="125">
        <f t="shared" si="1691"/>
        <v>45562</v>
      </c>
      <c r="B1598" s="123">
        <f t="shared" si="1694"/>
        <v>348.21683091</v>
      </c>
      <c r="C1598" s="3">
        <f t="shared" si="1695"/>
        <v>347.12866339999999</v>
      </c>
      <c r="D1598" s="126">
        <f t="shared" si="1696"/>
        <v>1101.3889999999999</v>
      </c>
      <c r="E1598" s="175">
        <f>IF(DAY(A1597)=$A$7,VLOOKUP(A1597,[1]A!$A$15:$C$500,3),E1597)</f>
        <v>1110.8869999999999</v>
      </c>
      <c r="F1598" s="127">
        <f t="shared" si="1697"/>
        <v>45436</v>
      </c>
      <c r="G1598" s="122">
        <f t="shared" si="1698"/>
        <v>8.623656128761148E-3</v>
      </c>
      <c r="H1598" s="128">
        <f t="shared" si="1699"/>
        <v>4</v>
      </c>
      <c r="I1598" s="128">
        <f t="shared" si="1700"/>
        <v>30</v>
      </c>
      <c r="J1598" s="123">
        <f t="shared" si="1701"/>
        <v>1.0011455469457313</v>
      </c>
      <c r="K1598" s="123">
        <v>1</v>
      </c>
      <c r="L1598" s="123">
        <f t="shared" si="1702"/>
        <v>1.00114554</v>
      </c>
      <c r="M1598" s="123">
        <f t="shared" si="1703"/>
        <v>347.52631315999997</v>
      </c>
      <c r="N1598" s="27">
        <f t="shared" si="1693"/>
        <v>0</v>
      </c>
      <c r="O1598" s="122">
        <f t="shared" si="1704"/>
        <v>0</v>
      </c>
      <c r="P1598" s="123">
        <f t="shared" si="1705"/>
        <v>0</v>
      </c>
      <c r="Q1598" s="122">
        <f t="shared" si="1692"/>
        <v>0.1956</v>
      </c>
      <c r="R1598" s="130">
        <f t="shared" si="1706"/>
        <v>1.0019869509999999</v>
      </c>
      <c r="S1598" s="123">
        <f t="shared" si="1707"/>
        <v>0.69051775000000004</v>
      </c>
      <c r="T1598" s="123">
        <f t="shared" si="1708"/>
        <v>0</v>
      </c>
      <c r="U1598" s="131" t="str">
        <f t="shared" si="1710"/>
        <v>J=</v>
      </c>
      <c r="V1598" s="140">
        <f t="shared" si="1709"/>
        <v>45527</v>
      </c>
      <c r="W1598" s="4"/>
      <c r="X1598" s="4"/>
      <c r="Y1598" s="4"/>
      <c r="AD1598" s="5"/>
      <c r="AI1598" s="10"/>
      <c r="AJ1598" s="10"/>
      <c r="AK1598" s="10"/>
      <c r="AL1598" s="10"/>
      <c r="AM1598" s="10"/>
      <c r="AN1598" s="10"/>
      <c r="AO1598" s="10"/>
      <c r="AP1598" s="10"/>
      <c r="AQ1598" s="10"/>
      <c r="AR1598" s="10"/>
      <c r="AS1598" s="10"/>
      <c r="AT1598" s="10"/>
      <c r="AU1598" s="10"/>
    </row>
    <row r="1599" spans="1:47" x14ac:dyDescent="0.2">
      <c r="A1599" s="125">
        <f t="shared" si="1691"/>
        <v>45563</v>
      </c>
      <c r="B1599" s="123">
        <f t="shared" si="1694"/>
        <v>348.48940527000002</v>
      </c>
      <c r="C1599" s="3">
        <f t="shared" si="1695"/>
        <v>347.12866339999999</v>
      </c>
      <c r="D1599" s="126">
        <f t="shared" si="1696"/>
        <v>1101.3889999999999</v>
      </c>
      <c r="E1599" s="175">
        <f>IF(DAY(A1598)=$A$7,VLOOKUP(A1598,[1]A!$A$15:$C$500,3),E1598)</f>
        <v>1110.8869999999999</v>
      </c>
      <c r="F1599" s="127">
        <f t="shared" si="1697"/>
        <v>45436</v>
      </c>
      <c r="G1599" s="122">
        <f t="shared" si="1698"/>
        <v>8.623656128761148E-3</v>
      </c>
      <c r="H1599" s="128">
        <f t="shared" si="1699"/>
        <v>5</v>
      </c>
      <c r="I1599" s="128">
        <f t="shared" si="1700"/>
        <v>30</v>
      </c>
      <c r="J1599" s="123">
        <f t="shared" si="1701"/>
        <v>1.0014321386668787</v>
      </c>
      <c r="K1599" s="123">
        <v>1</v>
      </c>
      <c r="L1599" s="123">
        <f t="shared" si="1702"/>
        <v>1.00143213</v>
      </c>
      <c r="M1599" s="123">
        <f t="shared" si="1703"/>
        <v>347.62579677000002</v>
      </c>
      <c r="N1599" s="27">
        <f t="shared" si="1693"/>
        <v>0</v>
      </c>
      <c r="O1599" s="122">
        <f t="shared" si="1704"/>
        <v>0</v>
      </c>
      <c r="P1599" s="123">
        <f t="shared" si="1705"/>
        <v>0</v>
      </c>
      <c r="Q1599" s="122">
        <f t="shared" si="1692"/>
        <v>0.1956</v>
      </c>
      <c r="R1599" s="130">
        <f t="shared" si="1706"/>
        <v>1.0024843050000001</v>
      </c>
      <c r="S1599" s="123">
        <f t="shared" si="1707"/>
        <v>0.8636085</v>
      </c>
      <c r="T1599" s="123">
        <f t="shared" si="1708"/>
        <v>0</v>
      </c>
      <c r="U1599" s="131" t="str">
        <f t="shared" si="1710"/>
        <v>J=</v>
      </c>
      <c r="V1599" s="140">
        <f t="shared" si="1709"/>
        <v>45527</v>
      </c>
      <c r="W1599" s="4"/>
      <c r="X1599" s="4"/>
      <c r="Y1599" s="4"/>
      <c r="AD1599" s="5"/>
      <c r="AI1599" s="10"/>
      <c r="AJ1599" s="10"/>
      <c r="AK1599" s="10"/>
      <c r="AL1599" s="10"/>
      <c r="AM1599" s="10"/>
      <c r="AN1599" s="10"/>
      <c r="AO1599" s="10"/>
      <c r="AP1599" s="10"/>
      <c r="AQ1599" s="10"/>
      <c r="AR1599" s="10"/>
      <c r="AS1599" s="10"/>
      <c r="AT1599" s="10"/>
      <c r="AU1599" s="10"/>
    </row>
    <row r="1600" spans="1:47" x14ac:dyDescent="0.2">
      <c r="A1600" s="125">
        <f t="shared" si="1691"/>
        <v>45564</v>
      </c>
      <c r="B1600" s="123">
        <f t="shared" si="1694"/>
        <v>348.76219580000003</v>
      </c>
      <c r="C1600" s="3">
        <f t="shared" si="1695"/>
        <v>347.12866339999999</v>
      </c>
      <c r="D1600" s="126">
        <f t="shared" si="1696"/>
        <v>1101.3889999999999</v>
      </c>
      <c r="E1600" s="175">
        <f>IF(DAY(A1599)=$A$7,VLOOKUP(A1599,[1]A!$A$15:$C$500,3),E1599)</f>
        <v>1110.8869999999999</v>
      </c>
      <c r="F1600" s="127">
        <f t="shared" si="1697"/>
        <v>45436</v>
      </c>
      <c r="G1600" s="122">
        <f t="shared" si="1698"/>
        <v>8.623656128761148E-3</v>
      </c>
      <c r="H1600" s="128">
        <f t="shared" si="1699"/>
        <v>6</v>
      </c>
      <c r="I1600" s="128">
        <f t="shared" si="1700"/>
        <v>30</v>
      </c>
      <c r="J1600" s="123">
        <f t="shared" si="1701"/>
        <v>1.0017188124288594</v>
      </c>
      <c r="K1600" s="123">
        <v>1</v>
      </c>
      <c r="L1600" s="123">
        <f t="shared" si="1702"/>
        <v>1.0017188100000001</v>
      </c>
      <c r="M1600" s="123">
        <f t="shared" si="1703"/>
        <v>347.72531161000001</v>
      </c>
      <c r="N1600" s="27">
        <f t="shared" si="1693"/>
        <v>0</v>
      </c>
      <c r="O1600" s="122">
        <f t="shared" si="1704"/>
        <v>0</v>
      </c>
      <c r="P1600" s="123">
        <f t="shared" si="1705"/>
        <v>0</v>
      </c>
      <c r="Q1600" s="122">
        <f t="shared" si="1692"/>
        <v>0.1956</v>
      </c>
      <c r="R1600" s="130">
        <f t="shared" si="1706"/>
        <v>1.002981906</v>
      </c>
      <c r="S1600" s="123">
        <f t="shared" si="1707"/>
        <v>1.0368841900000001</v>
      </c>
      <c r="T1600" s="123">
        <f t="shared" si="1708"/>
        <v>0</v>
      </c>
      <c r="U1600" s="131" t="str">
        <f t="shared" si="1710"/>
        <v>J=</v>
      </c>
      <c r="V1600" s="140">
        <f t="shared" si="1709"/>
        <v>45527</v>
      </c>
      <c r="W1600" s="4"/>
      <c r="X1600" s="4"/>
      <c r="Y1600" s="4"/>
      <c r="AD1600" s="5"/>
      <c r="AI1600" s="10"/>
      <c r="AJ1600" s="10"/>
      <c r="AK1600" s="10"/>
      <c r="AL1600" s="10"/>
      <c r="AM1600" s="10"/>
      <c r="AN1600" s="10"/>
      <c r="AO1600" s="10"/>
      <c r="AP1600" s="10"/>
      <c r="AQ1600" s="10"/>
      <c r="AR1600" s="10"/>
      <c r="AS1600" s="10"/>
      <c r="AT1600" s="10"/>
      <c r="AU1600" s="10"/>
    </row>
    <row r="1601" spans="1:47" x14ac:dyDescent="0.2">
      <c r="A1601" s="125">
        <f t="shared" si="1691"/>
        <v>45565</v>
      </c>
      <c r="B1601" s="123">
        <f t="shared" si="1694"/>
        <v>349.03519567000001</v>
      </c>
      <c r="C1601" s="3">
        <f t="shared" si="1695"/>
        <v>347.12866339999999</v>
      </c>
      <c r="D1601" s="126">
        <f t="shared" si="1696"/>
        <v>1101.3889999999999</v>
      </c>
      <c r="E1601" s="175">
        <f>IF(DAY(A1600)=$A$7,VLOOKUP(A1600,[1]A!$A$15:$C$500,3),E1600)</f>
        <v>1110.8869999999999</v>
      </c>
      <c r="F1601" s="127">
        <f t="shared" si="1697"/>
        <v>45436</v>
      </c>
      <c r="G1601" s="122">
        <f t="shared" si="1698"/>
        <v>8.623656128761148E-3</v>
      </c>
      <c r="H1601" s="128">
        <f t="shared" si="1699"/>
        <v>7</v>
      </c>
      <c r="I1601" s="128">
        <f t="shared" si="1700"/>
        <v>30</v>
      </c>
      <c r="J1601" s="123">
        <f t="shared" si="1701"/>
        <v>1.0020055682551583</v>
      </c>
      <c r="K1601" s="123">
        <v>1</v>
      </c>
      <c r="L1601" s="123">
        <f t="shared" si="1702"/>
        <v>1.00200556</v>
      </c>
      <c r="M1601" s="123">
        <f t="shared" si="1703"/>
        <v>347.82485076</v>
      </c>
      <c r="N1601" s="27">
        <f t="shared" si="1693"/>
        <v>0</v>
      </c>
      <c r="O1601" s="122">
        <f t="shared" si="1704"/>
        <v>0</v>
      </c>
      <c r="P1601" s="123">
        <f t="shared" si="1705"/>
        <v>0</v>
      </c>
      <c r="Q1601" s="122">
        <f t="shared" si="1692"/>
        <v>0.1956</v>
      </c>
      <c r="R1601" s="130">
        <f t="shared" si="1706"/>
        <v>1.003479754</v>
      </c>
      <c r="S1601" s="123">
        <f t="shared" si="1707"/>
        <v>1.2103449100000001</v>
      </c>
      <c r="T1601" s="123">
        <f t="shared" si="1708"/>
        <v>0</v>
      </c>
      <c r="U1601" s="131" t="str">
        <f t="shared" si="1710"/>
        <v>J=</v>
      </c>
      <c r="V1601" s="140">
        <f t="shared" si="1709"/>
        <v>45527</v>
      </c>
      <c r="W1601" s="4"/>
      <c r="X1601" s="4"/>
      <c r="Y1601" s="4"/>
      <c r="AD1601" s="5"/>
      <c r="AI1601" s="10"/>
      <c r="AJ1601" s="10"/>
      <c r="AK1601" s="10"/>
      <c r="AL1601" s="10"/>
      <c r="AM1601" s="10"/>
      <c r="AN1601" s="10"/>
      <c r="AO1601" s="10"/>
      <c r="AP1601" s="10"/>
      <c r="AQ1601" s="10"/>
      <c r="AR1601" s="10"/>
      <c r="AS1601" s="10"/>
      <c r="AT1601" s="10"/>
      <c r="AU1601" s="10"/>
    </row>
    <row r="1602" spans="1:47" x14ac:dyDescent="0.2">
      <c r="A1602" s="125">
        <f t="shared" si="1691"/>
        <v>45566</v>
      </c>
      <c r="B1602" s="123">
        <f t="shared" si="1694"/>
        <v>349.30841228999998</v>
      </c>
      <c r="C1602" s="3">
        <f t="shared" si="1695"/>
        <v>347.12866339999999</v>
      </c>
      <c r="D1602" s="126">
        <f t="shared" si="1696"/>
        <v>1101.3889999999999</v>
      </c>
      <c r="E1602" s="175">
        <f>IF(DAY(A1601)=$A$7,VLOOKUP(A1601,[1]A!$A$15:$C$500,3),E1601)</f>
        <v>1110.8869999999999</v>
      </c>
      <c r="F1602" s="127">
        <f t="shared" si="1697"/>
        <v>45436</v>
      </c>
      <c r="G1602" s="122">
        <f t="shared" si="1698"/>
        <v>8.623656128761148E-3</v>
      </c>
      <c r="H1602" s="128">
        <f t="shared" si="1699"/>
        <v>8</v>
      </c>
      <c r="I1602" s="128">
        <f t="shared" si="1700"/>
        <v>30</v>
      </c>
      <c r="J1602" s="123">
        <f t="shared" si="1701"/>
        <v>1.0022924061692675</v>
      </c>
      <c r="K1602" s="123">
        <v>1</v>
      </c>
      <c r="L1602" s="123">
        <f t="shared" si="1702"/>
        <v>1.0022924</v>
      </c>
      <c r="M1602" s="123">
        <f t="shared" si="1703"/>
        <v>347.92442113999999</v>
      </c>
      <c r="N1602" s="27">
        <f t="shared" si="1693"/>
        <v>0</v>
      </c>
      <c r="O1602" s="122">
        <f t="shared" si="1704"/>
        <v>0</v>
      </c>
      <c r="P1602" s="123">
        <f t="shared" si="1705"/>
        <v>0</v>
      </c>
      <c r="Q1602" s="122">
        <f t="shared" si="1692"/>
        <v>0.1956</v>
      </c>
      <c r="R1602" s="130">
        <f t="shared" si="1706"/>
        <v>1.0039778500000001</v>
      </c>
      <c r="S1602" s="123">
        <f t="shared" si="1707"/>
        <v>1.3839911499999999</v>
      </c>
      <c r="T1602" s="123">
        <f t="shared" si="1708"/>
        <v>0</v>
      </c>
      <c r="U1602" s="131" t="str">
        <f t="shared" si="1710"/>
        <v>J=</v>
      </c>
      <c r="V1602" s="140">
        <f t="shared" si="1709"/>
        <v>45527</v>
      </c>
      <c r="W1602" s="4"/>
      <c r="X1602" s="4"/>
      <c r="Y1602" s="4"/>
      <c r="AD1602" s="5"/>
      <c r="AI1602" s="10"/>
      <c r="AJ1602" s="10"/>
      <c r="AK1602" s="10"/>
      <c r="AL1602" s="10"/>
      <c r="AM1602" s="10"/>
      <c r="AN1602" s="10"/>
      <c r="AO1602" s="10"/>
      <c r="AP1602" s="10"/>
      <c r="AQ1602" s="10"/>
      <c r="AR1602" s="10"/>
      <c r="AS1602" s="10"/>
      <c r="AT1602" s="10"/>
      <c r="AU1602" s="10"/>
    </row>
    <row r="1603" spans="1:47" x14ac:dyDescent="0.2">
      <c r="A1603" s="125">
        <f t="shared" si="1691"/>
        <v>45567</v>
      </c>
      <c r="B1603" s="123">
        <f t="shared" si="1694"/>
        <v>349.58184163000004</v>
      </c>
      <c r="C1603" s="3">
        <f t="shared" si="1695"/>
        <v>347.12866339999999</v>
      </c>
      <c r="D1603" s="126">
        <f t="shared" si="1696"/>
        <v>1101.3889999999999</v>
      </c>
      <c r="E1603" s="175">
        <f>IF(DAY(A1602)=$A$7,VLOOKUP(A1602,[1]A!$A$15:$C$500,3),E1602)</f>
        <v>1110.8869999999999</v>
      </c>
      <c r="F1603" s="127">
        <f t="shared" si="1697"/>
        <v>45436</v>
      </c>
      <c r="G1603" s="122">
        <f t="shared" si="1698"/>
        <v>8.623656128761148E-3</v>
      </c>
      <c r="H1603" s="128">
        <f t="shared" si="1699"/>
        <v>9</v>
      </c>
      <c r="I1603" s="128">
        <f t="shared" si="1700"/>
        <v>30</v>
      </c>
      <c r="J1603" s="123">
        <f t="shared" si="1701"/>
        <v>1.0025793261946858</v>
      </c>
      <c r="K1603" s="123">
        <v>1</v>
      </c>
      <c r="L1603" s="123">
        <f t="shared" si="1702"/>
        <v>1.0025793199999999</v>
      </c>
      <c r="M1603" s="123">
        <f t="shared" si="1703"/>
        <v>348.02401930000002</v>
      </c>
      <c r="N1603" s="27">
        <f t="shared" si="1693"/>
        <v>0</v>
      </c>
      <c r="O1603" s="122">
        <f t="shared" si="1704"/>
        <v>0</v>
      </c>
      <c r="P1603" s="123">
        <f t="shared" si="1705"/>
        <v>0</v>
      </c>
      <c r="Q1603" s="122">
        <f t="shared" si="1692"/>
        <v>0.1956</v>
      </c>
      <c r="R1603" s="130">
        <f t="shared" si="1706"/>
        <v>1.004476192</v>
      </c>
      <c r="S1603" s="123">
        <f t="shared" si="1707"/>
        <v>1.55782233</v>
      </c>
      <c r="T1603" s="123">
        <f t="shared" si="1708"/>
        <v>0</v>
      </c>
      <c r="U1603" s="131" t="str">
        <f t="shared" si="1710"/>
        <v>J=</v>
      </c>
      <c r="V1603" s="140">
        <f t="shared" si="1709"/>
        <v>45527</v>
      </c>
      <c r="W1603" s="4"/>
      <c r="X1603" s="4"/>
      <c r="Y1603" s="4"/>
      <c r="AD1603" s="5"/>
      <c r="AI1603" s="10"/>
      <c r="AJ1603" s="10"/>
      <c r="AK1603" s="10"/>
      <c r="AL1603" s="10"/>
      <c r="AM1603" s="10"/>
      <c r="AN1603" s="10"/>
      <c r="AO1603" s="10"/>
      <c r="AP1603" s="10"/>
      <c r="AQ1603" s="10"/>
      <c r="AR1603" s="10"/>
      <c r="AS1603" s="10"/>
      <c r="AT1603" s="10"/>
      <c r="AU1603" s="10"/>
    </row>
    <row r="1604" spans="1:47" x14ac:dyDescent="0.2">
      <c r="A1604" s="125">
        <f t="shared" si="1691"/>
        <v>45568</v>
      </c>
      <c r="B1604" s="123">
        <f t="shared" si="1694"/>
        <v>349.85548447000002</v>
      </c>
      <c r="C1604" s="3">
        <f t="shared" si="1695"/>
        <v>347.12866339999999</v>
      </c>
      <c r="D1604" s="126">
        <f t="shared" si="1696"/>
        <v>1101.3889999999999</v>
      </c>
      <c r="E1604" s="175">
        <f>IF(DAY(A1603)=$A$7,VLOOKUP(A1603,[1]A!$A$15:$C$500,3),E1603)</f>
        <v>1110.8869999999999</v>
      </c>
      <c r="F1604" s="127">
        <f t="shared" si="1697"/>
        <v>45436</v>
      </c>
      <c r="G1604" s="122">
        <f t="shared" si="1698"/>
        <v>8.623656128761148E-3</v>
      </c>
      <c r="H1604" s="128">
        <f t="shared" si="1699"/>
        <v>10</v>
      </c>
      <c r="I1604" s="128">
        <f t="shared" si="1700"/>
        <v>30</v>
      </c>
      <c r="J1604" s="123">
        <f t="shared" si="1701"/>
        <v>1.0028663283549188</v>
      </c>
      <c r="K1604" s="123">
        <v>1</v>
      </c>
      <c r="L1604" s="123">
        <f t="shared" si="1702"/>
        <v>1.0028663200000001</v>
      </c>
      <c r="M1604" s="123">
        <f t="shared" si="1703"/>
        <v>348.12364523000002</v>
      </c>
      <c r="N1604" s="27">
        <f t="shared" si="1693"/>
        <v>0</v>
      </c>
      <c r="O1604" s="122">
        <f t="shared" si="1704"/>
        <v>0</v>
      </c>
      <c r="P1604" s="123">
        <f t="shared" si="1705"/>
        <v>0</v>
      </c>
      <c r="Q1604" s="122">
        <f t="shared" si="1692"/>
        <v>0.1956</v>
      </c>
      <c r="R1604" s="130">
        <f t="shared" si="1706"/>
        <v>1.0049747819999999</v>
      </c>
      <c r="S1604" s="123">
        <f t="shared" si="1707"/>
        <v>1.73183924</v>
      </c>
      <c r="T1604" s="123">
        <f t="shared" si="1708"/>
        <v>0</v>
      </c>
      <c r="U1604" s="131" t="str">
        <f t="shared" si="1710"/>
        <v>J=</v>
      </c>
      <c r="V1604" s="140">
        <f t="shared" si="1709"/>
        <v>45527</v>
      </c>
      <c r="W1604" s="4"/>
      <c r="X1604" s="4"/>
      <c r="Y1604" s="4"/>
      <c r="AD1604" s="5"/>
      <c r="AI1604" s="10"/>
      <c r="AJ1604" s="10"/>
      <c r="AK1604" s="10"/>
      <c r="AL1604" s="10"/>
      <c r="AM1604" s="10"/>
      <c r="AN1604" s="10"/>
      <c r="AO1604" s="10"/>
      <c r="AP1604" s="10"/>
      <c r="AQ1604" s="10"/>
      <c r="AR1604" s="10"/>
      <c r="AS1604" s="10"/>
      <c r="AT1604" s="10"/>
      <c r="AU1604" s="10"/>
    </row>
    <row r="1605" spans="1:47" x14ac:dyDescent="0.2">
      <c r="A1605" s="125">
        <f t="shared" si="1691"/>
        <v>45569</v>
      </c>
      <c r="B1605" s="123">
        <f t="shared" si="1694"/>
        <v>350.12934407</v>
      </c>
      <c r="C1605" s="3">
        <f t="shared" si="1695"/>
        <v>347.12866339999999</v>
      </c>
      <c r="D1605" s="126">
        <f t="shared" si="1696"/>
        <v>1101.3889999999999</v>
      </c>
      <c r="E1605" s="175">
        <f>IF(DAY(A1604)=$A$7,VLOOKUP(A1604,[1]A!$A$15:$C$500,3),E1604)</f>
        <v>1110.8869999999999</v>
      </c>
      <c r="F1605" s="127">
        <f t="shared" si="1697"/>
        <v>45436</v>
      </c>
      <c r="G1605" s="122">
        <f t="shared" si="1698"/>
        <v>8.623656128761148E-3</v>
      </c>
      <c r="H1605" s="128">
        <f t="shared" si="1699"/>
        <v>11</v>
      </c>
      <c r="I1605" s="128">
        <f t="shared" si="1700"/>
        <v>30</v>
      </c>
      <c r="J1605" s="123">
        <f t="shared" si="1701"/>
        <v>1.0031534126734787</v>
      </c>
      <c r="K1605" s="123">
        <v>1</v>
      </c>
      <c r="L1605" s="123">
        <f t="shared" si="1702"/>
        <v>1.0031534099999999</v>
      </c>
      <c r="M1605" s="123">
        <f t="shared" si="1703"/>
        <v>348.22330239000001</v>
      </c>
      <c r="N1605" s="27">
        <f t="shared" si="1693"/>
        <v>0</v>
      </c>
      <c r="O1605" s="122">
        <f t="shared" si="1704"/>
        <v>0</v>
      </c>
      <c r="P1605" s="123">
        <f t="shared" si="1705"/>
        <v>0</v>
      </c>
      <c r="Q1605" s="122">
        <f t="shared" si="1692"/>
        <v>0.1956</v>
      </c>
      <c r="R1605" s="130">
        <f t="shared" si="1706"/>
        <v>1.005473619</v>
      </c>
      <c r="S1605" s="123">
        <f t="shared" si="1707"/>
        <v>1.90604168</v>
      </c>
      <c r="T1605" s="123">
        <f t="shared" si="1708"/>
        <v>0</v>
      </c>
      <c r="U1605" s="131" t="str">
        <f t="shared" si="1710"/>
        <v>J=</v>
      </c>
      <c r="V1605" s="140">
        <f t="shared" si="1709"/>
        <v>45527</v>
      </c>
      <c r="W1605" s="4"/>
      <c r="X1605" s="4"/>
      <c r="Y1605" s="4"/>
      <c r="AD1605" s="5"/>
      <c r="AI1605" s="10"/>
      <c r="AJ1605" s="10"/>
      <c r="AK1605" s="10"/>
      <c r="AL1605" s="10"/>
      <c r="AM1605" s="10"/>
      <c r="AN1605" s="10"/>
      <c r="AO1605" s="10"/>
      <c r="AP1605" s="10"/>
      <c r="AQ1605" s="10"/>
      <c r="AR1605" s="10"/>
      <c r="AS1605" s="10"/>
      <c r="AT1605" s="10"/>
      <c r="AU1605" s="10"/>
    </row>
    <row r="1606" spans="1:47" x14ac:dyDescent="0.2">
      <c r="A1606" s="125">
        <f t="shared" si="1691"/>
        <v>45570</v>
      </c>
      <c r="B1606" s="123">
        <f t="shared" si="1694"/>
        <v>350.40341393</v>
      </c>
      <c r="C1606" s="3">
        <f t="shared" si="1695"/>
        <v>347.12866339999999</v>
      </c>
      <c r="D1606" s="126">
        <f t="shared" si="1696"/>
        <v>1101.3889999999999</v>
      </c>
      <c r="E1606" s="175">
        <f>IF(DAY(A1605)=$A$7,VLOOKUP(A1605,[1]A!$A$15:$C$500,3),E1605)</f>
        <v>1110.8869999999999</v>
      </c>
      <c r="F1606" s="127">
        <f t="shared" si="1697"/>
        <v>45436</v>
      </c>
      <c r="G1606" s="122">
        <f t="shared" si="1698"/>
        <v>8.623656128761148E-3</v>
      </c>
      <c r="H1606" s="128">
        <f t="shared" si="1699"/>
        <v>12</v>
      </c>
      <c r="I1606" s="128">
        <f t="shared" si="1700"/>
        <v>30</v>
      </c>
      <c r="J1606" s="123">
        <f t="shared" si="1701"/>
        <v>1.0034405791738843</v>
      </c>
      <c r="K1606" s="123">
        <v>1</v>
      </c>
      <c r="L1606" s="123">
        <f t="shared" si="1702"/>
        <v>1.00344057</v>
      </c>
      <c r="M1606" s="123">
        <f t="shared" si="1703"/>
        <v>348.32298386000002</v>
      </c>
      <c r="N1606" s="27">
        <f t="shared" si="1693"/>
        <v>0</v>
      </c>
      <c r="O1606" s="122">
        <f t="shared" si="1704"/>
        <v>0</v>
      </c>
      <c r="P1606" s="123">
        <f t="shared" si="1705"/>
        <v>0</v>
      </c>
      <c r="Q1606" s="122">
        <f t="shared" si="1692"/>
        <v>0.1956</v>
      </c>
      <c r="R1606" s="130">
        <f t="shared" si="1706"/>
        <v>1.0059727039999999</v>
      </c>
      <c r="S1606" s="123">
        <f t="shared" si="1707"/>
        <v>2.0804300699999998</v>
      </c>
      <c r="T1606" s="123">
        <f t="shared" si="1708"/>
        <v>0</v>
      </c>
      <c r="U1606" s="131" t="str">
        <f t="shared" si="1710"/>
        <v>J=</v>
      </c>
      <c r="V1606" s="140">
        <f t="shared" si="1709"/>
        <v>45527</v>
      </c>
      <c r="W1606" s="4"/>
      <c r="X1606" s="4"/>
      <c r="Y1606" s="4"/>
      <c r="AD1606" s="5"/>
      <c r="AI1606" s="10"/>
      <c r="AJ1606" s="10"/>
      <c r="AK1606" s="10"/>
      <c r="AL1606" s="10"/>
      <c r="AM1606" s="10"/>
      <c r="AN1606" s="10"/>
      <c r="AO1606" s="10"/>
      <c r="AP1606" s="10"/>
      <c r="AQ1606" s="10"/>
      <c r="AR1606" s="10"/>
      <c r="AS1606" s="10"/>
      <c r="AT1606" s="10"/>
      <c r="AU1606" s="10"/>
    </row>
    <row r="1607" spans="1:47" x14ac:dyDescent="0.2">
      <c r="A1607" s="125">
        <f t="shared" si="1691"/>
        <v>45571</v>
      </c>
      <c r="B1607" s="123">
        <f t="shared" si="1694"/>
        <v>350.67770115000002</v>
      </c>
      <c r="C1607" s="3">
        <f t="shared" si="1695"/>
        <v>347.12866339999999</v>
      </c>
      <c r="D1607" s="126">
        <f t="shared" si="1696"/>
        <v>1101.3889999999999</v>
      </c>
      <c r="E1607" s="175">
        <f>IF(DAY(A1606)=$A$7,VLOOKUP(A1606,[1]A!$A$15:$C$500,3),E1606)</f>
        <v>1110.8869999999999</v>
      </c>
      <c r="F1607" s="127">
        <f t="shared" si="1697"/>
        <v>45436</v>
      </c>
      <c r="G1607" s="122">
        <f t="shared" si="1698"/>
        <v>8.623656128761148E-3</v>
      </c>
      <c r="H1607" s="128">
        <f t="shared" si="1699"/>
        <v>13</v>
      </c>
      <c r="I1607" s="128">
        <f t="shared" si="1700"/>
        <v>30</v>
      </c>
      <c r="J1607" s="123">
        <f t="shared" si="1701"/>
        <v>1.0037278278796615</v>
      </c>
      <c r="K1607" s="123">
        <v>1</v>
      </c>
      <c r="L1607" s="123">
        <f t="shared" si="1702"/>
        <v>1.0037278199999999</v>
      </c>
      <c r="M1607" s="123">
        <f t="shared" si="1703"/>
        <v>348.42269657000003</v>
      </c>
      <c r="N1607" s="27">
        <f t="shared" si="1693"/>
        <v>0</v>
      </c>
      <c r="O1607" s="122">
        <f t="shared" si="1704"/>
        <v>0</v>
      </c>
      <c r="P1607" s="123">
        <f t="shared" si="1705"/>
        <v>0</v>
      </c>
      <c r="Q1607" s="122">
        <f t="shared" si="1692"/>
        <v>0.1956</v>
      </c>
      <c r="R1607" s="130">
        <f t="shared" si="1706"/>
        <v>1.006472037</v>
      </c>
      <c r="S1607" s="123">
        <f t="shared" si="1707"/>
        <v>2.25500458</v>
      </c>
      <c r="T1607" s="123">
        <f t="shared" si="1708"/>
        <v>0</v>
      </c>
      <c r="U1607" s="131" t="str">
        <f t="shared" si="1710"/>
        <v>J=</v>
      </c>
      <c r="V1607" s="140">
        <f t="shared" si="1709"/>
        <v>45527</v>
      </c>
      <c r="W1607" s="4"/>
      <c r="X1607" s="4"/>
      <c r="Y1607" s="4"/>
      <c r="AD1607" s="5"/>
      <c r="AI1607" s="10"/>
      <c r="AJ1607" s="10"/>
      <c r="AK1607" s="10"/>
      <c r="AL1607" s="10"/>
      <c r="AM1607" s="10"/>
      <c r="AN1607" s="10"/>
      <c r="AO1607" s="10"/>
      <c r="AP1607" s="10"/>
      <c r="AQ1607" s="10"/>
      <c r="AR1607" s="10"/>
      <c r="AS1607" s="10"/>
      <c r="AT1607" s="10"/>
      <c r="AU1607" s="10"/>
    </row>
    <row r="1608" spans="1:47" x14ac:dyDescent="0.2">
      <c r="A1608" s="125">
        <f t="shared" si="1691"/>
        <v>45572</v>
      </c>
      <c r="B1608" s="123">
        <f t="shared" si="1694"/>
        <v>350.95220198999999</v>
      </c>
      <c r="C1608" s="3">
        <f t="shared" si="1695"/>
        <v>347.12866339999999</v>
      </c>
      <c r="D1608" s="126">
        <f t="shared" si="1696"/>
        <v>1101.3889999999999</v>
      </c>
      <c r="E1608" s="175">
        <f>IF(DAY(A1607)=$A$7,VLOOKUP(A1607,[1]A!$A$15:$C$500,3),E1607)</f>
        <v>1110.8869999999999</v>
      </c>
      <c r="F1608" s="127">
        <f t="shared" si="1697"/>
        <v>45436</v>
      </c>
      <c r="G1608" s="122">
        <f t="shared" si="1698"/>
        <v>8.623656128761148E-3</v>
      </c>
      <c r="H1608" s="128">
        <f t="shared" si="1699"/>
        <v>14</v>
      </c>
      <c r="I1608" s="128">
        <f t="shared" si="1700"/>
        <v>30</v>
      </c>
      <c r="J1608" s="123">
        <f t="shared" si="1701"/>
        <v>1.0040151588143424</v>
      </c>
      <c r="K1608" s="123">
        <v>1</v>
      </c>
      <c r="L1608" s="123">
        <f t="shared" si="1702"/>
        <v>1.0040151500000001</v>
      </c>
      <c r="M1608" s="123">
        <f t="shared" si="1703"/>
        <v>348.52243705000001</v>
      </c>
      <c r="N1608" s="27">
        <f t="shared" si="1693"/>
        <v>0</v>
      </c>
      <c r="O1608" s="122">
        <f t="shared" si="1704"/>
        <v>0</v>
      </c>
      <c r="P1608" s="123">
        <f t="shared" si="1705"/>
        <v>0</v>
      </c>
      <c r="Q1608" s="122">
        <f t="shared" si="1692"/>
        <v>0.1956</v>
      </c>
      <c r="R1608" s="130">
        <f t="shared" si="1706"/>
        <v>1.006971617</v>
      </c>
      <c r="S1608" s="123">
        <f t="shared" si="1707"/>
        <v>2.4297649400000001</v>
      </c>
      <c r="T1608" s="123">
        <f t="shared" si="1708"/>
        <v>0</v>
      </c>
      <c r="U1608" s="131" t="str">
        <f t="shared" si="1710"/>
        <v>J=</v>
      </c>
      <c r="V1608" s="140">
        <f t="shared" si="1709"/>
        <v>45527</v>
      </c>
      <c r="W1608" s="4"/>
      <c r="X1608" s="4"/>
      <c r="Y1608" s="4"/>
      <c r="AD1608" s="5"/>
      <c r="AI1608" s="10"/>
      <c r="AJ1608" s="10"/>
      <c r="AK1608" s="10"/>
      <c r="AL1608" s="10"/>
      <c r="AM1608" s="10"/>
      <c r="AN1608" s="10"/>
      <c r="AO1608" s="10"/>
      <c r="AP1608" s="10"/>
      <c r="AQ1608" s="10"/>
      <c r="AR1608" s="10"/>
      <c r="AS1608" s="10"/>
      <c r="AT1608" s="10"/>
      <c r="AU1608" s="10"/>
    </row>
    <row r="1609" spans="1:47" x14ac:dyDescent="0.2">
      <c r="A1609" s="125">
        <f t="shared" si="1691"/>
        <v>45573</v>
      </c>
      <c r="B1609" s="123">
        <f t="shared" si="1694"/>
        <v>351.22692076999999</v>
      </c>
      <c r="C1609" s="3">
        <f t="shared" si="1695"/>
        <v>347.12866339999999</v>
      </c>
      <c r="D1609" s="126">
        <f t="shared" si="1696"/>
        <v>1101.3889999999999</v>
      </c>
      <c r="E1609" s="175">
        <f>IF(DAY(A1608)=$A$7,VLOOKUP(A1608,[1]A!$A$15:$C$500,3),E1608)</f>
        <v>1110.8869999999999</v>
      </c>
      <c r="F1609" s="127">
        <f t="shared" si="1697"/>
        <v>45436</v>
      </c>
      <c r="G1609" s="122">
        <f t="shared" si="1698"/>
        <v>8.623656128761148E-3</v>
      </c>
      <c r="H1609" s="128">
        <f t="shared" si="1699"/>
        <v>15</v>
      </c>
      <c r="I1609" s="128">
        <f t="shared" si="1700"/>
        <v>30</v>
      </c>
      <c r="J1609" s="123">
        <f t="shared" si="1701"/>
        <v>1.0043025720014667</v>
      </c>
      <c r="K1609" s="123">
        <v>1</v>
      </c>
      <c r="L1609" s="123">
        <f t="shared" si="1702"/>
        <v>1.0043025699999999</v>
      </c>
      <c r="M1609" s="123">
        <f t="shared" si="1703"/>
        <v>348.62220876999999</v>
      </c>
      <c r="N1609" s="27">
        <f t="shared" si="1693"/>
        <v>0</v>
      </c>
      <c r="O1609" s="122">
        <f t="shared" si="1704"/>
        <v>0</v>
      </c>
      <c r="P1609" s="123">
        <f t="shared" si="1705"/>
        <v>0</v>
      </c>
      <c r="Q1609" s="122">
        <f t="shared" si="1692"/>
        <v>0.1956</v>
      </c>
      <c r="R1609" s="130">
        <f t="shared" si="1706"/>
        <v>1.007471446</v>
      </c>
      <c r="S1609" s="123">
        <f t="shared" si="1707"/>
        <v>2.6047120000000001</v>
      </c>
      <c r="T1609" s="123">
        <f t="shared" si="1708"/>
        <v>0</v>
      </c>
      <c r="U1609" s="131" t="str">
        <f t="shared" si="1710"/>
        <v>J=</v>
      </c>
      <c r="V1609" s="140">
        <f t="shared" si="1709"/>
        <v>45527</v>
      </c>
      <c r="W1609" s="4"/>
      <c r="X1609" s="4"/>
      <c r="Y1609" s="4"/>
      <c r="AD1609" s="5"/>
      <c r="AI1609" s="10"/>
      <c r="AJ1609" s="10"/>
      <c r="AK1609" s="10"/>
      <c r="AL1609" s="10"/>
      <c r="AM1609" s="10"/>
      <c r="AN1609" s="10"/>
      <c r="AO1609" s="10"/>
      <c r="AP1609" s="10"/>
      <c r="AQ1609" s="10"/>
      <c r="AR1609" s="10"/>
      <c r="AS1609" s="10"/>
      <c r="AT1609" s="10"/>
      <c r="AU1609" s="10"/>
    </row>
    <row r="1610" spans="1:47" x14ac:dyDescent="0.2">
      <c r="A1610" s="125">
        <f t="shared" si="1691"/>
        <v>45574</v>
      </c>
      <c r="B1610" s="123">
        <f t="shared" si="1694"/>
        <v>351.50185027000003</v>
      </c>
      <c r="C1610" s="3">
        <f t="shared" si="1695"/>
        <v>347.12866339999999</v>
      </c>
      <c r="D1610" s="126">
        <f t="shared" si="1696"/>
        <v>1101.3889999999999</v>
      </c>
      <c r="E1610" s="175">
        <f>IF(DAY(A1609)=$A$7,VLOOKUP(A1609,[1]A!$A$15:$C$500,3),E1609)</f>
        <v>1110.8869999999999</v>
      </c>
      <c r="F1610" s="127">
        <f t="shared" si="1697"/>
        <v>45436</v>
      </c>
      <c r="G1610" s="122">
        <f t="shared" si="1698"/>
        <v>8.623656128761148E-3</v>
      </c>
      <c r="H1610" s="128">
        <f t="shared" si="1699"/>
        <v>16</v>
      </c>
      <c r="I1610" s="128">
        <f t="shared" si="1700"/>
        <v>30</v>
      </c>
      <c r="J1610" s="123">
        <f t="shared" si="1701"/>
        <v>1.0045900674645798</v>
      </c>
      <c r="K1610" s="123">
        <v>1</v>
      </c>
      <c r="L1610" s="123">
        <f t="shared" si="1702"/>
        <v>1.00459006</v>
      </c>
      <c r="M1610" s="123">
        <f t="shared" si="1703"/>
        <v>348.72200479000003</v>
      </c>
      <c r="N1610" s="27">
        <f t="shared" si="1693"/>
        <v>0</v>
      </c>
      <c r="O1610" s="122">
        <f t="shared" si="1704"/>
        <v>0</v>
      </c>
      <c r="P1610" s="123">
        <f t="shared" si="1705"/>
        <v>0</v>
      </c>
      <c r="Q1610" s="122">
        <f t="shared" si="1692"/>
        <v>0.1956</v>
      </c>
      <c r="R1610" s="130">
        <f t="shared" si="1706"/>
        <v>1.0079715229999999</v>
      </c>
      <c r="S1610" s="123">
        <f t="shared" si="1707"/>
        <v>2.7798454800000001</v>
      </c>
      <c r="T1610" s="123">
        <f t="shared" si="1708"/>
        <v>0</v>
      </c>
      <c r="U1610" s="131" t="str">
        <f t="shared" si="1710"/>
        <v>J=</v>
      </c>
      <c r="V1610" s="140">
        <f t="shared" si="1709"/>
        <v>45527</v>
      </c>
      <c r="W1610" s="4"/>
      <c r="X1610" s="4"/>
      <c r="Y1610" s="4"/>
      <c r="AD1610" s="5"/>
      <c r="AI1610" s="10"/>
      <c r="AJ1610" s="10"/>
      <c r="AK1610" s="10"/>
      <c r="AL1610" s="10"/>
      <c r="AM1610" s="10"/>
      <c r="AN1610" s="10"/>
      <c r="AO1610" s="10"/>
      <c r="AP1610" s="10"/>
      <c r="AQ1610" s="10"/>
      <c r="AR1610" s="10"/>
      <c r="AS1610" s="10"/>
      <c r="AT1610" s="10"/>
      <c r="AU1610" s="10"/>
    </row>
    <row r="1611" spans="1:47" x14ac:dyDescent="0.2">
      <c r="A1611" s="125">
        <f t="shared" ref="A1611:A1674" si="1711">(A1610+1)</f>
        <v>45575</v>
      </c>
      <c r="B1611" s="123">
        <f t="shared" si="1694"/>
        <v>351.77699724000001</v>
      </c>
      <c r="C1611" s="3">
        <f t="shared" si="1695"/>
        <v>347.12866339999999</v>
      </c>
      <c r="D1611" s="126">
        <f t="shared" si="1696"/>
        <v>1101.3889999999999</v>
      </c>
      <c r="E1611" s="175">
        <f>IF(DAY(A1610)=$A$7,VLOOKUP(A1610,[1]A!$A$15:$C$500,3),E1610)</f>
        <v>1110.8869999999999</v>
      </c>
      <c r="F1611" s="127">
        <f t="shared" si="1697"/>
        <v>45436</v>
      </c>
      <c r="G1611" s="122">
        <f t="shared" si="1698"/>
        <v>8.623656128761148E-3</v>
      </c>
      <c r="H1611" s="128">
        <f t="shared" si="1699"/>
        <v>17</v>
      </c>
      <c r="I1611" s="128">
        <f t="shared" si="1700"/>
        <v>30</v>
      </c>
      <c r="J1611" s="123">
        <f t="shared" si="1701"/>
        <v>1.0048776452272346</v>
      </c>
      <c r="K1611" s="123">
        <v>1</v>
      </c>
      <c r="L1611" s="123">
        <f t="shared" si="1702"/>
        <v>1.0048776399999999</v>
      </c>
      <c r="M1611" s="123">
        <f t="shared" si="1703"/>
        <v>348.82183205000001</v>
      </c>
      <c r="N1611" s="27">
        <f t="shared" si="1693"/>
        <v>0</v>
      </c>
      <c r="O1611" s="122">
        <f t="shared" si="1704"/>
        <v>0</v>
      </c>
      <c r="P1611" s="123">
        <f t="shared" si="1705"/>
        <v>0</v>
      </c>
      <c r="Q1611" s="122">
        <f t="shared" ref="Q1611:Q1674" si="1712">(Q1610)</f>
        <v>0.1956</v>
      </c>
      <c r="R1611" s="130">
        <f t="shared" si="1706"/>
        <v>1.008471847</v>
      </c>
      <c r="S1611" s="123">
        <f t="shared" si="1707"/>
        <v>2.9551651900000002</v>
      </c>
      <c r="T1611" s="123">
        <f t="shared" si="1708"/>
        <v>0</v>
      </c>
      <c r="U1611" s="131" t="str">
        <f t="shared" si="1710"/>
        <v>J=</v>
      </c>
      <c r="V1611" s="140">
        <f t="shared" si="1709"/>
        <v>45527</v>
      </c>
      <c r="W1611" s="4"/>
      <c r="X1611" s="4"/>
      <c r="Y1611" s="4"/>
      <c r="AD1611" s="5"/>
      <c r="AI1611" s="10"/>
      <c r="AJ1611" s="10"/>
      <c r="AK1611" s="10"/>
      <c r="AL1611" s="10"/>
      <c r="AM1611" s="10"/>
      <c r="AN1611" s="10"/>
      <c r="AO1611" s="10"/>
      <c r="AP1611" s="10"/>
      <c r="AQ1611" s="10"/>
      <c r="AR1611" s="10"/>
      <c r="AS1611" s="10"/>
      <c r="AT1611" s="10"/>
      <c r="AU1611" s="10"/>
    </row>
    <row r="1612" spans="1:47" x14ac:dyDescent="0.2">
      <c r="A1612" s="125">
        <f t="shared" si="1711"/>
        <v>45576</v>
      </c>
      <c r="B1612" s="123">
        <f t="shared" si="1694"/>
        <v>352.05235935000002</v>
      </c>
      <c r="C1612" s="3">
        <f t="shared" si="1695"/>
        <v>347.12866339999999</v>
      </c>
      <c r="D1612" s="126">
        <f t="shared" si="1696"/>
        <v>1101.3889999999999</v>
      </c>
      <c r="E1612" s="175">
        <f>IF(DAY(A1611)=$A$7,VLOOKUP(A1611,[1]A!$A$15:$C$500,3),E1611)</f>
        <v>1110.8869999999999</v>
      </c>
      <c r="F1612" s="127">
        <f t="shared" si="1697"/>
        <v>45436</v>
      </c>
      <c r="G1612" s="122">
        <f t="shared" si="1698"/>
        <v>8.623656128761148E-3</v>
      </c>
      <c r="H1612" s="128">
        <f t="shared" si="1699"/>
        <v>18</v>
      </c>
      <c r="I1612" s="128">
        <f t="shared" si="1700"/>
        <v>30</v>
      </c>
      <c r="J1612" s="123">
        <f t="shared" si="1701"/>
        <v>1.0051653053129903</v>
      </c>
      <c r="K1612" s="123">
        <v>1</v>
      </c>
      <c r="L1612" s="123">
        <f t="shared" si="1702"/>
        <v>1.0051653</v>
      </c>
      <c r="M1612" s="123">
        <f t="shared" si="1703"/>
        <v>348.92168708000003</v>
      </c>
      <c r="N1612" s="27">
        <f t="shared" ref="N1612:N1675" si="1713">IF(DAY(A1612)=A$7,VLOOKUP(A1612,$Y$10:$AG$75,8),0)</f>
        <v>0</v>
      </c>
      <c r="O1612" s="122">
        <f t="shared" si="1704"/>
        <v>0</v>
      </c>
      <c r="P1612" s="123">
        <f t="shared" si="1705"/>
        <v>0</v>
      </c>
      <c r="Q1612" s="122">
        <f t="shared" si="1712"/>
        <v>0.1956</v>
      </c>
      <c r="R1612" s="130">
        <f t="shared" si="1706"/>
        <v>1.008972421</v>
      </c>
      <c r="S1612" s="123">
        <f t="shared" si="1707"/>
        <v>3.1306722699999998</v>
      </c>
      <c r="T1612" s="123">
        <f t="shared" si="1708"/>
        <v>0</v>
      </c>
      <c r="U1612" s="131" t="str">
        <f t="shared" si="1710"/>
        <v>J=</v>
      </c>
      <c r="V1612" s="140">
        <f t="shared" si="1709"/>
        <v>45527</v>
      </c>
      <c r="W1612" s="4"/>
      <c r="X1612" s="4"/>
      <c r="Y1612" s="4"/>
      <c r="AD1612" s="5"/>
      <c r="AI1612" s="10"/>
      <c r="AJ1612" s="10"/>
      <c r="AK1612" s="10"/>
      <c r="AL1612" s="10"/>
      <c r="AM1612" s="10"/>
      <c r="AN1612" s="10"/>
      <c r="AO1612" s="10"/>
      <c r="AP1612" s="10"/>
      <c r="AQ1612" s="10"/>
      <c r="AR1612" s="10"/>
      <c r="AS1612" s="10"/>
      <c r="AT1612" s="10"/>
      <c r="AU1612" s="10"/>
    </row>
    <row r="1613" spans="1:47" x14ac:dyDescent="0.2">
      <c r="A1613" s="125">
        <f t="shared" si="1711"/>
        <v>45577</v>
      </c>
      <c r="B1613" s="123">
        <f t="shared" si="1694"/>
        <v>352.32793566999999</v>
      </c>
      <c r="C1613" s="3">
        <f t="shared" si="1695"/>
        <v>347.12866339999999</v>
      </c>
      <c r="D1613" s="126">
        <f t="shared" si="1696"/>
        <v>1101.3889999999999</v>
      </c>
      <c r="E1613" s="175">
        <f>IF(DAY(A1612)=$A$7,VLOOKUP(A1612,[1]A!$A$15:$C$500,3),E1612)</f>
        <v>1110.8869999999999</v>
      </c>
      <c r="F1613" s="127">
        <f t="shared" si="1697"/>
        <v>45436</v>
      </c>
      <c r="G1613" s="122">
        <f t="shared" si="1698"/>
        <v>8.623656128761148E-3</v>
      </c>
      <c r="H1613" s="128">
        <f t="shared" si="1699"/>
        <v>19</v>
      </c>
      <c r="I1613" s="128">
        <f t="shared" si="1700"/>
        <v>30</v>
      </c>
      <c r="J1613" s="123">
        <f t="shared" si="1701"/>
        <v>1.0054530477454131</v>
      </c>
      <c r="K1613" s="123">
        <v>1</v>
      </c>
      <c r="L1613" s="123">
        <f t="shared" si="1702"/>
        <v>1.0054530399999999</v>
      </c>
      <c r="M1613" s="123">
        <f t="shared" si="1703"/>
        <v>349.02156988000002</v>
      </c>
      <c r="N1613" s="27">
        <f t="shared" si="1713"/>
        <v>0</v>
      </c>
      <c r="O1613" s="122">
        <f t="shared" si="1704"/>
        <v>0</v>
      </c>
      <c r="P1613" s="123">
        <f t="shared" si="1705"/>
        <v>0</v>
      </c>
      <c r="Q1613" s="122">
        <f t="shared" si="1712"/>
        <v>0.1956</v>
      </c>
      <c r="R1613" s="130">
        <f t="shared" si="1706"/>
        <v>1.0094732420000001</v>
      </c>
      <c r="S1613" s="123">
        <f t="shared" si="1707"/>
        <v>3.3063657900000001</v>
      </c>
      <c r="T1613" s="123">
        <f t="shared" si="1708"/>
        <v>0</v>
      </c>
      <c r="U1613" s="131" t="str">
        <f t="shared" si="1710"/>
        <v>J=</v>
      </c>
      <c r="V1613" s="140">
        <f t="shared" si="1709"/>
        <v>45527</v>
      </c>
      <c r="W1613" s="4"/>
      <c r="X1613" s="4"/>
      <c r="Y1613" s="4"/>
      <c r="AD1613" s="5"/>
      <c r="AI1613" s="10"/>
      <c r="AJ1613" s="10"/>
      <c r="AK1613" s="10"/>
      <c r="AL1613" s="10"/>
      <c r="AM1613" s="10"/>
      <c r="AN1613" s="10"/>
      <c r="AO1613" s="10"/>
      <c r="AP1613" s="10"/>
      <c r="AQ1613" s="10"/>
      <c r="AR1613" s="10"/>
      <c r="AS1613" s="10"/>
      <c r="AT1613" s="10"/>
      <c r="AU1613" s="10"/>
    </row>
    <row r="1614" spans="1:47" x14ac:dyDescent="0.2">
      <c r="A1614" s="125">
        <f t="shared" si="1711"/>
        <v>45578</v>
      </c>
      <c r="B1614" s="123">
        <f t="shared" si="1694"/>
        <v>352.60373052</v>
      </c>
      <c r="C1614" s="3">
        <f t="shared" si="1695"/>
        <v>347.12866339999999</v>
      </c>
      <c r="D1614" s="126">
        <f t="shared" si="1696"/>
        <v>1101.3889999999999</v>
      </c>
      <c r="E1614" s="175">
        <f>IF(DAY(A1613)=$A$7,VLOOKUP(A1613,[1]A!$A$15:$C$500,3),E1613)</f>
        <v>1110.8869999999999</v>
      </c>
      <c r="F1614" s="127">
        <f t="shared" si="1697"/>
        <v>45436</v>
      </c>
      <c r="G1614" s="122">
        <f t="shared" si="1698"/>
        <v>8.623656128761148E-3</v>
      </c>
      <c r="H1614" s="128">
        <f t="shared" si="1699"/>
        <v>20</v>
      </c>
      <c r="I1614" s="128">
        <f t="shared" si="1700"/>
        <v>30</v>
      </c>
      <c r="J1614" s="123">
        <f t="shared" si="1701"/>
        <v>1.0057408725480759</v>
      </c>
      <c r="K1614" s="123">
        <v>1</v>
      </c>
      <c r="L1614" s="123">
        <f t="shared" si="1702"/>
        <v>1.0057408699999999</v>
      </c>
      <c r="M1614" s="123">
        <f t="shared" si="1703"/>
        <v>349.12148392</v>
      </c>
      <c r="N1614" s="27">
        <f t="shared" si="1713"/>
        <v>0</v>
      </c>
      <c r="O1614" s="122">
        <f t="shared" si="1704"/>
        <v>0</v>
      </c>
      <c r="P1614" s="123">
        <f t="shared" si="1705"/>
        <v>0</v>
      </c>
      <c r="Q1614" s="122">
        <f t="shared" si="1712"/>
        <v>0.1956</v>
      </c>
      <c r="R1614" s="130">
        <f t="shared" si="1706"/>
        <v>1.009974312</v>
      </c>
      <c r="S1614" s="123">
        <f t="shared" si="1707"/>
        <v>3.4822465999999999</v>
      </c>
      <c r="T1614" s="123">
        <f t="shared" si="1708"/>
        <v>0</v>
      </c>
      <c r="U1614" s="131" t="str">
        <f t="shared" si="1710"/>
        <v>J=</v>
      </c>
      <c r="V1614" s="140">
        <f t="shared" si="1709"/>
        <v>45527</v>
      </c>
      <c r="W1614" s="4"/>
      <c r="X1614" s="4"/>
      <c r="Y1614" s="4"/>
      <c r="AD1614" s="5"/>
      <c r="AI1614" s="10"/>
      <c r="AJ1614" s="10"/>
      <c r="AK1614" s="10"/>
      <c r="AL1614" s="10"/>
      <c r="AM1614" s="10"/>
      <c r="AN1614" s="10"/>
      <c r="AO1614" s="10"/>
      <c r="AP1614" s="10"/>
      <c r="AQ1614" s="10"/>
      <c r="AR1614" s="10"/>
      <c r="AS1614" s="10"/>
      <c r="AT1614" s="10"/>
      <c r="AU1614" s="10"/>
    </row>
    <row r="1615" spans="1:47" x14ac:dyDescent="0.2">
      <c r="A1615" s="125">
        <f t="shared" si="1711"/>
        <v>45579</v>
      </c>
      <c r="B1615" s="123">
        <f t="shared" si="1694"/>
        <v>352.87973701999999</v>
      </c>
      <c r="C1615" s="3">
        <f t="shared" si="1695"/>
        <v>347.12866339999999</v>
      </c>
      <c r="D1615" s="126">
        <f t="shared" si="1696"/>
        <v>1101.3889999999999</v>
      </c>
      <c r="E1615" s="175">
        <f>IF(DAY(A1614)=$A$7,VLOOKUP(A1614,[1]A!$A$15:$C$500,3),E1614)</f>
        <v>1110.8869999999999</v>
      </c>
      <c r="F1615" s="127">
        <f t="shared" si="1697"/>
        <v>45436</v>
      </c>
      <c r="G1615" s="122">
        <f t="shared" si="1698"/>
        <v>8.623656128761148E-3</v>
      </c>
      <c r="H1615" s="128">
        <f t="shared" si="1699"/>
        <v>21</v>
      </c>
      <c r="I1615" s="128">
        <f t="shared" si="1700"/>
        <v>30</v>
      </c>
      <c r="J1615" s="123">
        <f t="shared" si="1701"/>
        <v>1.0060287797445582</v>
      </c>
      <c r="K1615" s="123">
        <v>1</v>
      </c>
      <c r="L1615" s="123">
        <f t="shared" si="1702"/>
        <v>1.0060287699999999</v>
      </c>
      <c r="M1615" s="123">
        <f t="shared" si="1703"/>
        <v>349.22142227000001</v>
      </c>
      <c r="N1615" s="27">
        <f t="shared" si="1713"/>
        <v>0</v>
      </c>
      <c r="O1615" s="122">
        <f t="shared" si="1704"/>
        <v>0</v>
      </c>
      <c r="P1615" s="123">
        <f t="shared" si="1705"/>
        <v>0</v>
      </c>
      <c r="Q1615" s="122">
        <f t="shared" si="1712"/>
        <v>0.1956</v>
      </c>
      <c r="R1615" s="130">
        <f t="shared" si="1706"/>
        <v>1.010475631</v>
      </c>
      <c r="S1615" s="123">
        <f t="shared" si="1707"/>
        <v>3.6583147500000002</v>
      </c>
      <c r="T1615" s="123">
        <f t="shared" si="1708"/>
        <v>0</v>
      </c>
      <c r="U1615" s="131" t="str">
        <f t="shared" si="1710"/>
        <v>J=</v>
      </c>
      <c r="V1615" s="140">
        <f t="shared" si="1709"/>
        <v>45527</v>
      </c>
      <c r="W1615" s="4"/>
      <c r="X1615" s="4"/>
      <c r="Y1615" s="4"/>
      <c r="AD1615" s="5"/>
      <c r="AI1615" s="10"/>
      <c r="AJ1615" s="10"/>
      <c r="AK1615" s="10"/>
      <c r="AL1615" s="10"/>
      <c r="AM1615" s="10"/>
      <c r="AN1615" s="10"/>
      <c r="AO1615" s="10"/>
      <c r="AP1615" s="10"/>
      <c r="AQ1615" s="10"/>
      <c r="AR1615" s="10"/>
      <c r="AS1615" s="10"/>
      <c r="AT1615" s="10"/>
      <c r="AU1615" s="10"/>
    </row>
    <row r="1616" spans="1:47" x14ac:dyDescent="0.2">
      <c r="A1616" s="125">
        <f t="shared" si="1711"/>
        <v>45580</v>
      </c>
      <c r="B1616" s="123">
        <f t="shared" si="1694"/>
        <v>353.15596227999998</v>
      </c>
      <c r="C1616" s="3">
        <f t="shared" si="1695"/>
        <v>347.12866339999999</v>
      </c>
      <c r="D1616" s="126">
        <f t="shared" si="1696"/>
        <v>1101.3889999999999</v>
      </c>
      <c r="E1616" s="175">
        <f>IF(DAY(A1615)=$A$7,VLOOKUP(A1615,[1]A!$A$15:$C$500,3),E1615)</f>
        <v>1110.8869999999999</v>
      </c>
      <c r="F1616" s="127">
        <f t="shared" si="1697"/>
        <v>45436</v>
      </c>
      <c r="G1616" s="122">
        <f t="shared" si="1698"/>
        <v>8.623656128761148E-3</v>
      </c>
      <c r="H1616" s="128">
        <f t="shared" si="1699"/>
        <v>22</v>
      </c>
      <c r="I1616" s="128">
        <f t="shared" si="1700"/>
        <v>30</v>
      </c>
      <c r="J1616" s="123">
        <f t="shared" si="1701"/>
        <v>1.0063167693584465</v>
      </c>
      <c r="K1616" s="123">
        <v>1</v>
      </c>
      <c r="L1616" s="123">
        <f t="shared" si="1702"/>
        <v>1.00631676</v>
      </c>
      <c r="M1616" s="123">
        <f t="shared" si="1703"/>
        <v>349.32139185</v>
      </c>
      <c r="N1616" s="27">
        <f t="shared" si="1713"/>
        <v>0</v>
      </c>
      <c r="O1616" s="122">
        <f t="shared" si="1704"/>
        <v>0</v>
      </c>
      <c r="P1616" s="123">
        <f t="shared" si="1705"/>
        <v>0</v>
      </c>
      <c r="Q1616" s="122">
        <f t="shared" si="1712"/>
        <v>0.1956</v>
      </c>
      <c r="R1616" s="130">
        <f t="shared" si="1706"/>
        <v>1.010977199</v>
      </c>
      <c r="S1616" s="123">
        <f t="shared" si="1707"/>
        <v>3.8345704299999999</v>
      </c>
      <c r="T1616" s="123">
        <f t="shared" si="1708"/>
        <v>0</v>
      </c>
      <c r="U1616" s="131" t="str">
        <f t="shared" si="1710"/>
        <v>J=</v>
      </c>
      <c r="V1616" s="140">
        <f t="shared" si="1709"/>
        <v>45527</v>
      </c>
      <c r="W1616" s="4"/>
      <c r="X1616" s="4"/>
      <c r="Y1616" s="4"/>
      <c r="AD1616" s="5"/>
      <c r="AI1616" s="10"/>
      <c r="AJ1616" s="10"/>
      <c r="AK1616" s="10"/>
      <c r="AL1616" s="10"/>
      <c r="AM1616" s="10"/>
      <c r="AN1616" s="10"/>
      <c r="AO1616" s="10"/>
      <c r="AP1616" s="10"/>
      <c r="AQ1616" s="10"/>
      <c r="AR1616" s="10"/>
      <c r="AS1616" s="10"/>
      <c r="AT1616" s="10"/>
      <c r="AU1616" s="10"/>
    </row>
    <row r="1617" spans="1:47" x14ac:dyDescent="0.2">
      <c r="A1617" s="125">
        <f t="shared" si="1711"/>
        <v>45581</v>
      </c>
      <c r="B1617" s="123">
        <f t="shared" si="1694"/>
        <v>353.43240643000001</v>
      </c>
      <c r="C1617" s="3">
        <f t="shared" si="1695"/>
        <v>347.12866339999999</v>
      </c>
      <c r="D1617" s="126">
        <f t="shared" si="1696"/>
        <v>1101.3889999999999</v>
      </c>
      <c r="E1617" s="175">
        <f>IF(DAY(A1616)=$A$7,VLOOKUP(A1616,[1]A!$A$15:$C$500,3),E1616)</f>
        <v>1110.8869999999999</v>
      </c>
      <c r="F1617" s="127">
        <f t="shared" si="1697"/>
        <v>45436</v>
      </c>
      <c r="G1617" s="122">
        <f t="shared" si="1698"/>
        <v>8.623656128761148E-3</v>
      </c>
      <c r="H1617" s="128">
        <f t="shared" si="1699"/>
        <v>23</v>
      </c>
      <c r="I1617" s="128">
        <f t="shared" si="1700"/>
        <v>30</v>
      </c>
      <c r="J1617" s="123">
        <f t="shared" si="1701"/>
        <v>1.006604841413334</v>
      </c>
      <c r="K1617" s="123">
        <v>1</v>
      </c>
      <c r="L1617" s="123">
        <f t="shared" si="1702"/>
        <v>1.0066048400000001</v>
      </c>
      <c r="M1617" s="123">
        <f t="shared" si="1703"/>
        <v>349.42139268</v>
      </c>
      <c r="N1617" s="27">
        <f t="shared" si="1713"/>
        <v>0</v>
      </c>
      <c r="O1617" s="122">
        <f t="shared" si="1704"/>
        <v>0</v>
      </c>
      <c r="P1617" s="123">
        <f t="shared" si="1705"/>
        <v>0</v>
      </c>
      <c r="Q1617" s="122">
        <f t="shared" si="1712"/>
        <v>0.1956</v>
      </c>
      <c r="R1617" s="130">
        <f t="shared" si="1706"/>
        <v>1.011479016</v>
      </c>
      <c r="S1617" s="123">
        <f t="shared" si="1707"/>
        <v>4.01101375</v>
      </c>
      <c r="T1617" s="123">
        <f t="shared" si="1708"/>
        <v>0</v>
      </c>
      <c r="U1617" s="131" t="str">
        <f t="shared" si="1710"/>
        <v>J=</v>
      </c>
      <c r="V1617" s="140">
        <f t="shared" si="1709"/>
        <v>45527</v>
      </c>
      <c r="W1617" s="4"/>
      <c r="X1617" s="4"/>
      <c r="Y1617" s="4"/>
      <c r="AD1617" s="5"/>
      <c r="AI1617" s="10"/>
      <c r="AJ1617" s="10"/>
      <c r="AK1617" s="10"/>
      <c r="AL1617" s="10"/>
      <c r="AM1617" s="10"/>
      <c r="AN1617" s="10"/>
      <c r="AO1617" s="10"/>
      <c r="AP1617" s="10"/>
      <c r="AQ1617" s="10"/>
      <c r="AR1617" s="10"/>
      <c r="AS1617" s="10"/>
      <c r="AT1617" s="10"/>
      <c r="AU1617" s="10"/>
    </row>
    <row r="1618" spans="1:47" x14ac:dyDescent="0.2">
      <c r="A1618" s="125">
        <f t="shared" si="1711"/>
        <v>45582</v>
      </c>
      <c r="B1618" s="123">
        <f t="shared" si="1694"/>
        <v>353.70906256000001</v>
      </c>
      <c r="C1618" s="3">
        <f t="shared" si="1695"/>
        <v>347.12866339999999</v>
      </c>
      <c r="D1618" s="126">
        <f t="shared" si="1696"/>
        <v>1101.3889999999999</v>
      </c>
      <c r="E1618" s="175">
        <f>IF(DAY(A1617)=$A$7,VLOOKUP(A1617,[1]A!$A$15:$C$500,3),E1617)</f>
        <v>1110.8869999999999</v>
      </c>
      <c r="F1618" s="127">
        <f t="shared" si="1697"/>
        <v>45436</v>
      </c>
      <c r="G1618" s="122">
        <f t="shared" si="1698"/>
        <v>8.623656128761148E-3</v>
      </c>
      <c r="H1618" s="128">
        <f t="shared" si="1699"/>
        <v>24</v>
      </c>
      <c r="I1618" s="128">
        <f t="shared" si="1700"/>
        <v>30</v>
      </c>
      <c r="J1618" s="123">
        <f t="shared" si="1701"/>
        <v>1.0068929959328203</v>
      </c>
      <c r="K1618" s="123">
        <v>1</v>
      </c>
      <c r="L1618" s="123">
        <f t="shared" si="1702"/>
        <v>1.0068929900000001</v>
      </c>
      <c r="M1618" s="123">
        <f t="shared" si="1703"/>
        <v>349.52141779999999</v>
      </c>
      <c r="N1618" s="27">
        <f t="shared" si="1713"/>
        <v>0</v>
      </c>
      <c r="O1618" s="122">
        <f t="shared" si="1704"/>
        <v>0</v>
      </c>
      <c r="P1618" s="123">
        <f t="shared" si="1705"/>
        <v>0</v>
      </c>
      <c r="Q1618" s="122">
        <f t="shared" si="1712"/>
        <v>0.1956</v>
      </c>
      <c r="R1618" s="130">
        <f t="shared" si="1706"/>
        <v>1.0119810819999999</v>
      </c>
      <c r="S1618" s="123">
        <f t="shared" si="1707"/>
        <v>4.1876447600000004</v>
      </c>
      <c r="T1618" s="123">
        <f t="shared" si="1708"/>
        <v>0</v>
      </c>
      <c r="U1618" s="131" t="str">
        <f t="shared" si="1710"/>
        <v>J=</v>
      </c>
      <c r="V1618" s="140">
        <f t="shared" si="1709"/>
        <v>45527</v>
      </c>
      <c r="W1618" s="4"/>
      <c r="X1618" s="4"/>
      <c r="Y1618" s="4"/>
      <c r="AD1618" s="5"/>
      <c r="AI1618" s="10"/>
      <c r="AJ1618" s="10"/>
      <c r="AK1618" s="10"/>
      <c r="AL1618" s="10"/>
      <c r="AM1618" s="10"/>
      <c r="AN1618" s="10"/>
      <c r="AO1618" s="10"/>
      <c r="AP1618" s="10"/>
      <c r="AQ1618" s="10"/>
      <c r="AR1618" s="10"/>
      <c r="AS1618" s="10"/>
      <c r="AT1618" s="10"/>
      <c r="AU1618" s="10"/>
    </row>
    <row r="1619" spans="1:47" x14ac:dyDescent="0.2">
      <c r="A1619" s="125">
        <f t="shared" si="1711"/>
        <v>45583</v>
      </c>
      <c r="B1619" s="123">
        <f t="shared" si="1694"/>
        <v>353.98593783000001</v>
      </c>
      <c r="C1619" s="3">
        <f t="shared" si="1695"/>
        <v>347.12866339999999</v>
      </c>
      <c r="D1619" s="126">
        <f t="shared" si="1696"/>
        <v>1101.3889999999999</v>
      </c>
      <c r="E1619" s="175">
        <f>IF(DAY(A1618)=$A$7,VLOOKUP(A1618,[1]A!$A$15:$C$500,3),E1618)</f>
        <v>1110.8869999999999</v>
      </c>
      <c r="F1619" s="127">
        <f t="shared" si="1697"/>
        <v>45436</v>
      </c>
      <c r="G1619" s="122">
        <f t="shared" si="1698"/>
        <v>8.623656128761148E-3</v>
      </c>
      <c r="H1619" s="128">
        <f t="shared" si="1699"/>
        <v>25</v>
      </c>
      <c r="I1619" s="128">
        <f t="shared" si="1700"/>
        <v>30</v>
      </c>
      <c r="J1619" s="123">
        <f t="shared" si="1701"/>
        <v>1.0071812329405123</v>
      </c>
      <c r="K1619" s="123">
        <v>1</v>
      </c>
      <c r="L1619" s="123">
        <f t="shared" si="1702"/>
        <v>1.00718123</v>
      </c>
      <c r="M1619" s="123">
        <f t="shared" si="1703"/>
        <v>349.62147417</v>
      </c>
      <c r="N1619" s="27">
        <f t="shared" si="1713"/>
        <v>0</v>
      </c>
      <c r="O1619" s="122">
        <f t="shared" si="1704"/>
        <v>0</v>
      </c>
      <c r="P1619" s="123">
        <f t="shared" si="1705"/>
        <v>0</v>
      </c>
      <c r="Q1619" s="122">
        <f t="shared" si="1712"/>
        <v>0.1956</v>
      </c>
      <c r="R1619" s="130">
        <f t="shared" si="1706"/>
        <v>1.012483397</v>
      </c>
      <c r="S1619" s="123">
        <f t="shared" si="1707"/>
        <v>4.3644636600000002</v>
      </c>
      <c r="T1619" s="123">
        <f t="shared" si="1708"/>
        <v>0</v>
      </c>
      <c r="U1619" s="131" t="str">
        <f t="shared" si="1710"/>
        <v>J=</v>
      </c>
      <c r="V1619" s="140">
        <f t="shared" si="1709"/>
        <v>45527</v>
      </c>
      <c r="W1619" s="4"/>
      <c r="X1619" s="4"/>
      <c r="Y1619" s="4"/>
      <c r="AD1619" s="5"/>
      <c r="AI1619" s="10"/>
      <c r="AJ1619" s="10"/>
      <c r="AK1619" s="10"/>
      <c r="AL1619" s="10"/>
      <c r="AM1619" s="10"/>
      <c r="AN1619" s="10"/>
      <c r="AO1619" s="10"/>
      <c r="AP1619" s="10"/>
      <c r="AQ1619" s="10"/>
      <c r="AR1619" s="10"/>
      <c r="AS1619" s="10"/>
      <c r="AT1619" s="10"/>
      <c r="AU1619" s="10"/>
    </row>
    <row r="1620" spans="1:47" x14ac:dyDescent="0.2">
      <c r="A1620" s="125">
        <f t="shared" si="1711"/>
        <v>45584</v>
      </c>
      <c r="B1620" s="123">
        <f t="shared" si="1694"/>
        <v>354.26302881000004</v>
      </c>
      <c r="C1620" s="3">
        <f t="shared" si="1695"/>
        <v>347.12866339999999</v>
      </c>
      <c r="D1620" s="126">
        <f t="shared" si="1696"/>
        <v>1101.3889999999999</v>
      </c>
      <c r="E1620" s="175">
        <f>IF(DAY(A1619)=$A$7,VLOOKUP(A1619,[1]A!$A$15:$C$500,3),E1619)</f>
        <v>1110.8869999999999</v>
      </c>
      <c r="F1620" s="127">
        <f t="shared" si="1697"/>
        <v>45436</v>
      </c>
      <c r="G1620" s="122">
        <f t="shared" si="1698"/>
        <v>8.623656128761148E-3</v>
      </c>
      <c r="H1620" s="128">
        <f t="shared" si="1699"/>
        <v>26</v>
      </c>
      <c r="I1620" s="128">
        <f t="shared" si="1700"/>
        <v>30</v>
      </c>
      <c r="J1620" s="123">
        <f t="shared" si="1701"/>
        <v>1.0074695524600232</v>
      </c>
      <c r="K1620" s="123">
        <v>1</v>
      </c>
      <c r="L1620" s="123">
        <f t="shared" si="1702"/>
        <v>1.0074695499999999</v>
      </c>
      <c r="M1620" s="123">
        <f t="shared" si="1703"/>
        <v>349.72155830000003</v>
      </c>
      <c r="N1620" s="27">
        <f t="shared" si="1713"/>
        <v>0</v>
      </c>
      <c r="O1620" s="122">
        <f t="shared" si="1704"/>
        <v>0</v>
      </c>
      <c r="P1620" s="123">
        <f t="shared" si="1705"/>
        <v>0</v>
      </c>
      <c r="Q1620" s="122">
        <f t="shared" si="1712"/>
        <v>0.1956</v>
      </c>
      <c r="R1620" s="130">
        <f t="shared" si="1706"/>
        <v>1.012985961</v>
      </c>
      <c r="S1620" s="123">
        <f t="shared" si="1707"/>
        <v>4.5414705099999999</v>
      </c>
      <c r="T1620" s="123">
        <f t="shared" si="1708"/>
        <v>0</v>
      </c>
      <c r="U1620" s="131" t="str">
        <f t="shared" si="1710"/>
        <v>J=</v>
      </c>
      <c r="V1620" s="140">
        <f t="shared" si="1709"/>
        <v>45527</v>
      </c>
      <c r="W1620" s="4"/>
      <c r="X1620" s="4"/>
      <c r="Y1620" s="4"/>
      <c r="AD1620" s="5"/>
      <c r="AI1620" s="10"/>
      <c r="AJ1620" s="10"/>
      <c r="AK1620" s="10"/>
      <c r="AL1620" s="10"/>
      <c r="AM1620" s="10"/>
      <c r="AN1620" s="10"/>
      <c r="AO1620" s="10"/>
      <c r="AP1620" s="10"/>
      <c r="AQ1620" s="10"/>
      <c r="AR1620" s="10"/>
      <c r="AS1620" s="10"/>
      <c r="AT1620" s="10"/>
      <c r="AU1620" s="10"/>
    </row>
    <row r="1621" spans="1:47" x14ac:dyDescent="0.2">
      <c r="A1621" s="125">
        <f t="shared" si="1711"/>
        <v>45585</v>
      </c>
      <c r="B1621" s="123">
        <f t="shared" si="1694"/>
        <v>354.54033599999997</v>
      </c>
      <c r="C1621" s="3">
        <f t="shared" si="1695"/>
        <v>347.12866339999999</v>
      </c>
      <c r="D1621" s="126">
        <f t="shared" si="1696"/>
        <v>1101.3889999999999</v>
      </c>
      <c r="E1621" s="175">
        <f>IF(DAY(A1620)=$A$7,VLOOKUP(A1620,[1]A!$A$15:$C$500,3),E1620)</f>
        <v>1110.8869999999999</v>
      </c>
      <c r="F1621" s="127">
        <f t="shared" si="1697"/>
        <v>45436</v>
      </c>
      <c r="G1621" s="122">
        <f t="shared" si="1698"/>
        <v>8.623656128761148E-3</v>
      </c>
      <c r="H1621" s="128">
        <f t="shared" si="1699"/>
        <v>27</v>
      </c>
      <c r="I1621" s="128">
        <f t="shared" si="1700"/>
        <v>30</v>
      </c>
      <c r="J1621" s="123">
        <f t="shared" si="1701"/>
        <v>1.0077579545149733</v>
      </c>
      <c r="K1621" s="123">
        <v>1</v>
      </c>
      <c r="L1621" s="123">
        <f t="shared" si="1702"/>
        <v>1.00775795</v>
      </c>
      <c r="M1621" s="123">
        <f t="shared" si="1703"/>
        <v>349.82167020999998</v>
      </c>
      <c r="N1621" s="27">
        <f t="shared" si="1713"/>
        <v>0</v>
      </c>
      <c r="O1621" s="122">
        <f t="shared" si="1704"/>
        <v>0</v>
      </c>
      <c r="P1621" s="123">
        <f t="shared" si="1705"/>
        <v>0</v>
      </c>
      <c r="Q1621" s="122">
        <f t="shared" si="1712"/>
        <v>0.1956</v>
      </c>
      <c r="R1621" s="130">
        <f t="shared" si="1706"/>
        <v>1.0134887749999999</v>
      </c>
      <c r="S1621" s="123">
        <f t="shared" si="1707"/>
        <v>4.7186657900000002</v>
      </c>
      <c r="T1621" s="123">
        <f t="shared" si="1708"/>
        <v>0</v>
      </c>
      <c r="U1621" s="131" t="str">
        <f t="shared" si="1710"/>
        <v>J=</v>
      </c>
      <c r="V1621" s="140">
        <f t="shared" si="1709"/>
        <v>45527</v>
      </c>
      <c r="W1621" s="4"/>
      <c r="X1621" s="4"/>
      <c r="Y1621" s="4"/>
      <c r="AD1621" s="5"/>
      <c r="AI1621" s="10"/>
      <c r="AJ1621" s="10"/>
      <c r="AK1621" s="10"/>
      <c r="AL1621" s="10"/>
      <c r="AM1621" s="10"/>
      <c r="AN1621" s="10"/>
      <c r="AO1621" s="10"/>
      <c r="AP1621" s="10"/>
      <c r="AQ1621" s="10"/>
      <c r="AR1621" s="10"/>
      <c r="AS1621" s="10"/>
      <c r="AT1621" s="10"/>
      <c r="AU1621" s="10"/>
    </row>
    <row r="1622" spans="1:47" x14ac:dyDescent="0.2">
      <c r="A1622" s="125">
        <f t="shared" si="1711"/>
        <v>45586</v>
      </c>
      <c r="B1622" s="123">
        <f t="shared" si="1694"/>
        <v>354.81785916000001</v>
      </c>
      <c r="C1622" s="3">
        <f t="shared" si="1695"/>
        <v>347.12866339999999</v>
      </c>
      <c r="D1622" s="126">
        <f t="shared" si="1696"/>
        <v>1101.3889999999999</v>
      </c>
      <c r="E1622" s="175">
        <f>IF(DAY(A1621)=$A$7,VLOOKUP(A1621,[1]A!$A$15:$C$500,3),E1621)</f>
        <v>1110.8869999999999</v>
      </c>
      <c r="F1622" s="127">
        <f t="shared" si="1697"/>
        <v>45436</v>
      </c>
      <c r="G1622" s="122">
        <f t="shared" si="1698"/>
        <v>8.623656128761148E-3</v>
      </c>
      <c r="H1622" s="128">
        <f t="shared" si="1699"/>
        <v>28</v>
      </c>
      <c r="I1622" s="128">
        <f t="shared" si="1700"/>
        <v>30</v>
      </c>
      <c r="J1622" s="123">
        <f t="shared" si="1701"/>
        <v>1.0080464391289894</v>
      </c>
      <c r="K1622" s="123">
        <v>1</v>
      </c>
      <c r="L1622" s="123">
        <f t="shared" si="1702"/>
        <v>1.00804643</v>
      </c>
      <c r="M1622" s="123">
        <f t="shared" si="1703"/>
        <v>349.92180989000002</v>
      </c>
      <c r="N1622" s="27">
        <f t="shared" si="1713"/>
        <v>0</v>
      </c>
      <c r="O1622" s="122">
        <f t="shared" si="1704"/>
        <v>0</v>
      </c>
      <c r="P1622" s="123">
        <f t="shared" si="1705"/>
        <v>0</v>
      </c>
      <c r="Q1622" s="122">
        <f t="shared" si="1712"/>
        <v>0.1956</v>
      </c>
      <c r="R1622" s="130">
        <f t="shared" si="1706"/>
        <v>1.0139918379999999</v>
      </c>
      <c r="S1622" s="123">
        <f t="shared" si="1707"/>
        <v>4.8960492699999998</v>
      </c>
      <c r="T1622" s="123">
        <f t="shared" si="1708"/>
        <v>0</v>
      </c>
      <c r="U1622" s="131" t="str">
        <f t="shared" si="1710"/>
        <v>J=</v>
      </c>
      <c r="V1622" s="140">
        <f t="shared" si="1709"/>
        <v>45527</v>
      </c>
      <c r="W1622" s="4"/>
      <c r="X1622" s="4"/>
      <c r="Y1622" s="4"/>
      <c r="AD1622" s="5"/>
      <c r="AI1622" s="10"/>
      <c r="AJ1622" s="10"/>
      <c r="AK1622" s="10"/>
      <c r="AL1622" s="10"/>
      <c r="AM1622" s="10"/>
      <c r="AN1622" s="10"/>
      <c r="AO1622" s="10"/>
      <c r="AP1622" s="10"/>
      <c r="AQ1622" s="10"/>
      <c r="AR1622" s="10"/>
      <c r="AS1622" s="10"/>
      <c r="AT1622" s="10"/>
      <c r="AU1622" s="10"/>
    </row>
    <row r="1623" spans="1:47" ht="15" x14ac:dyDescent="0.2">
      <c r="A1623" s="125">
        <f t="shared" si="1711"/>
        <v>45587</v>
      </c>
      <c r="B1623" s="123">
        <f t="shared" si="1694"/>
        <v>355.09560261000001</v>
      </c>
      <c r="C1623" s="3">
        <f t="shared" si="1695"/>
        <v>347.12866339999999</v>
      </c>
      <c r="D1623" s="126">
        <f t="shared" si="1696"/>
        <v>1101.3889999999999</v>
      </c>
      <c r="E1623" s="175">
        <f>IF(DAY(A1622)=$A$7,VLOOKUP(A1622,[1]A!$A$15:$C$500,3),E1622)</f>
        <v>1110.8869999999999</v>
      </c>
      <c r="F1623" s="127">
        <f t="shared" si="1697"/>
        <v>45436</v>
      </c>
      <c r="G1623" s="122">
        <f t="shared" si="1698"/>
        <v>8.623656128761148E-3</v>
      </c>
      <c r="H1623" s="128">
        <f t="shared" si="1699"/>
        <v>29</v>
      </c>
      <c r="I1623" s="128">
        <f t="shared" si="1700"/>
        <v>30</v>
      </c>
      <c r="J1623" s="123">
        <f t="shared" si="1701"/>
        <v>1.0083350063257053</v>
      </c>
      <c r="K1623" s="123">
        <v>1</v>
      </c>
      <c r="L1623" s="123">
        <f t="shared" si="1702"/>
        <v>1.008335</v>
      </c>
      <c r="M1623" s="123">
        <f t="shared" si="1703"/>
        <v>350.02198079999999</v>
      </c>
      <c r="N1623" s="27">
        <f t="shared" si="1713"/>
        <v>0</v>
      </c>
      <c r="O1623" s="122">
        <f t="shared" si="1704"/>
        <v>0</v>
      </c>
      <c r="P1623" s="123">
        <f t="shared" si="1705"/>
        <v>0</v>
      </c>
      <c r="Q1623" s="122">
        <f t="shared" si="1712"/>
        <v>0.1956</v>
      </c>
      <c r="R1623" s="130">
        <f t="shared" si="1706"/>
        <v>1.0144951520000001</v>
      </c>
      <c r="S1623" s="123">
        <f t="shared" si="1707"/>
        <v>5.0736218099999997</v>
      </c>
      <c r="T1623" s="123">
        <f t="shared" si="1708"/>
        <v>0</v>
      </c>
      <c r="U1623" s="131" t="str">
        <f t="shared" si="1710"/>
        <v>J=</v>
      </c>
      <c r="V1623" s="140">
        <f t="shared" si="1709"/>
        <v>45527</v>
      </c>
      <c r="W1623" s="203" t="s">
        <v>98</v>
      </c>
      <c r="X1623" s="203" t="s">
        <v>91</v>
      </c>
      <c r="Y1623" s="4"/>
      <c r="AD1623" s="5"/>
      <c r="AI1623" s="10"/>
      <c r="AJ1623" s="10"/>
      <c r="AK1623" s="10"/>
      <c r="AL1623" s="10"/>
      <c r="AM1623" s="10"/>
      <c r="AN1623" s="10"/>
      <c r="AO1623" s="10"/>
      <c r="AP1623" s="10"/>
      <c r="AQ1623" s="10"/>
      <c r="AR1623" s="10"/>
      <c r="AS1623" s="10"/>
      <c r="AT1623" s="10"/>
      <c r="AU1623" s="10"/>
    </row>
    <row r="1624" spans="1:47" ht="15" x14ac:dyDescent="0.25">
      <c r="A1624" s="125">
        <f t="shared" si="1711"/>
        <v>45588</v>
      </c>
      <c r="B1624" s="123">
        <f t="shared" si="1694"/>
        <v>355.37356191999999</v>
      </c>
      <c r="C1624" s="3">
        <f t="shared" si="1695"/>
        <v>347.12866339999999</v>
      </c>
      <c r="D1624" s="126">
        <f t="shared" si="1696"/>
        <v>1101.3889999999999</v>
      </c>
      <c r="E1624" s="175">
        <f>IF(DAY(A1623)=$A$7,VLOOKUP(A1623,[1]A!$A$15:$C$500,3),E1623)</f>
        <v>1110.8869999999999</v>
      </c>
      <c r="F1624" s="127">
        <f t="shared" si="1697"/>
        <v>45436</v>
      </c>
      <c r="G1624" s="122">
        <f t="shared" si="1698"/>
        <v>8.623656128761148E-3</v>
      </c>
      <c r="H1624" s="128">
        <f t="shared" si="1699"/>
        <v>30</v>
      </c>
      <c r="I1624" s="128">
        <f t="shared" si="1700"/>
        <v>30</v>
      </c>
      <c r="J1624" s="123">
        <f t="shared" si="1701"/>
        <v>1.0086236561287611</v>
      </c>
      <c r="K1624" s="123">
        <v>1</v>
      </c>
      <c r="L1624" s="123">
        <f t="shared" si="1702"/>
        <v>1.0086236500000001</v>
      </c>
      <c r="M1624" s="123">
        <f t="shared" si="1703"/>
        <v>350.12217949000001</v>
      </c>
      <c r="N1624" s="27">
        <f t="shared" si="1713"/>
        <v>53</v>
      </c>
      <c r="O1624" s="122">
        <f t="shared" si="1704"/>
        <v>0.01</v>
      </c>
      <c r="P1624" s="123">
        <f t="shared" si="1705"/>
        <v>3.5012217899999998</v>
      </c>
      <c r="Q1624" s="122">
        <f t="shared" si="1712"/>
        <v>0.1956</v>
      </c>
      <c r="R1624" s="130">
        <f t="shared" si="1706"/>
        <v>1.0149987140000001</v>
      </c>
      <c r="S1624" s="123">
        <f t="shared" si="1707"/>
        <v>5.2513824299999996</v>
      </c>
      <c r="T1624" s="123">
        <f t="shared" si="1708"/>
        <v>8.7526042199999985</v>
      </c>
      <c r="U1624" s="131" t="str">
        <f t="shared" si="1710"/>
        <v>J=</v>
      </c>
      <c r="V1624" s="140">
        <f t="shared" si="1709"/>
        <v>45527</v>
      </c>
      <c r="W1624" s="177">
        <f>TRUNC(0.01*B1624,8)</f>
        <v>3.5537356099999999</v>
      </c>
      <c r="X1624" s="205"/>
      <c r="Y1624" s="4"/>
      <c r="AD1624" s="5"/>
      <c r="AI1624" s="10"/>
      <c r="AJ1624" s="10"/>
      <c r="AK1624" s="10"/>
      <c r="AL1624" s="10"/>
      <c r="AM1624" s="10"/>
      <c r="AN1624" s="10"/>
      <c r="AO1624" s="10"/>
      <c r="AP1624" s="10"/>
      <c r="AQ1624" s="10"/>
      <c r="AR1624" s="10"/>
      <c r="AS1624" s="10"/>
      <c r="AT1624" s="10"/>
      <c r="AU1624" s="10"/>
    </row>
    <row r="1625" spans="1:47" x14ac:dyDescent="0.2">
      <c r="A1625" s="125">
        <f t="shared" si="1711"/>
        <v>45589</v>
      </c>
      <c r="B1625" s="123">
        <f t="shared" si="1694"/>
        <v>346.88352482000005</v>
      </c>
      <c r="C1625" s="3">
        <f t="shared" si="1695"/>
        <v>346.62095770000002</v>
      </c>
      <c r="D1625" s="126">
        <f t="shared" si="1696"/>
        <v>1101.3889999999999</v>
      </c>
      <c r="E1625" s="175">
        <f>IF(DAY(A1624)=$A$7,VLOOKUP(A1624,[1]A!$A$15:$C$500,3),E1624)</f>
        <v>1110.8869999999999</v>
      </c>
      <c r="F1625" s="127">
        <f t="shared" si="1697"/>
        <v>45436</v>
      </c>
      <c r="G1625" s="122">
        <f t="shared" si="1698"/>
        <v>8.623656128761148E-3</v>
      </c>
      <c r="H1625" s="128">
        <f t="shared" si="1699"/>
        <v>1</v>
      </c>
      <c r="I1625" s="128">
        <f t="shared" si="1700"/>
        <v>31</v>
      </c>
      <c r="J1625" s="123">
        <f t="shared" si="1701"/>
        <v>1.0002770281976832</v>
      </c>
      <c r="K1625" s="123">
        <v>1</v>
      </c>
      <c r="L1625" s="123">
        <f t="shared" si="1702"/>
        <v>1.00027702</v>
      </c>
      <c r="M1625" s="123">
        <f t="shared" si="1703"/>
        <v>346.71697863000003</v>
      </c>
      <c r="N1625" s="27">
        <f t="shared" si="1713"/>
        <v>0</v>
      </c>
      <c r="O1625" s="122">
        <f t="shared" si="1704"/>
        <v>0</v>
      </c>
      <c r="P1625" s="123">
        <f t="shared" si="1705"/>
        <v>0</v>
      </c>
      <c r="Q1625" s="122">
        <f t="shared" si="1712"/>
        <v>0.1956</v>
      </c>
      <c r="R1625" s="130">
        <f t="shared" si="1706"/>
        <v>1.0004803520000001</v>
      </c>
      <c r="S1625" s="123">
        <f t="shared" si="1707"/>
        <v>0.16654619000000001</v>
      </c>
      <c r="T1625" s="123">
        <f t="shared" si="1708"/>
        <v>0</v>
      </c>
      <c r="U1625" s="131" t="str">
        <f t="shared" si="1710"/>
        <v>J=</v>
      </c>
      <c r="V1625" s="140">
        <f t="shared" si="1709"/>
        <v>45527</v>
      </c>
      <c r="W1625" s="4"/>
      <c r="X1625" s="4"/>
      <c r="Y1625" s="4"/>
      <c r="AD1625" s="5"/>
      <c r="AI1625" s="10"/>
      <c r="AJ1625" s="10"/>
      <c r="AK1625" s="10"/>
      <c r="AL1625" s="10"/>
      <c r="AM1625" s="10"/>
      <c r="AN1625" s="10"/>
      <c r="AO1625" s="10"/>
      <c r="AP1625" s="10"/>
      <c r="AQ1625" s="10"/>
      <c r="AR1625" s="10"/>
      <c r="AS1625" s="10"/>
      <c r="AT1625" s="10"/>
      <c r="AU1625" s="10"/>
    </row>
    <row r="1626" spans="1:47" x14ac:dyDescent="0.2">
      <c r="A1626" s="125">
        <f t="shared" si="1711"/>
        <v>45590</v>
      </c>
      <c r="B1626" s="123">
        <f t="shared" si="1694"/>
        <v>347.14629554000004</v>
      </c>
      <c r="C1626" s="3">
        <f t="shared" si="1695"/>
        <v>346.62095770000002</v>
      </c>
      <c r="D1626" s="126">
        <f t="shared" si="1696"/>
        <v>1101.3889999999999</v>
      </c>
      <c r="E1626" s="175">
        <f>IF(DAY(A1625)=$A$7,VLOOKUP(A1625,[1]A!$A$15:$C$500,3),E1625)</f>
        <v>1110.8869999999999</v>
      </c>
      <c r="F1626" s="127">
        <f t="shared" si="1697"/>
        <v>45436</v>
      </c>
      <c r="G1626" s="122">
        <f t="shared" si="1698"/>
        <v>8.623656128761148E-3</v>
      </c>
      <c r="H1626" s="128">
        <f t="shared" si="1699"/>
        <v>2</v>
      </c>
      <c r="I1626" s="128">
        <f t="shared" si="1700"/>
        <v>31</v>
      </c>
      <c r="J1626" s="123">
        <f t="shared" si="1701"/>
        <v>1.0005541331399888</v>
      </c>
      <c r="K1626" s="123">
        <v>1</v>
      </c>
      <c r="L1626" s="123">
        <f t="shared" si="1702"/>
        <v>1.00055413</v>
      </c>
      <c r="M1626" s="123">
        <f t="shared" si="1703"/>
        <v>346.81303077000001</v>
      </c>
      <c r="N1626" s="27">
        <f t="shared" si="1713"/>
        <v>0</v>
      </c>
      <c r="O1626" s="122">
        <f t="shared" si="1704"/>
        <v>0</v>
      </c>
      <c r="P1626" s="123">
        <f t="shared" si="1705"/>
        <v>0</v>
      </c>
      <c r="Q1626" s="122">
        <f t="shared" si="1712"/>
        <v>0.1956</v>
      </c>
      <c r="R1626" s="130">
        <f t="shared" si="1706"/>
        <v>1.0009609349999999</v>
      </c>
      <c r="S1626" s="123">
        <f t="shared" si="1707"/>
        <v>0.33326476999999999</v>
      </c>
      <c r="T1626" s="123">
        <f t="shared" si="1708"/>
        <v>0</v>
      </c>
      <c r="U1626" s="131" t="str">
        <f t="shared" si="1710"/>
        <v>J=</v>
      </c>
      <c r="V1626" s="140">
        <f t="shared" si="1709"/>
        <v>45527</v>
      </c>
      <c r="W1626" s="4"/>
      <c r="X1626" s="4"/>
      <c r="Y1626" s="4"/>
      <c r="AD1626" s="5"/>
      <c r="AI1626" s="10"/>
      <c r="AJ1626" s="10"/>
      <c r="AK1626" s="10"/>
      <c r="AL1626" s="10"/>
      <c r="AM1626" s="10"/>
      <c r="AN1626" s="10"/>
      <c r="AO1626" s="10"/>
      <c r="AP1626" s="10"/>
      <c r="AQ1626" s="10"/>
      <c r="AR1626" s="10"/>
      <c r="AS1626" s="10"/>
      <c r="AT1626" s="10"/>
      <c r="AU1626" s="10"/>
    </row>
    <row r="1627" spans="1:47" x14ac:dyDescent="0.2">
      <c r="A1627" s="125">
        <f t="shared" si="1711"/>
        <v>45591</v>
      </c>
      <c r="B1627" s="123">
        <f t="shared" si="1694"/>
        <v>347.40926301000002</v>
      </c>
      <c r="C1627" s="3">
        <f t="shared" si="1695"/>
        <v>346.62095770000002</v>
      </c>
      <c r="D1627" s="126">
        <f t="shared" si="1696"/>
        <v>1101.3889999999999</v>
      </c>
      <c r="E1627" s="175">
        <f>IF(DAY(A1626)=$A$7,VLOOKUP(A1626,[1]A!$A$15:$C$500,3),E1626)</f>
        <v>1110.8869999999999</v>
      </c>
      <c r="F1627" s="127">
        <f t="shared" si="1697"/>
        <v>45436</v>
      </c>
      <c r="G1627" s="122">
        <f t="shared" si="1698"/>
        <v>8.623656128761148E-3</v>
      </c>
      <c r="H1627" s="128">
        <f t="shared" si="1699"/>
        <v>3</v>
      </c>
      <c r="I1627" s="128">
        <f t="shared" si="1700"/>
        <v>31</v>
      </c>
      <c r="J1627" s="123">
        <f t="shared" si="1701"/>
        <v>1.0008313148481771</v>
      </c>
      <c r="K1627" s="123">
        <v>1</v>
      </c>
      <c r="L1627" s="123">
        <f t="shared" si="1702"/>
        <v>1.0008313099999999</v>
      </c>
      <c r="M1627" s="123">
        <f t="shared" si="1703"/>
        <v>346.90910716000002</v>
      </c>
      <c r="N1627" s="27">
        <f t="shared" si="1713"/>
        <v>0</v>
      </c>
      <c r="O1627" s="122">
        <f t="shared" si="1704"/>
        <v>0</v>
      </c>
      <c r="P1627" s="123">
        <f t="shared" si="1705"/>
        <v>0</v>
      </c>
      <c r="Q1627" s="122">
        <f t="shared" si="1712"/>
        <v>0.1956</v>
      </c>
      <c r="R1627" s="130">
        <f t="shared" si="1706"/>
        <v>1.001441749</v>
      </c>
      <c r="S1627" s="123">
        <f t="shared" si="1707"/>
        <v>0.50015584999999996</v>
      </c>
      <c r="T1627" s="123">
        <f t="shared" si="1708"/>
        <v>0</v>
      </c>
      <c r="U1627" s="131" t="str">
        <f t="shared" si="1710"/>
        <v>J=</v>
      </c>
      <c r="V1627" s="140">
        <f t="shared" si="1709"/>
        <v>45527</v>
      </c>
      <c r="W1627" s="4"/>
      <c r="X1627" s="4"/>
      <c r="Y1627" s="4"/>
      <c r="AD1627" s="5"/>
      <c r="AI1627" s="10"/>
      <c r="AJ1627" s="10"/>
      <c r="AK1627" s="10"/>
      <c r="AL1627" s="10"/>
      <c r="AM1627" s="10"/>
      <c r="AN1627" s="10"/>
      <c r="AO1627" s="10"/>
      <c r="AP1627" s="10"/>
      <c r="AQ1627" s="10"/>
      <c r="AR1627" s="10"/>
      <c r="AS1627" s="10"/>
      <c r="AT1627" s="10"/>
      <c r="AU1627" s="10"/>
    </row>
    <row r="1628" spans="1:47" x14ac:dyDescent="0.2">
      <c r="A1628" s="125">
        <f t="shared" si="1711"/>
        <v>45592</v>
      </c>
      <c r="B1628" s="123">
        <f t="shared" si="1694"/>
        <v>347.67243081999999</v>
      </c>
      <c r="C1628" s="3">
        <f t="shared" si="1695"/>
        <v>346.62095770000002</v>
      </c>
      <c r="D1628" s="126">
        <f t="shared" si="1696"/>
        <v>1101.3889999999999</v>
      </c>
      <c r="E1628" s="175">
        <f>IF(DAY(A1627)=$A$7,VLOOKUP(A1627,[1]A!$A$15:$C$500,3),E1627)</f>
        <v>1110.8869999999999</v>
      </c>
      <c r="F1628" s="127">
        <f t="shared" si="1697"/>
        <v>45436</v>
      </c>
      <c r="G1628" s="122">
        <f t="shared" si="1698"/>
        <v>8.623656128761148E-3</v>
      </c>
      <c r="H1628" s="128">
        <f t="shared" si="1699"/>
        <v>4</v>
      </c>
      <c r="I1628" s="128">
        <f t="shared" si="1700"/>
        <v>31</v>
      </c>
      <c r="J1628" s="123">
        <f t="shared" si="1701"/>
        <v>1.0011085733435143</v>
      </c>
      <c r="K1628" s="123">
        <v>1</v>
      </c>
      <c r="L1628" s="123">
        <f t="shared" si="1702"/>
        <v>1.00110857</v>
      </c>
      <c r="M1628" s="123">
        <f t="shared" si="1703"/>
        <v>347.00521128999998</v>
      </c>
      <c r="N1628" s="27">
        <f t="shared" si="1713"/>
        <v>0</v>
      </c>
      <c r="O1628" s="122">
        <f t="shared" si="1704"/>
        <v>0</v>
      </c>
      <c r="P1628" s="123">
        <f t="shared" si="1705"/>
        <v>0</v>
      </c>
      <c r="Q1628" s="122">
        <f t="shared" si="1712"/>
        <v>0.1956</v>
      </c>
      <c r="R1628" s="130">
        <f t="shared" si="1706"/>
        <v>1.0019227939999999</v>
      </c>
      <c r="S1628" s="123">
        <f t="shared" si="1707"/>
        <v>0.66721953000000001</v>
      </c>
      <c r="T1628" s="123">
        <f t="shared" si="1708"/>
        <v>0</v>
      </c>
      <c r="U1628" s="131" t="str">
        <f t="shared" si="1710"/>
        <v>J=</v>
      </c>
      <c r="V1628" s="140">
        <f t="shared" si="1709"/>
        <v>45527</v>
      </c>
      <c r="W1628" s="4"/>
      <c r="X1628" s="4"/>
      <c r="Y1628" s="4"/>
      <c r="AD1628" s="5"/>
      <c r="AI1628" s="10"/>
      <c r="AJ1628" s="10"/>
      <c r="AK1628" s="10"/>
      <c r="AL1628" s="10"/>
      <c r="AM1628" s="10"/>
      <c r="AN1628" s="10"/>
      <c r="AO1628" s="10"/>
      <c r="AP1628" s="10"/>
      <c r="AQ1628" s="10"/>
      <c r="AR1628" s="10"/>
      <c r="AS1628" s="10"/>
      <c r="AT1628" s="10"/>
      <c r="AU1628" s="10"/>
    </row>
    <row r="1629" spans="1:47" x14ac:dyDescent="0.2">
      <c r="A1629" s="125">
        <f t="shared" si="1711"/>
        <v>45593</v>
      </c>
      <c r="B1629" s="123">
        <f t="shared" si="1694"/>
        <v>347.93579559</v>
      </c>
      <c r="C1629" s="3">
        <f t="shared" si="1695"/>
        <v>346.62095770000002</v>
      </c>
      <c r="D1629" s="126">
        <f t="shared" si="1696"/>
        <v>1101.3889999999999</v>
      </c>
      <c r="E1629" s="175">
        <f>IF(DAY(A1628)=$A$7,VLOOKUP(A1628,[1]A!$A$15:$C$500,3),E1628)</f>
        <v>1110.8869999999999</v>
      </c>
      <c r="F1629" s="127">
        <f t="shared" si="1697"/>
        <v>45436</v>
      </c>
      <c r="G1629" s="122">
        <f t="shared" si="1698"/>
        <v>8.623656128761148E-3</v>
      </c>
      <c r="H1629" s="128">
        <f t="shared" si="1699"/>
        <v>5</v>
      </c>
      <c r="I1629" s="128">
        <f t="shared" si="1700"/>
        <v>31</v>
      </c>
      <c r="J1629" s="123">
        <f t="shared" si="1701"/>
        <v>1.0013859086472729</v>
      </c>
      <c r="K1629" s="123">
        <v>1</v>
      </c>
      <c r="L1629" s="123">
        <f t="shared" si="1702"/>
        <v>1.0013859000000001</v>
      </c>
      <c r="M1629" s="123">
        <f t="shared" si="1703"/>
        <v>347.10133968000002</v>
      </c>
      <c r="N1629" s="27">
        <f t="shared" si="1713"/>
        <v>0</v>
      </c>
      <c r="O1629" s="122">
        <f t="shared" si="1704"/>
        <v>0</v>
      </c>
      <c r="P1629" s="123">
        <f t="shared" si="1705"/>
        <v>0</v>
      </c>
      <c r="Q1629" s="122">
        <f t="shared" si="1712"/>
        <v>0.1956</v>
      </c>
      <c r="R1629" s="130">
        <f t="shared" si="1706"/>
        <v>1.0024040700000001</v>
      </c>
      <c r="S1629" s="123">
        <f t="shared" si="1707"/>
        <v>0.83445590999999997</v>
      </c>
      <c r="T1629" s="123">
        <f t="shared" si="1708"/>
        <v>0</v>
      </c>
      <c r="U1629" s="131" t="str">
        <f t="shared" si="1710"/>
        <v>J=</v>
      </c>
      <c r="V1629" s="140">
        <f t="shared" si="1709"/>
        <v>45527</v>
      </c>
      <c r="W1629" s="4"/>
      <c r="X1629" s="4"/>
      <c r="Y1629" s="4"/>
      <c r="AD1629" s="5"/>
      <c r="AI1629" s="10"/>
      <c r="AJ1629" s="10"/>
      <c r="AK1629" s="10"/>
      <c r="AL1629" s="10"/>
      <c r="AM1629" s="10"/>
      <c r="AN1629" s="10"/>
      <c r="AO1629" s="10"/>
      <c r="AP1629" s="10"/>
      <c r="AQ1629" s="10"/>
      <c r="AR1629" s="10"/>
      <c r="AS1629" s="10"/>
      <c r="AT1629" s="10"/>
      <c r="AU1629" s="10"/>
    </row>
    <row r="1630" spans="1:47" x14ac:dyDescent="0.2">
      <c r="A1630" s="125">
        <f t="shared" si="1711"/>
        <v>45594</v>
      </c>
      <c r="B1630" s="123">
        <f t="shared" si="1694"/>
        <v>348.19936437999996</v>
      </c>
      <c r="C1630" s="3">
        <f t="shared" si="1695"/>
        <v>346.62095770000002</v>
      </c>
      <c r="D1630" s="126">
        <f t="shared" si="1696"/>
        <v>1101.3889999999999</v>
      </c>
      <c r="E1630" s="175">
        <f>IF(DAY(A1629)=$A$7,VLOOKUP(A1629,[1]A!$A$15:$C$500,3),E1629)</f>
        <v>1110.8869999999999</v>
      </c>
      <c r="F1630" s="127">
        <f t="shared" si="1697"/>
        <v>45436</v>
      </c>
      <c r="G1630" s="122">
        <f t="shared" si="1698"/>
        <v>8.623656128761148E-3</v>
      </c>
      <c r="H1630" s="128">
        <f t="shared" si="1699"/>
        <v>6</v>
      </c>
      <c r="I1630" s="128">
        <f t="shared" si="1700"/>
        <v>31</v>
      </c>
      <c r="J1630" s="123">
        <f t="shared" si="1701"/>
        <v>1.0016633207807311</v>
      </c>
      <c r="K1630" s="123">
        <v>1</v>
      </c>
      <c r="L1630" s="123">
        <f t="shared" si="1702"/>
        <v>1.00166332</v>
      </c>
      <c r="M1630" s="123">
        <f t="shared" si="1703"/>
        <v>347.19749926999998</v>
      </c>
      <c r="N1630" s="27">
        <f t="shared" si="1713"/>
        <v>0</v>
      </c>
      <c r="O1630" s="122">
        <f t="shared" si="1704"/>
        <v>0</v>
      </c>
      <c r="P1630" s="123">
        <f t="shared" si="1705"/>
        <v>0</v>
      </c>
      <c r="Q1630" s="122">
        <f t="shared" si="1712"/>
        <v>0.1956</v>
      </c>
      <c r="R1630" s="130">
        <f t="shared" si="1706"/>
        <v>1.002885577</v>
      </c>
      <c r="S1630" s="123">
        <f t="shared" si="1707"/>
        <v>1.00186511</v>
      </c>
      <c r="T1630" s="123">
        <f t="shared" si="1708"/>
        <v>0</v>
      </c>
      <c r="U1630" s="131" t="str">
        <f t="shared" si="1710"/>
        <v>J=</v>
      </c>
      <c r="V1630" s="140">
        <f t="shared" si="1709"/>
        <v>45527</v>
      </c>
      <c r="W1630" s="4"/>
      <c r="X1630" s="4"/>
      <c r="Y1630" s="4"/>
      <c r="AD1630" s="5"/>
      <c r="AI1630" s="10"/>
      <c r="AJ1630" s="10"/>
      <c r="AK1630" s="10"/>
      <c r="AL1630" s="10"/>
      <c r="AM1630" s="10"/>
      <c r="AN1630" s="10"/>
      <c r="AO1630" s="10"/>
      <c r="AP1630" s="10"/>
      <c r="AQ1630" s="10"/>
      <c r="AR1630" s="10"/>
      <c r="AS1630" s="10"/>
      <c r="AT1630" s="10"/>
      <c r="AU1630" s="10"/>
    </row>
    <row r="1631" spans="1:47" x14ac:dyDescent="0.2">
      <c r="A1631" s="125">
        <f t="shared" si="1711"/>
        <v>45595</v>
      </c>
      <c r="B1631" s="123">
        <f t="shared" ref="B1631:B1694" si="1714">(M1631+S1631)</f>
        <v>348.46312685999999</v>
      </c>
      <c r="C1631" s="3">
        <f t="shared" ref="C1631:C1694" si="1715">IF(N1630&gt;0,M1630-P1630,C1630)</f>
        <v>346.62095770000002</v>
      </c>
      <c r="D1631" s="126">
        <f t="shared" ref="D1631:D1694" si="1716">IF(E1631=E1630,D1630,E1630)</f>
        <v>1101.3889999999999</v>
      </c>
      <c r="E1631" s="175">
        <f>IF(DAY(A1630)=$A$7,VLOOKUP(A1630,[1]A!$A$15:$C$500,3),E1630)</f>
        <v>1110.8869999999999</v>
      </c>
      <c r="F1631" s="127">
        <f t="shared" ref="F1631:F1694" si="1717">IF(D1631=D1630,F1630,EDATE(A1631,-1))</f>
        <v>45436</v>
      </c>
      <c r="G1631" s="122">
        <f t="shared" ref="G1631:G1694" si="1718">(E1631/D1631)-1</f>
        <v>8.623656128761148E-3</v>
      </c>
      <c r="H1631" s="128">
        <f t="shared" ref="H1631:H1694" si="1719">IF(DAY(A1631)=A$7+1,1,H1630+1)</f>
        <v>7</v>
      </c>
      <c r="I1631" s="128">
        <f t="shared" ref="I1631:I1694" si="1720">IF(DAY(A1631)=A$7+1,DAY(EOMONTH(A1631,0)),I1630)</f>
        <v>31</v>
      </c>
      <c r="J1631" s="123">
        <f t="shared" ref="J1631:J1694" si="1721">IF(E1631&gt;D1631,((E1631/D1631)^(H1631/I1631)),1)</f>
        <v>1.0019408097651723</v>
      </c>
      <c r="K1631" s="123">
        <v>1</v>
      </c>
      <c r="L1631" s="123">
        <f t="shared" ref="L1631:L1694" si="1722">TRUNC(J1631*K1631,8)</f>
        <v>1.0019408000000001</v>
      </c>
      <c r="M1631" s="123">
        <f t="shared" ref="M1631:M1694" si="1723">TRUNC(C1631*L1631,8)</f>
        <v>347.29367965</v>
      </c>
      <c r="N1631" s="27">
        <f t="shared" si="1713"/>
        <v>0</v>
      </c>
      <c r="O1631" s="122">
        <f t="shared" ref="O1631:O1694" si="1724">IF(N1631&gt;0,VLOOKUP(N1631,$X$10:$AD$121,7),0)</f>
        <v>0</v>
      </c>
      <c r="P1631" s="123">
        <f t="shared" ref="P1631:P1694" si="1725">IF(O1631&gt;0,TRUNC(O1631*M1631,8),0)</f>
        <v>0</v>
      </c>
      <c r="Q1631" s="122">
        <f t="shared" si="1712"/>
        <v>0.1956</v>
      </c>
      <c r="R1631" s="130">
        <f t="shared" ref="R1631:R1694" si="1726">ROUND((1+Q1631)^(1/12)^(H1631/I1631),9)</f>
        <v>1.003367315</v>
      </c>
      <c r="S1631" s="123">
        <f t="shared" ref="S1631:S1694" si="1727">TRUNC(M1631*(R1631-1),8)</f>
        <v>1.16944721</v>
      </c>
      <c r="T1631" s="123">
        <f t="shared" ref="T1631:T1694" si="1728">IF(N1631&gt;0,P1631+S1631,0)</f>
        <v>0</v>
      </c>
      <c r="U1631" s="131" t="str">
        <f t="shared" si="1710"/>
        <v>J=</v>
      </c>
      <c r="V1631" s="140">
        <f t="shared" ref="V1631:V1694" si="1729">VLOOKUP(A1630,$Y$10:$AG$60,9)</f>
        <v>45527</v>
      </c>
      <c r="W1631" s="4"/>
      <c r="X1631" s="4"/>
      <c r="Y1631" s="4"/>
      <c r="AD1631" s="5"/>
      <c r="AI1631" s="10"/>
      <c r="AJ1631" s="10"/>
      <c r="AK1631" s="10"/>
      <c r="AL1631" s="10"/>
      <c r="AM1631" s="10"/>
      <c r="AN1631" s="10"/>
      <c r="AO1631" s="10"/>
      <c r="AP1631" s="10"/>
      <c r="AQ1631" s="10"/>
      <c r="AR1631" s="10"/>
      <c r="AS1631" s="10"/>
      <c r="AT1631" s="10"/>
      <c r="AU1631" s="10"/>
    </row>
    <row r="1632" spans="1:47" x14ac:dyDescent="0.2">
      <c r="A1632" s="125">
        <f t="shared" si="1711"/>
        <v>45596</v>
      </c>
      <c r="B1632" s="123">
        <f t="shared" si="1714"/>
        <v>348.72709392000002</v>
      </c>
      <c r="C1632" s="3">
        <f t="shared" si="1715"/>
        <v>346.62095770000002</v>
      </c>
      <c r="D1632" s="126">
        <f t="shared" si="1716"/>
        <v>1101.3889999999999</v>
      </c>
      <c r="E1632" s="175">
        <f>IF(DAY(A1631)=$A$7,VLOOKUP(A1631,[1]A!$A$15:$C$500,3),E1631)</f>
        <v>1110.8869999999999</v>
      </c>
      <c r="F1632" s="127">
        <f t="shared" si="1717"/>
        <v>45436</v>
      </c>
      <c r="G1632" s="122">
        <f t="shared" si="1718"/>
        <v>8.623656128761148E-3</v>
      </c>
      <c r="H1632" s="128">
        <f t="shared" si="1719"/>
        <v>8</v>
      </c>
      <c r="I1632" s="128">
        <f t="shared" si="1720"/>
        <v>31</v>
      </c>
      <c r="J1632" s="123">
        <f t="shared" si="1721"/>
        <v>1.0022183756218868</v>
      </c>
      <c r="K1632" s="123">
        <v>1</v>
      </c>
      <c r="L1632" s="123">
        <f t="shared" si="1722"/>
        <v>1.00221837</v>
      </c>
      <c r="M1632" s="123">
        <f t="shared" si="1723"/>
        <v>347.38989122999999</v>
      </c>
      <c r="N1632" s="27">
        <f t="shared" si="1713"/>
        <v>0</v>
      </c>
      <c r="O1632" s="122">
        <f t="shared" si="1724"/>
        <v>0</v>
      </c>
      <c r="P1632" s="123">
        <f t="shared" si="1725"/>
        <v>0</v>
      </c>
      <c r="Q1632" s="122">
        <f t="shared" si="1712"/>
        <v>0.1956</v>
      </c>
      <c r="R1632" s="130">
        <f t="shared" si="1726"/>
        <v>1.003849285</v>
      </c>
      <c r="S1632" s="123">
        <f t="shared" si="1727"/>
        <v>1.33720269</v>
      </c>
      <c r="T1632" s="123">
        <f t="shared" si="1728"/>
        <v>0</v>
      </c>
      <c r="U1632" s="131" t="str">
        <f t="shared" si="1710"/>
        <v>J=</v>
      </c>
      <c r="V1632" s="140">
        <f t="shared" si="1729"/>
        <v>45527</v>
      </c>
      <c r="W1632" s="4"/>
      <c r="X1632" s="4"/>
      <c r="Y1632" s="4"/>
      <c r="AD1632" s="5"/>
      <c r="AI1632" s="10"/>
      <c r="AJ1632" s="10"/>
      <c r="AK1632" s="10"/>
      <c r="AL1632" s="10"/>
      <c r="AM1632" s="10"/>
      <c r="AN1632" s="10"/>
      <c r="AO1632" s="10"/>
      <c r="AP1632" s="10"/>
      <c r="AQ1632" s="10"/>
      <c r="AR1632" s="10"/>
      <c r="AS1632" s="10"/>
      <c r="AT1632" s="10"/>
      <c r="AU1632" s="10"/>
    </row>
    <row r="1633" spans="1:47" x14ac:dyDescent="0.2">
      <c r="A1633" s="125">
        <f t="shared" si="1711"/>
        <v>45597</v>
      </c>
      <c r="B1633" s="123">
        <f t="shared" si="1714"/>
        <v>348.99125871000001</v>
      </c>
      <c r="C1633" s="3">
        <f t="shared" si="1715"/>
        <v>346.62095770000002</v>
      </c>
      <c r="D1633" s="126">
        <f t="shared" si="1716"/>
        <v>1101.3889999999999</v>
      </c>
      <c r="E1633" s="175">
        <f>IF(DAY(A1632)=$A$7,VLOOKUP(A1632,[1]A!$A$15:$C$500,3),E1632)</f>
        <v>1110.8869999999999</v>
      </c>
      <c r="F1633" s="127">
        <f t="shared" si="1717"/>
        <v>45436</v>
      </c>
      <c r="G1633" s="122">
        <f t="shared" si="1718"/>
        <v>8.623656128761148E-3</v>
      </c>
      <c r="H1633" s="128">
        <f t="shared" si="1719"/>
        <v>9</v>
      </c>
      <c r="I1633" s="128">
        <f t="shared" si="1720"/>
        <v>31</v>
      </c>
      <c r="J1633" s="123">
        <f t="shared" si="1721"/>
        <v>1.0024960183721703</v>
      </c>
      <c r="K1633" s="123">
        <v>1</v>
      </c>
      <c r="L1633" s="123">
        <f t="shared" si="1722"/>
        <v>1.00249601</v>
      </c>
      <c r="M1633" s="123">
        <f t="shared" si="1723"/>
        <v>347.48612707000001</v>
      </c>
      <c r="N1633" s="27">
        <f t="shared" si="1713"/>
        <v>0</v>
      </c>
      <c r="O1633" s="122">
        <f t="shared" si="1724"/>
        <v>0</v>
      </c>
      <c r="P1633" s="123">
        <f t="shared" si="1725"/>
        <v>0</v>
      </c>
      <c r="Q1633" s="122">
        <f t="shared" si="1712"/>
        <v>0.1956</v>
      </c>
      <c r="R1633" s="130">
        <f t="shared" si="1726"/>
        <v>1.004331487</v>
      </c>
      <c r="S1633" s="123">
        <f t="shared" si="1727"/>
        <v>1.5051316400000001</v>
      </c>
      <c r="T1633" s="123">
        <f t="shared" si="1728"/>
        <v>0</v>
      </c>
      <c r="U1633" s="131" t="str">
        <f t="shared" si="1710"/>
        <v>J=</v>
      </c>
      <c r="V1633" s="140">
        <f t="shared" si="1729"/>
        <v>45527</v>
      </c>
      <c r="W1633" s="4"/>
      <c r="X1633" s="4"/>
      <c r="Y1633" s="4"/>
      <c r="AD1633" s="5"/>
      <c r="AI1633" s="10"/>
      <c r="AJ1633" s="10"/>
      <c r="AK1633" s="10"/>
      <c r="AL1633" s="10"/>
      <c r="AM1633" s="10"/>
      <c r="AN1633" s="10"/>
      <c r="AO1633" s="10"/>
      <c r="AP1633" s="10"/>
      <c r="AQ1633" s="10"/>
      <c r="AR1633" s="10"/>
      <c r="AS1633" s="10"/>
      <c r="AT1633" s="10"/>
      <c r="AU1633" s="10"/>
    </row>
    <row r="1634" spans="1:47" x14ac:dyDescent="0.2">
      <c r="A1634" s="125">
        <f t="shared" si="1711"/>
        <v>45598</v>
      </c>
      <c r="B1634" s="123">
        <f t="shared" si="1714"/>
        <v>349.25562446000004</v>
      </c>
      <c r="C1634" s="3">
        <f t="shared" si="1715"/>
        <v>346.62095770000002</v>
      </c>
      <c r="D1634" s="126">
        <f t="shared" si="1716"/>
        <v>1101.3889999999999</v>
      </c>
      <c r="E1634" s="175">
        <f>IF(DAY(A1633)=$A$7,VLOOKUP(A1633,[1]A!$A$15:$C$500,3),E1633)</f>
        <v>1110.8869999999999</v>
      </c>
      <c r="F1634" s="127">
        <f t="shared" si="1717"/>
        <v>45436</v>
      </c>
      <c r="G1634" s="122">
        <f t="shared" si="1718"/>
        <v>8.623656128761148E-3</v>
      </c>
      <c r="H1634" s="128">
        <f t="shared" si="1719"/>
        <v>10</v>
      </c>
      <c r="I1634" s="128">
        <f t="shared" si="1720"/>
        <v>31</v>
      </c>
      <c r="J1634" s="123">
        <f t="shared" si="1721"/>
        <v>1.0027737380373245</v>
      </c>
      <c r="K1634" s="123">
        <v>1</v>
      </c>
      <c r="L1634" s="123">
        <f t="shared" si="1722"/>
        <v>1.0027737299999999</v>
      </c>
      <c r="M1634" s="123">
        <f t="shared" si="1723"/>
        <v>347.58239064000003</v>
      </c>
      <c r="N1634" s="27">
        <f t="shared" si="1713"/>
        <v>0</v>
      </c>
      <c r="O1634" s="122">
        <f t="shared" si="1724"/>
        <v>0</v>
      </c>
      <c r="P1634" s="123">
        <f t="shared" si="1725"/>
        <v>0</v>
      </c>
      <c r="Q1634" s="122">
        <f t="shared" si="1712"/>
        <v>0.1956</v>
      </c>
      <c r="R1634" s="130">
        <f t="shared" si="1726"/>
        <v>1.0048139199999999</v>
      </c>
      <c r="S1634" s="123">
        <f t="shared" si="1727"/>
        <v>1.6732338200000001</v>
      </c>
      <c r="T1634" s="123">
        <f t="shared" si="1728"/>
        <v>0</v>
      </c>
      <c r="U1634" s="131" t="str">
        <f t="shared" si="1710"/>
        <v>J=</v>
      </c>
      <c r="V1634" s="140">
        <f t="shared" si="1729"/>
        <v>45527</v>
      </c>
      <c r="W1634" s="4"/>
      <c r="X1634" s="4"/>
      <c r="Y1634" s="4"/>
      <c r="AD1634" s="5"/>
      <c r="AI1634" s="10"/>
      <c r="AJ1634" s="10"/>
      <c r="AK1634" s="10"/>
      <c r="AL1634" s="10"/>
      <c r="AM1634" s="10"/>
      <c r="AN1634" s="10"/>
      <c r="AO1634" s="10"/>
      <c r="AP1634" s="10"/>
      <c r="AQ1634" s="10"/>
      <c r="AR1634" s="10"/>
      <c r="AS1634" s="10"/>
      <c r="AT1634" s="10"/>
      <c r="AU1634" s="10"/>
    </row>
    <row r="1635" spans="1:47" x14ac:dyDescent="0.2">
      <c r="A1635" s="125">
        <f t="shared" si="1711"/>
        <v>45599</v>
      </c>
      <c r="B1635" s="123">
        <f t="shared" si="1714"/>
        <v>349.52019129000001</v>
      </c>
      <c r="C1635" s="3">
        <f t="shared" si="1715"/>
        <v>346.62095770000002</v>
      </c>
      <c r="D1635" s="126">
        <f t="shared" si="1716"/>
        <v>1101.3889999999999</v>
      </c>
      <c r="E1635" s="175">
        <f>IF(DAY(A1634)=$A$7,VLOOKUP(A1634,[1]A!$A$15:$C$500,3),E1634)</f>
        <v>1110.8869999999999</v>
      </c>
      <c r="F1635" s="127">
        <f t="shared" si="1717"/>
        <v>45436</v>
      </c>
      <c r="G1635" s="122">
        <f t="shared" si="1718"/>
        <v>8.623656128761148E-3</v>
      </c>
      <c r="H1635" s="128">
        <f t="shared" si="1719"/>
        <v>11</v>
      </c>
      <c r="I1635" s="128">
        <f t="shared" si="1720"/>
        <v>31</v>
      </c>
      <c r="J1635" s="123">
        <f t="shared" si="1721"/>
        <v>1.0030515346386573</v>
      </c>
      <c r="K1635" s="123">
        <v>1</v>
      </c>
      <c r="L1635" s="123">
        <f t="shared" si="1722"/>
        <v>1.00305153</v>
      </c>
      <c r="M1635" s="123">
        <f t="shared" si="1723"/>
        <v>347.67868195</v>
      </c>
      <c r="N1635" s="27">
        <f t="shared" si="1713"/>
        <v>0</v>
      </c>
      <c r="O1635" s="122">
        <f t="shared" si="1724"/>
        <v>0</v>
      </c>
      <c r="P1635" s="123">
        <f t="shared" si="1725"/>
        <v>0</v>
      </c>
      <c r="Q1635" s="122">
        <f t="shared" si="1712"/>
        <v>0.1956</v>
      </c>
      <c r="R1635" s="130">
        <f t="shared" si="1726"/>
        <v>1.0052965840000001</v>
      </c>
      <c r="S1635" s="123">
        <f t="shared" si="1727"/>
        <v>1.84150934</v>
      </c>
      <c r="T1635" s="123">
        <f t="shared" si="1728"/>
        <v>0</v>
      </c>
      <c r="U1635" s="131" t="str">
        <f t="shared" si="1710"/>
        <v>J=</v>
      </c>
      <c r="V1635" s="140">
        <f t="shared" si="1729"/>
        <v>45527</v>
      </c>
      <c r="W1635" s="4"/>
      <c r="X1635" s="4"/>
      <c r="Y1635" s="4"/>
      <c r="AD1635" s="5"/>
      <c r="AI1635" s="10"/>
      <c r="AJ1635" s="10"/>
      <c r="AK1635" s="10"/>
      <c r="AL1635" s="10"/>
      <c r="AM1635" s="10"/>
      <c r="AN1635" s="10"/>
      <c r="AO1635" s="10"/>
      <c r="AP1635" s="10"/>
      <c r="AQ1635" s="10"/>
      <c r="AR1635" s="10"/>
      <c r="AS1635" s="10"/>
      <c r="AT1635" s="10"/>
      <c r="AU1635" s="10"/>
    </row>
    <row r="1636" spans="1:47" x14ac:dyDescent="0.2">
      <c r="A1636" s="125">
        <f t="shared" si="1711"/>
        <v>45600</v>
      </c>
      <c r="B1636" s="123">
        <f t="shared" si="1714"/>
        <v>349.78495649999996</v>
      </c>
      <c r="C1636" s="3">
        <f t="shared" si="1715"/>
        <v>346.62095770000002</v>
      </c>
      <c r="D1636" s="126">
        <f t="shared" si="1716"/>
        <v>1101.3889999999999</v>
      </c>
      <c r="E1636" s="175">
        <f>IF(DAY(A1635)=$A$7,VLOOKUP(A1635,[1]A!$A$15:$C$500,3),E1635)</f>
        <v>1110.8869999999999</v>
      </c>
      <c r="F1636" s="127">
        <f t="shared" si="1717"/>
        <v>45436</v>
      </c>
      <c r="G1636" s="122">
        <f t="shared" si="1718"/>
        <v>8.623656128761148E-3</v>
      </c>
      <c r="H1636" s="128">
        <f t="shared" si="1719"/>
        <v>12</v>
      </c>
      <c r="I1636" s="128">
        <f t="shared" si="1720"/>
        <v>31</v>
      </c>
      <c r="J1636" s="123">
        <f t="shared" si="1721"/>
        <v>1.0033294081974815</v>
      </c>
      <c r="K1636" s="123">
        <v>1</v>
      </c>
      <c r="L1636" s="123">
        <f t="shared" si="1722"/>
        <v>1.0033293999999999</v>
      </c>
      <c r="M1636" s="123">
        <f t="shared" si="1723"/>
        <v>347.77499750999999</v>
      </c>
      <c r="N1636" s="27">
        <f t="shared" si="1713"/>
        <v>0</v>
      </c>
      <c r="O1636" s="122">
        <f t="shared" si="1724"/>
        <v>0</v>
      </c>
      <c r="P1636" s="123">
        <f t="shared" si="1725"/>
        <v>0</v>
      </c>
      <c r="Q1636" s="122">
        <f t="shared" si="1712"/>
        <v>0.1956</v>
      </c>
      <c r="R1636" s="130">
        <f t="shared" si="1726"/>
        <v>1.005779481</v>
      </c>
      <c r="S1636" s="123">
        <f t="shared" si="1727"/>
        <v>2.0099589899999999</v>
      </c>
      <c r="T1636" s="123">
        <f t="shared" si="1728"/>
        <v>0</v>
      </c>
      <c r="U1636" s="131" t="str">
        <f t="shared" si="1710"/>
        <v>J=</v>
      </c>
      <c r="V1636" s="140">
        <f t="shared" si="1729"/>
        <v>45527</v>
      </c>
      <c r="W1636" s="4"/>
      <c r="X1636" s="4"/>
      <c r="Y1636" s="4"/>
      <c r="AD1636" s="5"/>
      <c r="AI1636" s="10"/>
      <c r="AJ1636" s="10"/>
      <c r="AK1636" s="10"/>
      <c r="AL1636" s="10"/>
      <c r="AM1636" s="10"/>
      <c r="AN1636" s="10"/>
      <c r="AO1636" s="10"/>
      <c r="AP1636" s="10"/>
      <c r="AQ1636" s="10"/>
      <c r="AR1636" s="10"/>
      <c r="AS1636" s="10"/>
      <c r="AT1636" s="10"/>
      <c r="AU1636" s="10"/>
    </row>
    <row r="1637" spans="1:47" x14ac:dyDescent="0.2">
      <c r="A1637" s="125">
        <f t="shared" si="1711"/>
        <v>45601</v>
      </c>
      <c r="B1637" s="123">
        <f t="shared" si="1714"/>
        <v>350.04992298999997</v>
      </c>
      <c r="C1637" s="3">
        <f t="shared" si="1715"/>
        <v>346.62095770000002</v>
      </c>
      <c r="D1637" s="126">
        <f t="shared" si="1716"/>
        <v>1101.3889999999999</v>
      </c>
      <c r="E1637" s="175">
        <f>IF(DAY(A1636)=$A$7,VLOOKUP(A1636,[1]A!$A$15:$C$500,3),E1636)</f>
        <v>1110.8869999999999</v>
      </c>
      <c r="F1637" s="127">
        <f t="shared" si="1717"/>
        <v>45436</v>
      </c>
      <c r="G1637" s="122">
        <f t="shared" si="1718"/>
        <v>8.623656128761148E-3</v>
      </c>
      <c r="H1637" s="128">
        <f t="shared" si="1719"/>
        <v>13</v>
      </c>
      <c r="I1637" s="128">
        <f t="shared" si="1720"/>
        <v>31</v>
      </c>
      <c r="J1637" s="123">
        <f t="shared" si="1721"/>
        <v>1.0036073587351171</v>
      </c>
      <c r="K1637" s="123">
        <v>1</v>
      </c>
      <c r="L1637" s="123">
        <f t="shared" si="1722"/>
        <v>1.00360735</v>
      </c>
      <c r="M1637" s="123">
        <f t="shared" si="1723"/>
        <v>347.87134080999999</v>
      </c>
      <c r="N1637" s="27">
        <f t="shared" si="1713"/>
        <v>0</v>
      </c>
      <c r="O1637" s="122">
        <f t="shared" si="1724"/>
        <v>0</v>
      </c>
      <c r="P1637" s="123">
        <f t="shared" si="1725"/>
        <v>0</v>
      </c>
      <c r="Q1637" s="122">
        <f t="shared" si="1712"/>
        <v>0.1956</v>
      </c>
      <c r="R1637" s="130">
        <f t="shared" si="1726"/>
        <v>1.006262609</v>
      </c>
      <c r="S1637" s="123">
        <f t="shared" si="1727"/>
        <v>2.1785821799999998</v>
      </c>
      <c r="T1637" s="123">
        <f t="shared" si="1728"/>
        <v>0</v>
      </c>
      <c r="U1637" s="131" t="str">
        <f t="shared" si="1710"/>
        <v>J=</v>
      </c>
      <c r="V1637" s="140">
        <f t="shared" si="1729"/>
        <v>45527</v>
      </c>
      <c r="W1637" s="4"/>
      <c r="X1637" s="4"/>
      <c r="Y1637" s="4"/>
      <c r="AD1637" s="5"/>
      <c r="AI1637" s="10"/>
      <c r="AJ1637" s="10"/>
      <c r="AK1637" s="10"/>
      <c r="AL1637" s="10"/>
      <c r="AM1637" s="10"/>
      <c r="AN1637" s="10"/>
      <c r="AO1637" s="10"/>
      <c r="AP1637" s="10"/>
      <c r="AQ1637" s="10"/>
      <c r="AR1637" s="10"/>
      <c r="AS1637" s="10"/>
      <c r="AT1637" s="10"/>
      <c r="AU1637" s="10"/>
    </row>
    <row r="1638" spans="1:47" x14ac:dyDescent="0.2">
      <c r="A1638" s="125">
        <f t="shared" si="1711"/>
        <v>45602</v>
      </c>
      <c r="B1638" s="123">
        <f t="shared" si="1714"/>
        <v>350.31509156999999</v>
      </c>
      <c r="C1638" s="3">
        <f t="shared" si="1715"/>
        <v>346.62095770000002</v>
      </c>
      <c r="D1638" s="126">
        <f t="shared" si="1716"/>
        <v>1101.3889999999999</v>
      </c>
      <c r="E1638" s="175">
        <f>IF(DAY(A1637)=$A$7,VLOOKUP(A1637,[1]A!$A$15:$C$500,3),E1637)</f>
        <v>1110.8869999999999</v>
      </c>
      <c r="F1638" s="127">
        <f t="shared" si="1717"/>
        <v>45436</v>
      </c>
      <c r="G1638" s="122">
        <f t="shared" si="1718"/>
        <v>8.623656128761148E-3</v>
      </c>
      <c r="H1638" s="128">
        <f t="shared" si="1719"/>
        <v>14</v>
      </c>
      <c r="I1638" s="128">
        <f t="shared" si="1720"/>
        <v>31</v>
      </c>
      <c r="J1638" s="123">
        <f t="shared" si="1721"/>
        <v>1.0038853862728891</v>
      </c>
      <c r="K1638" s="123">
        <v>1</v>
      </c>
      <c r="L1638" s="123">
        <f t="shared" si="1722"/>
        <v>1.00388538</v>
      </c>
      <c r="M1638" s="123">
        <f t="shared" si="1723"/>
        <v>347.96771182999998</v>
      </c>
      <c r="N1638" s="27">
        <f t="shared" si="1713"/>
        <v>0</v>
      </c>
      <c r="O1638" s="122">
        <f t="shared" si="1724"/>
        <v>0</v>
      </c>
      <c r="P1638" s="123">
        <f t="shared" si="1725"/>
        <v>0</v>
      </c>
      <c r="Q1638" s="122">
        <f t="shared" si="1712"/>
        <v>0.1956</v>
      </c>
      <c r="R1638" s="130">
        <f t="shared" si="1726"/>
        <v>1.0067459700000001</v>
      </c>
      <c r="S1638" s="123">
        <f t="shared" si="1727"/>
        <v>2.34737974</v>
      </c>
      <c r="T1638" s="123">
        <f t="shared" si="1728"/>
        <v>0</v>
      </c>
      <c r="U1638" s="131" t="str">
        <f t="shared" si="1710"/>
        <v>J=</v>
      </c>
      <c r="V1638" s="140">
        <f t="shared" si="1729"/>
        <v>45527</v>
      </c>
      <c r="W1638" s="4"/>
      <c r="X1638" s="4"/>
      <c r="Y1638" s="4"/>
      <c r="AD1638" s="5"/>
      <c r="AI1638" s="10"/>
      <c r="AJ1638" s="10"/>
      <c r="AK1638" s="10"/>
      <c r="AL1638" s="10"/>
      <c r="AM1638" s="10"/>
      <c r="AN1638" s="10"/>
      <c r="AO1638" s="10"/>
      <c r="AP1638" s="10"/>
      <c r="AQ1638" s="10"/>
      <c r="AR1638" s="10"/>
      <c r="AS1638" s="10"/>
      <c r="AT1638" s="10"/>
      <c r="AU1638" s="10"/>
    </row>
    <row r="1639" spans="1:47" x14ac:dyDescent="0.2">
      <c r="A1639" s="125">
        <f t="shared" si="1711"/>
        <v>45603</v>
      </c>
      <c r="B1639" s="123">
        <f t="shared" si="1714"/>
        <v>350.58046200000001</v>
      </c>
      <c r="C1639" s="3">
        <f t="shared" si="1715"/>
        <v>346.62095770000002</v>
      </c>
      <c r="D1639" s="126">
        <f t="shared" si="1716"/>
        <v>1101.3889999999999</v>
      </c>
      <c r="E1639" s="175">
        <f>IF(DAY(A1638)=$A$7,VLOOKUP(A1638,[1]A!$A$15:$C$500,3),E1638)</f>
        <v>1110.8869999999999</v>
      </c>
      <c r="F1639" s="127">
        <f t="shared" si="1717"/>
        <v>45436</v>
      </c>
      <c r="G1639" s="122">
        <f t="shared" si="1718"/>
        <v>8.623656128761148E-3</v>
      </c>
      <c r="H1639" s="128">
        <f t="shared" si="1719"/>
        <v>15</v>
      </c>
      <c r="I1639" s="128">
        <f t="shared" si="1720"/>
        <v>31</v>
      </c>
      <c r="J1639" s="123">
        <f t="shared" si="1721"/>
        <v>1.0041634908321289</v>
      </c>
      <c r="K1639" s="123">
        <v>1</v>
      </c>
      <c r="L1639" s="123">
        <f t="shared" si="1722"/>
        <v>1.00416349</v>
      </c>
      <c r="M1639" s="123">
        <f t="shared" si="1723"/>
        <v>348.06411058999998</v>
      </c>
      <c r="N1639" s="27">
        <f t="shared" si="1713"/>
        <v>0</v>
      </c>
      <c r="O1639" s="122">
        <f t="shared" si="1724"/>
        <v>0</v>
      </c>
      <c r="P1639" s="123">
        <f t="shared" si="1725"/>
        <v>0</v>
      </c>
      <c r="Q1639" s="122">
        <f t="shared" si="1712"/>
        <v>0.1956</v>
      </c>
      <c r="R1639" s="130">
        <f t="shared" si="1726"/>
        <v>1.0072295630000001</v>
      </c>
      <c r="S1639" s="123">
        <f t="shared" si="1727"/>
        <v>2.51635141</v>
      </c>
      <c r="T1639" s="123">
        <f t="shared" si="1728"/>
        <v>0</v>
      </c>
      <c r="U1639" s="131" t="str">
        <f t="shared" si="1710"/>
        <v>J=</v>
      </c>
      <c r="V1639" s="140">
        <f t="shared" si="1729"/>
        <v>45527</v>
      </c>
      <c r="W1639" s="4"/>
      <c r="X1639" s="4"/>
      <c r="Y1639" s="4"/>
      <c r="AD1639" s="5"/>
      <c r="AI1639" s="10"/>
      <c r="AJ1639" s="10"/>
      <c r="AK1639" s="10"/>
      <c r="AL1639" s="10"/>
      <c r="AM1639" s="10"/>
      <c r="AN1639" s="10"/>
      <c r="AO1639" s="10"/>
      <c r="AP1639" s="10"/>
      <c r="AQ1639" s="10"/>
      <c r="AR1639" s="10"/>
      <c r="AS1639" s="10"/>
      <c r="AT1639" s="10"/>
      <c r="AU1639" s="10"/>
    </row>
    <row r="1640" spans="1:47" x14ac:dyDescent="0.2">
      <c r="A1640" s="125">
        <f t="shared" si="1711"/>
        <v>45604</v>
      </c>
      <c r="B1640" s="123">
        <f t="shared" si="1714"/>
        <v>350.84603088</v>
      </c>
      <c r="C1640" s="3">
        <f t="shared" si="1715"/>
        <v>346.62095770000002</v>
      </c>
      <c r="D1640" s="126">
        <f t="shared" si="1716"/>
        <v>1101.3889999999999</v>
      </c>
      <c r="E1640" s="175">
        <f>IF(DAY(A1639)=$A$7,VLOOKUP(A1639,[1]A!$A$15:$C$500,3),E1639)</f>
        <v>1110.8869999999999</v>
      </c>
      <c r="F1640" s="127">
        <f t="shared" si="1717"/>
        <v>45436</v>
      </c>
      <c r="G1640" s="122">
        <f t="shared" si="1718"/>
        <v>8.623656128761148E-3</v>
      </c>
      <c r="H1640" s="128">
        <f t="shared" si="1719"/>
        <v>16</v>
      </c>
      <c r="I1640" s="128">
        <f t="shared" si="1720"/>
        <v>31</v>
      </c>
      <c r="J1640" s="123">
        <f t="shared" si="1721"/>
        <v>1.0044416724341734</v>
      </c>
      <c r="K1640" s="123">
        <v>1</v>
      </c>
      <c r="L1640" s="123">
        <f t="shared" si="1722"/>
        <v>1.0044416700000001</v>
      </c>
      <c r="M1640" s="123">
        <f t="shared" si="1723"/>
        <v>348.16053360000001</v>
      </c>
      <c r="N1640" s="27">
        <f t="shared" si="1713"/>
        <v>0</v>
      </c>
      <c r="O1640" s="122">
        <f t="shared" si="1724"/>
        <v>0</v>
      </c>
      <c r="P1640" s="123">
        <f t="shared" si="1725"/>
        <v>0</v>
      </c>
      <c r="Q1640" s="122">
        <f t="shared" si="1712"/>
        <v>0.1956</v>
      </c>
      <c r="R1640" s="130">
        <f t="shared" si="1726"/>
        <v>1.007713388</v>
      </c>
      <c r="S1640" s="123">
        <f t="shared" si="1727"/>
        <v>2.6854972799999999</v>
      </c>
      <c r="T1640" s="123">
        <f t="shared" si="1728"/>
        <v>0</v>
      </c>
      <c r="U1640" s="131" t="str">
        <f t="shared" si="1710"/>
        <v>J=</v>
      </c>
      <c r="V1640" s="140">
        <f t="shared" si="1729"/>
        <v>45527</v>
      </c>
      <c r="W1640" s="4"/>
      <c r="X1640" s="4"/>
      <c r="Y1640" s="4"/>
      <c r="AD1640" s="5"/>
      <c r="AI1640" s="10"/>
      <c r="AJ1640" s="10"/>
      <c r="AK1640" s="10"/>
      <c r="AL1640" s="10"/>
      <c r="AM1640" s="10"/>
      <c r="AN1640" s="10"/>
      <c r="AO1640" s="10"/>
      <c r="AP1640" s="10"/>
      <c r="AQ1640" s="10"/>
      <c r="AR1640" s="10"/>
      <c r="AS1640" s="10"/>
      <c r="AT1640" s="10"/>
      <c r="AU1640" s="10"/>
    </row>
    <row r="1641" spans="1:47" x14ac:dyDescent="0.2">
      <c r="A1641" s="125">
        <f t="shared" si="1711"/>
        <v>45605</v>
      </c>
      <c r="B1641" s="123">
        <f t="shared" si="1714"/>
        <v>351.11180181999998</v>
      </c>
      <c r="C1641" s="3">
        <f t="shared" si="1715"/>
        <v>346.62095770000002</v>
      </c>
      <c r="D1641" s="126">
        <f t="shared" si="1716"/>
        <v>1101.3889999999999</v>
      </c>
      <c r="E1641" s="175">
        <f>IF(DAY(A1640)=$A$7,VLOOKUP(A1640,[1]A!$A$15:$C$500,3),E1640)</f>
        <v>1110.8869999999999</v>
      </c>
      <c r="F1641" s="127">
        <f t="shared" si="1717"/>
        <v>45436</v>
      </c>
      <c r="G1641" s="122">
        <f t="shared" si="1718"/>
        <v>8.623656128761148E-3</v>
      </c>
      <c r="H1641" s="128">
        <f t="shared" si="1719"/>
        <v>17</v>
      </c>
      <c r="I1641" s="128">
        <f t="shared" si="1720"/>
        <v>31</v>
      </c>
      <c r="J1641" s="123">
        <f t="shared" si="1721"/>
        <v>1.0047199311003656</v>
      </c>
      <c r="K1641" s="123">
        <v>1</v>
      </c>
      <c r="L1641" s="123">
        <f t="shared" si="1722"/>
        <v>1.00471993</v>
      </c>
      <c r="M1641" s="123">
        <f t="shared" si="1723"/>
        <v>348.25698434999998</v>
      </c>
      <c r="N1641" s="27">
        <f t="shared" si="1713"/>
        <v>0</v>
      </c>
      <c r="O1641" s="122">
        <f t="shared" si="1724"/>
        <v>0</v>
      </c>
      <c r="P1641" s="123">
        <f t="shared" si="1725"/>
        <v>0</v>
      </c>
      <c r="Q1641" s="122">
        <f t="shared" si="1712"/>
        <v>0.1956</v>
      </c>
      <c r="R1641" s="130">
        <f t="shared" si="1726"/>
        <v>1.008197445</v>
      </c>
      <c r="S1641" s="123">
        <f t="shared" si="1727"/>
        <v>2.85481747</v>
      </c>
      <c r="T1641" s="123">
        <f t="shared" si="1728"/>
        <v>0</v>
      </c>
      <c r="U1641" s="131" t="str">
        <f t="shared" si="1710"/>
        <v>J=</v>
      </c>
      <c r="V1641" s="140">
        <f t="shared" si="1729"/>
        <v>45527</v>
      </c>
      <c r="W1641" s="4"/>
      <c r="X1641" s="4"/>
      <c r="Y1641" s="4"/>
      <c r="AD1641" s="5"/>
      <c r="AI1641" s="10"/>
      <c r="AJ1641" s="10"/>
      <c r="AK1641" s="10"/>
      <c r="AL1641" s="10"/>
      <c r="AM1641" s="10"/>
      <c r="AN1641" s="10"/>
      <c r="AO1641" s="10"/>
      <c r="AP1641" s="10"/>
      <c r="AQ1641" s="10"/>
      <c r="AR1641" s="10"/>
      <c r="AS1641" s="10"/>
      <c r="AT1641" s="10"/>
      <c r="AU1641" s="10"/>
    </row>
    <row r="1642" spans="1:47" x14ac:dyDescent="0.2">
      <c r="A1642" s="125">
        <f t="shared" si="1711"/>
        <v>45606</v>
      </c>
      <c r="B1642" s="123">
        <f t="shared" si="1714"/>
        <v>351.37777177999999</v>
      </c>
      <c r="C1642" s="3">
        <f t="shared" si="1715"/>
        <v>346.62095770000002</v>
      </c>
      <c r="D1642" s="126">
        <f t="shared" si="1716"/>
        <v>1101.3889999999999</v>
      </c>
      <c r="E1642" s="175">
        <f>IF(DAY(A1641)=$A$7,VLOOKUP(A1641,[1]A!$A$15:$C$500,3),E1641)</f>
        <v>1110.8869999999999</v>
      </c>
      <c r="F1642" s="127">
        <f t="shared" si="1717"/>
        <v>45436</v>
      </c>
      <c r="G1642" s="122">
        <f t="shared" si="1718"/>
        <v>8.623656128761148E-3</v>
      </c>
      <c r="H1642" s="128">
        <f t="shared" si="1719"/>
        <v>18</v>
      </c>
      <c r="I1642" s="128">
        <f t="shared" si="1720"/>
        <v>31</v>
      </c>
      <c r="J1642" s="123">
        <f t="shared" si="1721"/>
        <v>1.004998266852055</v>
      </c>
      <c r="K1642" s="123">
        <v>1</v>
      </c>
      <c r="L1642" s="123">
        <f t="shared" si="1722"/>
        <v>1.00499826</v>
      </c>
      <c r="M1642" s="123">
        <f t="shared" si="1723"/>
        <v>348.35345935999999</v>
      </c>
      <c r="N1642" s="27">
        <f t="shared" si="1713"/>
        <v>0</v>
      </c>
      <c r="O1642" s="122">
        <f t="shared" si="1724"/>
        <v>0</v>
      </c>
      <c r="P1642" s="123">
        <f t="shared" si="1725"/>
        <v>0</v>
      </c>
      <c r="Q1642" s="122">
        <f t="shared" si="1712"/>
        <v>0.1956</v>
      </c>
      <c r="R1642" s="130">
        <f t="shared" si="1726"/>
        <v>1.0086817349999999</v>
      </c>
      <c r="S1642" s="123">
        <f t="shared" si="1727"/>
        <v>3.0243124199999998</v>
      </c>
      <c r="T1642" s="123">
        <f t="shared" si="1728"/>
        <v>0</v>
      </c>
      <c r="U1642" s="131" t="str">
        <f t="shared" si="1710"/>
        <v>J=</v>
      </c>
      <c r="V1642" s="140">
        <f t="shared" si="1729"/>
        <v>45527</v>
      </c>
      <c r="W1642" s="4"/>
      <c r="X1642" s="4"/>
      <c r="Y1642" s="4"/>
      <c r="AD1642" s="5"/>
      <c r="AI1642" s="10"/>
      <c r="AJ1642" s="10"/>
      <c r="AK1642" s="10"/>
      <c r="AL1642" s="10"/>
      <c r="AM1642" s="10"/>
      <c r="AN1642" s="10"/>
      <c r="AO1642" s="10"/>
      <c r="AP1642" s="10"/>
      <c r="AQ1642" s="10"/>
      <c r="AR1642" s="10"/>
      <c r="AS1642" s="10"/>
      <c r="AT1642" s="10"/>
      <c r="AU1642" s="10"/>
    </row>
    <row r="1643" spans="1:47" x14ac:dyDescent="0.2">
      <c r="A1643" s="125">
        <f t="shared" si="1711"/>
        <v>45607</v>
      </c>
      <c r="B1643" s="123">
        <f t="shared" si="1714"/>
        <v>351.64394434999997</v>
      </c>
      <c r="C1643" s="3">
        <f t="shared" si="1715"/>
        <v>346.62095770000002</v>
      </c>
      <c r="D1643" s="126">
        <f t="shared" si="1716"/>
        <v>1101.3889999999999</v>
      </c>
      <c r="E1643" s="175">
        <f>IF(DAY(A1642)=$A$7,VLOOKUP(A1642,[1]A!$A$15:$C$500,3),E1642)</f>
        <v>1110.8869999999999</v>
      </c>
      <c r="F1643" s="127">
        <f t="shared" si="1717"/>
        <v>45436</v>
      </c>
      <c r="G1643" s="122">
        <f t="shared" si="1718"/>
        <v>8.623656128761148E-3</v>
      </c>
      <c r="H1643" s="128">
        <f t="shared" si="1719"/>
        <v>19</v>
      </c>
      <c r="I1643" s="128">
        <f t="shared" si="1720"/>
        <v>31</v>
      </c>
      <c r="J1643" s="123">
        <f t="shared" si="1721"/>
        <v>1.0052766797105956</v>
      </c>
      <c r="K1643" s="123">
        <v>1</v>
      </c>
      <c r="L1643" s="123">
        <f t="shared" si="1722"/>
        <v>1.00527667</v>
      </c>
      <c r="M1643" s="123">
        <f t="shared" si="1723"/>
        <v>348.44996209999999</v>
      </c>
      <c r="N1643" s="27">
        <f t="shared" si="1713"/>
        <v>0</v>
      </c>
      <c r="O1643" s="122">
        <f t="shared" si="1724"/>
        <v>0</v>
      </c>
      <c r="P1643" s="123">
        <f t="shared" si="1725"/>
        <v>0</v>
      </c>
      <c r="Q1643" s="122">
        <f t="shared" si="1712"/>
        <v>0.1956</v>
      </c>
      <c r="R1643" s="130">
        <f t="shared" si="1726"/>
        <v>1.009166258</v>
      </c>
      <c r="S1643" s="123">
        <f t="shared" si="1727"/>
        <v>3.1939822499999999</v>
      </c>
      <c r="T1643" s="123">
        <f t="shared" si="1728"/>
        <v>0</v>
      </c>
      <c r="U1643" s="131" t="str">
        <f t="shared" si="1710"/>
        <v>J=</v>
      </c>
      <c r="V1643" s="140">
        <f t="shared" si="1729"/>
        <v>45527</v>
      </c>
      <c r="W1643" s="4"/>
      <c r="X1643" s="4"/>
      <c r="Y1643" s="4"/>
      <c r="AD1643" s="5"/>
      <c r="AI1643" s="10"/>
      <c r="AJ1643" s="10"/>
      <c r="AK1643" s="10"/>
      <c r="AL1643" s="10"/>
      <c r="AM1643" s="10"/>
      <c r="AN1643" s="10"/>
      <c r="AO1643" s="10"/>
      <c r="AP1643" s="10"/>
      <c r="AQ1643" s="10"/>
      <c r="AR1643" s="10"/>
      <c r="AS1643" s="10"/>
      <c r="AT1643" s="10"/>
      <c r="AU1643" s="10"/>
    </row>
    <row r="1644" spans="1:47" x14ac:dyDescent="0.2">
      <c r="A1644" s="125">
        <f t="shared" si="1711"/>
        <v>45608</v>
      </c>
      <c r="B1644" s="123">
        <f t="shared" si="1714"/>
        <v>351.91031930000003</v>
      </c>
      <c r="C1644" s="3">
        <f t="shared" si="1715"/>
        <v>346.62095770000002</v>
      </c>
      <c r="D1644" s="126">
        <f t="shared" si="1716"/>
        <v>1101.3889999999999</v>
      </c>
      <c r="E1644" s="175">
        <f>IF(DAY(A1643)=$A$7,VLOOKUP(A1643,[1]A!$A$15:$C$500,3),E1643)</f>
        <v>1110.8869999999999</v>
      </c>
      <c r="F1644" s="127">
        <f t="shared" si="1717"/>
        <v>45436</v>
      </c>
      <c r="G1644" s="122">
        <f t="shared" si="1718"/>
        <v>8.623656128761148E-3</v>
      </c>
      <c r="H1644" s="128">
        <f t="shared" si="1719"/>
        <v>20</v>
      </c>
      <c r="I1644" s="128">
        <f t="shared" si="1720"/>
        <v>31</v>
      </c>
      <c r="J1644" s="123">
        <f t="shared" si="1721"/>
        <v>1.0055551696973488</v>
      </c>
      <c r="K1644" s="123">
        <v>1</v>
      </c>
      <c r="L1644" s="123">
        <f t="shared" si="1722"/>
        <v>1.0055551599999999</v>
      </c>
      <c r="M1644" s="123">
        <f t="shared" si="1723"/>
        <v>348.54649257</v>
      </c>
      <c r="N1644" s="27">
        <f t="shared" si="1713"/>
        <v>0</v>
      </c>
      <c r="O1644" s="122">
        <f t="shared" si="1724"/>
        <v>0</v>
      </c>
      <c r="P1644" s="123">
        <f t="shared" si="1725"/>
        <v>0</v>
      </c>
      <c r="Q1644" s="122">
        <f t="shared" si="1712"/>
        <v>0.1956</v>
      </c>
      <c r="R1644" s="130">
        <f t="shared" si="1726"/>
        <v>1.009651013</v>
      </c>
      <c r="S1644" s="123">
        <f t="shared" si="1727"/>
        <v>3.36382673</v>
      </c>
      <c r="T1644" s="123">
        <f t="shared" si="1728"/>
        <v>0</v>
      </c>
      <c r="U1644" s="131" t="str">
        <f t="shared" si="1710"/>
        <v>J=</v>
      </c>
      <c r="V1644" s="140">
        <f t="shared" si="1729"/>
        <v>45527</v>
      </c>
      <c r="W1644" s="4"/>
      <c r="X1644" s="4"/>
      <c r="Y1644" s="4"/>
      <c r="AD1644" s="5"/>
      <c r="AI1644" s="10"/>
      <c r="AJ1644" s="10"/>
      <c r="AK1644" s="10"/>
      <c r="AL1644" s="10"/>
      <c r="AM1644" s="10"/>
      <c r="AN1644" s="10"/>
      <c r="AO1644" s="10"/>
      <c r="AP1644" s="10"/>
      <c r="AQ1644" s="10"/>
      <c r="AR1644" s="10"/>
      <c r="AS1644" s="10"/>
      <c r="AT1644" s="10"/>
      <c r="AU1644" s="10"/>
    </row>
    <row r="1645" spans="1:47" x14ac:dyDescent="0.2">
      <c r="A1645" s="125">
        <f t="shared" si="1711"/>
        <v>45609</v>
      </c>
      <c r="B1645" s="123">
        <f t="shared" si="1714"/>
        <v>352.17689708</v>
      </c>
      <c r="C1645" s="3">
        <f t="shared" si="1715"/>
        <v>346.62095770000002</v>
      </c>
      <c r="D1645" s="126">
        <f t="shared" si="1716"/>
        <v>1101.3889999999999</v>
      </c>
      <c r="E1645" s="175">
        <f>IF(DAY(A1644)=$A$7,VLOOKUP(A1644,[1]A!$A$15:$C$500,3),E1644)</f>
        <v>1110.8869999999999</v>
      </c>
      <c r="F1645" s="127">
        <f t="shared" si="1717"/>
        <v>45436</v>
      </c>
      <c r="G1645" s="122">
        <f t="shared" si="1718"/>
        <v>8.623656128761148E-3</v>
      </c>
      <c r="H1645" s="128">
        <f t="shared" si="1719"/>
        <v>21</v>
      </c>
      <c r="I1645" s="128">
        <f t="shared" si="1720"/>
        <v>31</v>
      </c>
      <c r="J1645" s="123">
        <f t="shared" si="1721"/>
        <v>1.0058337368336812</v>
      </c>
      <c r="K1645" s="123">
        <v>1</v>
      </c>
      <c r="L1645" s="123">
        <f t="shared" si="1722"/>
        <v>1.00583373</v>
      </c>
      <c r="M1645" s="123">
        <f t="shared" si="1723"/>
        <v>348.64305077</v>
      </c>
      <c r="N1645" s="27">
        <f t="shared" si="1713"/>
        <v>0</v>
      </c>
      <c r="O1645" s="122">
        <f t="shared" si="1724"/>
        <v>0</v>
      </c>
      <c r="P1645" s="123">
        <f t="shared" si="1725"/>
        <v>0</v>
      </c>
      <c r="Q1645" s="122">
        <f t="shared" si="1712"/>
        <v>0.1956</v>
      </c>
      <c r="R1645" s="130">
        <f t="shared" si="1726"/>
        <v>1.010136001</v>
      </c>
      <c r="S1645" s="123">
        <f t="shared" si="1727"/>
        <v>3.5338463099999999</v>
      </c>
      <c r="T1645" s="123">
        <f t="shared" si="1728"/>
        <v>0</v>
      </c>
      <c r="U1645" s="131" t="str">
        <f t="shared" si="1710"/>
        <v>J=</v>
      </c>
      <c r="V1645" s="140">
        <f t="shared" si="1729"/>
        <v>45527</v>
      </c>
      <c r="W1645" s="4"/>
      <c r="X1645" s="4"/>
      <c r="Y1645" s="4"/>
      <c r="AD1645" s="5"/>
      <c r="AI1645" s="10"/>
      <c r="AJ1645" s="10"/>
      <c r="AK1645" s="10"/>
      <c r="AL1645" s="10"/>
      <c r="AM1645" s="10"/>
      <c r="AN1645" s="10"/>
      <c r="AO1645" s="10"/>
      <c r="AP1645" s="10"/>
      <c r="AQ1645" s="10"/>
      <c r="AR1645" s="10"/>
      <c r="AS1645" s="10"/>
      <c r="AT1645" s="10"/>
      <c r="AU1645" s="10"/>
    </row>
    <row r="1646" spans="1:47" x14ac:dyDescent="0.2">
      <c r="A1646" s="125">
        <f t="shared" si="1711"/>
        <v>45610</v>
      </c>
      <c r="B1646" s="123">
        <f t="shared" si="1714"/>
        <v>352.44367779999999</v>
      </c>
      <c r="C1646" s="3">
        <f t="shared" si="1715"/>
        <v>346.62095770000002</v>
      </c>
      <c r="D1646" s="126">
        <f t="shared" si="1716"/>
        <v>1101.3889999999999</v>
      </c>
      <c r="E1646" s="175">
        <f>IF(DAY(A1645)=$A$7,VLOOKUP(A1645,[1]A!$A$15:$C$500,3),E1645)</f>
        <v>1110.8869999999999</v>
      </c>
      <c r="F1646" s="127">
        <f t="shared" si="1717"/>
        <v>45436</v>
      </c>
      <c r="G1646" s="122">
        <f t="shared" si="1718"/>
        <v>8.623656128761148E-3</v>
      </c>
      <c r="H1646" s="128">
        <f t="shared" si="1719"/>
        <v>22</v>
      </c>
      <c r="I1646" s="128">
        <f t="shared" si="1720"/>
        <v>31</v>
      </c>
      <c r="J1646" s="123">
        <f t="shared" si="1721"/>
        <v>1.0061123811409654</v>
      </c>
      <c r="K1646" s="123">
        <v>1</v>
      </c>
      <c r="L1646" s="123">
        <f t="shared" si="1722"/>
        <v>1.00611238</v>
      </c>
      <c r="M1646" s="123">
        <f t="shared" si="1723"/>
        <v>348.73963670000001</v>
      </c>
      <c r="N1646" s="27">
        <f t="shared" si="1713"/>
        <v>0</v>
      </c>
      <c r="O1646" s="122">
        <f t="shared" si="1724"/>
        <v>0</v>
      </c>
      <c r="P1646" s="123">
        <f t="shared" si="1725"/>
        <v>0</v>
      </c>
      <c r="Q1646" s="122">
        <f t="shared" si="1712"/>
        <v>0.1956</v>
      </c>
      <c r="R1646" s="130">
        <f t="shared" si="1726"/>
        <v>1.0106212219999999</v>
      </c>
      <c r="S1646" s="123">
        <f t="shared" si="1727"/>
        <v>3.7040411</v>
      </c>
      <c r="T1646" s="123">
        <f t="shared" si="1728"/>
        <v>0</v>
      </c>
      <c r="U1646" s="131" t="str">
        <f t="shared" si="1710"/>
        <v>J=</v>
      </c>
      <c r="V1646" s="140">
        <f t="shared" si="1729"/>
        <v>45527</v>
      </c>
      <c r="W1646" s="4"/>
      <c r="X1646" s="4"/>
      <c r="Y1646" s="4"/>
      <c r="AD1646" s="5"/>
      <c r="AI1646" s="10"/>
      <c r="AJ1646" s="10"/>
      <c r="AK1646" s="10"/>
      <c r="AL1646" s="10"/>
      <c r="AM1646" s="10"/>
      <c r="AN1646" s="10"/>
      <c r="AO1646" s="10"/>
      <c r="AP1646" s="10"/>
      <c r="AQ1646" s="10"/>
      <c r="AR1646" s="10"/>
      <c r="AS1646" s="10"/>
      <c r="AT1646" s="10"/>
      <c r="AU1646" s="10"/>
    </row>
    <row r="1647" spans="1:47" x14ac:dyDescent="0.2">
      <c r="A1647" s="125">
        <f t="shared" si="1711"/>
        <v>45611</v>
      </c>
      <c r="B1647" s="123">
        <f t="shared" si="1714"/>
        <v>352.71065806999997</v>
      </c>
      <c r="C1647" s="3">
        <f t="shared" si="1715"/>
        <v>346.62095770000002</v>
      </c>
      <c r="D1647" s="126">
        <f t="shared" si="1716"/>
        <v>1101.3889999999999</v>
      </c>
      <c r="E1647" s="175">
        <f>IF(DAY(A1646)=$A$7,VLOOKUP(A1646,[1]A!$A$15:$C$500,3),E1646)</f>
        <v>1110.8869999999999</v>
      </c>
      <c r="F1647" s="127">
        <f t="shared" si="1717"/>
        <v>45436</v>
      </c>
      <c r="G1647" s="122">
        <f t="shared" si="1718"/>
        <v>8.623656128761148E-3</v>
      </c>
      <c r="H1647" s="128">
        <f t="shared" si="1719"/>
        <v>23</v>
      </c>
      <c r="I1647" s="128">
        <f t="shared" si="1720"/>
        <v>31</v>
      </c>
      <c r="J1647" s="123">
        <f t="shared" si="1721"/>
        <v>1.0063911026405796</v>
      </c>
      <c r="K1647" s="123">
        <v>1</v>
      </c>
      <c r="L1647" s="123">
        <f t="shared" si="1722"/>
        <v>1.0063911000000001</v>
      </c>
      <c r="M1647" s="123">
        <f t="shared" si="1723"/>
        <v>348.83624689999999</v>
      </c>
      <c r="N1647" s="27">
        <f t="shared" si="1713"/>
        <v>0</v>
      </c>
      <c r="O1647" s="122">
        <f t="shared" si="1724"/>
        <v>0</v>
      </c>
      <c r="P1647" s="123">
        <f t="shared" si="1725"/>
        <v>0</v>
      </c>
      <c r="Q1647" s="122">
        <f t="shared" si="1712"/>
        <v>0.1956</v>
      </c>
      <c r="R1647" s="130">
        <f t="shared" si="1726"/>
        <v>1.011106676</v>
      </c>
      <c r="S1647" s="123">
        <f t="shared" si="1727"/>
        <v>3.8744111700000001</v>
      </c>
      <c r="T1647" s="123">
        <f t="shared" si="1728"/>
        <v>0</v>
      </c>
      <c r="U1647" s="131" t="str">
        <f t="shared" si="1710"/>
        <v>J=</v>
      </c>
      <c r="V1647" s="140">
        <f t="shared" si="1729"/>
        <v>45527</v>
      </c>
      <c r="W1647" s="4"/>
      <c r="X1647" s="4"/>
      <c r="Y1647" s="4"/>
      <c r="AD1647" s="5"/>
      <c r="AI1647" s="10"/>
      <c r="AJ1647" s="10"/>
      <c r="AK1647" s="10"/>
      <c r="AL1647" s="10"/>
      <c r="AM1647" s="10"/>
      <c r="AN1647" s="10"/>
      <c r="AO1647" s="10"/>
      <c r="AP1647" s="10"/>
      <c r="AQ1647" s="10"/>
      <c r="AR1647" s="10"/>
      <c r="AS1647" s="10"/>
      <c r="AT1647" s="10"/>
      <c r="AU1647" s="10"/>
    </row>
    <row r="1648" spans="1:47" x14ac:dyDescent="0.2">
      <c r="A1648" s="125">
        <f t="shared" si="1711"/>
        <v>45612</v>
      </c>
      <c r="B1648" s="123">
        <f t="shared" si="1714"/>
        <v>352.97784183000005</v>
      </c>
      <c r="C1648" s="3">
        <f t="shared" si="1715"/>
        <v>346.62095770000002</v>
      </c>
      <c r="D1648" s="126">
        <f t="shared" si="1716"/>
        <v>1101.3889999999999</v>
      </c>
      <c r="E1648" s="175">
        <f>IF(DAY(A1647)=$A$7,VLOOKUP(A1647,[1]A!$A$15:$C$500,3),E1647)</f>
        <v>1110.8869999999999</v>
      </c>
      <c r="F1648" s="127">
        <f t="shared" si="1717"/>
        <v>45436</v>
      </c>
      <c r="G1648" s="122">
        <f t="shared" si="1718"/>
        <v>8.623656128761148E-3</v>
      </c>
      <c r="H1648" s="128">
        <f t="shared" si="1719"/>
        <v>24</v>
      </c>
      <c r="I1648" s="128">
        <f t="shared" si="1720"/>
        <v>31</v>
      </c>
      <c r="J1648" s="123">
        <f t="shared" si="1721"/>
        <v>1.0066699013539084</v>
      </c>
      <c r="K1648" s="123">
        <v>1</v>
      </c>
      <c r="L1648" s="123">
        <f t="shared" si="1722"/>
        <v>1.0066698999999999</v>
      </c>
      <c r="M1648" s="123">
        <f t="shared" si="1723"/>
        <v>348.93288482000003</v>
      </c>
      <c r="N1648" s="27">
        <f t="shared" si="1713"/>
        <v>0</v>
      </c>
      <c r="O1648" s="122">
        <f t="shared" si="1724"/>
        <v>0</v>
      </c>
      <c r="P1648" s="123">
        <f t="shared" si="1725"/>
        <v>0</v>
      </c>
      <c r="Q1648" s="122">
        <f t="shared" si="1712"/>
        <v>0.1956</v>
      </c>
      <c r="R1648" s="130">
        <f t="shared" si="1726"/>
        <v>1.011592364</v>
      </c>
      <c r="S1648" s="123">
        <f t="shared" si="1727"/>
        <v>4.0449570100000001</v>
      </c>
      <c r="T1648" s="123">
        <f t="shared" si="1728"/>
        <v>0</v>
      </c>
      <c r="U1648" s="131" t="str">
        <f t="shared" ref="U1648:U1711" si="1730">U1647</f>
        <v>J=</v>
      </c>
      <c r="V1648" s="140">
        <f t="shared" si="1729"/>
        <v>45527</v>
      </c>
      <c r="W1648" s="4"/>
      <c r="X1648" s="4"/>
      <c r="Y1648" s="4"/>
      <c r="AD1648" s="5"/>
      <c r="AI1648" s="10"/>
      <c r="AJ1648" s="10"/>
      <c r="AK1648" s="10"/>
      <c r="AL1648" s="10"/>
      <c r="AM1648" s="10"/>
      <c r="AN1648" s="10"/>
      <c r="AO1648" s="10"/>
      <c r="AP1648" s="10"/>
      <c r="AQ1648" s="10"/>
      <c r="AR1648" s="10"/>
      <c r="AS1648" s="10"/>
      <c r="AT1648" s="10"/>
      <c r="AU1648" s="10"/>
    </row>
    <row r="1649" spans="1:47" x14ac:dyDescent="0.2">
      <c r="A1649" s="125">
        <f t="shared" si="1711"/>
        <v>45613</v>
      </c>
      <c r="B1649" s="123">
        <f t="shared" si="1714"/>
        <v>353.24522535</v>
      </c>
      <c r="C1649" s="3">
        <f t="shared" si="1715"/>
        <v>346.62095770000002</v>
      </c>
      <c r="D1649" s="126">
        <f t="shared" si="1716"/>
        <v>1101.3889999999999</v>
      </c>
      <c r="E1649" s="175">
        <f>IF(DAY(A1648)=$A$7,VLOOKUP(A1648,[1]A!$A$15:$C$500,3),E1648)</f>
        <v>1110.8869999999999</v>
      </c>
      <c r="F1649" s="127">
        <f t="shared" si="1717"/>
        <v>45436</v>
      </c>
      <c r="G1649" s="122">
        <f t="shared" si="1718"/>
        <v>8.623656128761148E-3</v>
      </c>
      <c r="H1649" s="128">
        <f t="shared" si="1719"/>
        <v>25</v>
      </c>
      <c r="I1649" s="128">
        <f t="shared" si="1720"/>
        <v>31</v>
      </c>
      <c r="J1649" s="123">
        <f t="shared" si="1721"/>
        <v>1.0069487773023424</v>
      </c>
      <c r="K1649" s="123">
        <v>1</v>
      </c>
      <c r="L1649" s="123">
        <f t="shared" si="1722"/>
        <v>1.0069487699999999</v>
      </c>
      <c r="M1649" s="123">
        <f t="shared" si="1723"/>
        <v>349.02954700999999</v>
      </c>
      <c r="N1649" s="27">
        <f t="shared" si="1713"/>
        <v>0</v>
      </c>
      <c r="O1649" s="122">
        <f t="shared" si="1724"/>
        <v>0</v>
      </c>
      <c r="P1649" s="123">
        <f t="shared" si="1725"/>
        <v>0</v>
      </c>
      <c r="Q1649" s="122">
        <f t="shared" si="1712"/>
        <v>0.1956</v>
      </c>
      <c r="R1649" s="130">
        <f t="shared" si="1726"/>
        <v>1.0120782850000001</v>
      </c>
      <c r="S1649" s="123">
        <f t="shared" si="1727"/>
        <v>4.2156783400000002</v>
      </c>
      <c r="T1649" s="123">
        <f t="shared" si="1728"/>
        <v>0</v>
      </c>
      <c r="U1649" s="131" t="str">
        <f t="shared" si="1730"/>
        <v>J=</v>
      </c>
      <c r="V1649" s="140">
        <f t="shared" si="1729"/>
        <v>45527</v>
      </c>
      <c r="W1649" s="4"/>
      <c r="X1649" s="4"/>
      <c r="Y1649" s="4"/>
      <c r="AD1649" s="5"/>
      <c r="AI1649" s="10"/>
      <c r="AJ1649" s="10"/>
      <c r="AK1649" s="10"/>
      <c r="AL1649" s="10"/>
      <c r="AM1649" s="10"/>
      <c r="AN1649" s="10"/>
      <c r="AO1649" s="10"/>
      <c r="AP1649" s="10"/>
      <c r="AQ1649" s="10"/>
      <c r="AR1649" s="10"/>
      <c r="AS1649" s="10"/>
      <c r="AT1649" s="10"/>
      <c r="AU1649" s="10"/>
    </row>
    <row r="1650" spans="1:47" x14ac:dyDescent="0.2">
      <c r="A1650" s="125">
        <f t="shared" si="1711"/>
        <v>45614</v>
      </c>
      <c r="B1650" s="123">
        <f t="shared" si="1714"/>
        <v>353.51281574000001</v>
      </c>
      <c r="C1650" s="3">
        <f t="shared" si="1715"/>
        <v>346.62095770000002</v>
      </c>
      <c r="D1650" s="126">
        <f t="shared" si="1716"/>
        <v>1101.3889999999999</v>
      </c>
      <c r="E1650" s="175">
        <f>IF(DAY(A1649)=$A$7,VLOOKUP(A1649,[1]A!$A$15:$C$500,3),E1649)</f>
        <v>1110.8869999999999</v>
      </c>
      <c r="F1650" s="127">
        <f t="shared" si="1717"/>
        <v>45436</v>
      </c>
      <c r="G1650" s="122">
        <f t="shared" si="1718"/>
        <v>8.623656128761148E-3</v>
      </c>
      <c r="H1650" s="128">
        <f t="shared" si="1719"/>
        <v>26</v>
      </c>
      <c r="I1650" s="128">
        <f t="shared" si="1720"/>
        <v>31</v>
      </c>
      <c r="J1650" s="123">
        <f t="shared" si="1721"/>
        <v>1.0072277305072779</v>
      </c>
      <c r="K1650" s="123">
        <v>1</v>
      </c>
      <c r="L1650" s="123">
        <f t="shared" si="1722"/>
        <v>1.0072277300000001</v>
      </c>
      <c r="M1650" s="123">
        <f t="shared" si="1723"/>
        <v>349.12624039000002</v>
      </c>
      <c r="N1650" s="27">
        <f t="shared" si="1713"/>
        <v>0</v>
      </c>
      <c r="O1650" s="122">
        <f t="shared" si="1724"/>
        <v>0</v>
      </c>
      <c r="P1650" s="123">
        <f t="shared" si="1725"/>
        <v>0</v>
      </c>
      <c r="Q1650" s="122">
        <f t="shared" si="1712"/>
        <v>0.1956</v>
      </c>
      <c r="R1650" s="130">
        <f t="shared" si="1726"/>
        <v>1.0125644389999999</v>
      </c>
      <c r="S1650" s="123">
        <f t="shared" si="1727"/>
        <v>4.3865753500000002</v>
      </c>
      <c r="T1650" s="123">
        <f t="shared" si="1728"/>
        <v>0</v>
      </c>
      <c r="U1650" s="131" t="str">
        <f t="shared" si="1730"/>
        <v>J=</v>
      </c>
      <c r="V1650" s="140">
        <f t="shared" si="1729"/>
        <v>45527</v>
      </c>
      <c r="W1650" s="4"/>
      <c r="X1650" s="4"/>
      <c r="Y1650" s="4"/>
      <c r="AD1650" s="5"/>
      <c r="AI1650" s="10"/>
      <c r="AJ1650" s="10"/>
      <c r="AK1650" s="10"/>
      <c r="AL1650" s="10"/>
      <c r="AM1650" s="10"/>
      <c r="AN1650" s="10"/>
      <c r="AO1650" s="10"/>
      <c r="AP1650" s="10"/>
      <c r="AQ1650" s="10"/>
      <c r="AR1650" s="10"/>
      <c r="AS1650" s="10"/>
      <c r="AT1650" s="10"/>
      <c r="AU1650" s="10"/>
    </row>
    <row r="1651" spans="1:47" x14ac:dyDescent="0.2">
      <c r="A1651" s="125">
        <f t="shared" si="1711"/>
        <v>45615</v>
      </c>
      <c r="B1651" s="123">
        <f t="shared" si="1714"/>
        <v>353.7806061</v>
      </c>
      <c r="C1651" s="3">
        <f t="shared" si="1715"/>
        <v>346.62095770000002</v>
      </c>
      <c r="D1651" s="126">
        <f t="shared" si="1716"/>
        <v>1101.3889999999999</v>
      </c>
      <c r="E1651" s="175">
        <f>IF(DAY(A1650)=$A$7,VLOOKUP(A1650,[1]A!$A$15:$C$500,3),E1650)</f>
        <v>1110.8869999999999</v>
      </c>
      <c r="F1651" s="127">
        <f t="shared" si="1717"/>
        <v>45436</v>
      </c>
      <c r="G1651" s="122">
        <f t="shared" si="1718"/>
        <v>8.623656128761148E-3</v>
      </c>
      <c r="H1651" s="128">
        <f t="shared" si="1719"/>
        <v>27</v>
      </c>
      <c r="I1651" s="128">
        <f t="shared" si="1720"/>
        <v>31</v>
      </c>
      <c r="J1651" s="123">
        <f t="shared" si="1721"/>
        <v>1.0075067609901169</v>
      </c>
      <c r="K1651" s="123">
        <v>1</v>
      </c>
      <c r="L1651" s="123">
        <f t="shared" si="1722"/>
        <v>1.0075067600000001</v>
      </c>
      <c r="M1651" s="123">
        <f t="shared" si="1723"/>
        <v>349.22295803999998</v>
      </c>
      <c r="N1651" s="27">
        <f t="shared" si="1713"/>
        <v>0</v>
      </c>
      <c r="O1651" s="122">
        <f t="shared" si="1724"/>
        <v>0</v>
      </c>
      <c r="P1651" s="123">
        <f t="shared" si="1725"/>
        <v>0</v>
      </c>
      <c r="Q1651" s="122">
        <f t="shared" si="1712"/>
        <v>0.1956</v>
      </c>
      <c r="R1651" s="130">
        <f t="shared" si="1726"/>
        <v>1.013050826</v>
      </c>
      <c r="S1651" s="123">
        <f t="shared" si="1727"/>
        <v>4.55764806</v>
      </c>
      <c r="T1651" s="123">
        <f t="shared" si="1728"/>
        <v>0</v>
      </c>
      <c r="U1651" s="131" t="str">
        <f t="shared" si="1730"/>
        <v>J=</v>
      </c>
      <c r="V1651" s="140">
        <f t="shared" si="1729"/>
        <v>45527</v>
      </c>
      <c r="W1651" s="4"/>
      <c r="X1651" s="4"/>
      <c r="Y1651" s="4"/>
      <c r="AD1651" s="5"/>
      <c r="AI1651" s="10"/>
      <c r="AJ1651" s="10"/>
      <c r="AK1651" s="10"/>
      <c r="AL1651" s="10"/>
      <c r="AM1651" s="10"/>
      <c r="AN1651" s="10"/>
      <c r="AO1651" s="10"/>
      <c r="AP1651" s="10"/>
      <c r="AQ1651" s="10"/>
      <c r="AR1651" s="10"/>
      <c r="AS1651" s="10"/>
      <c r="AT1651" s="10"/>
      <c r="AU1651" s="10"/>
    </row>
    <row r="1652" spans="1:47" x14ac:dyDescent="0.2">
      <c r="A1652" s="125">
        <f t="shared" si="1711"/>
        <v>45616</v>
      </c>
      <c r="B1652" s="123">
        <f t="shared" si="1714"/>
        <v>354.04859721000003</v>
      </c>
      <c r="C1652" s="3">
        <f t="shared" si="1715"/>
        <v>346.62095770000002</v>
      </c>
      <c r="D1652" s="126">
        <f t="shared" si="1716"/>
        <v>1101.3889999999999</v>
      </c>
      <c r="E1652" s="175">
        <f>IF(DAY(A1651)=$A$7,VLOOKUP(A1651,[1]A!$A$15:$C$500,3),E1651)</f>
        <v>1110.8869999999999</v>
      </c>
      <c r="F1652" s="127">
        <f t="shared" si="1717"/>
        <v>45436</v>
      </c>
      <c r="G1652" s="122">
        <f t="shared" si="1718"/>
        <v>8.623656128761148E-3</v>
      </c>
      <c r="H1652" s="128">
        <f t="shared" si="1719"/>
        <v>28</v>
      </c>
      <c r="I1652" s="128">
        <f t="shared" si="1720"/>
        <v>31</v>
      </c>
      <c r="J1652" s="123">
        <f t="shared" si="1721"/>
        <v>1.0077858687722678</v>
      </c>
      <c r="K1652" s="123">
        <v>1</v>
      </c>
      <c r="L1652" s="123">
        <f t="shared" si="1722"/>
        <v>1.00778586</v>
      </c>
      <c r="M1652" s="123">
        <f t="shared" si="1723"/>
        <v>349.31969994000002</v>
      </c>
      <c r="N1652" s="27">
        <f t="shared" si="1713"/>
        <v>0</v>
      </c>
      <c r="O1652" s="122">
        <f t="shared" si="1724"/>
        <v>0</v>
      </c>
      <c r="P1652" s="123">
        <f t="shared" si="1725"/>
        <v>0</v>
      </c>
      <c r="Q1652" s="122">
        <f t="shared" si="1712"/>
        <v>0.1956</v>
      </c>
      <c r="R1652" s="130">
        <f t="shared" si="1726"/>
        <v>1.0135374479999999</v>
      </c>
      <c r="S1652" s="123">
        <f t="shared" si="1727"/>
        <v>4.72889727</v>
      </c>
      <c r="T1652" s="123">
        <f t="shared" si="1728"/>
        <v>0</v>
      </c>
      <c r="U1652" s="131" t="str">
        <f t="shared" si="1730"/>
        <v>J=</v>
      </c>
      <c r="V1652" s="140">
        <f t="shared" si="1729"/>
        <v>45527</v>
      </c>
      <c r="W1652" s="4"/>
      <c r="X1652" s="4"/>
      <c r="Y1652" s="4"/>
      <c r="AD1652" s="5"/>
      <c r="AI1652" s="10"/>
      <c r="AJ1652" s="10"/>
      <c r="AK1652" s="10"/>
      <c r="AL1652" s="10"/>
      <c r="AM1652" s="10"/>
      <c r="AN1652" s="10"/>
      <c r="AO1652" s="10"/>
      <c r="AP1652" s="10"/>
      <c r="AQ1652" s="10"/>
      <c r="AR1652" s="10"/>
      <c r="AS1652" s="10"/>
      <c r="AT1652" s="10"/>
      <c r="AU1652" s="10"/>
    </row>
    <row r="1653" spans="1:47" x14ac:dyDescent="0.2">
      <c r="A1653" s="125">
        <f t="shared" si="1711"/>
        <v>45617</v>
      </c>
      <c r="B1653" s="123">
        <f t="shared" si="1714"/>
        <v>354.31679553999999</v>
      </c>
      <c r="C1653" s="3">
        <f t="shared" si="1715"/>
        <v>346.62095770000002</v>
      </c>
      <c r="D1653" s="126">
        <f t="shared" si="1716"/>
        <v>1101.3889999999999</v>
      </c>
      <c r="E1653" s="175">
        <f>IF(DAY(A1652)=$A$7,VLOOKUP(A1652,[1]A!$A$15:$C$500,3),E1652)</f>
        <v>1110.8869999999999</v>
      </c>
      <c r="F1653" s="127">
        <f t="shared" si="1717"/>
        <v>45436</v>
      </c>
      <c r="G1653" s="122">
        <f t="shared" si="1718"/>
        <v>8.623656128761148E-3</v>
      </c>
      <c r="H1653" s="128">
        <f t="shared" si="1719"/>
        <v>29</v>
      </c>
      <c r="I1653" s="128">
        <f t="shared" si="1720"/>
        <v>31</v>
      </c>
      <c r="J1653" s="123">
        <f t="shared" si="1721"/>
        <v>1.0080650538751443</v>
      </c>
      <c r="K1653" s="123">
        <v>1</v>
      </c>
      <c r="L1653" s="123">
        <f t="shared" si="1722"/>
        <v>1.0080650499999999</v>
      </c>
      <c r="M1653" s="123">
        <f t="shared" si="1723"/>
        <v>349.41647304999998</v>
      </c>
      <c r="N1653" s="27">
        <f t="shared" si="1713"/>
        <v>0</v>
      </c>
      <c r="O1653" s="122">
        <f t="shared" si="1724"/>
        <v>0</v>
      </c>
      <c r="P1653" s="123">
        <f t="shared" si="1725"/>
        <v>0</v>
      </c>
      <c r="Q1653" s="122">
        <f t="shared" si="1712"/>
        <v>0.1956</v>
      </c>
      <c r="R1653" s="130">
        <f t="shared" si="1726"/>
        <v>1.014024303</v>
      </c>
      <c r="S1653" s="123">
        <f t="shared" si="1727"/>
        <v>4.9003224899999998</v>
      </c>
      <c r="T1653" s="123">
        <f t="shared" si="1728"/>
        <v>0</v>
      </c>
      <c r="U1653" s="131" t="str">
        <f t="shared" si="1730"/>
        <v>J=</v>
      </c>
      <c r="V1653" s="140">
        <f t="shared" si="1729"/>
        <v>45527</v>
      </c>
      <c r="W1653" s="4"/>
      <c r="X1653" s="4"/>
      <c r="Y1653" s="4"/>
      <c r="AD1653" s="5"/>
      <c r="AI1653" s="10"/>
      <c r="AJ1653" s="10"/>
      <c r="AK1653" s="10"/>
      <c r="AL1653" s="10"/>
      <c r="AM1653" s="10"/>
      <c r="AN1653" s="10"/>
      <c r="AO1653" s="10"/>
      <c r="AP1653" s="10"/>
      <c r="AQ1653" s="10"/>
      <c r="AR1653" s="10"/>
      <c r="AS1653" s="10"/>
      <c r="AT1653" s="10"/>
      <c r="AU1653" s="10"/>
    </row>
    <row r="1654" spans="1:47" ht="15" x14ac:dyDescent="0.2">
      <c r="A1654" s="125">
        <f t="shared" si="1711"/>
        <v>45618</v>
      </c>
      <c r="B1654" s="123">
        <f t="shared" si="1714"/>
        <v>354.58519449000005</v>
      </c>
      <c r="C1654" s="3">
        <f t="shared" si="1715"/>
        <v>346.62095770000002</v>
      </c>
      <c r="D1654" s="126">
        <f t="shared" si="1716"/>
        <v>1101.3889999999999</v>
      </c>
      <c r="E1654" s="175">
        <f>IF(DAY(A1653)=$A$7,VLOOKUP(A1653,[1]A!$A$15:$C$500,3),E1653)</f>
        <v>1110.8869999999999</v>
      </c>
      <c r="F1654" s="127">
        <f t="shared" si="1717"/>
        <v>45436</v>
      </c>
      <c r="G1654" s="122">
        <f t="shared" si="1718"/>
        <v>8.623656128761148E-3</v>
      </c>
      <c r="H1654" s="128">
        <f t="shared" si="1719"/>
        <v>30</v>
      </c>
      <c r="I1654" s="128">
        <f t="shared" si="1720"/>
        <v>31</v>
      </c>
      <c r="J1654" s="123">
        <f t="shared" si="1721"/>
        <v>1.0083443163201669</v>
      </c>
      <c r="K1654" s="123">
        <v>1</v>
      </c>
      <c r="L1654" s="123">
        <f t="shared" si="1722"/>
        <v>1.00834431</v>
      </c>
      <c r="M1654" s="123">
        <f t="shared" si="1723"/>
        <v>349.51327042000003</v>
      </c>
      <c r="N1654" s="27">
        <f t="shared" si="1713"/>
        <v>0</v>
      </c>
      <c r="O1654" s="122">
        <f t="shared" si="1724"/>
        <v>0</v>
      </c>
      <c r="P1654" s="123">
        <f t="shared" si="1725"/>
        <v>0</v>
      </c>
      <c r="Q1654" s="122">
        <f t="shared" si="1712"/>
        <v>0.1956</v>
      </c>
      <c r="R1654" s="130">
        <f t="shared" si="1726"/>
        <v>1.014511392</v>
      </c>
      <c r="S1654" s="123">
        <f t="shared" si="1727"/>
        <v>5.0719240699999997</v>
      </c>
      <c r="T1654" s="123">
        <f t="shared" si="1728"/>
        <v>0</v>
      </c>
      <c r="U1654" s="131" t="str">
        <f t="shared" si="1730"/>
        <v>J=</v>
      </c>
      <c r="V1654" s="140">
        <f t="shared" si="1729"/>
        <v>45527</v>
      </c>
      <c r="W1654" s="203" t="s">
        <v>98</v>
      </c>
      <c r="X1654" s="203" t="s">
        <v>91</v>
      </c>
      <c r="Y1654" s="4"/>
      <c r="AD1654" s="5"/>
      <c r="AI1654" s="10"/>
      <c r="AJ1654" s="10"/>
      <c r="AK1654" s="10"/>
      <c r="AL1654" s="10"/>
      <c r="AM1654" s="10"/>
      <c r="AN1654" s="10"/>
      <c r="AO1654" s="10"/>
      <c r="AP1654" s="10"/>
      <c r="AQ1654" s="10"/>
      <c r="AR1654" s="10"/>
      <c r="AS1654" s="10"/>
      <c r="AT1654" s="10"/>
      <c r="AU1654" s="10"/>
    </row>
    <row r="1655" spans="1:47" ht="15" x14ac:dyDescent="0.25">
      <c r="A1655" s="125">
        <f t="shared" si="1711"/>
        <v>45619</v>
      </c>
      <c r="B1655" s="123">
        <f t="shared" si="1714"/>
        <v>354.85379735000004</v>
      </c>
      <c r="C1655" s="3">
        <f t="shared" si="1715"/>
        <v>346.62095770000002</v>
      </c>
      <c r="D1655" s="126">
        <f t="shared" si="1716"/>
        <v>1101.3889999999999</v>
      </c>
      <c r="E1655" s="175">
        <f>IF(DAY(A1654)=$A$7,VLOOKUP(A1654,[1]A!$A$15:$C$500,3),E1654)</f>
        <v>1110.8869999999999</v>
      </c>
      <c r="F1655" s="127">
        <f t="shared" si="1717"/>
        <v>45436</v>
      </c>
      <c r="G1655" s="122">
        <f t="shared" si="1718"/>
        <v>8.623656128761148E-3</v>
      </c>
      <c r="H1655" s="128">
        <f t="shared" si="1719"/>
        <v>31</v>
      </c>
      <c r="I1655" s="128">
        <f t="shared" si="1720"/>
        <v>31</v>
      </c>
      <c r="J1655" s="123">
        <f t="shared" si="1721"/>
        <v>1.0086236561287611</v>
      </c>
      <c r="K1655" s="123">
        <v>1</v>
      </c>
      <c r="L1655" s="123">
        <f t="shared" si="1722"/>
        <v>1.0086236500000001</v>
      </c>
      <c r="M1655" s="123">
        <f t="shared" si="1723"/>
        <v>349.61009552000002</v>
      </c>
      <c r="N1655" s="27">
        <f t="shared" si="1713"/>
        <v>54</v>
      </c>
      <c r="O1655" s="122">
        <f t="shared" si="1724"/>
        <v>0.01</v>
      </c>
      <c r="P1655" s="123">
        <f t="shared" si="1725"/>
        <v>3.4961009500000002</v>
      </c>
      <c r="Q1655" s="122">
        <f t="shared" si="1712"/>
        <v>0.1956</v>
      </c>
      <c r="R1655" s="130">
        <f t="shared" si="1726"/>
        <v>1.0149987140000001</v>
      </c>
      <c r="S1655" s="123">
        <f t="shared" si="1727"/>
        <v>5.24370183</v>
      </c>
      <c r="T1655" s="123">
        <f t="shared" si="1728"/>
        <v>8.7398027799999998</v>
      </c>
      <c r="U1655" s="131" t="str">
        <f t="shared" si="1730"/>
        <v>J=</v>
      </c>
      <c r="V1655" s="140">
        <f t="shared" si="1729"/>
        <v>45527</v>
      </c>
      <c r="W1655" s="177">
        <f>TRUNC(0.01*B1655,8)</f>
        <v>3.5485379699999999</v>
      </c>
      <c r="X1655" s="205"/>
      <c r="Y1655" s="4"/>
      <c r="AD1655" s="5"/>
      <c r="AI1655" s="10"/>
      <c r="AJ1655" s="10"/>
      <c r="AK1655" s="10"/>
      <c r="AL1655" s="10"/>
      <c r="AM1655" s="10"/>
      <c r="AN1655" s="10"/>
      <c r="AO1655" s="10"/>
      <c r="AP1655" s="10"/>
      <c r="AQ1655" s="10"/>
      <c r="AR1655" s="10"/>
      <c r="AS1655" s="10"/>
      <c r="AT1655" s="10"/>
      <c r="AU1655" s="10"/>
    </row>
    <row r="1656" spans="1:47" x14ac:dyDescent="0.2">
      <c r="A1656" s="125">
        <f t="shared" si="1711"/>
        <v>45620</v>
      </c>
      <c r="B1656" s="123">
        <f t="shared" si="1714"/>
        <v>346.38492225000005</v>
      </c>
      <c r="C1656" s="3">
        <f t="shared" si="1715"/>
        <v>346.11399456999999</v>
      </c>
      <c r="D1656" s="126">
        <f t="shared" si="1716"/>
        <v>1101.3889999999999</v>
      </c>
      <c r="E1656" s="175">
        <f>IF(DAY(A1655)=$A$7,VLOOKUP(A1655,[1]A!$A$15:$C$500,3),E1655)</f>
        <v>1110.8869999999999</v>
      </c>
      <c r="F1656" s="127">
        <f t="shared" si="1717"/>
        <v>45436</v>
      </c>
      <c r="G1656" s="122">
        <f t="shared" si="1718"/>
        <v>8.623656128761148E-3</v>
      </c>
      <c r="H1656" s="128">
        <f t="shared" si="1719"/>
        <v>1</v>
      </c>
      <c r="I1656" s="128">
        <f t="shared" si="1720"/>
        <v>30</v>
      </c>
      <c r="J1656" s="123">
        <f t="shared" si="1721"/>
        <v>1.0002862637925343</v>
      </c>
      <c r="K1656" s="123">
        <v>1</v>
      </c>
      <c r="L1656" s="123">
        <f t="shared" si="1722"/>
        <v>1.00028626</v>
      </c>
      <c r="M1656" s="123">
        <f t="shared" si="1723"/>
        <v>346.21307316000002</v>
      </c>
      <c r="N1656" s="27">
        <f t="shared" si="1713"/>
        <v>0</v>
      </c>
      <c r="O1656" s="122">
        <f t="shared" si="1724"/>
        <v>0</v>
      </c>
      <c r="P1656" s="123">
        <f t="shared" si="1725"/>
        <v>0</v>
      </c>
      <c r="Q1656" s="122">
        <f t="shared" si="1712"/>
        <v>0.1956</v>
      </c>
      <c r="R1656" s="130">
        <f t="shared" si="1726"/>
        <v>1.0004963680000001</v>
      </c>
      <c r="S1656" s="123">
        <f t="shared" si="1727"/>
        <v>0.17184909000000001</v>
      </c>
      <c r="T1656" s="123">
        <f t="shared" si="1728"/>
        <v>0</v>
      </c>
      <c r="U1656" s="131" t="str">
        <f t="shared" si="1730"/>
        <v>J=</v>
      </c>
      <c r="V1656" s="140">
        <f t="shared" si="1729"/>
        <v>45527</v>
      </c>
      <c r="W1656" s="4"/>
      <c r="X1656" s="4"/>
      <c r="Y1656" s="4"/>
      <c r="AD1656" s="5"/>
      <c r="AI1656" s="10"/>
      <c r="AJ1656" s="10"/>
      <c r="AK1656" s="10"/>
      <c r="AL1656" s="10"/>
      <c r="AM1656" s="10"/>
      <c r="AN1656" s="10"/>
      <c r="AO1656" s="10"/>
      <c r="AP1656" s="10"/>
      <c r="AQ1656" s="10"/>
      <c r="AR1656" s="10"/>
      <c r="AS1656" s="10"/>
      <c r="AT1656" s="10"/>
      <c r="AU1656" s="10"/>
    </row>
    <row r="1657" spans="1:47" x14ac:dyDescent="0.2">
      <c r="A1657" s="125">
        <f t="shared" si="1711"/>
        <v>45621</v>
      </c>
      <c r="B1657" s="123">
        <f t="shared" si="1714"/>
        <v>346.65606120000001</v>
      </c>
      <c r="C1657" s="3">
        <f t="shared" si="1715"/>
        <v>346.11399456999999</v>
      </c>
      <c r="D1657" s="126">
        <f t="shared" si="1716"/>
        <v>1101.3889999999999</v>
      </c>
      <c r="E1657" s="175">
        <f>IF(DAY(A1656)=$A$7,VLOOKUP(A1656,[1]A!$A$15:$C$500,3),E1656)</f>
        <v>1110.8869999999999</v>
      </c>
      <c r="F1657" s="127">
        <f t="shared" si="1717"/>
        <v>45436</v>
      </c>
      <c r="G1657" s="122">
        <f t="shared" si="1718"/>
        <v>8.623656128761148E-3</v>
      </c>
      <c r="H1657" s="128">
        <f t="shared" si="1719"/>
        <v>2</v>
      </c>
      <c r="I1657" s="128">
        <f t="shared" si="1720"/>
        <v>30</v>
      </c>
      <c r="J1657" s="123">
        <f t="shared" si="1721"/>
        <v>1.0005726095320275</v>
      </c>
      <c r="K1657" s="123">
        <v>1</v>
      </c>
      <c r="L1657" s="123">
        <f t="shared" si="1722"/>
        <v>1.0005725999999999</v>
      </c>
      <c r="M1657" s="123">
        <f t="shared" si="1723"/>
        <v>346.31217944000002</v>
      </c>
      <c r="N1657" s="27">
        <f t="shared" si="1713"/>
        <v>0</v>
      </c>
      <c r="O1657" s="122">
        <f t="shared" si="1724"/>
        <v>0</v>
      </c>
      <c r="P1657" s="123">
        <f t="shared" si="1725"/>
        <v>0</v>
      </c>
      <c r="Q1657" s="122">
        <f t="shared" si="1712"/>
        <v>0.1956</v>
      </c>
      <c r="R1657" s="130">
        <f t="shared" si="1726"/>
        <v>1.0009929820000001</v>
      </c>
      <c r="S1657" s="123">
        <f t="shared" si="1727"/>
        <v>0.34388175999999998</v>
      </c>
      <c r="T1657" s="123">
        <f t="shared" si="1728"/>
        <v>0</v>
      </c>
      <c r="U1657" s="131" t="str">
        <f t="shared" si="1730"/>
        <v>J=</v>
      </c>
      <c r="V1657" s="140">
        <f t="shared" si="1729"/>
        <v>45527</v>
      </c>
      <c r="W1657" s="4"/>
      <c r="X1657" s="4"/>
      <c r="Y1657" s="4"/>
      <c r="AD1657" s="5"/>
      <c r="AI1657" s="10"/>
      <c r="AJ1657" s="10"/>
      <c r="AK1657" s="10"/>
      <c r="AL1657" s="10"/>
      <c r="AM1657" s="10"/>
      <c r="AN1657" s="10"/>
      <c r="AO1657" s="10"/>
      <c r="AP1657" s="10"/>
      <c r="AQ1657" s="10"/>
      <c r="AR1657" s="10"/>
      <c r="AS1657" s="10"/>
      <c r="AT1657" s="10"/>
      <c r="AU1657" s="10"/>
    </row>
    <row r="1658" spans="1:47" x14ac:dyDescent="0.2">
      <c r="A1658" s="125">
        <f t="shared" si="1711"/>
        <v>45622</v>
      </c>
      <c r="B1658" s="123">
        <f t="shared" si="1714"/>
        <v>346.92741533999998</v>
      </c>
      <c r="C1658" s="3">
        <f t="shared" si="1715"/>
        <v>346.11399456999999</v>
      </c>
      <c r="D1658" s="126">
        <f t="shared" si="1716"/>
        <v>1101.3889999999999</v>
      </c>
      <c r="E1658" s="175">
        <f>IF(DAY(A1657)=$A$7,VLOOKUP(A1657,[1]A!$A$15:$C$500,3),E1657)</f>
        <v>1110.8869999999999</v>
      </c>
      <c r="F1658" s="127">
        <f t="shared" si="1717"/>
        <v>45436</v>
      </c>
      <c r="G1658" s="122">
        <f t="shared" si="1718"/>
        <v>8.623656128761148E-3</v>
      </c>
      <c r="H1658" s="128">
        <f t="shared" si="1719"/>
        <v>3</v>
      </c>
      <c r="I1658" s="128">
        <f t="shared" si="1720"/>
        <v>30</v>
      </c>
      <c r="J1658" s="123">
        <f t="shared" si="1721"/>
        <v>1.0008590372419381</v>
      </c>
      <c r="K1658" s="123">
        <v>1</v>
      </c>
      <c r="L1658" s="123">
        <f t="shared" si="1722"/>
        <v>1.00085903</v>
      </c>
      <c r="M1658" s="123">
        <f t="shared" si="1723"/>
        <v>346.41131687000001</v>
      </c>
      <c r="N1658" s="27">
        <f t="shared" si="1713"/>
        <v>0</v>
      </c>
      <c r="O1658" s="122">
        <f t="shared" si="1724"/>
        <v>0</v>
      </c>
      <c r="P1658" s="123">
        <f t="shared" si="1725"/>
        <v>0</v>
      </c>
      <c r="Q1658" s="122">
        <f t="shared" si="1712"/>
        <v>0.1956</v>
      </c>
      <c r="R1658" s="130">
        <f t="shared" si="1726"/>
        <v>1.0014898430000001</v>
      </c>
      <c r="S1658" s="123">
        <f t="shared" si="1727"/>
        <v>0.51609846999999998</v>
      </c>
      <c r="T1658" s="123">
        <f t="shared" si="1728"/>
        <v>0</v>
      </c>
      <c r="U1658" s="131" t="str">
        <f t="shared" si="1730"/>
        <v>J=</v>
      </c>
      <c r="V1658" s="140">
        <f t="shared" si="1729"/>
        <v>45527</v>
      </c>
      <c r="W1658" s="4"/>
      <c r="X1658" s="4"/>
      <c r="Y1658" s="4"/>
      <c r="AD1658" s="5"/>
      <c r="AI1658" s="10"/>
      <c r="AJ1658" s="10"/>
      <c r="AK1658" s="10"/>
      <c r="AL1658" s="10"/>
      <c r="AM1658" s="10"/>
      <c r="AN1658" s="10"/>
      <c r="AO1658" s="10"/>
      <c r="AP1658" s="10"/>
      <c r="AQ1658" s="10"/>
      <c r="AR1658" s="10"/>
      <c r="AS1658" s="10"/>
      <c r="AT1658" s="10"/>
      <c r="AU1658" s="10"/>
    </row>
    <row r="1659" spans="1:47" x14ac:dyDescent="0.2">
      <c r="A1659" s="125">
        <f t="shared" si="1711"/>
        <v>45623</v>
      </c>
      <c r="B1659" s="123">
        <f t="shared" si="1714"/>
        <v>347.19898133000004</v>
      </c>
      <c r="C1659" s="3">
        <f t="shared" si="1715"/>
        <v>346.11399456999999</v>
      </c>
      <c r="D1659" s="126">
        <f t="shared" si="1716"/>
        <v>1101.3889999999999</v>
      </c>
      <c r="E1659" s="175">
        <f>IF(DAY(A1658)=$A$7,VLOOKUP(A1658,[1]A!$A$15:$C$500,3),E1658)</f>
        <v>1110.8869999999999</v>
      </c>
      <c r="F1659" s="127">
        <f t="shared" si="1717"/>
        <v>45436</v>
      </c>
      <c r="G1659" s="122">
        <f t="shared" si="1718"/>
        <v>8.623656128761148E-3</v>
      </c>
      <c r="H1659" s="128">
        <f t="shared" si="1719"/>
        <v>4</v>
      </c>
      <c r="I1659" s="128">
        <f t="shared" si="1720"/>
        <v>30</v>
      </c>
      <c r="J1659" s="123">
        <f t="shared" si="1721"/>
        <v>1.0011455469457313</v>
      </c>
      <c r="K1659" s="123">
        <v>1</v>
      </c>
      <c r="L1659" s="123">
        <f t="shared" si="1722"/>
        <v>1.00114554</v>
      </c>
      <c r="M1659" s="123">
        <f t="shared" si="1723"/>
        <v>346.51048199000002</v>
      </c>
      <c r="N1659" s="27">
        <f t="shared" si="1713"/>
        <v>0</v>
      </c>
      <c r="O1659" s="122">
        <f t="shared" si="1724"/>
        <v>0</v>
      </c>
      <c r="P1659" s="123">
        <f t="shared" si="1725"/>
        <v>0</v>
      </c>
      <c r="Q1659" s="122">
        <f t="shared" si="1712"/>
        <v>0.1956</v>
      </c>
      <c r="R1659" s="130">
        <f t="shared" si="1726"/>
        <v>1.0019869509999999</v>
      </c>
      <c r="S1659" s="123">
        <f t="shared" si="1727"/>
        <v>0.68849934000000002</v>
      </c>
      <c r="T1659" s="123">
        <f t="shared" si="1728"/>
        <v>0</v>
      </c>
      <c r="U1659" s="131" t="str">
        <f t="shared" si="1730"/>
        <v>J=</v>
      </c>
      <c r="V1659" s="140">
        <f t="shared" si="1729"/>
        <v>45527</v>
      </c>
      <c r="W1659" s="4"/>
      <c r="X1659" s="4"/>
      <c r="Y1659" s="4"/>
      <c r="AD1659" s="5"/>
      <c r="AI1659" s="10"/>
      <c r="AJ1659" s="10"/>
      <c r="AK1659" s="10"/>
      <c r="AL1659" s="10"/>
      <c r="AM1659" s="10"/>
      <c r="AN1659" s="10"/>
      <c r="AO1659" s="10"/>
      <c r="AP1659" s="10"/>
      <c r="AQ1659" s="10"/>
      <c r="AR1659" s="10"/>
      <c r="AS1659" s="10"/>
      <c r="AT1659" s="10"/>
      <c r="AU1659" s="10"/>
    </row>
    <row r="1660" spans="1:47" x14ac:dyDescent="0.2">
      <c r="A1660" s="125">
        <f t="shared" si="1711"/>
        <v>45624</v>
      </c>
      <c r="B1660" s="123">
        <f t="shared" si="1714"/>
        <v>347.47075894</v>
      </c>
      <c r="C1660" s="3">
        <f t="shared" si="1715"/>
        <v>346.11399456999999</v>
      </c>
      <c r="D1660" s="126">
        <f t="shared" si="1716"/>
        <v>1101.3889999999999</v>
      </c>
      <c r="E1660" s="175">
        <f>IF(DAY(A1659)=$A$7,VLOOKUP(A1659,[1]A!$A$15:$C$500,3),E1659)</f>
        <v>1110.8869999999999</v>
      </c>
      <c r="F1660" s="127">
        <f t="shared" si="1717"/>
        <v>45436</v>
      </c>
      <c r="G1660" s="122">
        <f t="shared" si="1718"/>
        <v>8.623656128761148E-3</v>
      </c>
      <c r="H1660" s="128">
        <f t="shared" si="1719"/>
        <v>5</v>
      </c>
      <c r="I1660" s="128">
        <f t="shared" si="1720"/>
        <v>30</v>
      </c>
      <c r="J1660" s="123">
        <f t="shared" si="1721"/>
        <v>1.0014321386668787</v>
      </c>
      <c r="K1660" s="123">
        <v>1</v>
      </c>
      <c r="L1660" s="123">
        <f t="shared" si="1722"/>
        <v>1.00143213</v>
      </c>
      <c r="M1660" s="123">
        <f t="shared" si="1723"/>
        <v>346.60967479999999</v>
      </c>
      <c r="N1660" s="27">
        <f t="shared" si="1713"/>
        <v>0</v>
      </c>
      <c r="O1660" s="122">
        <f t="shared" si="1724"/>
        <v>0</v>
      </c>
      <c r="P1660" s="123">
        <f t="shared" si="1725"/>
        <v>0</v>
      </c>
      <c r="Q1660" s="122">
        <f t="shared" si="1712"/>
        <v>0.1956</v>
      </c>
      <c r="R1660" s="130">
        <f t="shared" si="1726"/>
        <v>1.0024843050000001</v>
      </c>
      <c r="S1660" s="123">
        <f t="shared" si="1727"/>
        <v>0.86108414</v>
      </c>
      <c r="T1660" s="123">
        <f t="shared" si="1728"/>
        <v>0</v>
      </c>
      <c r="U1660" s="131" t="str">
        <f t="shared" si="1730"/>
        <v>J=</v>
      </c>
      <c r="V1660" s="140">
        <f t="shared" si="1729"/>
        <v>45527</v>
      </c>
      <c r="W1660" s="4"/>
      <c r="X1660" s="4"/>
      <c r="Y1660" s="4"/>
      <c r="AD1660" s="5"/>
      <c r="AI1660" s="10"/>
      <c r="AJ1660" s="10"/>
      <c r="AK1660" s="10"/>
      <c r="AL1660" s="10"/>
      <c r="AM1660" s="10"/>
      <c r="AN1660" s="10"/>
      <c r="AO1660" s="10"/>
      <c r="AP1660" s="10"/>
      <c r="AQ1660" s="10"/>
      <c r="AR1660" s="10"/>
      <c r="AS1660" s="10"/>
      <c r="AT1660" s="10"/>
      <c r="AU1660" s="10"/>
    </row>
    <row r="1661" spans="1:47" x14ac:dyDescent="0.2">
      <c r="A1661" s="125">
        <f t="shared" si="1711"/>
        <v>45625</v>
      </c>
      <c r="B1661" s="123">
        <f t="shared" si="1714"/>
        <v>347.74275210000002</v>
      </c>
      <c r="C1661" s="3">
        <f t="shared" si="1715"/>
        <v>346.11399456999999</v>
      </c>
      <c r="D1661" s="126">
        <f t="shared" si="1716"/>
        <v>1101.3889999999999</v>
      </c>
      <c r="E1661" s="175">
        <f>IF(DAY(A1660)=$A$7,VLOOKUP(A1660,[1]A!$A$15:$C$500,3),E1660)</f>
        <v>1110.8869999999999</v>
      </c>
      <c r="F1661" s="127">
        <f t="shared" si="1717"/>
        <v>45436</v>
      </c>
      <c r="G1661" s="122">
        <f t="shared" si="1718"/>
        <v>8.623656128761148E-3</v>
      </c>
      <c r="H1661" s="128">
        <f t="shared" si="1719"/>
        <v>6</v>
      </c>
      <c r="I1661" s="128">
        <f t="shared" si="1720"/>
        <v>30</v>
      </c>
      <c r="J1661" s="123">
        <f t="shared" si="1721"/>
        <v>1.0017188124288594</v>
      </c>
      <c r="K1661" s="123">
        <v>1</v>
      </c>
      <c r="L1661" s="123">
        <f t="shared" si="1722"/>
        <v>1.0017188100000001</v>
      </c>
      <c r="M1661" s="123">
        <f t="shared" si="1723"/>
        <v>346.70889876000001</v>
      </c>
      <c r="N1661" s="27">
        <f t="shared" si="1713"/>
        <v>0</v>
      </c>
      <c r="O1661" s="122">
        <f t="shared" si="1724"/>
        <v>0</v>
      </c>
      <c r="P1661" s="123">
        <f t="shared" si="1725"/>
        <v>0</v>
      </c>
      <c r="Q1661" s="122">
        <f t="shared" si="1712"/>
        <v>0.1956</v>
      </c>
      <c r="R1661" s="130">
        <f t="shared" si="1726"/>
        <v>1.002981906</v>
      </c>
      <c r="S1661" s="123">
        <f t="shared" si="1727"/>
        <v>1.0338533400000001</v>
      </c>
      <c r="T1661" s="123">
        <f t="shared" si="1728"/>
        <v>0</v>
      </c>
      <c r="U1661" s="131" t="str">
        <f t="shared" si="1730"/>
        <v>J=</v>
      </c>
      <c r="V1661" s="140">
        <f t="shared" si="1729"/>
        <v>45527</v>
      </c>
      <c r="W1661" s="4"/>
      <c r="X1661" s="4"/>
      <c r="Y1661" s="4"/>
      <c r="AD1661" s="5"/>
      <c r="AI1661" s="10"/>
      <c r="AJ1661" s="10"/>
      <c r="AK1661" s="10"/>
      <c r="AL1661" s="10"/>
      <c r="AM1661" s="10"/>
      <c r="AN1661" s="10"/>
      <c r="AO1661" s="10"/>
      <c r="AP1661" s="10"/>
      <c r="AQ1661" s="10"/>
      <c r="AR1661" s="10"/>
      <c r="AS1661" s="10"/>
      <c r="AT1661" s="10"/>
      <c r="AU1661" s="10"/>
    </row>
    <row r="1662" spans="1:47" x14ac:dyDescent="0.2">
      <c r="A1662" s="125">
        <f t="shared" si="1711"/>
        <v>45626</v>
      </c>
      <c r="B1662" s="123">
        <f t="shared" si="1714"/>
        <v>348.01495397999997</v>
      </c>
      <c r="C1662" s="3">
        <f t="shared" si="1715"/>
        <v>346.11399456999999</v>
      </c>
      <c r="D1662" s="126">
        <f t="shared" si="1716"/>
        <v>1101.3889999999999</v>
      </c>
      <c r="E1662" s="175">
        <f>IF(DAY(A1661)=$A$7,VLOOKUP(A1661,[1]A!$A$15:$C$500,3),E1661)</f>
        <v>1110.8869999999999</v>
      </c>
      <c r="F1662" s="127">
        <f t="shared" si="1717"/>
        <v>45436</v>
      </c>
      <c r="G1662" s="122">
        <f t="shared" si="1718"/>
        <v>8.623656128761148E-3</v>
      </c>
      <c r="H1662" s="128">
        <f t="shared" si="1719"/>
        <v>7</v>
      </c>
      <c r="I1662" s="128">
        <f t="shared" si="1720"/>
        <v>30</v>
      </c>
      <c r="J1662" s="123">
        <f t="shared" si="1721"/>
        <v>1.0020055682551583</v>
      </c>
      <c r="K1662" s="123">
        <v>1</v>
      </c>
      <c r="L1662" s="123">
        <f t="shared" si="1722"/>
        <v>1.00200556</v>
      </c>
      <c r="M1662" s="123">
        <f t="shared" si="1723"/>
        <v>346.80814694999998</v>
      </c>
      <c r="N1662" s="27">
        <f t="shared" si="1713"/>
        <v>0</v>
      </c>
      <c r="O1662" s="122">
        <f t="shared" si="1724"/>
        <v>0</v>
      </c>
      <c r="P1662" s="123">
        <f t="shared" si="1725"/>
        <v>0</v>
      </c>
      <c r="Q1662" s="122">
        <f t="shared" si="1712"/>
        <v>0.1956</v>
      </c>
      <c r="R1662" s="130">
        <f t="shared" si="1726"/>
        <v>1.003479754</v>
      </c>
      <c r="S1662" s="123">
        <f t="shared" si="1727"/>
        <v>1.20680703</v>
      </c>
      <c r="T1662" s="123">
        <f t="shared" si="1728"/>
        <v>0</v>
      </c>
      <c r="U1662" s="131" t="str">
        <f t="shared" si="1730"/>
        <v>J=</v>
      </c>
      <c r="V1662" s="140">
        <f t="shared" si="1729"/>
        <v>45527</v>
      </c>
      <c r="W1662" s="4"/>
      <c r="X1662" s="4"/>
      <c r="Y1662" s="4"/>
      <c r="AD1662" s="5"/>
      <c r="AI1662" s="10"/>
      <c r="AJ1662" s="10"/>
      <c r="AK1662" s="10"/>
      <c r="AL1662" s="10"/>
      <c r="AM1662" s="10"/>
      <c r="AN1662" s="10"/>
      <c r="AO1662" s="10"/>
      <c r="AP1662" s="10"/>
      <c r="AQ1662" s="10"/>
      <c r="AR1662" s="10"/>
      <c r="AS1662" s="10"/>
      <c r="AT1662" s="10"/>
      <c r="AU1662" s="10"/>
    </row>
    <row r="1663" spans="1:47" x14ac:dyDescent="0.2">
      <c r="A1663" s="125">
        <f t="shared" si="1711"/>
        <v>45627</v>
      </c>
      <c r="B1663" s="123">
        <f t="shared" si="1714"/>
        <v>348.28737199</v>
      </c>
      <c r="C1663" s="3">
        <f t="shared" si="1715"/>
        <v>346.11399456999999</v>
      </c>
      <c r="D1663" s="126">
        <f t="shared" si="1716"/>
        <v>1101.3889999999999</v>
      </c>
      <c r="E1663" s="175">
        <f>IF(DAY(A1662)=$A$7,VLOOKUP(A1662,[1]A!$A$15:$C$500,3),E1662)</f>
        <v>1110.8869999999999</v>
      </c>
      <c r="F1663" s="127">
        <f t="shared" si="1717"/>
        <v>45436</v>
      </c>
      <c r="G1663" s="122">
        <f t="shared" si="1718"/>
        <v>8.623656128761148E-3</v>
      </c>
      <c r="H1663" s="128">
        <f t="shared" si="1719"/>
        <v>8</v>
      </c>
      <c r="I1663" s="128">
        <f t="shared" si="1720"/>
        <v>30</v>
      </c>
      <c r="J1663" s="123">
        <f t="shared" si="1721"/>
        <v>1.0022924061692675</v>
      </c>
      <c r="K1663" s="123">
        <v>1</v>
      </c>
      <c r="L1663" s="123">
        <f t="shared" si="1722"/>
        <v>1.0022924</v>
      </c>
      <c r="M1663" s="123">
        <f t="shared" si="1723"/>
        <v>346.90742628999999</v>
      </c>
      <c r="N1663" s="27">
        <f t="shared" si="1713"/>
        <v>0</v>
      </c>
      <c r="O1663" s="122">
        <f t="shared" si="1724"/>
        <v>0</v>
      </c>
      <c r="P1663" s="123">
        <f t="shared" si="1725"/>
        <v>0</v>
      </c>
      <c r="Q1663" s="122">
        <f t="shared" si="1712"/>
        <v>0.1956</v>
      </c>
      <c r="R1663" s="130">
        <f t="shared" si="1726"/>
        <v>1.0039778500000001</v>
      </c>
      <c r="S1663" s="123">
        <f t="shared" si="1727"/>
        <v>1.3799456999999999</v>
      </c>
      <c r="T1663" s="123">
        <f t="shared" si="1728"/>
        <v>0</v>
      </c>
      <c r="U1663" s="131" t="str">
        <f t="shared" si="1730"/>
        <v>J=</v>
      </c>
      <c r="V1663" s="140">
        <f t="shared" si="1729"/>
        <v>45527</v>
      </c>
      <c r="W1663" s="4"/>
      <c r="X1663" s="4"/>
      <c r="Y1663" s="4"/>
      <c r="AD1663" s="5"/>
      <c r="AI1663" s="10"/>
      <c r="AJ1663" s="10"/>
      <c r="AK1663" s="10"/>
      <c r="AL1663" s="10"/>
      <c r="AM1663" s="10"/>
      <c r="AN1663" s="10"/>
      <c r="AO1663" s="10"/>
      <c r="AP1663" s="10"/>
      <c r="AQ1663" s="10"/>
      <c r="AR1663" s="10"/>
      <c r="AS1663" s="10"/>
      <c r="AT1663" s="10"/>
      <c r="AU1663" s="10"/>
    </row>
    <row r="1664" spans="1:47" x14ac:dyDescent="0.2">
      <c r="A1664" s="125">
        <f t="shared" si="1711"/>
        <v>45628</v>
      </c>
      <c r="B1664" s="123">
        <f t="shared" si="1714"/>
        <v>348.56000207</v>
      </c>
      <c r="C1664" s="3">
        <f t="shared" si="1715"/>
        <v>346.11399456999999</v>
      </c>
      <c r="D1664" s="126">
        <f t="shared" si="1716"/>
        <v>1101.3889999999999</v>
      </c>
      <c r="E1664" s="175">
        <f>IF(DAY(A1663)=$A$7,VLOOKUP(A1663,[1]A!$A$15:$C$500,3),E1663)</f>
        <v>1110.8869999999999</v>
      </c>
      <c r="F1664" s="127">
        <f t="shared" si="1717"/>
        <v>45436</v>
      </c>
      <c r="G1664" s="122">
        <f t="shared" si="1718"/>
        <v>8.623656128761148E-3</v>
      </c>
      <c r="H1664" s="128">
        <f t="shared" si="1719"/>
        <v>9</v>
      </c>
      <c r="I1664" s="128">
        <f t="shared" si="1720"/>
        <v>30</v>
      </c>
      <c r="J1664" s="123">
        <f t="shared" si="1721"/>
        <v>1.0025793261946858</v>
      </c>
      <c r="K1664" s="123">
        <v>1</v>
      </c>
      <c r="L1664" s="123">
        <f t="shared" si="1722"/>
        <v>1.0025793199999999</v>
      </c>
      <c r="M1664" s="123">
        <f t="shared" si="1723"/>
        <v>347.00673331000002</v>
      </c>
      <c r="N1664" s="27">
        <f t="shared" si="1713"/>
        <v>0</v>
      </c>
      <c r="O1664" s="122">
        <f t="shared" si="1724"/>
        <v>0</v>
      </c>
      <c r="P1664" s="123">
        <f t="shared" si="1725"/>
        <v>0</v>
      </c>
      <c r="Q1664" s="122">
        <f t="shared" si="1712"/>
        <v>0.1956</v>
      </c>
      <c r="R1664" s="130">
        <f t="shared" si="1726"/>
        <v>1.004476192</v>
      </c>
      <c r="S1664" s="123">
        <f t="shared" si="1727"/>
        <v>1.5532687599999999</v>
      </c>
      <c r="T1664" s="123">
        <f t="shared" si="1728"/>
        <v>0</v>
      </c>
      <c r="U1664" s="131" t="str">
        <f t="shared" si="1730"/>
        <v>J=</v>
      </c>
      <c r="V1664" s="140">
        <f t="shared" si="1729"/>
        <v>45527</v>
      </c>
      <c r="W1664" s="4"/>
      <c r="X1664" s="4"/>
      <c r="Y1664" s="4"/>
      <c r="AD1664" s="5"/>
      <c r="AI1664" s="10"/>
      <c r="AJ1664" s="10"/>
      <c r="AK1664" s="10"/>
      <c r="AL1664" s="10"/>
      <c r="AM1664" s="10"/>
      <c r="AN1664" s="10"/>
      <c r="AO1664" s="10"/>
      <c r="AP1664" s="10"/>
      <c r="AQ1664" s="10"/>
      <c r="AR1664" s="10"/>
      <c r="AS1664" s="10"/>
      <c r="AT1664" s="10"/>
      <c r="AU1664" s="10"/>
    </row>
    <row r="1665" spans="1:47" x14ac:dyDescent="0.2">
      <c r="A1665" s="125">
        <f t="shared" si="1711"/>
        <v>45629</v>
      </c>
      <c r="B1665" s="123">
        <f t="shared" si="1714"/>
        <v>348.83284504</v>
      </c>
      <c r="C1665" s="3">
        <f t="shared" si="1715"/>
        <v>346.11399456999999</v>
      </c>
      <c r="D1665" s="126">
        <f t="shared" si="1716"/>
        <v>1101.3889999999999</v>
      </c>
      <c r="E1665" s="175">
        <f>IF(DAY(A1664)=$A$7,VLOOKUP(A1664,[1]A!$A$15:$C$500,3),E1664)</f>
        <v>1110.8869999999999</v>
      </c>
      <c r="F1665" s="127">
        <f t="shared" si="1717"/>
        <v>45436</v>
      </c>
      <c r="G1665" s="122">
        <f t="shared" si="1718"/>
        <v>8.623656128761148E-3</v>
      </c>
      <c r="H1665" s="128">
        <f t="shared" si="1719"/>
        <v>10</v>
      </c>
      <c r="I1665" s="128">
        <f t="shared" si="1720"/>
        <v>30</v>
      </c>
      <c r="J1665" s="123">
        <f t="shared" si="1721"/>
        <v>1.0028663283549188</v>
      </c>
      <c r="K1665" s="123">
        <v>1</v>
      </c>
      <c r="L1665" s="123">
        <f t="shared" si="1722"/>
        <v>1.0028663200000001</v>
      </c>
      <c r="M1665" s="123">
        <f t="shared" si="1723"/>
        <v>347.10606803000002</v>
      </c>
      <c r="N1665" s="27">
        <f t="shared" si="1713"/>
        <v>0</v>
      </c>
      <c r="O1665" s="122">
        <f t="shared" si="1724"/>
        <v>0</v>
      </c>
      <c r="P1665" s="123">
        <f t="shared" si="1725"/>
        <v>0</v>
      </c>
      <c r="Q1665" s="122">
        <f t="shared" si="1712"/>
        <v>0.1956</v>
      </c>
      <c r="R1665" s="130">
        <f t="shared" si="1726"/>
        <v>1.0049747819999999</v>
      </c>
      <c r="S1665" s="123">
        <f t="shared" si="1727"/>
        <v>1.7267770099999999</v>
      </c>
      <c r="T1665" s="123">
        <f t="shared" si="1728"/>
        <v>0</v>
      </c>
      <c r="U1665" s="131" t="str">
        <f t="shared" si="1730"/>
        <v>J=</v>
      </c>
      <c r="V1665" s="140">
        <f t="shared" si="1729"/>
        <v>45527</v>
      </c>
      <c r="W1665" s="4"/>
      <c r="X1665" s="4"/>
      <c r="Y1665" s="4"/>
      <c r="AD1665" s="5"/>
      <c r="AI1665" s="10"/>
      <c r="AJ1665" s="10"/>
      <c r="AK1665" s="10"/>
      <c r="AL1665" s="10"/>
      <c r="AM1665" s="10"/>
      <c r="AN1665" s="10"/>
      <c r="AO1665" s="10"/>
      <c r="AP1665" s="10"/>
      <c r="AQ1665" s="10"/>
      <c r="AR1665" s="10"/>
      <c r="AS1665" s="10"/>
      <c r="AT1665" s="10"/>
      <c r="AU1665" s="10"/>
    </row>
    <row r="1666" spans="1:47" x14ac:dyDescent="0.2">
      <c r="A1666" s="125">
        <f t="shared" si="1711"/>
        <v>45630</v>
      </c>
      <c r="B1666" s="123">
        <f t="shared" si="1714"/>
        <v>349.10590415000001</v>
      </c>
      <c r="C1666" s="3">
        <f t="shared" si="1715"/>
        <v>346.11399456999999</v>
      </c>
      <c r="D1666" s="126">
        <f t="shared" si="1716"/>
        <v>1101.3889999999999</v>
      </c>
      <c r="E1666" s="175">
        <f>IF(DAY(A1665)=$A$7,VLOOKUP(A1665,[1]A!$A$15:$C$500,3),E1665)</f>
        <v>1110.8869999999999</v>
      </c>
      <c r="F1666" s="127">
        <f t="shared" si="1717"/>
        <v>45436</v>
      </c>
      <c r="G1666" s="122">
        <f t="shared" si="1718"/>
        <v>8.623656128761148E-3</v>
      </c>
      <c r="H1666" s="128">
        <f t="shared" si="1719"/>
        <v>11</v>
      </c>
      <c r="I1666" s="128">
        <f t="shared" si="1720"/>
        <v>30</v>
      </c>
      <c r="J1666" s="123">
        <f t="shared" si="1721"/>
        <v>1.0031534126734787</v>
      </c>
      <c r="K1666" s="123">
        <v>1</v>
      </c>
      <c r="L1666" s="123">
        <f t="shared" si="1722"/>
        <v>1.0031534099999999</v>
      </c>
      <c r="M1666" s="123">
        <f t="shared" si="1723"/>
        <v>347.2054339</v>
      </c>
      <c r="N1666" s="27">
        <f t="shared" si="1713"/>
        <v>0</v>
      </c>
      <c r="O1666" s="122">
        <f t="shared" si="1724"/>
        <v>0</v>
      </c>
      <c r="P1666" s="123">
        <f t="shared" si="1725"/>
        <v>0</v>
      </c>
      <c r="Q1666" s="122">
        <f t="shared" si="1712"/>
        <v>0.1956</v>
      </c>
      <c r="R1666" s="130">
        <f t="shared" si="1726"/>
        <v>1.005473619</v>
      </c>
      <c r="S1666" s="123">
        <f t="shared" si="1727"/>
        <v>1.9004702499999999</v>
      </c>
      <c r="T1666" s="123">
        <f t="shared" si="1728"/>
        <v>0</v>
      </c>
      <c r="U1666" s="131" t="str">
        <f t="shared" si="1730"/>
        <v>J=</v>
      </c>
      <c r="V1666" s="140">
        <f t="shared" si="1729"/>
        <v>45527</v>
      </c>
      <c r="W1666" s="4"/>
      <c r="X1666" s="4"/>
      <c r="Y1666" s="4"/>
      <c r="AD1666" s="5"/>
      <c r="AI1666" s="10"/>
      <c r="AJ1666" s="10"/>
      <c r="AK1666" s="10"/>
      <c r="AL1666" s="10"/>
      <c r="AM1666" s="10"/>
      <c r="AN1666" s="10"/>
      <c r="AO1666" s="10"/>
      <c r="AP1666" s="10"/>
      <c r="AQ1666" s="10"/>
      <c r="AR1666" s="10"/>
      <c r="AS1666" s="10"/>
      <c r="AT1666" s="10"/>
      <c r="AU1666" s="10"/>
    </row>
    <row r="1667" spans="1:47" x14ac:dyDescent="0.2">
      <c r="A1667" s="125">
        <f t="shared" si="1711"/>
        <v>45631</v>
      </c>
      <c r="B1667" s="123">
        <f t="shared" si="1714"/>
        <v>349.37917290000001</v>
      </c>
      <c r="C1667" s="3">
        <f t="shared" si="1715"/>
        <v>346.11399456999999</v>
      </c>
      <c r="D1667" s="126">
        <f t="shared" si="1716"/>
        <v>1101.3889999999999</v>
      </c>
      <c r="E1667" s="175">
        <f>IF(DAY(A1666)=$A$7,VLOOKUP(A1666,[1]A!$A$15:$C$500,3),E1666)</f>
        <v>1110.8869999999999</v>
      </c>
      <c r="F1667" s="127">
        <f t="shared" si="1717"/>
        <v>45436</v>
      </c>
      <c r="G1667" s="122">
        <f t="shared" si="1718"/>
        <v>8.623656128761148E-3</v>
      </c>
      <c r="H1667" s="128">
        <f t="shared" si="1719"/>
        <v>12</v>
      </c>
      <c r="I1667" s="128">
        <f t="shared" si="1720"/>
        <v>30</v>
      </c>
      <c r="J1667" s="123">
        <f t="shared" si="1721"/>
        <v>1.0034405791738843</v>
      </c>
      <c r="K1667" s="123">
        <v>1</v>
      </c>
      <c r="L1667" s="123">
        <f t="shared" si="1722"/>
        <v>1.00344057</v>
      </c>
      <c r="M1667" s="123">
        <f t="shared" si="1723"/>
        <v>347.30482398999999</v>
      </c>
      <c r="N1667" s="27">
        <f t="shared" si="1713"/>
        <v>0</v>
      </c>
      <c r="O1667" s="122">
        <f t="shared" si="1724"/>
        <v>0</v>
      </c>
      <c r="P1667" s="123">
        <f t="shared" si="1725"/>
        <v>0</v>
      </c>
      <c r="Q1667" s="122">
        <f t="shared" si="1712"/>
        <v>0.1956</v>
      </c>
      <c r="R1667" s="130">
        <f t="shared" si="1726"/>
        <v>1.0059727039999999</v>
      </c>
      <c r="S1667" s="123">
        <f t="shared" si="1727"/>
        <v>2.0743489099999999</v>
      </c>
      <c r="T1667" s="123">
        <f t="shared" si="1728"/>
        <v>0</v>
      </c>
      <c r="U1667" s="131" t="str">
        <f t="shared" si="1730"/>
        <v>J=</v>
      </c>
      <c r="V1667" s="140">
        <f t="shared" si="1729"/>
        <v>45527</v>
      </c>
      <c r="W1667" s="4"/>
      <c r="X1667" s="4"/>
      <c r="Y1667" s="4"/>
      <c r="AD1667" s="5"/>
      <c r="AI1667" s="10"/>
      <c r="AJ1667" s="10"/>
      <c r="AK1667" s="10"/>
      <c r="AL1667" s="10"/>
      <c r="AM1667" s="10"/>
      <c r="AN1667" s="10"/>
      <c r="AO1667" s="10"/>
      <c r="AP1667" s="10"/>
      <c r="AQ1667" s="10"/>
      <c r="AR1667" s="10"/>
      <c r="AS1667" s="10"/>
      <c r="AT1667" s="10"/>
      <c r="AU1667" s="10"/>
    </row>
    <row r="1668" spans="1:47" x14ac:dyDescent="0.2">
      <c r="A1668" s="125">
        <f t="shared" si="1711"/>
        <v>45632</v>
      </c>
      <c r="B1668" s="123">
        <f t="shared" si="1714"/>
        <v>349.65265836000003</v>
      </c>
      <c r="C1668" s="3">
        <f t="shared" si="1715"/>
        <v>346.11399456999999</v>
      </c>
      <c r="D1668" s="126">
        <f t="shared" si="1716"/>
        <v>1101.3889999999999</v>
      </c>
      <c r="E1668" s="175">
        <f>IF(DAY(A1667)=$A$7,VLOOKUP(A1667,[1]A!$A$15:$C$500,3),E1667)</f>
        <v>1110.8869999999999</v>
      </c>
      <c r="F1668" s="127">
        <f t="shared" si="1717"/>
        <v>45436</v>
      </c>
      <c r="G1668" s="122">
        <f t="shared" si="1718"/>
        <v>8.623656128761148E-3</v>
      </c>
      <c r="H1668" s="128">
        <f t="shared" si="1719"/>
        <v>13</v>
      </c>
      <c r="I1668" s="128">
        <f t="shared" si="1720"/>
        <v>30</v>
      </c>
      <c r="J1668" s="123">
        <f t="shared" si="1721"/>
        <v>1.0037278278796615</v>
      </c>
      <c r="K1668" s="123">
        <v>1</v>
      </c>
      <c r="L1668" s="123">
        <f t="shared" si="1722"/>
        <v>1.0037278199999999</v>
      </c>
      <c r="M1668" s="123">
        <f t="shared" si="1723"/>
        <v>347.40424524000002</v>
      </c>
      <c r="N1668" s="27">
        <f t="shared" si="1713"/>
        <v>0</v>
      </c>
      <c r="O1668" s="122">
        <f t="shared" si="1724"/>
        <v>0</v>
      </c>
      <c r="P1668" s="123">
        <f t="shared" si="1725"/>
        <v>0</v>
      </c>
      <c r="Q1668" s="122">
        <f t="shared" si="1712"/>
        <v>0.1956</v>
      </c>
      <c r="R1668" s="130">
        <f t="shared" si="1726"/>
        <v>1.006472037</v>
      </c>
      <c r="S1668" s="123">
        <f t="shared" si="1727"/>
        <v>2.2484131199999999</v>
      </c>
      <c r="T1668" s="123">
        <f t="shared" si="1728"/>
        <v>0</v>
      </c>
      <c r="U1668" s="131" t="str">
        <f t="shared" si="1730"/>
        <v>J=</v>
      </c>
      <c r="V1668" s="140">
        <f t="shared" si="1729"/>
        <v>45527</v>
      </c>
      <c r="W1668" s="4"/>
      <c r="X1668" s="4"/>
      <c r="Y1668" s="4"/>
      <c r="AD1668" s="5"/>
      <c r="AI1668" s="10"/>
      <c r="AJ1668" s="10"/>
      <c r="AK1668" s="10"/>
      <c r="AL1668" s="10"/>
      <c r="AM1668" s="10"/>
      <c r="AN1668" s="10"/>
      <c r="AO1668" s="10"/>
      <c r="AP1668" s="10"/>
      <c r="AQ1668" s="10"/>
      <c r="AR1668" s="10"/>
      <c r="AS1668" s="10"/>
      <c r="AT1668" s="10"/>
      <c r="AU1668" s="10"/>
    </row>
    <row r="1669" spans="1:47" x14ac:dyDescent="0.2">
      <c r="A1669" s="125">
        <f t="shared" si="1711"/>
        <v>45633</v>
      </c>
      <c r="B1669" s="123">
        <f t="shared" si="1714"/>
        <v>349.92635683000003</v>
      </c>
      <c r="C1669" s="3">
        <f t="shared" si="1715"/>
        <v>346.11399456999999</v>
      </c>
      <c r="D1669" s="126">
        <f t="shared" si="1716"/>
        <v>1101.3889999999999</v>
      </c>
      <c r="E1669" s="175">
        <f>IF(DAY(A1668)=$A$7,VLOOKUP(A1668,[1]A!$A$15:$C$500,3),E1668)</f>
        <v>1110.8869999999999</v>
      </c>
      <c r="F1669" s="127">
        <f t="shared" si="1717"/>
        <v>45436</v>
      </c>
      <c r="G1669" s="122">
        <f t="shared" si="1718"/>
        <v>8.623656128761148E-3</v>
      </c>
      <c r="H1669" s="128">
        <f t="shared" si="1719"/>
        <v>14</v>
      </c>
      <c r="I1669" s="128">
        <f t="shared" si="1720"/>
        <v>30</v>
      </c>
      <c r="J1669" s="123">
        <f t="shared" si="1721"/>
        <v>1.0040151588143424</v>
      </c>
      <c r="K1669" s="123">
        <v>1</v>
      </c>
      <c r="L1669" s="123">
        <f t="shared" si="1722"/>
        <v>1.0040151500000001</v>
      </c>
      <c r="M1669" s="123">
        <f t="shared" si="1723"/>
        <v>347.50369417000002</v>
      </c>
      <c r="N1669" s="27">
        <f t="shared" si="1713"/>
        <v>0</v>
      </c>
      <c r="O1669" s="122">
        <f t="shared" si="1724"/>
        <v>0</v>
      </c>
      <c r="P1669" s="123">
        <f t="shared" si="1725"/>
        <v>0</v>
      </c>
      <c r="Q1669" s="122">
        <f t="shared" si="1712"/>
        <v>0.1956</v>
      </c>
      <c r="R1669" s="130">
        <f t="shared" si="1726"/>
        <v>1.006971617</v>
      </c>
      <c r="S1669" s="123">
        <f t="shared" si="1727"/>
        <v>2.4226626599999999</v>
      </c>
      <c r="T1669" s="123">
        <f t="shared" si="1728"/>
        <v>0</v>
      </c>
      <c r="U1669" s="131" t="str">
        <f t="shared" si="1730"/>
        <v>J=</v>
      </c>
      <c r="V1669" s="140">
        <f t="shared" si="1729"/>
        <v>45527</v>
      </c>
      <c r="W1669" s="4"/>
      <c r="X1669" s="4"/>
      <c r="Y1669" s="4"/>
      <c r="AD1669" s="5"/>
      <c r="AI1669" s="10"/>
      <c r="AJ1669" s="10"/>
      <c r="AK1669" s="10"/>
      <c r="AL1669" s="10"/>
      <c r="AM1669" s="10"/>
      <c r="AN1669" s="10"/>
      <c r="AO1669" s="10"/>
      <c r="AP1669" s="10"/>
      <c r="AQ1669" s="10"/>
      <c r="AR1669" s="10"/>
      <c r="AS1669" s="10"/>
      <c r="AT1669" s="10"/>
      <c r="AU1669" s="10"/>
    </row>
    <row r="1670" spans="1:47" x14ac:dyDescent="0.2">
      <c r="A1670" s="125">
        <f t="shared" si="1711"/>
        <v>45634</v>
      </c>
      <c r="B1670" s="123">
        <f t="shared" si="1714"/>
        <v>350.20027259</v>
      </c>
      <c r="C1670" s="3">
        <f t="shared" si="1715"/>
        <v>346.11399456999999</v>
      </c>
      <c r="D1670" s="126">
        <f t="shared" si="1716"/>
        <v>1101.3889999999999</v>
      </c>
      <c r="E1670" s="175">
        <f>IF(DAY(A1669)=$A$7,VLOOKUP(A1669,[1]A!$A$15:$C$500,3),E1669)</f>
        <v>1110.8869999999999</v>
      </c>
      <c r="F1670" s="127">
        <f t="shared" si="1717"/>
        <v>45436</v>
      </c>
      <c r="G1670" s="122">
        <f t="shared" si="1718"/>
        <v>8.623656128761148E-3</v>
      </c>
      <c r="H1670" s="128">
        <f t="shared" si="1719"/>
        <v>15</v>
      </c>
      <c r="I1670" s="128">
        <f t="shared" si="1720"/>
        <v>30</v>
      </c>
      <c r="J1670" s="123">
        <f t="shared" si="1721"/>
        <v>1.0043025720014667</v>
      </c>
      <c r="K1670" s="123">
        <v>1</v>
      </c>
      <c r="L1670" s="123">
        <f t="shared" si="1722"/>
        <v>1.0043025699999999</v>
      </c>
      <c r="M1670" s="123">
        <f t="shared" si="1723"/>
        <v>347.60317425</v>
      </c>
      <c r="N1670" s="27">
        <f t="shared" si="1713"/>
        <v>0</v>
      </c>
      <c r="O1670" s="122">
        <f t="shared" si="1724"/>
        <v>0</v>
      </c>
      <c r="P1670" s="123">
        <f t="shared" si="1725"/>
        <v>0</v>
      </c>
      <c r="Q1670" s="122">
        <f t="shared" si="1712"/>
        <v>0.1956</v>
      </c>
      <c r="R1670" s="130">
        <f t="shared" si="1726"/>
        <v>1.007471446</v>
      </c>
      <c r="S1670" s="123">
        <f t="shared" si="1727"/>
        <v>2.5970983400000001</v>
      </c>
      <c r="T1670" s="123">
        <f t="shared" si="1728"/>
        <v>0</v>
      </c>
      <c r="U1670" s="131" t="str">
        <f t="shared" si="1730"/>
        <v>J=</v>
      </c>
      <c r="V1670" s="140">
        <f t="shared" si="1729"/>
        <v>45527</v>
      </c>
      <c r="W1670" s="4"/>
      <c r="X1670" s="4"/>
      <c r="Y1670" s="4"/>
      <c r="AD1670" s="5"/>
      <c r="AI1670" s="10"/>
      <c r="AJ1670" s="10"/>
      <c r="AK1670" s="10"/>
      <c r="AL1670" s="10"/>
      <c r="AM1670" s="10"/>
      <c r="AN1670" s="10"/>
      <c r="AO1670" s="10"/>
      <c r="AP1670" s="10"/>
      <c r="AQ1670" s="10"/>
      <c r="AR1670" s="10"/>
      <c r="AS1670" s="10"/>
      <c r="AT1670" s="10"/>
      <c r="AU1670" s="10"/>
    </row>
    <row r="1671" spans="1:47" x14ac:dyDescent="0.2">
      <c r="A1671" s="125">
        <f t="shared" si="1711"/>
        <v>45635</v>
      </c>
      <c r="B1671" s="123">
        <f t="shared" si="1714"/>
        <v>350.47439845999997</v>
      </c>
      <c r="C1671" s="3">
        <f t="shared" si="1715"/>
        <v>346.11399456999999</v>
      </c>
      <c r="D1671" s="126">
        <f t="shared" si="1716"/>
        <v>1101.3889999999999</v>
      </c>
      <c r="E1671" s="175">
        <f>IF(DAY(A1670)=$A$7,VLOOKUP(A1670,[1]A!$A$15:$C$500,3),E1670)</f>
        <v>1110.8869999999999</v>
      </c>
      <c r="F1671" s="127">
        <f t="shared" si="1717"/>
        <v>45436</v>
      </c>
      <c r="G1671" s="122">
        <f t="shared" si="1718"/>
        <v>8.623656128761148E-3</v>
      </c>
      <c r="H1671" s="128">
        <f t="shared" si="1719"/>
        <v>16</v>
      </c>
      <c r="I1671" s="128">
        <f t="shared" si="1720"/>
        <v>30</v>
      </c>
      <c r="J1671" s="123">
        <f t="shared" si="1721"/>
        <v>1.0045900674645798</v>
      </c>
      <c r="K1671" s="123">
        <v>1</v>
      </c>
      <c r="L1671" s="123">
        <f t="shared" si="1722"/>
        <v>1.00459006</v>
      </c>
      <c r="M1671" s="123">
        <f t="shared" si="1723"/>
        <v>347.70267856999999</v>
      </c>
      <c r="N1671" s="27">
        <f t="shared" si="1713"/>
        <v>0</v>
      </c>
      <c r="O1671" s="122">
        <f t="shared" si="1724"/>
        <v>0</v>
      </c>
      <c r="P1671" s="123">
        <f t="shared" si="1725"/>
        <v>0</v>
      </c>
      <c r="Q1671" s="122">
        <f t="shared" si="1712"/>
        <v>0.1956</v>
      </c>
      <c r="R1671" s="130">
        <f t="shared" si="1726"/>
        <v>1.0079715229999999</v>
      </c>
      <c r="S1671" s="123">
        <f t="shared" si="1727"/>
        <v>2.77171989</v>
      </c>
      <c r="T1671" s="123">
        <f t="shared" si="1728"/>
        <v>0</v>
      </c>
      <c r="U1671" s="131" t="str">
        <f t="shared" si="1730"/>
        <v>J=</v>
      </c>
      <c r="V1671" s="140">
        <f t="shared" si="1729"/>
        <v>45527</v>
      </c>
      <c r="W1671" s="4"/>
      <c r="X1671" s="4"/>
      <c r="Y1671" s="4"/>
      <c r="AD1671" s="5"/>
      <c r="AI1671" s="10"/>
      <c r="AJ1671" s="10"/>
      <c r="AK1671" s="10"/>
      <c r="AL1671" s="10"/>
      <c r="AM1671" s="10"/>
      <c r="AN1671" s="10"/>
      <c r="AO1671" s="10"/>
      <c r="AP1671" s="10"/>
      <c r="AQ1671" s="10"/>
      <c r="AR1671" s="10"/>
      <c r="AS1671" s="10"/>
      <c r="AT1671" s="10"/>
      <c r="AU1671" s="10"/>
    </row>
    <row r="1672" spans="1:47" x14ac:dyDescent="0.2">
      <c r="A1672" s="125">
        <f t="shared" si="1711"/>
        <v>45636</v>
      </c>
      <c r="B1672" s="123">
        <f t="shared" si="1714"/>
        <v>350.74874117000002</v>
      </c>
      <c r="C1672" s="3">
        <f t="shared" si="1715"/>
        <v>346.11399456999999</v>
      </c>
      <c r="D1672" s="126">
        <f t="shared" si="1716"/>
        <v>1101.3889999999999</v>
      </c>
      <c r="E1672" s="175">
        <f>IF(DAY(A1671)=$A$7,VLOOKUP(A1671,[1]A!$A$15:$C$500,3),E1671)</f>
        <v>1110.8869999999999</v>
      </c>
      <c r="F1672" s="127">
        <f t="shared" si="1717"/>
        <v>45436</v>
      </c>
      <c r="G1672" s="122">
        <f t="shared" si="1718"/>
        <v>8.623656128761148E-3</v>
      </c>
      <c r="H1672" s="128">
        <f t="shared" si="1719"/>
        <v>17</v>
      </c>
      <c r="I1672" s="128">
        <f t="shared" si="1720"/>
        <v>30</v>
      </c>
      <c r="J1672" s="123">
        <f t="shared" si="1721"/>
        <v>1.0048776452272346</v>
      </c>
      <c r="K1672" s="123">
        <v>1</v>
      </c>
      <c r="L1672" s="123">
        <f t="shared" si="1722"/>
        <v>1.0048776399999999</v>
      </c>
      <c r="M1672" s="123">
        <f t="shared" si="1723"/>
        <v>347.80221403000002</v>
      </c>
      <c r="N1672" s="27">
        <f t="shared" si="1713"/>
        <v>0</v>
      </c>
      <c r="O1672" s="122">
        <f t="shared" si="1724"/>
        <v>0</v>
      </c>
      <c r="P1672" s="123">
        <f t="shared" si="1725"/>
        <v>0</v>
      </c>
      <c r="Q1672" s="122">
        <f t="shared" si="1712"/>
        <v>0.1956</v>
      </c>
      <c r="R1672" s="130">
        <f t="shared" si="1726"/>
        <v>1.008471847</v>
      </c>
      <c r="S1672" s="123">
        <f t="shared" si="1727"/>
        <v>2.9465271400000002</v>
      </c>
      <c r="T1672" s="123">
        <f t="shared" si="1728"/>
        <v>0</v>
      </c>
      <c r="U1672" s="131" t="str">
        <f t="shared" si="1730"/>
        <v>J=</v>
      </c>
      <c r="V1672" s="140">
        <f t="shared" si="1729"/>
        <v>45527</v>
      </c>
      <c r="W1672" s="4"/>
      <c r="X1672" s="4"/>
      <c r="Y1672" s="4"/>
      <c r="AD1672" s="5"/>
      <c r="AI1672" s="10"/>
      <c r="AJ1672" s="10"/>
      <c r="AK1672" s="10"/>
      <c r="AL1672" s="10"/>
      <c r="AM1672" s="10"/>
      <c r="AN1672" s="10"/>
      <c r="AO1672" s="10"/>
      <c r="AP1672" s="10"/>
      <c r="AQ1672" s="10"/>
      <c r="AR1672" s="10"/>
      <c r="AS1672" s="10"/>
      <c r="AT1672" s="10"/>
      <c r="AU1672" s="10"/>
    </row>
    <row r="1673" spans="1:47" x14ac:dyDescent="0.2">
      <c r="A1673" s="125">
        <f t="shared" si="1711"/>
        <v>45637</v>
      </c>
      <c r="B1673" s="123">
        <f t="shared" si="1714"/>
        <v>351.02329839000004</v>
      </c>
      <c r="C1673" s="3">
        <f t="shared" si="1715"/>
        <v>346.11399456999999</v>
      </c>
      <c r="D1673" s="126">
        <f t="shared" si="1716"/>
        <v>1101.3889999999999</v>
      </c>
      <c r="E1673" s="175">
        <f>IF(DAY(A1672)=$A$7,VLOOKUP(A1672,[1]A!$A$15:$C$500,3),E1672)</f>
        <v>1110.8869999999999</v>
      </c>
      <c r="F1673" s="127">
        <f t="shared" si="1717"/>
        <v>45436</v>
      </c>
      <c r="G1673" s="122">
        <f t="shared" si="1718"/>
        <v>8.623656128761148E-3</v>
      </c>
      <c r="H1673" s="128">
        <f t="shared" si="1719"/>
        <v>18</v>
      </c>
      <c r="I1673" s="128">
        <f t="shared" si="1720"/>
        <v>30</v>
      </c>
      <c r="J1673" s="123">
        <f t="shared" si="1721"/>
        <v>1.0051653053129903</v>
      </c>
      <c r="K1673" s="123">
        <v>1</v>
      </c>
      <c r="L1673" s="123">
        <f t="shared" si="1722"/>
        <v>1.0051653</v>
      </c>
      <c r="M1673" s="123">
        <f t="shared" si="1723"/>
        <v>347.90177718000001</v>
      </c>
      <c r="N1673" s="27">
        <f t="shared" si="1713"/>
        <v>0</v>
      </c>
      <c r="O1673" s="122">
        <f t="shared" si="1724"/>
        <v>0</v>
      </c>
      <c r="P1673" s="123">
        <f t="shared" si="1725"/>
        <v>0</v>
      </c>
      <c r="Q1673" s="122">
        <f t="shared" si="1712"/>
        <v>0.1956</v>
      </c>
      <c r="R1673" s="130">
        <f t="shared" si="1726"/>
        <v>1.008972421</v>
      </c>
      <c r="S1673" s="123">
        <f t="shared" si="1727"/>
        <v>3.12152121</v>
      </c>
      <c r="T1673" s="123">
        <f t="shared" si="1728"/>
        <v>0</v>
      </c>
      <c r="U1673" s="131" t="str">
        <f t="shared" si="1730"/>
        <v>J=</v>
      </c>
      <c r="V1673" s="140">
        <f t="shared" si="1729"/>
        <v>45527</v>
      </c>
      <c r="W1673" s="4"/>
      <c r="X1673" s="4"/>
      <c r="Y1673" s="4"/>
      <c r="AD1673" s="5"/>
      <c r="AI1673" s="10"/>
      <c r="AJ1673" s="10"/>
      <c r="AK1673" s="10"/>
      <c r="AL1673" s="10"/>
      <c r="AM1673" s="10"/>
      <c r="AN1673" s="10"/>
      <c r="AO1673" s="10"/>
      <c r="AP1673" s="10"/>
      <c r="AQ1673" s="10"/>
      <c r="AR1673" s="10"/>
      <c r="AS1673" s="10"/>
      <c r="AT1673" s="10"/>
      <c r="AU1673" s="10"/>
    </row>
    <row r="1674" spans="1:47" x14ac:dyDescent="0.2">
      <c r="A1674" s="125">
        <f t="shared" si="1711"/>
        <v>45638</v>
      </c>
      <c r="B1674" s="123">
        <f t="shared" si="1714"/>
        <v>351.29806918999998</v>
      </c>
      <c r="C1674" s="3">
        <f t="shared" si="1715"/>
        <v>346.11399456999999</v>
      </c>
      <c r="D1674" s="126">
        <f t="shared" si="1716"/>
        <v>1101.3889999999999</v>
      </c>
      <c r="E1674" s="175">
        <f>IF(DAY(A1673)=$A$7,VLOOKUP(A1673,[1]A!$A$15:$C$500,3),E1673)</f>
        <v>1110.8869999999999</v>
      </c>
      <c r="F1674" s="127">
        <f t="shared" si="1717"/>
        <v>45436</v>
      </c>
      <c r="G1674" s="122">
        <f t="shared" si="1718"/>
        <v>8.623656128761148E-3</v>
      </c>
      <c r="H1674" s="128">
        <f t="shared" si="1719"/>
        <v>19</v>
      </c>
      <c r="I1674" s="128">
        <f t="shared" si="1720"/>
        <v>30</v>
      </c>
      <c r="J1674" s="123">
        <f t="shared" si="1721"/>
        <v>1.0054530477454131</v>
      </c>
      <c r="K1674" s="123">
        <v>1</v>
      </c>
      <c r="L1674" s="123">
        <f t="shared" si="1722"/>
        <v>1.0054530399999999</v>
      </c>
      <c r="M1674" s="123">
        <f t="shared" si="1723"/>
        <v>348.00136801999997</v>
      </c>
      <c r="N1674" s="27">
        <f t="shared" si="1713"/>
        <v>0</v>
      </c>
      <c r="O1674" s="122">
        <f t="shared" si="1724"/>
        <v>0</v>
      </c>
      <c r="P1674" s="123">
        <f t="shared" si="1725"/>
        <v>0</v>
      </c>
      <c r="Q1674" s="122">
        <f t="shared" si="1712"/>
        <v>0.1956</v>
      </c>
      <c r="R1674" s="130">
        <f t="shared" si="1726"/>
        <v>1.0094732420000001</v>
      </c>
      <c r="S1674" s="123">
        <f t="shared" si="1727"/>
        <v>3.29670117</v>
      </c>
      <c r="T1674" s="123">
        <f t="shared" si="1728"/>
        <v>0</v>
      </c>
      <c r="U1674" s="131" t="str">
        <f t="shared" si="1730"/>
        <v>J=</v>
      </c>
      <c r="V1674" s="140">
        <f t="shared" si="1729"/>
        <v>45527</v>
      </c>
      <c r="W1674" s="4"/>
      <c r="X1674" s="4"/>
      <c r="Y1674" s="4"/>
      <c r="AD1674" s="5"/>
      <c r="AI1674" s="10"/>
      <c r="AJ1674" s="10"/>
      <c r="AK1674" s="10"/>
      <c r="AL1674" s="10"/>
      <c r="AM1674" s="10"/>
      <c r="AN1674" s="10"/>
      <c r="AO1674" s="10"/>
      <c r="AP1674" s="10"/>
      <c r="AQ1674" s="10"/>
      <c r="AR1674" s="10"/>
      <c r="AS1674" s="10"/>
      <c r="AT1674" s="10"/>
      <c r="AU1674" s="10"/>
    </row>
    <row r="1675" spans="1:47" x14ac:dyDescent="0.2">
      <c r="A1675" s="125">
        <f t="shared" ref="A1675:A1738" si="1731">(A1674+1)</f>
        <v>45639</v>
      </c>
      <c r="B1675" s="123">
        <f t="shared" si="1714"/>
        <v>351.57305788999997</v>
      </c>
      <c r="C1675" s="3">
        <f t="shared" si="1715"/>
        <v>346.11399456999999</v>
      </c>
      <c r="D1675" s="126">
        <f t="shared" si="1716"/>
        <v>1101.3889999999999</v>
      </c>
      <c r="E1675" s="175">
        <f>IF(DAY(A1674)=$A$7,VLOOKUP(A1674,[1]A!$A$15:$C$500,3),E1674)</f>
        <v>1110.8869999999999</v>
      </c>
      <c r="F1675" s="127">
        <f t="shared" si="1717"/>
        <v>45436</v>
      </c>
      <c r="G1675" s="122">
        <f t="shared" si="1718"/>
        <v>8.623656128761148E-3</v>
      </c>
      <c r="H1675" s="128">
        <f t="shared" si="1719"/>
        <v>20</v>
      </c>
      <c r="I1675" s="128">
        <f t="shared" si="1720"/>
        <v>30</v>
      </c>
      <c r="J1675" s="123">
        <f t="shared" si="1721"/>
        <v>1.0057408725480759</v>
      </c>
      <c r="K1675" s="123">
        <v>1</v>
      </c>
      <c r="L1675" s="123">
        <f t="shared" si="1722"/>
        <v>1.0057408699999999</v>
      </c>
      <c r="M1675" s="123">
        <f t="shared" si="1723"/>
        <v>348.10099000999998</v>
      </c>
      <c r="N1675" s="27">
        <f t="shared" si="1713"/>
        <v>0</v>
      </c>
      <c r="O1675" s="122">
        <f t="shared" si="1724"/>
        <v>0</v>
      </c>
      <c r="P1675" s="123">
        <f t="shared" si="1725"/>
        <v>0</v>
      </c>
      <c r="Q1675" s="122">
        <f t="shared" ref="Q1675:Q1738" si="1732">(Q1674)</f>
        <v>0.1956</v>
      </c>
      <c r="R1675" s="130">
        <f t="shared" si="1726"/>
        <v>1.009974312</v>
      </c>
      <c r="S1675" s="123">
        <f t="shared" si="1727"/>
        <v>3.47206788</v>
      </c>
      <c r="T1675" s="123">
        <f t="shared" si="1728"/>
        <v>0</v>
      </c>
      <c r="U1675" s="131" t="str">
        <f t="shared" si="1730"/>
        <v>J=</v>
      </c>
      <c r="V1675" s="140">
        <f t="shared" si="1729"/>
        <v>45527</v>
      </c>
      <c r="W1675" s="4"/>
      <c r="X1675" s="4"/>
      <c r="Y1675" s="4"/>
      <c r="AD1675" s="5"/>
      <c r="AI1675" s="10"/>
      <c r="AJ1675" s="10"/>
      <c r="AK1675" s="10"/>
      <c r="AL1675" s="10"/>
      <c r="AM1675" s="10"/>
      <c r="AN1675" s="10"/>
      <c r="AO1675" s="10"/>
      <c r="AP1675" s="10"/>
      <c r="AQ1675" s="10"/>
      <c r="AR1675" s="10"/>
      <c r="AS1675" s="10"/>
      <c r="AT1675" s="10"/>
      <c r="AU1675" s="10"/>
    </row>
    <row r="1676" spans="1:47" x14ac:dyDescent="0.2">
      <c r="A1676" s="125">
        <f t="shared" si="1731"/>
        <v>45640</v>
      </c>
      <c r="B1676" s="123">
        <f t="shared" si="1714"/>
        <v>351.84825760000001</v>
      </c>
      <c r="C1676" s="3">
        <f t="shared" si="1715"/>
        <v>346.11399456999999</v>
      </c>
      <c r="D1676" s="126">
        <f t="shared" si="1716"/>
        <v>1101.3889999999999</v>
      </c>
      <c r="E1676" s="175">
        <f>IF(DAY(A1675)=$A$7,VLOOKUP(A1675,[1]A!$A$15:$C$500,3),E1675)</f>
        <v>1110.8869999999999</v>
      </c>
      <c r="F1676" s="127">
        <f t="shared" si="1717"/>
        <v>45436</v>
      </c>
      <c r="G1676" s="122">
        <f t="shared" si="1718"/>
        <v>8.623656128761148E-3</v>
      </c>
      <c r="H1676" s="128">
        <f t="shared" si="1719"/>
        <v>21</v>
      </c>
      <c r="I1676" s="128">
        <f t="shared" si="1720"/>
        <v>30</v>
      </c>
      <c r="J1676" s="123">
        <f t="shared" si="1721"/>
        <v>1.0060287797445582</v>
      </c>
      <c r="K1676" s="123">
        <v>1</v>
      </c>
      <c r="L1676" s="123">
        <f t="shared" si="1722"/>
        <v>1.0060287699999999</v>
      </c>
      <c r="M1676" s="123">
        <f t="shared" si="1723"/>
        <v>348.20063622999999</v>
      </c>
      <c r="N1676" s="27">
        <f t="shared" ref="N1676:N1739" si="1733">IF(DAY(A1676)=A$7,VLOOKUP(A1676,$Y$10:$AG$75,8),0)</f>
        <v>0</v>
      </c>
      <c r="O1676" s="122">
        <f t="shared" si="1724"/>
        <v>0</v>
      </c>
      <c r="P1676" s="123">
        <f t="shared" si="1725"/>
        <v>0</v>
      </c>
      <c r="Q1676" s="122">
        <f t="shared" si="1732"/>
        <v>0.1956</v>
      </c>
      <c r="R1676" s="130">
        <f t="shared" si="1726"/>
        <v>1.010475631</v>
      </c>
      <c r="S1676" s="123">
        <f t="shared" si="1727"/>
        <v>3.64762137</v>
      </c>
      <c r="T1676" s="123">
        <f t="shared" si="1728"/>
        <v>0</v>
      </c>
      <c r="U1676" s="131" t="str">
        <f t="shared" si="1730"/>
        <v>J=</v>
      </c>
      <c r="V1676" s="140">
        <f t="shared" si="1729"/>
        <v>45527</v>
      </c>
      <c r="W1676" s="4"/>
      <c r="X1676" s="4"/>
      <c r="Y1676" s="4"/>
      <c r="AD1676" s="5"/>
      <c r="AI1676" s="10"/>
      <c r="AJ1676" s="10"/>
      <c r="AK1676" s="10"/>
      <c r="AL1676" s="10"/>
      <c r="AM1676" s="10"/>
      <c r="AN1676" s="10"/>
      <c r="AO1676" s="10"/>
      <c r="AP1676" s="10"/>
      <c r="AQ1676" s="10"/>
      <c r="AR1676" s="10"/>
      <c r="AS1676" s="10"/>
      <c r="AT1676" s="10"/>
      <c r="AU1676" s="10"/>
    </row>
    <row r="1677" spans="1:47" x14ac:dyDescent="0.2">
      <c r="A1677" s="125">
        <f t="shared" si="1731"/>
        <v>45641</v>
      </c>
      <c r="B1677" s="123">
        <f t="shared" si="1714"/>
        <v>352.12367545000001</v>
      </c>
      <c r="C1677" s="3">
        <f t="shared" si="1715"/>
        <v>346.11399456999999</v>
      </c>
      <c r="D1677" s="126">
        <f t="shared" si="1716"/>
        <v>1101.3889999999999</v>
      </c>
      <c r="E1677" s="175">
        <f>IF(DAY(A1676)=$A$7,VLOOKUP(A1676,[1]A!$A$15:$C$500,3),E1676)</f>
        <v>1110.8869999999999</v>
      </c>
      <c r="F1677" s="127">
        <f t="shared" si="1717"/>
        <v>45436</v>
      </c>
      <c r="G1677" s="122">
        <f t="shared" si="1718"/>
        <v>8.623656128761148E-3</v>
      </c>
      <c r="H1677" s="128">
        <f t="shared" si="1719"/>
        <v>22</v>
      </c>
      <c r="I1677" s="128">
        <f t="shared" si="1720"/>
        <v>30</v>
      </c>
      <c r="J1677" s="123">
        <f t="shared" si="1721"/>
        <v>1.0063167693584465</v>
      </c>
      <c r="K1677" s="123">
        <v>1</v>
      </c>
      <c r="L1677" s="123">
        <f t="shared" si="1722"/>
        <v>1.00631676</v>
      </c>
      <c r="M1677" s="123">
        <f t="shared" si="1723"/>
        <v>348.30031359999998</v>
      </c>
      <c r="N1677" s="27">
        <f t="shared" si="1733"/>
        <v>0</v>
      </c>
      <c r="O1677" s="122">
        <f t="shared" si="1724"/>
        <v>0</v>
      </c>
      <c r="P1677" s="123">
        <f t="shared" si="1725"/>
        <v>0</v>
      </c>
      <c r="Q1677" s="122">
        <f t="shared" si="1732"/>
        <v>0.1956</v>
      </c>
      <c r="R1677" s="130">
        <f t="shared" si="1726"/>
        <v>1.010977199</v>
      </c>
      <c r="S1677" s="123">
        <f t="shared" si="1727"/>
        <v>3.82336185</v>
      </c>
      <c r="T1677" s="123">
        <f t="shared" si="1728"/>
        <v>0</v>
      </c>
      <c r="U1677" s="131" t="str">
        <f t="shared" si="1730"/>
        <v>J=</v>
      </c>
      <c r="V1677" s="140">
        <f t="shared" si="1729"/>
        <v>45527</v>
      </c>
      <c r="W1677" s="4"/>
      <c r="X1677" s="4"/>
      <c r="Y1677" s="4"/>
      <c r="AD1677" s="5"/>
      <c r="AI1677" s="10"/>
      <c r="AJ1677" s="10"/>
      <c r="AK1677" s="10"/>
      <c r="AL1677" s="10"/>
      <c r="AM1677" s="10"/>
      <c r="AN1677" s="10"/>
      <c r="AO1677" s="10"/>
      <c r="AP1677" s="10"/>
      <c r="AQ1677" s="10"/>
      <c r="AR1677" s="10"/>
      <c r="AS1677" s="10"/>
      <c r="AT1677" s="10"/>
      <c r="AU1677" s="10"/>
    </row>
    <row r="1678" spans="1:47" x14ac:dyDescent="0.2">
      <c r="A1678" s="125">
        <f t="shared" si="1731"/>
        <v>45642</v>
      </c>
      <c r="B1678" s="123">
        <f t="shared" si="1714"/>
        <v>352.39931154000004</v>
      </c>
      <c r="C1678" s="3">
        <f t="shared" si="1715"/>
        <v>346.11399456999999</v>
      </c>
      <c r="D1678" s="126">
        <f t="shared" si="1716"/>
        <v>1101.3889999999999</v>
      </c>
      <c r="E1678" s="175">
        <f>IF(DAY(A1677)=$A$7,VLOOKUP(A1677,[1]A!$A$15:$C$500,3),E1677)</f>
        <v>1110.8869999999999</v>
      </c>
      <c r="F1678" s="127">
        <f t="shared" si="1717"/>
        <v>45436</v>
      </c>
      <c r="G1678" s="122">
        <f t="shared" si="1718"/>
        <v>8.623656128761148E-3</v>
      </c>
      <c r="H1678" s="128">
        <f t="shared" si="1719"/>
        <v>23</v>
      </c>
      <c r="I1678" s="128">
        <f t="shared" si="1720"/>
        <v>30</v>
      </c>
      <c r="J1678" s="123">
        <f t="shared" si="1721"/>
        <v>1.006604841413334</v>
      </c>
      <c r="K1678" s="123">
        <v>1</v>
      </c>
      <c r="L1678" s="123">
        <f t="shared" si="1722"/>
        <v>1.0066048400000001</v>
      </c>
      <c r="M1678" s="123">
        <f t="shared" si="1723"/>
        <v>348.40002212000002</v>
      </c>
      <c r="N1678" s="27">
        <f t="shared" si="1733"/>
        <v>0</v>
      </c>
      <c r="O1678" s="122">
        <f t="shared" si="1724"/>
        <v>0</v>
      </c>
      <c r="P1678" s="123">
        <f t="shared" si="1725"/>
        <v>0</v>
      </c>
      <c r="Q1678" s="122">
        <f t="shared" si="1732"/>
        <v>0.1956</v>
      </c>
      <c r="R1678" s="130">
        <f t="shared" si="1726"/>
        <v>1.011479016</v>
      </c>
      <c r="S1678" s="123">
        <f t="shared" si="1727"/>
        <v>3.9992894200000002</v>
      </c>
      <c r="T1678" s="123">
        <f t="shared" si="1728"/>
        <v>0</v>
      </c>
      <c r="U1678" s="131" t="str">
        <f t="shared" si="1730"/>
        <v>J=</v>
      </c>
      <c r="V1678" s="140">
        <f t="shared" si="1729"/>
        <v>45527</v>
      </c>
      <c r="W1678" s="4"/>
      <c r="X1678" s="4"/>
      <c r="Y1678" s="4"/>
      <c r="AD1678" s="5"/>
      <c r="AI1678" s="10"/>
      <c r="AJ1678" s="10"/>
      <c r="AK1678" s="10"/>
      <c r="AL1678" s="10"/>
      <c r="AM1678" s="10"/>
      <c r="AN1678" s="10"/>
      <c r="AO1678" s="10"/>
      <c r="AP1678" s="10"/>
      <c r="AQ1678" s="10"/>
      <c r="AR1678" s="10"/>
      <c r="AS1678" s="10"/>
      <c r="AT1678" s="10"/>
      <c r="AU1678" s="10"/>
    </row>
    <row r="1679" spans="1:47" x14ac:dyDescent="0.2">
      <c r="A1679" s="125">
        <f t="shared" si="1731"/>
        <v>45643</v>
      </c>
      <c r="B1679" s="123">
        <f t="shared" si="1714"/>
        <v>352.67515901000002</v>
      </c>
      <c r="C1679" s="3">
        <f t="shared" si="1715"/>
        <v>346.11399456999999</v>
      </c>
      <c r="D1679" s="126">
        <f t="shared" si="1716"/>
        <v>1101.3889999999999</v>
      </c>
      <c r="E1679" s="175">
        <f>IF(DAY(A1678)=$A$7,VLOOKUP(A1678,[1]A!$A$15:$C$500,3),E1678)</f>
        <v>1110.8869999999999</v>
      </c>
      <c r="F1679" s="127">
        <f t="shared" si="1717"/>
        <v>45436</v>
      </c>
      <c r="G1679" s="122">
        <f t="shared" si="1718"/>
        <v>8.623656128761148E-3</v>
      </c>
      <c r="H1679" s="128">
        <f t="shared" si="1719"/>
        <v>24</v>
      </c>
      <c r="I1679" s="128">
        <f t="shared" si="1720"/>
        <v>30</v>
      </c>
      <c r="J1679" s="123">
        <f t="shared" si="1721"/>
        <v>1.0068929959328203</v>
      </c>
      <c r="K1679" s="123">
        <v>1</v>
      </c>
      <c r="L1679" s="123">
        <f t="shared" si="1722"/>
        <v>1.0068929900000001</v>
      </c>
      <c r="M1679" s="123">
        <f t="shared" si="1723"/>
        <v>348.49975487</v>
      </c>
      <c r="N1679" s="27">
        <f t="shared" si="1733"/>
        <v>0</v>
      </c>
      <c r="O1679" s="122">
        <f t="shared" si="1724"/>
        <v>0</v>
      </c>
      <c r="P1679" s="123">
        <f t="shared" si="1725"/>
        <v>0</v>
      </c>
      <c r="Q1679" s="122">
        <f t="shared" si="1732"/>
        <v>0.1956</v>
      </c>
      <c r="R1679" s="130">
        <f t="shared" si="1726"/>
        <v>1.0119810819999999</v>
      </c>
      <c r="S1679" s="123">
        <f t="shared" si="1727"/>
        <v>4.1754041400000004</v>
      </c>
      <c r="T1679" s="123">
        <f t="shared" si="1728"/>
        <v>0</v>
      </c>
      <c r="U1679" s="131" t="str">
        <f t="shared" si="1730"/>
        <v>J=</v>
      </c>
      <c r="V1679" s="140">
        <f t="shared" si="1729"/>
        <v>45527</v>
      </c>
      <c r="W1679" s="4"/>
      <c r="X1679" s="4"/>
      <c r="Y1679" s="4"/>
      <c r="AD1679" s="5"/>
      <c r="AI1679" s="10"/>
      <c r="AJ1679" s="10"/>
      <c r="AK1679" s="10"/>
      <c r="AL1679" s="10"/>
      <c r="AM1679" s="10"/>
      <c r="AN1679" s="10"/>
      <c r="AO1679" s="10"/>
      <c r="AP1679" s="10"/>
      <c r="AQ1679" s="10"/>
      <c r="AR1679" s="10"/>
      <c r="AS1679" s="10"/>
      <c r="AT1679" s="10"/>
      <c r="AU1679" s="10"/>
    </row>
    <row r="1680" spans="1:47" x14ac:dyDescent="0.2">
      <c r="A1680" s="125">
        <f t="shared" si="1731"/>
        <v>45644</v>
      </c>
      <c r="B1680" s="123">
        <f t="shared" si="1714"/>
        <v>352.95122494999998</v>
      </c>
      <c r="C1680" s="3">
        <f t="shared" si="1715"/>
        <v>346.11399456999999</v>
      </c>
      <c r="D1680" s="126">
        <f t="shared" si="1716"/>
        <v>1101.3889999999999</v>
      </c>
      <c r="E1680" s="175">
        <f>IF(DAY(A1679)=$A$7,VLOOKUP(A1679,[1]A!$A$15:$C$500,3),E1679)</f>
        <v>1110.8869999999999</v>
      </c>
      <c r="F1680" s="127">
        <f t="shared" si="1717"/>
        <v>45436</v>
      </c>
      <c r="G1680" s="122">
        <f t="shared" si="1718"/>
        <v>8.623656128761148E-3</v>
      </c>
      <c r="H1680" s="128">
        <f t="shared" si="1719"/>
        <v>25</v>
      </c>
      <c r="I1680" s="128">
        <f t="shared" si="1720"/>
        <v>30</v>
      </c>
      <c r="J1680" s="123">
        <f t="shared" si="1721"/>
        <v>1.0071812329405123</v>
      </c>
      <c r="K1680" s="123">
        <v>1</v>
      </c>
      <c r="L1680" s="123">
        <f t="shared" si="1722"/>
        <v>1.00718123</v>
      </c>
      <c r="M1680" s="123">
        <f t="shared" si="1723"/>
        <v>348.59951876999997</v>
      </c>
      <c r="N1680" s="27">
        <f t="shared" si="1733"/>
        <v>0</v>
      </c>
      <c r="O1680" s="122">
        <f t="shared" si="1724"/>
        <v>0</v>
      </c>
      <c r="P1680" s="123">
        <f t="shared" si="1725"/>
        <v>0</v>
      </c>
      <c r="Q1680" s="122">
        <f t="shared" si="1732"/>
        <v>0.1956</v>
      </c>
      <c r="R1680" s="130">
        <f t="shared" si="1726"/>
        <v>1.012483397</v>
      </c>
      <c r="S1680" s="123">
        <f t="shared" si="1727"/>
        <v>4.3517061799999999</v>
      </c>
      <c r="T1680" s="123">
        <f t="shared" si="1728"/>
        <v>0</v>
      </c>
      <c r="U1680" s="131" t="str">
        <f t="shared" si="1730"/>
        <v>J=</v>
      </c>
      <c r="V1680" s="140">
        <f t="shared" si="1729"/>
        <v>45527</v>
      </c>
      <c r="W1680" s="4"/>
      <c r="X1680" s="4"/>
      <c r="Y1680" s="4"/>
      <c r="AD1680" s="5"/>
      <c r="AI1680" s="10"/>
      <c r="AJ1680" s="10"/>
      <c r="AK1680" s="10"/>
      <c r="AL1680" s="10"/>
      <c r="AM1680" s="10"/>
      <c r="AN1680" s="10"/>
      <c r="AO1680" s="10"/>
      <c r="AP1680" s="10"/>
      <c r="AQ1680" s="10"/>
      <c r="AR1680" s="10"/>
      <c r="AS1680" s="10"/>
      <c r="AT1680" s="10"/>
      <c r="AU1680" s="10"/>
    </row>
    <row r="1681" spans="1:47" x14ac:dyDescent="0.2">
      <c r="A1681" s="125">
        <f t="shared" si="1731"/>
        <v>45645</v>
      </c>
      <c r="B1681" s="123">
        <f t="shared" si="1714"/>
        <v>353.22750599</v>
      </c>
      <c r="C1681" s="3">
        <f t="shared" si="1715"/>
        <v>346.11399456999999</v>
      </c>
      <c r="D1681" s="126">
        <f t="shared" si="1716"/>
        <v>1101.3889999999999</v>
      </c>
      <c r="E1681" s="175">
        <f>IF(DAY(A1680)=$A$7,VLOOKUP(A1680,[1]A!$A$15:$C$500,3),E1680)</f>
        <v>1110.8869999999999</v>
      </c>
      <c r="F1681" s="127">
        <f t="shared" si="1717"/>
        <v>45436</v>
      </c>
      <c r="G1681" s="122">
        <f t="shared" si="1718"/>
        <v>8.623656128761148E-3</v>
      </c>
      <c r="H1681" s="128">
        <f t="shared" si="1719"/>
        <v>26</v>
      </c>
      <c r="I1681" s="128">
        <f t="shared" si="1720"/>
        <v>30</v>
      </c>
      <c r="J1681" s="123">
        <f t="shared" si="1721"/>
        <v>1.0074695524600232</v>
      </c>
      <c r="K1681" s="123">
        <v>1</v>
      </c>
      <c r="L1681" s="123">
        <f t="shared" si="1722"/>
        <v>1.0074695499999999</v>
      </c>
      <c r="M1681" s="123">
        <f t="shared" si="1723"/>
        <v>348.69931035000002</v>
      </c>
      <c r="N1681" s="27">
        <f t="shared" si="1733"/>
        <v>0</v>
      </c>
      <c r="O1681" s="122">
        <f t="shared" si="1724"/>
        <v>0</v>
      </c>
      <c r="P1681" s="123">
        <f t="shared" si="1725"/>
        <v>0</v>
      </c>
      <c r="Q1681" s="122">
        <f t="shared" si="1732"/>
        <v>0.1956</v>
      </c>
      <c r="R1681" s="130">
        <f t="shared" si="1726"/>
        <v>1.012985961</v>
      </c>
      <c r="S1681" s="123">
        <f t="shared" si="1727"/>
        <v>4.5281956399999999</v>
      </c>
      <c r="T1681" s="123">
        <f t="shared" si="1728"/>
        <v>0</v>
      </c>
      <c r="U1681" s="131" t="str">
        <f t="shared" si="1730"/>
        <v>J=</v>
      </c>
      <c r="V1681" s="140">
        <f t="shared" si="1729"/>
        <v>45527</v>
      </c>
      <c r="W1681" s="4"/>
      <c r="X1681" s="4"/>
      <c r="Y1681" s="4"/>
      <c r="AD1681" s="5"/>
      <c r="AI1681" s="10"/>
      <c r="AJ1681" s="10"/>
      <c r="AK1681" s="10"/>
      <c r="AL1681" s="10"/>
      <c r="AM1681" s="10"/>
      <c r="AN1681" s="10"/>
      <c r="AO1681" s="10"/>
      <c r="AP1681" s="10"/>
      <c r="AQ1681" s="10"/>
      <c r="AR1681" s="10"/>
      <c r="AS1681" s="10"/>
      <c r="AT1681" s="10"/>
      <c r="AU1681" s="10"/>
    </row>
    <row r="1682" spans="1:47" x14ac:dyDescent="0.2">
      <c r="A1682" s="125">
        <f t="shared" si="1731"/>
        <v>45646</v>
      </c>
      <c r="B1682" s="123">
        <f t="shared" si="1714"/>
        <v>353.50400259999998</v>
      </c>
      <c r="C1682" s="3">
        <f t="shared" si="1715"/>
        <v>346.11399456999999</v>
      </c>
      <c r="D1682" s="126">
        <f t="shared" si="1716"/>
        <v>1101.3889999999999</v>
      </c>
      <c r="E1682" s="175">
        <f>IF(DAY(A1681)=$A$7,VLOOKUP(A1681,[1]A!$A$15:$C$500,3),E1681)</f>
        <v>1110.8869999999999</v>
      </c>
      <c r="F1682" s="127">
        <f t="shared" si="1717"/>
        <v>45436</v>
      </c>
      <c r="G1682" s="122">
        <f t="shared" si="1718"/>
        <v>8.623656128761148E-3</v>
      </c>
      <c r="H1682" s="128">
        <f t="shared" si="1719"/>
        <v>27</v>
      </c>
      <c r="I1682" s="128">
        <f t="shared" si="1720"/>
        <v>30</v>
      </c>
      <c r="J1682" s="123">
        <f t="shared" si="1721"/>
        <v>1.0077579545149733</v>
      </c>
      <c r="K1682" s="123">
        <v>1</v>
      </c>
      <c r="L1682" s="123">
        <f t="shared" si="1722"/>
        <v>1.00775795</v>
      </c>
      <c r="M1682" s="123">
        <f t="shared" si="1723"/>
        <v>348.79912962999998</v>
      </c>
      <c r="N1682" s="27">
        <f t="shared" si="1733"/>
        <v>0</v>
      </c>
      <c r="O1682" s="122">
        <f t="shared" si="1724"/>
        <v>0</v>
      </c>
      <c r="P1682" s="123">
        <f t="shared" si="1725"/>
        <v>0</v>
      </c>
      <c r="Q1682" s="122">
        <f t="shared" si="1732"/>
        <v>0.1956</v>
      </c>
      <c r="R1682" s="130">
        <f t="shared" si="1726"/>
        <v>1.0134887749999999</v>
      </c>
      <c r="S1682" s="123">
        <f t="shared" si="1727"/>
        <v>4.7048729700000003</v>
      </c>
      <c r="T1682" s="123">
        <f t="shared" si="1728"/>
        <v>0</v>
      </c>
      <c r="U1682" s="131" t="str">
        <f t="shared" si="1730"/>
        <v>J=</v>
      </c>
      <c r="V1682" s="140">
        <f t="shared" si="1729"/>
        <v>45527</v>
      </c>
      <c r="W1682" s="4"/>
      <c r="X1682" s="4"/>
      <c r="Y1682" s="4"/>
      <c r="AD1682" s="5"/>
      <c r="AI1682" s="10"/>
      <c r="AJ1682" s="10"/>
      <c r="AK1682" s="10"/>
      <c r="AL1682" s="10"/>
      <c r="AM1682" s="10"/>
      <c r="AN1682" s="10"/>
      <c r="AO1682" s="10"/>
      <c r="AP1682" s="10"/>
      <c r="AQ1682" s="10"/>
      <c r="AR1682" s="10"/>
      <c r="AS1682" s="10"/>
      <c r="AT1682" s="10"/>
      <c r="AU1682" s="10"/>
    </row>
    <row r="1683" spans="1:47" x14ac:dyDescent="0.2">
      <c r="A1683" s="125">
        <f t="shared" si="1731"/>
        <v>45647</v>
      </c>
      <c r="B1683" s="123">
        <f t="shared" si="1714"/>
        <v>353.78071454000002</v>
      </c>
      <c r="C1683" s="3">
        <f t="shared" si="1715"/>
        <v>346.11399456999999</v>
      </c>
      <c r="D1683" s="126">
        <f t="shared" si="1716"/>
        <v>1101.3889999999999</v>
      </c>
      <c r="E1683" s="175">
        <f>IF(DAY(A1682)=$A$7,VLOOKUP(A1682,[1]A!$A$15:$C$500,3),E1682)</f>
        <v>1110.8869999999999</v>
      </c>
      <c r="F1683" s="127">
        <f t="shared" si="1717"/>
        <v>45436</v>
      </c>
      <c r="G1683" s="122">
        <f t="shared" si="1718"/>
        <v>8.623656128761148E-3</v>
      </c>
      <c r="H1683" s="128">
        <f t="shared" si="1719"/>
        <v>28</v>
      </c>
      <c r="I1683" s="128">
        <f t="shared" si="1720"/>
        <v>30</v>
      </c>
      <c r="J1683" s="123">
        <f t="shared" si="1721"/>
        <v>1.0080464391289894</v>
      </c>
      <c r="K1683" s="123">
        <v>1</v>
      </c>
      <c r="L1683" s="123">
        <f t="shared" si="1722"/>
        <v>1.00804643</v>
      </c>
      <c r="M1683" s="123">
        <f t="shared" si="1723"/>
        <v>348.89897659000002</v>
      </c>
      <c r="N1683" s="27">
        <f t="shared" si="1733"/>
        <v>0</v>
      </c>
      <c r="O1683" s="122">
        <f t="shared" si="1724"/>
        <v>0</v>
      </c>
      <c r="P1683" s="123">
        <f t="shared" si="1725"/>
        <v>0</v>
      </c>
      <c r="Q1683" s="122">
        <f t="shared" si="1732"/>
        <v>0.1956</v>
      </c>
      <c r="R1683" s="130">
        <f t="shared" si="1726"/>
        <v>1.0139918379999999</v>
      </c>
      <c r="S1683" s="123">
        <f t="shared" si="1727"/>
        <v>4.8817379499999998</v>
      </c>
      <c r="T1683" s="123">
        <f t="shared" si="1728"/>
        <v>0</v>
      </c>
      <c r="U1683" s="131" t="str">
        <f t="shared" si="1730"/>
        <v>J=</v>
      </c>
      <c r="V1683" s="140">
        <f t="shared" si="1729"/>
        <v>45527</v>
      </c>
      <c r="W1683" s="28"/>
      <c r="X1683" s="4"/>
      <c r="Y1683" s="4"/>
      <c r="AD1683" s="5"/>
      <c r="AI1683" s="10"/>
      <c r="AJ1683" s="10"/>
      <c r="AK1683" s="10"/>
      <c r="AL1683" s="10"/>
      <c r="AM1683" s="10"/>
      <c r="AN1683" s="10"/>
      <c r="AO1683" s="10"/>
      <c r="AP1683" s="10"/>
      <c r="AQ1683" s="10"/>
      <c r="AR1683" s="10"/>
      <c r="AS1683" s="10"/>
      <c r="AT1683" s="10"/>
      <c r="AU1683" s="10"/>
    </row>
    <row r="1684" spans="1:47" ht="15" x14ac:dyDescent="0.2">
      <c r="A1684" s="125">
        <f t="shared" si="1731"/>
        <v>45648</v>
      </c>
      <c r="B1684" s="123">
        <f t="shared" si="1714"/>
        <v>354.05764614999998</v>
      </c>
      <c r="C1684" s="3">
        <f t="shared" si="1715"/>
        <v>346.11399456999999</v>
      </c>
      <c r="D1684" s="126">
        <f t="shared" si="1716"/>
        <v>1101.3889999999999</v>
      </c>
      <c r="E1684" s="175">
        <f>IF(DAY(A1683)=$A$7,VLOOKUP(A1683,[1]A!$A$15:$C$500,3),E1683)</f>
        <v>1110.8869999999999</v>
      </c>
      <c r="F1684" s="127">
        <f t="shared" si="1717"/>
        <v>45436</v>
      </c>
      <c r="G1684" s="122">
        <f t="shared" si="1718"/>
        <v>8.623656128761148E-3</v>
      </c>
      <c r="H1684" s="128">
        <f t="shared" si="1719"/>
        <v>29</v>
      </c>
      <c r="I1684" s="128">
        <f t="shared" si="1720"/>
        <v>30</v>
      </c>
      <c r="J1684" s="123">
        <f t="shared" si="1721"/>
        <v>1.0083350063257053</v>
      </c>
      <c r="K1684" s="123">
        <v>1</v>
      </c>
      <c r="L1684" s="123">
        <f t="shared" si="1722"/>
        <v>1.008335</v>
      </c>
      <c r="M1684" s="123">
        <f t="shared" si="1723"/>
        <v>348.99885470999999</v>
      </c>
      <c r="N1684" s="27">
        <f t="shared" si="1733"/>
        <v>0</v>
      </c>
      <c r="O1684" s="122">
        <f t="shared" si="1724"/>
        <v>0</v>
      </c>
      <c r="P1684" s="123">
        <f t="shared" si="1725"/>
        <v>0</v>
      </c>
      <c r="Q1684" s="122">
        <f t="shared" si="1732"/>
        <v>0.1956</v>
      </c>
      <c r="R1684" s="130">
        <f t="shared" si="1726"/>
        <v>1.0144951520000001</v>
      </c>
      <c r="S1684" s="123">
        <f t="shared" si="1727"/>
        <v>5.0587914400000003</v>
      </c>
      <c r="T1684" s="123">
        <f t="shared" si="1728"/>
        <v>0</v>
      </c>
      <c r="U1684" s="131" t="str">
        <f t="shared" si="1730"/>
        <v>J=</v>
      </c>
      <c r="V1684" s="140">
        <f t="shared" si="1729"/>
        <v>45527</v>
      </c>
      <c r="W1684" s="203" t="s">
        <v>98</v>
      </c>
      <c r="X1684" s="203" t="s">
        <v>91</v>
      </c>
      <c r="Y1684" s="4"/>
      <c r="AD1684" s="5"/>
      <c r="AI1684" s="10"/>
      <c r="AJ1684" s="10"/>
      <c r="AK1684" s="10"/>
      <c r="AL1684" s="10"/>
      <c r="AM1684" s="10"/>
      <c r="AN1684" s="10"/>
      <c r="AO1684" s="10"/>
      <c r="AP1684" s="10"/>
      <c r="AQ1684" s="10"/>
      <c r="AR1684" s="10"/>
      <c r="AS1684" s="10"/>
      <c r="AT1684" s="10"/>
      <c r="AU1684" s="10"/>
    </row>
    <row r="1685" spans="1:47" ht="15" x14ac:dyDescent="0.25">
      <c r="A1685" s="125">
        <f t="shared" si="1731"/>
        <v>45649</v>
      </c>
      <c r="B1685" s="123">
        <f t="shared" si="1714"/>
        <v>354.33479296999997</v>
      </c>
      <c r="C1685" s="3">
        <f t="shared" si="1715"/>
        <v>346.11399456999999</v>
      </c>
      <c r="D1685" s="126">
        <f t="shared" si="1716"/>
        <v>1101.3889999999999</v>
      </c>
      <c r="E1685" s="175">
        <f>IF(DAY(A1684)=$A$7,VLOOKUP(A1684,[1]A!$A$15:$C$500,3),E1684)</f>
        <v>1110.8869999999999</v>
      </c>
      <c r="F1685" s="127">
        <f t="shared" si="1717"/>
        <v>45436</v>
      </c>
      <c r="G1685" s="122">
        <f t="shared" si="1718"/>
        <v>8.623656128761148E-3</v>
      </c>
      <c r="H1685" s="128">
        <f t="shared" si="1719"/>
        <v>30</v>
      </c>
      <c r="I1685" s="128">
        <f t="shared" si="1720"/>
        <v>30</v>
      </c>
      <c r="J1685" s="123">
        <f t="shared" si="1721"/>
        <v>1.0086236561287611</v>
      </c>
      <c r="K1685" s="123">
        <v>1</v>
      </c>
      <c r="L1685" s="123">
        <f t="shared" si="1722"/>
        <v>1.0086236500000001</v>
      </c>
      <c r="M1685" s="123">
        <f t="shared" si="1723"/>
        <v>349.09876050999998</v>
      </c>
      <c r="N1685" s="27">
        <f t="shared" si="1733"/>
        <v>55</v>
      </c>
      <c r="O1685" s="122">
        <f t="shared" si="1724"/>
        <v>0.01</v>
      </c>
      <c r="P1685" s="123">
        <f t="shared" si="1725"/>
        <v>3.4909876</v>
      </c>
      <c r="Q1685" s="122">
        <f t="shared" si="1732"/>
        <v>0.1956</v>
      </c>
      <c r="R1685" s="130">
        <f t="shared" si="1726"/>
        <v>1.0149987140000001</v>
      </c>
      <c r="S1685" s="123">
        <f t="shared" si="1727"/>
        <v>5.2360324599999997</v>
      </c>
      <c r="T1685" s="123">
        <f t="shared" si="1728"/>
        <v>8.7270200599999992</v>
      </c>
      <c r="U1685" s="131" t="str">
        <f t="shared" si="1730"/>
        <v>J=</v>
      </c>
      <c r="V1685" s="140">
        <f t="shared" si="1729"/>
        <v>45527</v>
      </c>
      <c r="W1685" s="177">
        <f>TRUNC(0.01*B1685,8)</f>
        <v>3.54334792</v>
      </c>
      <c r="X1685" s="205"/>
      <c r="Y1685" s="4"/>
      <c r="AD1685" s="5"/>
      <c r="AI1685" s="10"/>
      <c r="AJ1685" s="10"/>
      <c r="AK1685" s="10"/>
      <c r="AL1685" s="10"/>
      <c r="AM1685" s="10"/>
      <c r="AN1685" s="10"/>
      <c r="AO1685" s="10"/>
      <c r="AP1685" s="10"/>
      <c r="AQ1685" s="10"/>
      <c r="AR1685" s="10"/>
      <c r="AS1685" s="10"/>
      <c r="AT1685" s="10"/>
      <c r="AU1685" s="10"/>
    </row>
    <row r="1686" spans="1:47" x14ac:dyDescent="0.2">
      <c r="A1686" s="125">
        <f t="shared" si="1731"/>
        <v>45650</v>
      </c>
      <c r="B1686" s="123">
        <f t="shared" si="1714"/>
        <v>345.86957254000004</v>
      </c>
      <c r="C1686" s="3">
        <f t="shared" si="1715"/>
        <v>345.60777290999999</v>
      </c>
      <c r="D1686" s="126">
        <f t="shared" si="1716"/>
        <v>1101.3889999999999</v>
      </c>
      <c r="E1686" s="175">
        <f>IF(DAY(A1685)=$A$7,VLOOKUP(A1685,[1]A!$A$15:$C$500,3),E1685)</f>
        <v>1110.8869999999999</v>
      </c>
      <c r="F1686" s="127">
        <f t="shared" si="1717"/>
        <v>45436</v>
      </c>
      <c r="G1686" s="122">
        <f t="shared" si="1718"/>
        <v>8.623656128761148E-3</v>
      </c>
      <c r="H1686" s="128">
        <f t="shared" si="1719"/>
        <v>1</v>
      </c>
      <c r="I1686" s="128">
        <f t="shared" si="1720"/>
        <v>31</v>
      </c>
      <c r="J1686" s="123">
        <f t="shared" si="1721"/>
        <v>1.0002770281976832</v>
      </c>
      <c r="K1686" s="123">
        <v>1</v>
      </c>
      <c r="L1686" s="123">
        <f t="shared" si="1722"/>
        <v>1.00027702</v>
      </c>
      <c r="M1686" s="123">
        <f t="shared" si="1723"/>
        <v>345.70351317000001</v>
      </c>
      <c r="N1686" s="27">
        <f t="shared" si="1733"/>
        <v>0</v>
      </c>
      <c r="O1686" s="122">
        <f t="shared" si="1724"/>
        <v>0</v>
      </c>
      <c r="P1686" s="123">
        <f t="shared" si="1725"/>
        <v>0</v>
      </c>
      <c r="Q1686" s="122">
        <f t="shared" si="1732"/>
        <v>0.1956</v>
      </c>
      <c r="R1686" s="130">
        <f t="shared" si="1726"/>
        <v>1.0004803520000001</v>
      </c>
      <c r="S1686" s="123">
        <f t="shared" si="1727"/>
        <v>0.16605937000000001</v>
      </c>
      <c r="T1686" s="123">
        <f t="shared" si="1728"/>
        <v>0</v>
      </c>
      <c r="U1686" s="131" t="str">
        <f t="shared" si="1730"/>
        <v>J=</v>
      </c>
      <c r="V1686" s="140">
        <f t="shared" si="1729"/>
        <v>45527</v>
      </c>
      <c r="W1686" s="4"/>
      <c r="X1686" s="4"/>
      <c r="Y1686" s="4"/>
      <c r="AD1686" s="5"/>
      <c r="AI1686" s="10"/>
      <c r="AJ1686" s="10"/>
      <c r="AK1686" s="10"/>
      <c r="AL1686" s="10"/>
      <c r="AM1686" s="10"/>
      <c r="AN1686" s="10"/>
      <c r="AO1686" s="10"/>
      <c r="AP1686" s="10"/>
      <c r="AQ1686" s="10"/>
      <c r="AR1686" s="10"/>
      <c r="AS1686" s="10"/>
      <c r="AT1686" s="10"/>
      <c r="AU1686" s="10"/>
    </row>
    <row r="1687" spans="1:47" x14ac:dyDescent="0.2">
      <c r="A1687" s="125">
        <f t="shared" si="1731"/>
        <v>45651</v>
      </c>
      <c r="B1687" s="123">
        <f t="shared" si="1714"/>
        <v>346.13157516999996</v>
      </c>
      <c r="C1687" s="3">
        <f t="shared" si="1715"/>
        <v>345.60777290999999</v>
      </c>
      <c r="D1687" s="126">
        <f t="shared" si="1716"/>
        <v>1101.3889999999999</v>
      </c>
      <c r="E1687" s="175">
        <f>IF(DAY(A1686)=$A$7,VLOOKUP(A1686,[1]A!$A$15:$C$500,3),E1686)</f>
        <v>1110.8869999999999</v>
      </c>
      <c r="F1687" s="127">
        <f t="shared" si="1717"/>
        <v>45436</v>
      </c>
      <c r="G1687" s="122">
        <f t="shared" si="1718"/>
        <v>8.623656128761148E-3</v>
      </c>
      <c r="H1687" s="128">
        <f t="shared" si="1719"/>
        <v>2</v>
      </c>
      <c r="I1687" s="128">
        <f t="shared" si="1720"/>
        <v>31</v>
      </c>
      <c r="J1687" s="123">
        <f t="shared" si="1721"/>
        <v>1.0005541331399888</v>
      </c>
      <c r="K1687" s="123">
        <v>1</v>
      </c>
      <c r="L1687" s="123">
        <f t="shared" si="1722"/>
        <v>1.00055413</v>
      </c>
      <c r="M1687" s="123">
        <f t="shared" si="1723"/>
        <v>345.79928453999997</v>
      </c>
      <c r="N1687" s="27">
        <f t="shared" si="1733"/>
        <v>0</v>
      </c>
      <c r="O1687" s="122">
        <f t="shared" si="1724"/>
        <v>0</v>
      </c>
      <c r="P1687" s="123">
        <f t="shared" si="1725"/>
        <v>0</v>
      </c>
      <c r="Q1687" s="122">
        <f t="shared" si="1732"/>
        <v>0.1956</v>
      </c>
      <c r="R1687" s="130">
        <f t="shared" si="1726"/>
        <v>1.0009609349999999</v>
      </c>
      <c r="S1687" s="123">
        <f t="shared" si="1727"/>
        <v>0.33229062999999998</v>
      </c>
      <c r="T1687" s="123">
        <f t="shared" si="1728"/>
        <v>0</v>
      </c>
      <c r="U1687" s="131" t="str">
        <f t="shared" si="1730"/>
        <v>J=</v>
      </c>
      <c r="V1687" s="140">
        <f t="shared" si="1729"/>
        <v>45527</v>
      </c>
      <c r="W1687" s="4"/>
      <c r="X1687" s="4"/>
      <c r="Y1687" s="4"/>
      <c r="AD1687" s="5"/>
      <c r="AI1687" s="10"/>
      <c r="AJ1687" s="10"/>
      <c r="AK1687" s="10"/>
      <c r="AL1687" s="10"/>
      <c r="AM1687" s="10"/>
      <c r="AN1687" s="10"/>
      <c r="AO1687" s="10"/>
      <c r="AP1687" s="10"/>
      <c r="AQ1687" s="10"/>
      <c r="AR1687" s="10"/>
      <c r="AS1687" s="10"/>
      <c r="AT1687" s="10"/>
      <c r="AU1687" s="10"/>
    </row>
    <row r="1688" spans="1:47" x14ac:dyDescent="0.2">
      <c r="A1688" s="125">
        <f t="shared" si="1731"/>
        <v>45652</v>
      </c>
      <c r="B1688" s="123">
        <f t="shared" si="1714"/>
        <v>346.39377397999999</v>
      </c>
      <c r="C1688" s="3">
        <f t="shared" si="1715"/>
        <v>345.60777290999999</v>
      </c>
      <c r="D1688" s="126">
        <f t="shared" si="1716"/>
        <v>1101.3889999999999</v>
      </c>
      <c r="E1688" s="175">
        <f>IF(DAY(A1687)=$A$7,VLOOKUP(A1687,[1]A!$A$15:$C$500,3),E1687)</f>
        <v>1110.8869999999999</v>
      </c>
      <c r="F1688" s="127">
        <f t="shared" si="1717"/>
        <v>45436</v>
      </c>
      <c r="G1688" s="122">
        <f t="shared" si="1718"/>
        <v>8.623656128761148E-3</v>
      </c>
      <c r="H1688" s="128">
        <f t="shared" si="1719"/>
        <v>3</v>
      </c>
      <c r="I1688" s="128">
        <f t="shared" si="1720"/>
        <v>31</v>
      </c>
      <c r="J1688" s="123">
        <f t="shared" si="1721"/>
        <v>1.0008313148481771</v>
      </c>
      <c r="K1688" s="123">
        <v>1</v>
      </c>
      <c r="L1688" s="123">
        <f t="shared" si="1722"/>
        <v>1.0008313099999999</v>
      </c>
      <c r="M1688" s="123">
        <f t="shared" si="1723"/>
        <v>345.89508009999997</v>
      </c>
      <c r="N1688" s="27">
        <f t="shared" si="1733"/>
        <v>0</v>
      </c>
      <c r="O1688" s="122">
        <f t="shared" si="1724"/>
        <v>0</v>
      </c>
      <c r="P1688" s="123">
        <f t="shared" si="1725"/>
        <v>0</v>
      </c>
      <c r="Q1688" s="122">
        <f t="shared" si="1732"/>
        <v>0.1956</v>
      </c>
      <c r="R1688" s="130">
        <f t="shared" si="1726"/>
        <v>1.001441749</v>
      </c>
      <c r="S1688" s="123">
        <f t="shared" si="1727"/>
        <v>0.49869387999999998</v>
      </c>
      <c r="T1688" s="123">
        <f t="shared" si="1728"/>
        <v>0</v>
      </c>
      <c r="U1688" s="131" t="str">
        <f t="shared" si="1730"/>
        <v>J=</v>
      </c>
      <c r="V1688" s="140">
        <f t="shared" si="1729"/>
        <v>45527</v>
      </c>
      <c r="W1688" s="4"/>
      <c r="X1688" s="4"/>
      <c r="Y1688" s="4"/>
      <c r="AD1688" s="5"/>
      <c r="AI1688" s="10"/>
      <c r="AJ1688" s="10"/>
      <c r="AK1688" s="10"/>
      <c r="AL1688" s="10"/>
      <c r="AM1688" s="10"/>
      <c r="AN1688" s="10"/>
      <c r="AO1688" s="10"/>
      <c r="AP1688" s="10"/>
      <c r="AQ1688" s="10"/>
      <c r="AR1688" s="10"/>
      <c r="AS1688" s="10"/>
      <c r="AT1688" s="10"/>
      <c r="AU1688" s="10"/>
    </row>
    <row r="1689" spans="1:47" x14ac:dyDescent="0.2">
      <c r="A1689" s="125">
        <f t="shared" si="1731"/>
        <v>45653</v>
      </c>
      <c r="B1689" s="123">
        <f t="shared" si="1714"/>
        <v>346.65617254</v>
      </c>
      <c r="C1689" s="3">
        <f t="shared" si="1715"/>
        <v>345.60777290999999</v>
      </c>
      <c r="D1689" s="126">
        <f t="shared" si="1716"/>
        <v>1101.3889999999999</v>
      </c>
      <c r="E1689" s="175">
        <f>IF(DAY(A1688)=$A$7,VLOOKUP(A1688,[1]A!$A$15:$C$500,3),E1688)</f>
        <v>1110.8869999999999</v>
      </c>
      <c r="F1689" s="127">
        <f t="shared" si="1717"/>
        <v>45436</v>
      </c>
      <c r="G1689" s="122">
        <f t="shared" si="1718"/>
        <v>8.623656128761148E-3</v>
      </c>
      <c r="H1689" s="128">
        <f t="shared" si="1719"/>
        <v>4</v>
      </c>
      <c r="I1689" s="128">
        <f t="shared" si="1720"/>
        <v>31</v>
      </c>
      <c r="J1689" s="123">
        <f t="shared" si="1721"/>
        <v>1.0011085733435143</v>
      </c>
      <c r="K1689" s="123">
        <v>1</v>
      </c>
      <c r="L1689" s="123">
        <f t="shared" si="1722"/>
        <v>1.00110857</v>
      </c>
      <c r="M1689" s="123">
        <f t="shared" si="1723"/>
        <v>345.99090331000002</v>
      </c>
      <c r="N1689" s="27">
        <f t="shared" si="1733"/>
        <v>0</v>
      </c>
      <c r="O1689" s="122">
        <f t="shared" si="1724"/>
        <v>0</v>
      </c>
      <c r="P1689" s="123">
        <f t="shared" si="1725"/>
        <v>0</v>
      </c>
      <c r="Q1689" s="122">
        <f t="shared" si="1732"/>
        <v>0.1956</v>
      </c>
      <c r="R1689" s="130">
        <f t="shared" si="1726"/>
        <v>1.0019227939999999</v>
      </c>
      <c r="S1689" s="123">
        <f t="shared" si="1727"/>
        <v>0.66526923000000004</v>
      </c>
      <c r="T1689" s="123">
        <f t="shared" si="1728"/>
        <v>0</v>
      </c>
      <c r="U1689" s="131" t="str">
        <f t="shared" si="1730"/>
        <v>J=</v>
      </c>
      <c r="V1689" s="140">
        <f t="shared" si="1729"/>
        <v>45527</v>
      </c>
      <c r="W1689" s="4"/>
      <c r="X1689" s="4"/>
      <c r="Y1689" s="4"/>
      <c r="AD1689" s="5"/>
      <c r="AI1689" s="10"/>
      <c r="AJ1689" s="10"/>
      <c r="AK1689" s="10"/>
      <c r="AL1689" s="10"/>
      <c r="AM1689" s="10"/>
      <c r="AN1689" s="10"/>
      <c r="AO1689" s="10"/>
      <c r="AP1689" s="10"/>
      <c r="AQ1689" s="10"/>
      <c r="AR1689" s="10"/>
      <c r="AS1689" s="10"/>
      <c r="AT1689" s="10"/>
      <c r="AU1689" s="10"/>
    </row>
    <row r="1690" spans="1:47" x14ac:dyDescent="0.2">
      <c r="A1690" s="125">
        <f t="shared" si="1731"/>
        <v>45654</v>
      </c>
      <c r="B1690" s="123">
        <f t="shared" si="1714"/>
        <v>346.91876748999999</v>
      </c>
      <c r="C1690" s="3">
        <f t="shared" si="1715"/>
        <v>345.60777290999999</v>
      </c>
      <c r="D1690" s="126">
        <f t="shared" si="1716"/>
        <v>1101.3889999999999</v>
      </c>
      <c r="E1690" s="175">
        <f>IF(DAY(A1689)=$A$7,VLOOKUP(A1689,[1]A!$A$15:$C$500,3),E1689)</f>
        <v>1110.8869999999999</v>
      </c>
      <c r="F1690" s="127">
        <f t="shared" si="1717"/>
        <v>45436</v>
      </c>
      <c r="G1690" s="122">
        <f t="shared" si="1718"/>
        <v>8.623656128761148E-3</v>
      </c>
      <c r="H1690" s="128">
        <f t="shared" si="1719"/>
        <v>5</v>
      </c>
      <c r="I1690" s="128">
        <f t="shared" si="1720"/>
        <v>31</v>
      </c>
      <c r="J1690" s="123">
        <f t="shared" si="1721"/>
        <v>1.0013859086472729</v>
      </c>
      <c r="K1690" s="123">
        <v>1</v>
      </c>
      <c r="L1690" s="123">
        <f t="shared" si="1722"/>
        <v>1.0013859000000001</v>
      </c>
      <c r="M1690" s="123">
        <f t="shared" si="1723"/>
        <v>346.08675072</v>
      </c>
      <c r="N1690" s="27">
        <f t="shared" si="1733"/>
        <v>0</v>
      </c>
      <c r="O1690" s="122">
        <f t="shared" si="1724"/>
        <v>0</v>
      </c>
      <c r="P1690" s="123">
        <f t="shared" si="1725"/>
        <v>0</v>
      </c>
      <c r="Q1690" s="122">
        <f t="shared" si="1732"/>
        <v>0.1956</v>
      </c>
      <c r="R1690" s="130">
        <f t="shared" si="1726"/>
        <v>1.0024040700000001</v>
      </c>
      <c r="S1690" s="123">
        <f t="shared" si="1727"/>
        <v>0.83201676999999996</v>
      </c>
      <c r="T1690" s="123">
        <f t="shared" si="1728"/>
        <v>0</v>
      </c>
      <c r="U1690" s="131" t="str">
        <f t="shared" si="1730"/>
        <v>J=</v>
      </c>
      <c r="V1690" s="140">
        <f t="shared" si="1729"/>
        <v>45527</v>
      </c>
      <c r="W1690" s="4"/>
      <c r="X1690" s="4"/>
      <c r="Y1690" s="4"/>
      <c r="AD1690" s="5"/>
      <c r="AI1690" s="10"/>
      <c r="AJ1690" s="10"/>
      <c r="AK1690" s="10"/>
      <c r="AL1690" s="10"/>
      <c r="AM1690" s="10"/>
      <c r="AN1690" s="10"/>
      <c r="AO1690" s="10"/>
      <c r="AP1690" s="10"/>
      <c r="AQ1690" s="10"/>
      <c r="AR1690" s="10"/>
      <c r="AS1690" s="10"/>
      <c r="AT1690" s="10"/>
      <c r="AU1690" s="10"/>
    </row>
    <row r="1691" spans="1:47" x14ac:dyDescent="0.2">
      <c r="A1691" s="125">
        <f t="shared" si="1731"/>
        <v>45655</v>
      </c>
      <c r="B1691" s="123">
        <f t="shared" si="1714"/>
        <v>347.18156585999998</v>
      </c>
      <c r="C1691" s="3">
        <f t="shared" si="1715"/>
        <v>345.60777290999999</v>
      </c>
      <c r="D1691" s="126">
        <f t="shared" si="1716"/>
        <v>1101.3889999999999</v>
      </c>
      <c r="E1691" s="175">
        <f>IF(DAY(A1690)=$A$7,VLOOKUP(A1690,[1]A!$A$15:$C$500,3),E1690)</f>
        <v>1110.8869999999999</v>
      </c>
      <c r="F1691" s="127">
        <f t="shared" si="1717"/>
        <v>45436</v>
      </c>
      <c r="G1691" s="122">
        <f t="shared" si="1718"/>
        <v>8.623656128761148E-3</v>
      </c>
      <c r="H1691" s="128">
        <f t="shared" si="1719"/>
        <v>6</v>
      </c>
      <c r="I1691" s="128">
        <f t="shared" si="1720"/>
        <v>31</v>
      </c>
      <c r="J1691" s="123">
        <f t="shared" si="1721"/>
        <v>1.0016633207807311</v>
      </c>
      <c r="K1691" s="123">
        <v>1</v>
      </c>
      <c r="L1691" s="123">
        <f t="shared" si="1722"/>
        <v>1.00166332</v>
      </c>
      <c r="M1691" s="123">
        <f t="shared" si="1723"/>
        <v>346.18262922999997</v>
      </c>
      <c r="N1691" s="27">
        <f t="shared" si="1733"/>
        <v>0</v>
      </c>
      <c r="O1691" s="122">
        <f t="shared" si="1724"/>
        <v>0</v>
      </c>
      <c r="P1691" s="123">
        <f t="shared" si="1725"/>
        <v>0</v>
      </c>
      <c r="Q1691" s="122">
        <f t="shared" si="1732"/>
        <v>0.1956</v>
      </c>
      <c r="R1691" s="130">
        <f t="shared" si="1726"/>
        <v>1.002885577</v>
      </c>
      <c r="S1691" s="123">
        <f t="shared" si="1727"/>
        <v>0.99893662999999999</v>
      </c>
      <c r="T1691" s="123">
        <f t="shared" si="1728"/>
        <v>0</v>
      </c>
      <c r="U1691" s="131" t="str">
        <f t="shared" si="1730"/>
        <v>J=</v>
      </c>
      <c r="V1691" s="140">
        <f t="shared" si="1729"/>
        <v>45527</v>
      </c>
      <c r="W1691" s="4"/>
      <c r="X1691" s="4"/>
      <c r="Y1691" s="4"/>
      <c r="AD1691" s="5"/>
      <c r="AI1691" s="10"/>
      <c r="AJ1691" s="10"/>
      <c r="AK1691" s="10"/>
      <c r="AL1691" s="10"/>
      <c r="AM1691" s="10"/>
      <c r="AN1691" s="10"/>
      <c r="AO1691" s="10"/>
      <c r="AP1691" s="10"/>
      <c r="AQ1691" s="10"/>
      <c r="AR1691" s="10"/>
      <c r="AS1691" s="10"/>
      <c r="AT1691" s="10"/>
      <c r="AU1691" s="10"/>
    </row>
    <row r="1692" spans="1:47" x14ac:dyDescent="0.2">
      <c r="A1692" s="125">
        <f t="shared" si="1731"/>
        <v>45656</v>
      </c>
      <c r="B1692" s="123">
        <f t="shared" si="1714"/>
        <v>347.44455735000003</v>
      </c>
      <c r="C1692" s="3">
        <f t="shared" si="1715"/>
        <v>345.60777290999999</v>
      </c>
      <c r="D1692" s="126">
        <f t="shared" si="1716"/>
        <v>1101.3889999999999</v>
      </c>
      <c r="E1692" s="175">
        <f>IF(DAY(A1691)=$A$7,VLOOKUP(A1691,[1]A!$A$15:$C$500,3),E1691)</f>
        <v>1110.8869999999999</v>
      </c>
      <c r="F1692" s="127">
        <f t="shared" si="1717"/>
        <v>45436</v>
      </c>
      <c r="G1692" s="122">
        <f t="shared" si="1718"/>
        <v>8.623656128761148E-3</v>
      </c>
      <c r="H1692" s="128">
        <f t="shared" si="1719"/>
        <v>7</v>
      </c>
      <c r="I1692" s="128">
        <f t="shared" si="1720"/>
        <v>31</v>
      </c>
      <c r="J1692" s="123">
        <f t="shared" si="1721"/>
        <v>1.0019408097651723</v>
      </c>
      <c r="K1692" s="123">
        <v>1</v>
      </c>
      <c r="L1692" s="123">
        <f t="shared" si="1722"/>
        <v>1.0019408000000001</v>
      </c>
      <c r="M1692" s="123">
        <f t="shared" si="1723"/>
        <v>346.27852847000003</v>
      </c>
      <c r="N1692" s="27">
        <f t="shared" si="1733"/>
        <v>0</v>
      </c>
      <c r="O1692" s="122">
        <f t="shared" si="1724"/>
        <v>0</v>
      </c>
      <c r="P1692" s="123">
        <f t="shared" si="1725"/>
        <v>0</v>
      </c>
      <c r="Q1692" s="122">
        <f t="shared" si="1732"/>
        <v>0.1956</v>
      </c>
      <c r="R1692" s="130">
        <f t="shared" si="1726"/>
        <v>1.003367315</v>
      </c>
      <c r="S1692" s="123">
        <f t="shared" si="1727"/>
        <v>1.16602888</v>
      </c>
      <c r="T1692" s="123">
        <f t="shared" si="1728"/>
        <v>0</v>
      </c>
      <c r="U1692" s="131" t="str">
        <f t="shared" si="1730"/>
        <v>J=</v>
      </c>
      <c r="V1692" s="140">
        <f t="shared" si="1729"/>
        <v>45527</v>
      </c>
      <c r="W1692" s="4"/>
      <c r="X1692" s="4"/>
      <c r="Y1692" s="4"/>
      <c r="AD1692" s="5"/>
      <c r="AI1692" s="10"/>
      <c r="AJ1692" s="10"/>
      <c r="AK1692" s="10"/>
      <c r="AL1692" s="10"/>
      <c r="AM1692" s="10"/>
      <c r="AN1692" s="10"/>
      <c r="AO1692" s="10"/>
      <c r="AP1692" s="10"/>
      <c r="AQ1692" s="10"/>
      <c r="AR1692" s="10"/>
      <c r="AS1692" s="10"/>
      <c r="AT1692" s="10"/>
      <c r="AU1692" s="10"/>
    </row>
    <row r="1693" spans="1:47" x14ac:dyDescent="0.2">
      <c r="A1693" s="125">
        <f t="shared" si="1731"/>
        <v>45657</v>
      </c>
      <c r="B1693" s="123">
        <f t="shared" si="1714"/>
        <v>347.70775282</v>
      </c>
      <c r="C1693" s="3">
        <f t="shared" si="1715"/>
        <v>345.60777290999999</v>
      </c>
      <c r="D1693" s="126">
        <f t="shared" si="1716"/>
        <v>1101.3889999999999</v>
      </c>
      <c r="E1693" s="175">
        <f>IF(DAY(A1692)=$A$7,VLOOKUP(A1692,[1]A!$A$15:$C$500,3),E1692)</f>
        <v>1110.8869999999999</v>
      </c>
      <c r="F1693" s="127">
        <f t="shared" si="1717"/>
        <v>45436</v>
      </c>
      <c r="G1693" s="122">
        <f t="shared" si="1718"/>
        <v>8.623656128761148E-3</v>
      </c>
      <c r="H1693" s="128">
        <f t="shared" si="1719"/>
        <v>8</v>
      </c>
      <c r="I1693" s="128">
        <f t="shared" si="1720"/>
        <v>31</v>
      </c>
      <c r="J1693" s="123">
        <f t="shared" si="1721"/>
        <v>1.0022183756218868</v>
      </c>
      <c r="K1693" s="123">
        <v>1</v>
      </c>
      <c r="L1693" s="123">
        <f t="shared" si="1722"/>
        <v>1.00221837</v>
      </c>
      <c r="M1693" s="123">
        <f t="shared" si="1723"/>
        <v>346.37445881999997</v>
      </c>
      <c r="N1693" s="27">
        <f t="shared" si="1733"/>
        <v>0</v>
      </c>
      <c r="O1693" s="122">
        <f t="shared" si="1724"/>
        <v>0</v>
      </c>
      <c r="P1693" s="123">
        <f t="shared" si="1725"/>
        <v>0</v>
      </c>
      <c r="Q1693" s="122">
        <f t="shared" si="1732"/>
        <v>0.1956</v>
      </c>
      <c r="R1693" s="130">
        <f t="shared" si="1726"/>
        <v>1.003849285</v>
      </c>
      <c r="S1693" s="123">
        <f t="shared" si="1727"/>
        <v>1.333294</v>
      </c>
      <c r="T1693" s="123">
        <f t="shared" si="1728"/>
        <v>0</v>
      </c>
      <c r="U1693" s="131" t="str">
        <f t="shared" si="1730"/>
        <v>J=</v>
      </c>
      <c r="V1693" s="140">
        <f t="shared" si="1729"/>
        <v>45527</v>
      </c>
      <c r="W1693" s="4"/>
      <c r="X1693" s="4"/>
      <c r="Y1693" s="4"/>
      <c r="AD1693" s="5"/>
      <c r="AI1693" s="10"/>
      <c r="AJ1693" s="10"/>
      <c r="AK1693" s="10"/>
      <c r="AL1693" s="10"/>
      <c r="AM1693" s="10"/>
      <c r="AN1693" s="10"/>
      <c r="AO1693" s="10"/>
      <c r="AP1693" s="10"/>
      <c r="AQ1693" s="10"/>
      <c r="AR1693" s="10"/>
      <c r="AS1693" s="10"/>
      <c r="AT1693" s="10"/>
      <c r="AU1693" s="10"/>
    </row>
    <row r="1694" spans="1:47" x14ac:dyDescent="0.2">
      <c r="A1694" s="125">
        <f t="shared" si="1731"/>
        <v>45658</v>
      </c>
      <c r="B1694" s="123">
        <f t="shared" si="1714"/>
        <v>347.97114544999999</v>
      </c>
      <c r="C1694" s="3">
        <f t="shared" si="1715"/>
        <v>345.60777290999999</v>
      </c>
      <c r="D1694" s="126">
        <f t="shared" si="1716"/>
        <v>1101.3889999999999</v>
      </c>
      <c r="E1694" s="175">
        <f>IF(DAY(A1693)=$A$7,VLOOKUP(A1693,[1]A!$A$15:$C$500,3),E1693)</f>
        <v>1110.8869999999999</v>
      </c>
      <c r="F1694" s="127">
        <f t="shared" si="1717"/>
        <v>45436</v>
      </c>
      <c r="G1694" s="122">
        <f t="shared" si="1718"/>
        <v>8.623656128761148E-3</v>
      </c>
      <c r="H1694" s="128">
        <f t="shared" si="1719"/>
        <v>9</v>
      </c>
      <c r="I1694" s="128">
        <f t="shared" si="1720"/>
        <v>31</v>
      </c>
      <c r="J1694" s="123">
        <f t="shared" si="1721"/>
        <v>1.0024960183721703</v>
      </c>
      <c r="K1694" s="123">
        <v>1</v>
      </c>
      <c r="L1694" s="123">
        <f t="shared" si="1722"/>
        <v>1.00249601</v>
      </c>
      <c r="M1694" s="123">
        <f t="shared" si="1723"/>
        <v>346.47041336000001</v>
      </c>
      <c r="N1694" s="27">
        <f t="shared" si="1733"/>
        <v>0</v>
      </c>
      <c r="O1694" s="122">
        <f t="shared" si="1724"/>
        <v>0</v>
      </c>
      <c r="P1694" s="123">
        <f t="shared" si="1725"/>
        <v>0</v>
      </c>
      <c r="Q1694" s="122">
        <f t="shared" si="1732"/>
        <v>0.1956</v>
      </c>
      <c r="R1694" s="130">
        <f t="shared" si="1726"/>
        <v>1.004331487</v>
      </c>
      <c r="S1694" s="123">
        <f t="shared" si="1727"/>
        <v>1.5007320900000001</v>
      </c>
      <c r="T1694" s="123">
        <f t="shared" si="1728"/>
        <v>0</v>
      </c>
      <c r="U1694" s="131" t="str">
        <f t="shared" si="1730"/>
        <v>J=</v>
      </c>
      <c r="V1694" s="140">
        <f t="shared" si="1729"/>
        <v>45527</v>
      </c>
      <c r="W1694" s="4"/>
      <c r="X1694" s="4"/>
      <c r="Y1694" s="4"/>
      <c r="AD1694" s="5"/>
      <c r="AI1694" s="10"/>
      <c r="AJ1694" s="10"/>
      <c r="AK1694" s="10"/>
      <c r="AL1694" s="10"/>
      <c r="AM1694" s="10"/>
      <c r="AN1694" s="10"/>
      <c r="AO1694" s="10"/>
      <c r="AP1694" s="10"/>
      <c r="AQ1694" s="10"/>
      <c r="AR1694" s="10"/>
      <c r="AS1694" s="10"/>
      <c r="AT1694" s="10"/>
      <c r="AU1694" s="10"/>
    </row>
    <row r="1695" spans="1:47" x14ac:dyDescent="0.2">
      <c r="A1695" s="125">
        <f t="shared" si="1731"/>
        <v>45659</v>
      </c>
      <c r="B1695" s="123">
        <f t="shared" ref="B1695:B1758" si="1734">(M1695+S1695)</f>
        <v>348.23473845000001</v>
      </c>
      <c r="C1695" s="3">
        <f t="shared" ref="C1695:C1758" si="1735">IF(N1694&gt;0,M1694-P1694,C1694)</f>
        <v>345.60777290999999</v>
      </c>
      <c r="D1695" s="126">
        <f t="shared" ref="D1695:D1758" si="1736">IF(E1695=E1694,D1694,E1694)</f>
        <v>1101.3889999999999</v>
      </c>
      <c r="E1695" s="175">
        <f>IF(DAY(A1694)=$A$7,VLOOKUP(A1694,[1]A!$A$15:$C$500,3),E1694)</f>
        <v>1110.8869999999999</v>
      </c>
      <c r="F1695" s="127">
        <f t="shared" ref="F1695:F1758" si="1737">IF(D1695=D1694,F1694,EDATE(A1695,-1))</f>
        <v>45436</v>
      </c>
      <c r="G1695" s="122">
        <f t="shared" ref="G1695:G1758" si="1738">(E1695/D1695)-1</f>
        <v>8.623656128761148E-3</v>
      </c>
      <c r="H1695" s="128">
        <f t="shared" ref="H1695:H1758" si="1739">IF(DAY(A1695)=A$7+1,1,H1694+1)</f>
        <v>10</v>
      </c>
      <c r="I1695" s="128">
        <f t="shared" ref="I1695:I1758" si="1740">IF(DAY(A1695)=A$7+1,DAY(EOMONTH(A1695,0)),I1694)</f>
        <v>31</v>
      </c>
      <c r="J1695" s="123">
        <f t="shared" ref="J1695:J1758" si="1741">IF(E1695&gt;D1695,((E1695/D1695)^(H1695/I1695)),1)</f>
        <v>1.0027737380373245</v>
      </c>
      <c r="K1695" s="123">
        <v>1</v>
      </c>
      <c r="L1695" s="123">
        <f t="shared" ref="L1695:L1758" si="1742">TRUNC(J1695*K1695,8)</f>
        <v>1.0027737299999999</v>
      </c>
      <c r="M1695" s="123">
        <f t="shared" ref="M1695:M1758" si="1743">TRUNC(C1695*L1695,8)</f>
        <v>346.56639554999998</v>
      </c>
      <c r="N1695" s="27">
        <f t="shared" si="1733"/>
        <v>0</v>
      </c>
      <c r="O1695" s="122">
        <f t="shared" ref="O1695:O1758" si="1744">IF(N1695&gt;0,VLOOKUP(N1695,$X$10:$AD$121,7),0)</f>
        <v>0</v>
      </c>
      <c r="P1695" s="123">
        <f t="shared" ref="P1695:P1758" si="1745">IF(O1695&gt;0,TRUNC(O1695*M1695,8),0)</f>
        <v>0</v>
      </c>
      <c r="Q1695" s="122">
        <f t="shared" si="1732"/>
        <v>0.1956</v>
      </c>
      <c r="R1695" s="130">
        <f t="shared" ref="R1695:R1758" si="1746">ROUND((1+Q1695)^(1/12)^(H1695/I1695),9)</f>
        <v>1.0048139199999999</v>
      </c>
      <c r="S1695" s="123">
        <f t="shared" ref="S1695:S1758" si="1747">TRUNC(M1695*(R1695-1),8)</f>
        <v>1.6683429000000001</v>
      </c>
      <c r="T1695" s="123">
        <f t="shared" ref="T1695:T1758" si="1748">IF(N1695&gt;0,P1695+S1695,0)</f>
        <v>0</v>
      </c>
      <c r="U1695" s="131" t="str">
        <f t="shared" si="1730"/>
        <v>J=</v>
      </c>
      <c r="V1695" s="140">
        <f t="shared" ref="V1695:V1758" si="1749">VLOOKUP(A1694,$Y$10:$AG$60,9)</f>
        <v>45527</v>
      </c>
      <c r="W1695" s="4"/>
      <c r="X1695" s="4"/>
      <c r="Y1695" s="4"/>
      <c r="AD1695" s="5"/>
      <c r="AI1695" s="10"/>
      <c r="AJ1695" s="10"/>
      <c r="AK1695" s="10"/>
      <c r="AL1695" s="10"/>
      <c r="AM1695" s="10"/>
      <c r="AN1695" s="10"/>
      <c r="AO1695" s="10"/>
      <c r="AP1695" s="10"/>
      <c r="AQ1695" s="10"/>
      <c r="AR1695" s="10"/>
      <c r="AS1695" s="10"/>
      <c r="AT1695" s="10"/>
      <c r="AU1695" s="10"/>
    </row>
    <row r="1696" spans="1:47" x14ac:dyDescent="0.2">
      <c r="A1696" s="125">
        <f t="shared" si="1731"/>
        <v>45660</v>
      </c>
      <c r="B1696" s="123">
        <f t="shared" si="1734"/>
        <v>348.49853193000001</v>
      </c>
      <c r="C1696" s="3">
        <f t="shared" si="1735"/>
        <v>345.60777290999999</v>
      </c>
      <c r="D1696" s="126">
        <f t="shared" si="1736"/>
        <v>1101.3889999999999</v>
      </c>
      <c r="E1696" s="175">
        <f>IF(DAY(A1695)=$A$7,VLOOKUP(A1695,[1]A!$A$15:$C$500,3),E1695)</f>
        <v>1110.8869999999999</v>
      </c>
      <c r="F1696" s="127">
        <f t="shared" si="1737"/>
        <v>45436</v>
      </c>
      <c r="G1696" s="122">
        <f t="shared" si="1738"/>
        <v>8.623656128761148E-3</v>
      </c>
      <c r="H1696" s="128">
        <f t="shared" si="1739"/>
        <v>11</v>
      </c>
      <c r="I1696" s="128">
        <f t="shared" si="1740"/>
        <v>31</v>
      </c>
      <c r="J1696" s="123">
        <f t="shared" si="1741"/>
        <v>1.0030515346386573</v>
      </c>
      <c r="K1696" s="123">
        <v>1</v>
      </c>
      <c r="L1696" s="123">
        <f t="shared" si="1742"/>
        <v>1.00305153</v>
      </c>
      <c r="M1696" s="123">
        <f t="shared" si="1743"/>
        <v>346.66240539</v>
      </c>
      <c r="N1696" s="27">
        <f t="shared" si="1733"/>
        <v>0</v>
      </c>
      <c r="O1696" s="122">
        <f t="shared" si="1744"/>
        <v>0</v>
      </c>
      <c r="P1696" s="123">
        <f t="shared" si="1745"/>
        <v>0</v>
      </c>
      <c r="Q1696" s="122">
        <f t="shared" si="1732"/>
        <v>0.1956</v>
      </c>
      <c r="R1696" s="130">
        <f t="shared" si="1746"/>
        <v>1.0052965840000001</v>
      </c>
      <c r="S1696" s="123">
        <f t="shared" si="1747"/>
        <v>1.83612654</v>
      </c>
      <c r="T1696" s="123">
        <f t="shared" si="1748"/>
        <v>0</v>
      </c>
      <c r="U1696" s="131" t="str">
        <f t="shared" si="1730"/>
        <v>J=</v>
      </c>
      <c r="V1696" s="140">
        <f t="shared" si="1749"/>
        <v>45527</v>
      </c>
      <c r="W1696" s="4"/>
      <c r="X1696" s="4"/>
      <c r="Y1696" s="4"/>
      <c r="AD1696" s="5"/>
      <c r="AI1696" s="10"/>
      <c r="AJ1696" s="10"/>
      <c r="AK1696" s="10"/>
      <c r="AL1696" s="10"/>
      <c r="AM1696" s="10"/>
      <c r="AN1696" s="10"/>
      <c r="AO1696" s="10"/>
      <c r="AP1696" s="10"/>
      <c r="AQ1696" s="10"/>
      <c r="AR1696" s="10"/>
      <c r="AS1696" s="10"/>
      <c r="AT1696" s="10"/>
      <c r="AU1696" s="10"/>
    </row>
    <row r="1697" spans="1:47" x14ac:dyDescent="0.2">
      <c r="A1697" s="125">
        <f t="shared" si="1731"/>
        <v>45661</v>
      </c>
      <c r="B1697" s="123">
        <f t="shared" si="1734"/>
        <v>348.76252323</v>
      </c>
      <c r="C1697" s="3">
        <f t="shared" si="1735"/>
        <v>345.60777290999999</v>
      </c>
      <c r="D1697" s="126">
        <f t="shared" si="1736"/>
        <v>1101.3889999999999</v>
      </c>
      <c r="E1697" s="175">
        <f>IF(DAY(A1696)=$A$7,VLOOKUP(A1696,[1]A!$A$15:$C$500,3),E1696)</f>
        <v>1110.8869999999999</v>
      </c>
      <c r="F1697" s="127">
        <f t="shared" si="1737"/>
        <v>45436</v>
      </c>
      <c r="G1697" s="122">
        <f t="shared" si="1738"/>
        <v>8.623656128761148E-3</v>
      </c>
      <c r="H1697" s="128">
        <f t="shared" si="1739"/>
        <v>12</v>
      </c>
      <c r="I1697" s="128">
        <f t="shared" si="1740"/>
        <v>31</v>
      </c>
      <c r="J1697" s="123">
        <f t="shared" si="1741"/>
        <v>1.0033294081974815</v>
      </c>
      <c r="K1697" s="123">
        <v>1</v>
      </c>
      <c r="L1697" s="123">
        <f t="shared" si="1742"/>
        <v>1.0033293999999999</v>
      </c>
      <c r="M1697" s="123">
        <f t="shared" si="1743"/>
        <v>346.75843942</v>
      </c>
      <c r="N1697" s="27">
        <f t="shared" si="1733"/>
        <v>0</v>
      </c>
      <c r="O1697" s="122">
        <f t="shared" si="1744"/>
        <v>0</v>
      </c>
      <c r="P1697" s="123">
        <f t="shared" si="1745"/>
        <v>0</v>
      </c>
      <c r="Q1697" s="122">
        <f t="shared" si="1732"/>
        <v>0.1956</v>
      </c>
      <c r="R1697" s="130">
        <f t="shared" si="1746"/>
        <v>1.005779481</v>
      </c>
      <c r="S1697" s="123">
        <f t="shared" si="1747"/>
        <v>2.00408381</v>
      </c>
      <c r="T1697" s="123">
        <f t="shared" si="1748"/>
        <v>0</v>
      </c>
      <c r="U1697" s="131" t="str">
        <f t="shared" si="1730"/>
        <v>J=</v>
      </c>
      <c r="V1697" s="140">
        <f t="shared" si="1749"/>
        <v>45527</v>
      </c>
      <c r="W1697" s="4"/>
      <c r="X1697" s="4"/>
      <c r="Y1697" s="4"/>
      <c r="AD1697" s="5"/>
      <c r="AI1697" s="10"/>
      <c r="AJ1697" s="10"/>
      <c r="AK1697" s="10"/>
      <c r="AL1697" s="10"/>
      <c r="AM1697" s="10"/>
      <c r="AN1697" s="10"/>
      <c r="AO1697" s="10"/>
      <c r="AP1697" s="10"/>
      <c r="AQ1697" s="10"/>
      <c r="AR1697" s="10"/>
      <c r="AS1697" s="10"/>
      <c r="AT1697" s="10"/>
      <c r="AU1697" s="10"/>
    </row>
    <row r="1698" spans="1:47" x14ac:dyDescent="0.2">
      <c r="A1698" s="125">
        <f t="shared" si="1731"/>
        <v>45662</v>
      </c>
      <c r="B1698" s="123">
        <f t="shared" si="1734"/>
        <v>349.02671521999997</v>
      </c>
      <c r="C1698" s="3">
        <f t="shared" si="1735"/>
        <v>345.60777290999999</v>
      </c>
      <c r="D1698" s="126">
        <f t="shared" si="1736"/>
        <v>1101.3889999999999</v>
      </c>
      <c r="E1698" s="175">
        <f>IF(DAY(A1697)=$A$7,VLOOKUP(A1697,[1]A!$A$15:$C$500,3),E1697)</f>
        <v>1110.8869999999999</v>
      </c>
      <c r="F1698" s="127">
        <f t="shared" si="1737"/>
        <v>45436</v>
      </c>
      <c r="G1698" s="122">
        <f t="shared" si="1738"/>
        <v>8.623656128761148E-3</v>
      </c>
      <c r="H1698" s="128">
        <f t="shared" si="1739"/>
        <v>13</v>
      </c>
      <c r="I1698" s="128">
        <f t="shared" si="1740"/>
        <v>31</v>
      </c>
      <c r="J1698" s="123">
        <f t="shared" si="1741"/>
        <v>1.0036073587351171</v>
      </c>
      <c r="K1698" s="123">
        <v>1</v>
      </c>
      <c r="L1698" s="123">
        <f t="shared" si="1742"/>
        <v>1.00360735</v>
      </c>
      <c r="M1698" s="123">
        <f t="shared" si="1743"/>
        <v>346.85450109999999</v>
      </c>
      <c r="N1698" s="27">
        <f t="shared" si="1733"/>
        <v>0</v>
      </c>
      <c r="O1698" s="122">
        <f t="shared" si="1744"/>
        <v>0</v>
      </c>
      <c r="P1698" s="123">
        <f t="shared" si="1745"/>
        <v>0</v>
      </c>
      <c r="Q1698" s="122">
        <f t="shared" si="1732"/>
        <v>0.1956</v>
      </c>
      <c r="R1698" s="130">
        <f t="shared" si="1746"/>
        <v>1.006262609</v>
      </c>
      <c r="S1698" s="123">
        <f t="shared" si="1747"/>
        <v>2.17221412</v>
      </c>
      <c r="T1698" s="123">
        <f t="shared" si="1748"/>
        <v>0</v>
      </c>
      <c r="U1698" s="131" t="str">
        <f t="shared" si="1730"/>
        <v>J=</v>
      </c>
      <c r="V1698" s="140">
        <f t="shared" si="1749"/>
        <v>45527</v>
      </c>
      <c r="W1698" s="4"/>
      <c r="X1698" s="4"/>
      <c r="Y1698" s="4"/>
      <c r="AD1698" s="5"/>
      <c r="AI1698" s="10"/>
      <c r="AJ1698" s="10"/>
      <c r="AK1698" s="10"/>
      <c r="AL1698" s="10"/>
      <c r="AM1698" s="10"/>
      <c r="AN1698" s="10"/>
      <c r="AO1698" s="10"/>
      <c r="AP1698" s="10"/>
      <c r="AQ1698" s="10"/>
      <c r="AR1698" s="10"/>
      <c r="AS1698" s="10"/>
      <c r="AT1698" s="10"/>
      <c r="AU1698" s="10"/>
    </row>
    <row r="1699" spans="1:47" x14ac:dyDescent="0.2">
      <c r="A1699" s="125">
        <f t="shared" si="1731"/>
        <v>45663</v>
      </c>
      <c r="B1699" s="123">
        <f t="shared" si="1734"/>
        <v>349.2911087</v>
      </c>
      <c r="C1699" s="3">
        <f t="shared" si="1735"/>
        <v>345.60777290999999</v>
      </c>
      <c r="D1699" s="126">
        <f t="shared" si="1736"/>
        <v>1101.3889999999999</v>
      </c>
      <c r="E1699" s="175">
        <f>IF(DAY(A1698)=$A$7,VLOOKUP(A1698,[1]A!$A$15:$C$500,3),E1698)</f>
        <v>1110.8869999999999</v>
      </c>
      <c r="F1699" s="127">
        <f t="shared" si="1737"/>
        <v>45436</v>
      </c>
      <c r="G1699" s="122">
        <f t="shared" si="1738"/>
        <v>8.623656128761148E-3</v>
      </c>
      <c r="H1699" s="128">
        <f t="shared" si="1739"/>
        <v>14</v>
      </c>
      <c r="I1699" s="128">
        <f t="shared" si="1740"/>
        <v>31</v>
      </c>
      <c r="J1699" s="123">
        <f t="shared" si="1741"/>
        <v>1.0038853862728891</v>
      </c>
      <c r="K1699" s="123">
        <v>1</v>
      </c>
      <c r="L1699" s="123">
        <f t="shared" si="1742"/>
        <v>1.00388538</v>
      </c>
      <c r="M1699" s="123">
        <f t="shared" si="1743"/>
        <v>346.95059042999998</v>
      </c>
      <c r="N1699" s="27">
        <f t="shared" si="1733"/>
        <v>0</v>
      </c>
      <c r="O1699" s="122">
        <f t="shared" si="1744"/>
        <v>0</v>
      </c>
      <c r="P1699" s="123">
        <f t="shared" si="1745"/>
        <v>0</v>
      </c>
      <c r="Q1699" s="122">
        <f t="shared" si="1732"/>
        <v>0.1956</v>
      </c>
      <c r="R1699" s="130">
        <f t="shared" si="1746"/>
        <v>1.0067459700000001</v>
      </c>
      <c r="S1699" s="123">
        <f t="shared" si="1747"/>
        <v>2.34051827</v>
      </c>
      <c r="T1699" s="123">
        <f t="shared" si="1748"/>
        <v>0</v>
      </c>
      <c r="U1699" s="131" t="str">
        <f t="shared" si="1730"/>
        <v>J=</v>
      </c>
      <c r="V1699" s="140">
        <f t="shared" si="1749"/>
        <v>45527</v>
      </c>
      <c r="W1699" s="4"/>
      <c r="X1699" s="4"/>
      <c r="Y1699" s="4"/>
      <c r="AD1699" s="5"/>
      <c r="AI1699" s="10"/>
      <c r="AJ1699" s="10"/>
      <c r="AK1699" s="10"/>
      <c r="AL1699" s="10"/>
      <c r="AM1699" s="10"/>
      <c r="AN1699" s="10"/>
      <c r="AO1699" s="10"/>
      <c r="AP1699" s="10"/>
      <c r="AQ1699" s="10"/>
      <c r="AR1699" s="10"/>
      <c r="AS1699" s="10"/>
      <c r="AT1699" s="10"/>
      <c r="AU1699" s="10"/>
    </row>
    <row r="1700" spans="1:47" x14ac:dyDescent="0.2">
      <c r="A1700" s="125">
        <f t="shared" si="1731"/>
        <v>45664</v>
      </c>
      <c r="B1700" s="123">
        <f t="shared" si="1734"/>
        <v>349.55570344</v>
      </c>
      <c r="C1700" s="3">
        <f t="shared" si="1735"/>
        <v>345.60777290999999</v>
      </c>
      <c r="D1700" s="126">
        <f t="shared" si="1736"/>
        <v>1101.3889999999999</v>
      </c>
      <c r="E1700" s="175">
        <f>IF(DAY(A1699)=$A$7,VLOOKUP(A1699,[1]A!$A$15:$C$500,3),E1699)</f>
        <v>1110.8869999999999</v>
      </c>
      <c r="F1700" s="127">
        <f t="shared" si="1737"/>
        <v>45436</v>
      </c>
      <c r="G1700" s="122">
        <f t="shared" si="1738"/>
        <v>8.623656128761148E-3</v>
      </c>
      <c r="H1700" s="128">
        <f t="shared" si="1739"/>
        <v>15</v>
      </c>
      <c r="I1700" s="128">
        <f t="shared" si="1740"/>
        <v>31</v>
      </c>
      <c r="J1700" s="123">
        <f t="shared" si="1741"/>
        <v>1.0041634908321289</v>
      </c>
      <c r="K1700" s="123">
        <v>1</v>
      </c>
      <c r="L1700" s="123">
        <f t="shared" si="1742"/>
        <v>1.00416349</v>
      </c>
      <c r="M1700" s="123">
        <f t="shared" si="1743"/>
        <v>347.04670741000001</v>
      </c>
      <c r="N1700" s="27">
        <f t="shared" si="1733"/>
        <v>0</v>
      </c>
      <c r="O1700" s="122">
        <f t="shared" si="1744"/>
        <v>0</v>
      </c>
      <c r="P1700" s="123">
        <f t="shared" si="1745"/>
        <v>0</v>
      </c>
      <c r="Q1700" s="122">
        <f t="shared" si="1732"/>
        <v>0.1956</v>
      </c>
      <c r="R1700" s="130">
        <f t="shared" si="1746"/>
        <v>1.0072295630000001</v>
      </c>
      <c r="S1700" s="123">
        <f t="shared" si="1747"/>
        <v>2.50899603</v>
      </c>
      <c r="T1700" s="123">
        <f t="shared" si="1748"/>
        <v>0</v>
      </c>
      <c r="U1700" s="131" t="str">
        <f t="shared" si="1730"/>
        <v>J=</v>
      </c>
      <c r="V1700" s="140">
        <f t="shared" si="1749"/>
        <v>45527</v>
      </c>
      <c r="W1700" s="4"/>
      <c r="X1700" s="4"/>
      <c r="Y1700" s="4"/>
      <c r="AD1700" s="5"/>
      <c r="AI1700" s="10"/>
      <c r="AJ1700" s="10"/>
      <c r="AK1700" s="10"/>
      <c r="AL1700" s="10"/>
      <c r="AM1700" s="10"/>
      <c r="AN1700" s="10"/>
      <c r="AO1700" s="10"/>
      <c r="AP1700" s="10"/>
      <c r="AQ1700" s="10"/>
      <c r="AR1700" s="10"/>
      <c r="AS1700" s="10"/>
      <c r="AT1700" s="10"/>
      <c r="AU1700" s="10"/>
    </row>
    <row r="1701" spans="1:47" x14ac:dyDescent="0.2">
      <c r="A1701" s="125">
        <f t="shared" si="1731"/>
        <v>45665</v>
      </c>
      <c r="B1701" s="123">
        <f t="shared" si="1734"/>
        <v>349.82049606000004</v>
      </c>
      <c r="C1701" s="3">
        <f t="shared" si="1735"/>
        <v>345.60777290999999</v>
      </c>
      <c r="D1701" s="126">
        <f t="shared" si="1736"/>
        <v>1101.3889999999999</v>
      </c>
      <c r="E1701" s="175">
        <f>IF(DAY(A1700)=$A$7,VLOOKUP(A1700,[1]A!$A$15:$C$500,3),E1700)</f>
        <v>1110.8869999999999</v>
      </c>
      <c r="F1701" s="127">
        <f t="shared" si="1737"/>
        <v>45436</v>
      </c>
      <c r="G1701" s="122">
        <f t="shared" si="1738"/>
        <v>8.623656128761148E-3</v>
      </c>
      <c r="H1701" s="128">
        <f t="shared" si="1739"/>
        <v>16</v>
      </c>
      <c r="I1701" s="128">
        <f t="shared" si="1740"/>
        <v>31</v>
      </c>
      <c r="J1701" s="123">
        <f t="shared" si="1741"/>
        <v>1.0044416724341734</v>
      </c>
      <c r="K1701" s="123">
        <v>1</v>
      </c>
      <c r="L1701" s="123">
        <f t="shared" si="1742"/>
        <v>1.0044416700000001</v>
      </c>
      <c r="M1701" s="123">
        <f t="shared" si="1743"/>
        <v>347.14284858000002</v>
      </c>
      <c r="N1701" s="27">
        <f t="shared" si="1733"/>
        <v>0</v>
      </c>
      <c r="O1701" s="122">
        <f t="shared" si="1744"/>
        <v>0</v>
      </c>
      <c r="P1701" s="123">
        <f t="shared" si="1745"/>
        <v>0</v>
      </c>
      <c r="Q1701" s="122">
        <f t="shared" si="1732"/>
        <v>0.1956</v>
      </c>
      <c r="R1701" s="130">
        <f t="shared" si="1746"/>
        <v>1.007713388</v>
      </c>
      <c r="S1701" s="123">
        <f t="shared" si="1747"/>
        <v>2.6776474800000001</v>
      </c>
      <c r="T1701" s="123">
        <f t="shared" si="1748"/>
        <v>0</v>
      </c>
      <c r="U1701" s="131" t="str">
        <f t="shared" si="1730"/>
        <v>J=</v>
      </c>
      <c r="V1701" s="140">
        <f t="shared" si="1749"/>
        <v>45527</v>
      </c>
      <c r="W1701" s="4"/>
      <c r="X1701" s="4"/>
      <c r="Y1701" s="4"/>
      <c r="AD1701" s="5"/>
      <c r="AI1701" s="10"/>
      <c r="AJ1701" s="10"/>
      <c r="AK1701" s="10"/>
      <c r="AL1701" s="10"/>
      <c r="AM1701" s="10"/>
      <c r="AN1701" s="10"/>
      <c r="AO1701" s="10"/>
      <c r="AP1701" s="10"/>
      <c r="AQ1701" s="10"/>
      <c r="AR1701" s="10"/>
      <c r="AS1701" s="10"/>
      <c r="AT1701" s="10"/>
      <c r="AU1701" s="10"/>
    </row>
    <row r="1702" spans="1:47" x14ac:dyDescent="0.2">
      <c r="A1702" s="125">
        <f t="shared" si="1731"/>
        <v>45666</v>
      </c>
      <c r="B1702" s="123">
        <f t="shared" si="1734"/>
        <v>350.08549014000005</v>
      </c>
      <c r="C1702" s="3">
        <f t="shared" si="1735"/>
        <v>345.60777290999999</v>
      </c>
      <c r="D1702" s="126">
        <f t="shared" si="1736"/>
        <v>1101.3889999999999</v>
      </c>
      <c r="E1702" s="175">
        <f>IF(DAY(A1701)=$A$7,VLOOKUP(A1701,[1]A!$A$15:$C$500,3),E1701)</f>
        <v>1110.8869999999999</v>
      </c>
      <c r="F1702" s="127">
        <f t="shared" si="1737"/>
        <v>45436</v>
      </c>
      <c r="G1702" s="122">
        <f t="shared" si="1738"/>
        <v>8.623656128761148E-3</v>
      </c>
      <c r="H1702" s="128">
        <f t="shared" si="1739"/>
        <v>17</v>
      </c>
      <c r="I1702" s="128">
        <f t="shared" si="1740"/>
        <v>31</v>
      </c>
      <c r="J1702" s="123">
        <f t="shared" si="1741"/>
        <v>1.0047199311003656</v>
      </c>
      <c r="K1702" s="123">
        <v>1</v>
      </c>
      <c r="L1702" s="123">
        <f t="shared" si="1742"/>
        <v>1.00471993</v>
      </c>
      <c r="M1702" s="123">
        <f t="shared" si="1743"/>
        <v>347.23901740000002</v>
      </c>
      <c r="N1702" s="27">
        <f t="shared" si="1733"/>
        <v>0</v>
      </c>
      <c r="O1702" s="122">
        <f t="shared" si="1744"/>
        <v>0</v>
      </c>
      <c r="P1702" s="123">
        <f t="shared" si="1745"/>
        <v>0</v>
      </c>
      <c r="Q1702" s="122">
        <f t="shared" si="1732"/>
        <v>0.1956</v>
      </c>
      <c r="R1702" s="130">
        <f t="shared" si="1746"/>
        <v>1.008197445</v>
      </c>
      <c r="S1702" s="123">
        <f t="shared" si="1747"/>
        <v>2.8464727399999998</v>
      </c>
      <c r="T1702" s="123">
        <f t="shared" si="1748"/>
        <v>0</v>
      </c>
      <c r="U1702" s="131" t="str">
        <f t="shared" si="1730"/>
        <v>J=</v>
      </c>
      <c r="V1702" s="140">
        <f t="shared" si="1749"/>
        <v>45527</v>
      </c>
      <c r="W1702" s="4"/>
      <c r="X1702" s="4"/>
      <c r="Y1702" s="4"/>
      <c r="AD1702" s="5"/>
      <c r="AI1702" s="10"/>
      <c r="AJ1702" s="10"/>
      <c r="AK1702" s="10"/>
      <c r="AL1702" s="10"/>
      <c r="AM1702" s="10"/>
      <c r="AN1702" s="10"/>
      <c r="AO1702" s="10"/>
      <c r="AP1702" s="10"/>
      <c r="AQ1702" s="10"/>
      <c r="AR1702" s="10"/>
      <c r="AS1702" s="10"/>
      <c r="AT1702" s="10"/>
      <c r="AU1702" s="10"/>
    </row>
    <row r="1703" spans="1:47" x14ac:dyDescent="0.2">
      <c r="A1703" s="125">
        <f t="shared" si="1731"/>
        <v>45667</v>
      </c>
      <c r="B1703" s="123">
        <f t="shared" si="1734"/>
        <v>350.35068266000002</v>
      </c>
      <c r="C1703" s="3">
        <f t="shared" si="1735"/>
        <v>345.60777290999999</v>
      </c>
      <c r="D1703" s="126">
        <f t="shared" si="1736"/>
        <v>1101.3889999999999</v>
      </c>
      <c r="E1703" s="175">
        <f>IF(DAY(A1702)=$A$7,VLOOKUP(A1702,[1]A!$A$15:$C$500,3),E1702)</f>
        <v>1110.8869999999999</v>
      </c>
      <c r="F1703" s="127">
        <f t="shared" si="1737"/>
        <v>45436</v>
      </c>
      <c r="G1703" s="122">
        <f t="shared" si="1738"/>
        <v>8.623656128761148E-3</v>
      </c>
      <c r="H1703" s="128">
        <f t="shared" si="1739"/>
        <v>18</v>
      </c>
      <c r="I1703" s="128">
        <f t="shared" si="1740"/>
        <v>31</v>
      </c>
      <c r="J1703" s="123">
        <f t="shared" si="1741"/>
        <v>1.004998266852055</v>
      </c>
      <c r="K1703" s="123">
        <v>1</v>
      </c>
      <c r="L1703" s="123">
        <f t="shared" si="1742"/>
        <v>1.00499826</v>
      </c>
      <c r="M1703" s="123">
        <f t="shared" si="1743"/>
        <v>347.33521041</v>
      </c>
      <c r="N1703" s="27">
        <f t="shared" si="1733"/>
        <v>0</v>
      </c>
      <c r="O1703" s="122">
        <f t="shared" si="1744"/>
        <v>0</v>
      </c>
      <c r="P1703" s="123">
        <f t="shared" si="1745"/>
        <v>0</v>
      </c>
      <c r="Q1703" s="122">
        <f t="shared" si="1732"/>
        <v>0.1956</v>
      </c>
      <c r="R1703" s="130">
        <f t="shared" si="1746"/>
        <v>1.0086817349999999</v>
      </c>
      <c r="S1703" s="123">
        <f t="shared" si="1747"/>
        <v>3.0154722500000002</v>
      </c>
      <c r="T1703" s="123">
        <f t="shared" si="1748"/>
        <v>0</v>
      </c>
      <c r="U1703" s="131" t="str">
        <f t="shared" si="1730"/>
        <v>J=</v>
      </c>
      <c r="V1703" s="140">
        <f t="shared" si="1749"/>
        <v>45527</v>
      </c>
      <c r="W1703" s="4"/>
      <c r="X1703" s="4"/>
      <c r="Y1703" s="4"/>
      <c r="AD1703" s="5"/>
      <c r="AI1703" s="10"/>
      <c r="AJ1703" s="10"/>
      <c r="AK1703" s="10"/>
      <c r="AL1703" s="10"/>
      <c r="AM1703" s="10"/>
      <c r="AN1703" s="10"/>
      <c r="AO1703" s="10"/>
      <c r="AP1703" s="10"/>
      <c r="AQ1703" s="10"/>
      <c r="AR1703" s="10"/>
      <c r="AS1703" s="10"/>
      <c r="AT1703" s="10"/>
      <c r="AU1703" s="10"/>
    </row>
    <row r="1704" spans="1:47" x14ac:dyDescent="0.2">
      <c r="A1704" s="125">
        <f t="shared" si="1731"/>
        <v>45668</v>
      </c>
      <c r="B1704" s="123">
        <f t="shared" si="1734"/>
        <v>350.61607719999995</v>
      </c>
      <c r="C1704" s="3">
        <f t="shared" si="1735"/>
        <v>345.60777290999999</v>
      </c>
      <c r="D1704" s="126">
        <f t="shared" si="1736"/>
        <v>1101.3889999999999</v>
      </c>
      <c r="E1704" s="175">
        <f>IF(DAY(A1703)=$A$7,VLOOKUP(A1703,[1]A!$A$15:$C$500,3),E1703)</f>
        <v>1110.8869999999999</v>
      </c>
      <c r="F1704" s="127">
        <f t="shared" si="1737"/>
        <v>45436</v>
      </c>
      <c r="G1704" s="122">
        <f t="shared" si="1738"/>
        <v>8.623656128761148E-3</v>
      </c>
      <c r="H1704" s="128">
        <f t="shared" si="1739"/>
        <v>19</v>
      </c>
      <c r="I1704" s="128">
        <f t="shared" si="1740"/>
        <v>31</v>
      </c>
      <c r="J1704" s="123">
        <f t="shared" si="1741"/>
        <v>1.0052766797105956</v>
      </c>
      <c r="K1704" s="123">
        <v>1</v>
      </c>
      <c r="L1704" s="123">
        <f t="shared" si="1742"/>
        <v>1.00527667</v>
      </c>
      <c r="M1704" s="123">
        <f t="shared" si="1743"/>
        <v>347.43143106999997</v>
      </c>
      <c r="N1704" s="27">
        <f t="shared" si="1733"/>
        <v>0</v>
      </c>
      <c r="O1704" s="122">
        <f t="shared" si="1744"/>
        <v>0</v>
      </c>
      <c r="P1704" s="123">
        <f t="shared" si="1745"/>
        <v>0</v>
      </c>
      <c r="Q1704" s="122">
        <f t="shared" si="1732"/>
        <v>0.1956</v>
      </c>
      <c r="R1704" s="130">
        <f t="shared" si="1746"/>
        <v>1.009166258</v>
      </c>
      <c r="S1704" s="123">
        <f t="shared" si="1747"/>
        <v>3.18464613</v>
      </c>
      <c r="T1704" s="123">
        <f t="shared" si="1748"/>
        <v>0</v>
      </c>
      <c r="U1704" s="131" t="str">
        <f t="shared" si="1730"/>
        <v>J=</v>
      </c>
      <c r="V1704" s="140">
        <f t="shared" si="1749"/>
        <v>45527</v>
      </c>
      <c r="W1704" s="4"/>
      <c r="X1704" s="4"/>
      <c r="Y1704" s="4"/>
      <c r="AD1704" s="5"/>
      <c r="AI1704" s="10"/>
      <c r="AJ1704" s="10"/>
      <c r="AK1704" s="10"/>
      <c r="AL1704" s="10"/>
      <c r="AM1704" s="10"/>
      <c r="AN1704" s="10"/>
      <c r="AO1704" s="10"/>
      <c r="AP1704" s="10"/>
      <c r="AQ1704" s="10"/>
      <c r="AR1704" s="10"/>
      <c r="AS1704" s="10"/>
      <c r="AT1704" s="10"/>
      <c r="AU1704" s="10"/>
    </row>
    <row r="1705" spans="1:47" x14ac:dyDescent="0.2">
      <c r="A1705" s="125">
        <f t="shared" si="1731"/>
        <v>45669</v>
      </c>
      <c r="B1705" s="123">
        <f t="shared" si="1734"/>
        <v>350.88167353</v>
      </c>
      <c r="C1705" s="3">
        <f t="shared" si="1735"/>
        <v>345.60777290999999</v>
      </c>
      <c r="D1705" s="126">
        <f t="shared" si="1736"/>
        <v>1101.3889999999999</v>
      </c>
      <c r="E1705" s="175">
        <f>IF(DAY(A1704)=$A$7,VLOOKUP(A1704,[1]A!$A$15:$C$500,3),E1704)</f>
        <v>1110.8869999999999</v>
      </c>
      <c r="F1705" s="127">
        <f t="shared" si="1737"/>
        <v>45436</v>
      </c>
      <c r="G1705" s="122">
        <f t="shared" si="1738"/>
        <v>8.623656128761148E-3</v>
      </c>
      <c r="H1705" s="128">
        <f t="shared" si="1739"/>
        <v>20</v>
      </c>
      <c r="I1705" s="128">
        <f t="shared" si="1740"/>
        <v>31</v>
      </c>
      <c r="J1705" s="123">
        <f t="shared" si="1741"/>
        <v>1.0055551696973488</v>
      </c>
      <c r="K1705" s="123">
        <v>1</v>
      </c>
      <c r="L1705" s="123">
        <f t="shared" si="1742"/>
        <v>1.0055551599999999</v>
      </c>
      <c r="M1705" s="123">
        <f t="shared" si="1743"/>
        <v>347.52767938</v>
      </c>
      <c r="N1705" s="27">
        <f t="shared" si="1733"/>
        <v>0</v>
      </c>
      <c r="O1705" s="122">
        <f t="shared" si="1744"/>
        <v>0</v>
      </c>
      <c r="P1705" s="123">
        <f t="shared" si="1745"/>
        <v>0</v>
      </c>
      <c r="Q1705" s="122">
        <f t="shared" si="1732"/>
        <v>0.1956</v>
      </c>
      <c r="R1705" s="130">
        <f t="shared" si="1746"/>
        <v>1.009651013</v>
      </c>
      <c r="S1705" s="123">
        <f t="shared" si="1747"/>
        <v>3.3539941500000001</v>
      </c>
      <c r="T1705" s="123">
        <f t="shared" si="1748"/>
        <v>0</v>
      </c>
      <c r="U1705" s="131" t="str">
        <f t="shared" si="1730"/>
        <v>J=</v>
      </c>
      <c r="V1705" s="140">
        <f t="shared" si="1749"/>
        <v>45527</v>
      </c>
      <c r="W1705" s="4"/>
      <c r="X1705" s="4"/>
      <c r="Y1705" s="4"/>
      <c r="AD1705" s="5"/>
      <c r="AI1705" s="10"/>
      <c r="AJ1705" s="10"/>
      <c r="AK1705" s="10"/>
      <c r="AL1705" s="10"/>
      <c r="AM1705" s="10"/>
      <c r="AN1705" s="10"/>
      <c r="AO1705" s="10"/>
      <c r="AP1705" s="10"/>
      <c r="AQ1705" s="10"/>
      <c r="AR1705" s="10"/>
      <c r="AS1705" s="10"/>
      <c r="AT1705" s="10"/>
      <c r="AU1705" s="10"/>
    </row>
    <row r="1706" spans="1:47" x14ac:dyDescent="0.2">
      <c r="A1706" s="125">
        <f t="shared" si="1731"/>
        <v>45670</v>
      </c>
      <c r="B1706" s="123">
        <f t="shared" si="1734"/>
        <v>351.14747209000001</v>
      </c>
      <c r="C1706" s="3">
        <f t="shared" si="1735"/>
        <v>345.60777290999999</v>
      </c>
      <c r="D1706" s="126">
        <f t="shared" si="1736"/>
        <v>1101.3889999999999</v>
      </c>
      <c r="E1706" s="175">
        <f>IF(DAY(A1705)=$A$7,VLOOKUP(A1705,[1]A!$A$15:$C$500,3),E1705)</f>
        <v>1110.8869999999999</v>
      </c>
      <c r="F1706" s="127">
        <f t="shared" si="1737"/>
        <v>45436</v>
      </c>
      <c r="G1706" s="122">
        <f t="shared" si="1738"/>
        <v>8.623656128761148E-3</v>
      </c>
      <c r="H1706" s="128">
        <f t="shared" si="1739"/>
        <v>21</v>
      </c>
      <c r="I1706" s="128">
        <f t="shared" si="1740"/>
        <v>31</v>
      </c>
      <c r="J1706" s="123">
        <f t="shared" si="1741"/>
        <v>1.0058337368336812</v>
      </c>
      <c r="K1706" s="123">
        <v>1</v>
      </c>
      <c r="L1706" s="123">
        <f t="shared" si="1742"/>
        <v>1.00583373</v>
      </c>
      <c r="M1706" s="123">
        <f t="shared" si="1743"/>
        <v>347.62395534000001</v>
      </c>
      <c r="N1706" s="27">
        <f t="shared" si="1733"/>
        <v>0</v>
      </c>
      <c r="O1706" s="122">
        <f t="shared" si="1744"/>
        <v>0</v>
      </c>
      <c r="P1706" s="123">
        <f t="shared" si="1745"/>
        <v>0</v>
      </c>
      <c r="Q1706" s="122">
        <f t="shared" si="1732"/>
        <v>0.1956</v>
      </c>
      <c r="R1706" s="130">
        <f t="shared" si="1746"/>
        <v>1.010136001</v>
      </c>
      <c r="S1706" s="123">
        <f t="shared" si="1747"/>
        <v>3.5235167500000002</v>
      </c>
      <c r="T1706" s="123">
        <f t="shared" si="1748"/>
        <v>0</v>
      </c>
      <c r="U1706" s="131" t="str">
        <f t="shared" si="1730"/>
        <v>J=</v>
      </c>
      <c r="V1706" s="140">
        <f t="shared" si="1749"/>
        <v>45527</v>
      </c>
      <c r="W1706" s="4"/>
      <c r="X1706" s="4"/>
      <c r="Y1706" s="4"/>
      <c r="AD1706" s="5"/>
      <c r="AI1706" s="10"/>
      <c r="AJ1706" s="10"/>
      <c r="AK1706" s="10"/>
      <c r="AL1706" s="10"/>
      <c r="AM1706" s="10"/>
      <c r="AN1706" s="10"/>
      <c r="AO1706" s="10"/>
      <c r="AP1706" s="10"/>
      <c r="AQ1706" s="10"/>
      <c r="AR1706" s="10"/>
      <c r="AS1706" s="10"/>
      <c r="AT1706" s="10"/>
      <c r="AU1706" s="10"/>
    </row>
    <row r="1707" spans="1:47" x14ac:dyDescent="0.2">
      <c r="A1707" s="125">
        <f t="shared" si="1731"/>
        <v>45671</v>
      </c>
      <c r="B1707" s="123">
        <f t="shared" si="1734"/>
        <v>351.41347300000001</v>
      </c>
      <c r="C1707" s="3">
        <f t="shared" si="1735"/>
        <v>345.60777290999999</v>
      </c>
      <c r="D1707" s="126">
        <f t="shared" si="1736"/>
        <v>1101.3889999999999</v>
      </c>
      <c r="E1707" s="175">
        <f>IF(DAY(A1706)=$A$7,VLOOKUP(A1706,[1]A!$A$15:$C$500,3),E1706)</f>
        <v>1110.8869999999999</v>
      </c>
      <c r="F1707" s="127">
        <f t="shared" si="1737"/>
        <v>45436</v>
      </c>
      <c r="G1707" s="122">
        <f t="shared" si="1738"/>
        <v>8.623656128761148E-3</v>
      </c>
      <c r="H1707" s="128">
        <f t="shared" si="1739"/>
        <v>22</v>
      </c>
      <c r="I1707" s="128">
        <f t="shared" si="1740"/>
        <v>31</v>
      </c>
      <c r="J1707" s="123">
        <f t="shared" si="1741"/>
        <v>1.0061123811409654</v>
      </c>
      <c r="K1707" s="123">
        <v>1</v>
      </c>
      <c r="L1707" s="123">
        <f t="shared" si="1742"/>
        <v>1.00611238</v>
      </c>
      <c r="M1707" s="123">
        <f t="shared" si="1743"/>
        <v>347.72025894000001</v>
      </c>
      <c r="N1707" s="27">
        <f t="shared" si="1733"/>
        <v>0</v>
      </c>
      <c r="O1707" s="122">
        <f t="shared" si="1744"/>
        <v>0</v>
      </c>
      <c r="P1707" s="123">
        <f t="shared" si="1745"/>
        <v>0</v>
      </c>
      <c r="Q1707" s="122">
        <f t="shared" si="1732"/>
        <v>0.1956</v>
      </c>
      <c r="R1707" s="130">
        <f t="shared" si="1746"/>
        <v>1.0106212219999999</v>
      </c>
      <c r="S1707" s="123">
        <f t="shared" si="1747"/>
        <v>3.6932140599999999</v>
      </c>
      <c r="T1707" s="123">
        <f t="shared" si="1748"/>
        <v>0</v>
      </c>
      <c r="U1707" s="131" t="str">
        <f t="shared" si="1730"/>
        <v>J=</v>
      </c>
      <c r="V1707" s="140">
        <f t="shared" si="1749"/>
        <v>45527</v>
      </c>
      <c r="W1707" s="4"/>
      <c r="X1707" s="4"/>
      <c r="Y1707" s="4"/>
      <c r="AD1707" s="5"/>
      <c r="AI1707" s="10"/>
      <c r="AJ1707" s="10"/>
      <c r="AK1707" s="10"/>
      <c r="AL1707" s="10"/>
      <c r="AM1707" s="10"/>
      <c r="AN1707" s="10"/>
      <c r="AO1707" s="10"/>
      <c r="AP1707" s="10"/>
      <c r="AQ1707" s="10"/>
      <c r="AR1707" s="10"/>
      <c r="AS1707" s="10"/>
      <c r="AT1707" s="10"/>
      <c r="AU1707" s="10"/>
    </row>
    <row r="1708" spans="1:47" x14ac:dyDescent="0.2">
      <c r="A1708" s="125">
        <f t="shared" si="1731"/>
        <v>45672</v>
      </c>
      <c r="B1708" s="123">
        <f t="shared" si="1734"/>
        <v>351.67967286999999</v>
      </c>
      <c r="C1708" s="3">
        <f t="shared" si="1735"/>
        <v>345.60777290999999</v>
      </c>
      <c r="D1708" s="126">
        <f t="shared" si="1736"/>
        <v>1101.3889999999999</v>
      </c>
      <c r="E1708" s="175">
        <f>IF(DAY(A1707)=$A$7,VLOOKUP(A1707,[1]A!$A$15:$C$500,3),E1707)</f>
        <v>1110.8869999999999</v>
      </c>
      <c r="F1708" s="127">
        <f t="shared" si="1737"/>
        <v>45436</v>
      </c>
      <c r="G1708" s="122">
        <f t="shared" si="1738"/>
        <v>8.623656128761148E-3</v>
      </c>
      <c r="H1708" s="128">
        <f t="shared" si="1739"/>
        <v>23</v>
      </c>
      <c r="I1708" s="128">
        <f t="shared" si="1740"/>
        <v>31</v>
      </c>
      <c r="J1708" s="123">
        <f t="shared" si="1741"/>
        <v>1.0063911026405796</v>
      </c>
      <c r="K1708" s="123">
        <v>1</v>
      </c>
      <c r="L1708" s="123">
        <f t="shared" si="1742"/>
        <v>1.0063911000000001</v>
      </c>
      <c r="M1708" s="123">
        <f t="shared" si="1743"/>
        <v>347.81658673999999</v>
      </c>
      <c r="N1708" s="27">
        <f t="shared" si="1733"/>
        <v>0</v>
      </c>
      <c r="O1708" s="122">
        <f t="shared" si="1744"/>
        <v>0</v>
      </c>
      <c r="P1708" s="123">
        <f t="shared" si="1745"/>
        <v>0</v>
      </c>
      <c r="Q1708" s="122">
        <f t="shared" si="1732"/>
        <v>0.1956</v>
      </c>
      <c r="R1708" s="130">
        <f t="shared" si="1746"/>
        <v>1.011106676</v>
      </c>
      <c r="S1708" s="123">
        <f t="shared" si="1747"/>
        <v>3.8630861300000001</v>
      </c>
      <c r="T1708" s="123">
        <f t="shared" si="1748"/>
        <v>0</v>
      </c>
      <c r="U1708" s="131" t="str">
        <f t="shared" si="1730"/>
        <v>J=</v>
      </c>
      <c r="V1708" s="140">
        <f t="shared" si="1749"/>
        <v>45527</v>
      </c>
      <c r="W1708" s="4"/>
      <c r="X1708" s="4"/>
      <c r="Y1708" s="4"/>
      <c r="AD1708" s="5"/>
      <c r="AI1708" s="10"/>
      <c r="AJ1708" s="10"/>
      <c r="AK1708" s="10"/>
      <c r="AL1708" s="10"/>
      <c r="AM1708" s="10"/>
      <c r="AN1708" s="10"/>
      <c r="AO1708" s="10"/>
      <c r="AP1708" s="10"/>
      <c r="AQ1708" s="10"/>
      <c r="AR1708" s="10"/>
      <c r="AS1708" s="10"/>
      <c r="AT1708" s="10"/>
      <c r="AU1708" s="10"/>
    </row>
    <row r="1709" spans="1:47" x14ac:dyDescent="0.2">
      <c r="A1709" s="125">
        <f t="shared" si="1731"/>
        <v>45673</v>
      </c>
      <c r="B1709" s="123">
        <f t="shared" si="1734"/>
        <v>351.94607565000001</v>
      </c>
      <c r="C1709" s="3">
        <f t="shared" si="1735"/>
        <v>345.60777290999999</v>
      </c>
      <c r="D1709" s="126">
        <f t="shared" si="1736"/>
        <v>1101.3889999999999</v>
      </c>
      <c r="E1709" s="175">
        <f>IF(DAY(A1708)=$A$7,VLOOKUP(A1708,[1]A!$A$15:$C$500,3),E1708)</f>
        <v>1110.8869999999999</v>
      </c>
      <c r="F1709" s="127">
        <f t="shared" si="1737"/>
        <v>45436</v>
      </c>
      <c r="G1709" s="122">
        <f t="shared" si="1738"/>
        <v>8.623656128761148E-3</v>
      </c>
      <c r="H1709" s="128">
        <f t="shared" si="1739"/>
        <v>24</v>
      </c>
      <c r="I1709" s="128">
        <f t="shared" si="1740"/>
        <v>31</v>
      </c>
      <c r="J1709" s="123">
        <f t="shared" si="1741"/>
        <v>1.0066699013539084</v>
      </c>
      <c r="K1709" s="123">
        <v>1</v>
      </c>
      <c r="L1709" s="123">
        <f t="shared" si="1742"/>
        <v>1.0066698999999999</v>
      </c>
      <c r="M1709" s="123">
        <f t="shared" si="1743"/>
        <v>347.91294219000002</v>
      </c>
      <c r="N1709" s="27">
        <f t="shared" si="1733"/>
        <v>0</v>
      </c>
      <c r="O1709" s="122">
        <f t="shared" si="1744"/>
        <v>0</v>
      </c>
      <c r="P1709" s="123">
        <f t="shared" si="1745"/>
        <v>0</v>
      </c>
      <c r="Q1709" s="122">
        <f t="shared" si="1732"/>
        <v>0.1956</v>
      </c>
      <c r="R1709" s="130">
        <f t="shared" si="1746"/>
        <v>1.011592364</v>
      </c>
      <c r="S1709" s="123">
        <f t="shared" si="1747"/>
        <v>4.0331334600000002</v>
      </c>
      <c r="T1709" s="123">
        <f t="shared" si="1748"/>
        <v>0</v>
      </c>
      <c r="U1709" s="131" t="str">
        <f t="shared" si="1730"/>
        <v>J=</v>
      </c>
      <c r="V1709" s="140">
        <f t="shared" si="1749"/>
        <v>45527</v>
      </c>
      <c r="W1709" s="4"/>
      <c r="X1709" s="4"/>
      <c r="Y1709" s="4"/>
      <c r="AD1709" s="5"/>
      <c r="AI1709" s="10"/>
      <c r="AJ1709" s="10"/>
      <c r="AK1709" s="10"/>
      <c r="AL1709" s="10"/>
      <c r="AM1709" s="10"/>
      <c r="AN1709" s="10"/>
      <c r="AO1709" s="10"/>
      <c r="AP1709" s="10"/>
      <c r="AQ1709" s="10"/>
      <c r="AR1709" s="10"/>
      <c r="AS1709" s="10"/>
      <c r="AT1709" s="10"/>
      <c r="AU1709" s="10"/>
    </row>
    <row r="1710" spans="1:47" x14ac:dyDescent="0.2">
      <c r="A1710" s="125">
        <f t="shared" si="1731"/>
        <v>45674</v>
      </c>
      <c r="B1710" s="123">
        <f t="shared" si="1734"/>
        <v>352.21267759999995</v>
      </c>
      <c r="C1710" s="3">
        <f t="shared" si="1735"/>
        <v>345.60777290999999</v>
      </c>
      <c r="D1710" s="126">
        <f t="shared" si="1736"/>
        <v>1101.3889999999999</v>
      </c>
      <c r="E1710" s="175">
        <f>IF(DAY(A1709)=$A$7,VLOOKUP(A1709,[1]A!$A$15:$C$500,3),E1709)</f>
        <v>1110.8869999999999</v>
      </c>
      <c r="F1710" s="127">
        <f t="shared" si="1737"/>
        <v>45436</v>
      </c>
      <c r="G1710" s="122">
        <f t="shared" si="1738"/>
        <v>8.623656128761148E-3</v>
      </c>
      <c r="H1710" s="128">
        <f t="shared" si="1739"/>
        <v>25</v>
      </c>
      <c r="I1710" s="128">
        <f t="shared" si="1740"/>
        <v>31</v>
      </c>
      <c r="J1710" s="123">
        <f t="shared" si="1741"/>
        <v>1.0069487773023424</v>
      </c>
      <c r="K1710" s="123">
        <v>1</v>
      </c>
      <c r="L1710" s="123">
        <f t="shared" si="1742"/>
        <v>1.0069487699999999</v>
      </c>
      <c r="M1710" s="123">
        <f t="shared" si="1743"/>
        <v>348.00932182999998</v>
      </c>
      <c r="N1710" s="27">
        <f t="shared" si="1733"/>
        <v>0</v>
      </c>
      <c r="O1710" s="122">
        <f t="shared" si="1744"/>
        <v>0</v>
      </c>
      <c r="P1710" s="123">
        <f t="shared" si="1745"/>
        <v>0</v>
      </c>
      <c r="Q1710" s="122">
        <f t="shared" si="1732"/>
        <v>0.1956</v>
      </c>
      <c r="R1710" s="130">
        <f t="shared" si="1746"/>
        <v>1.0120782850000001</v>
      </c>
      <c r="S1710" s="123">
        <f t="shared" si="1747"/>
        <v>4.2033557699999999</v>
      </c>
      <c r="T1710" s="123">
        <f t="shared" si="1748"/>
        <v>0</v>
      </c>
      <c r="U1710" s="131" t="str">
        <f t="shared" si="1730"/>
        <v>J=</v>
      </c>
      <c r="V1710" s="140">
        <f t="shared" si="1749"/>
        <v>45527</v>
      </c>
      <c r="W1710" s="4"/>
      <c r="X1710" s="4"/>
      <c r="Y1710" s="4"/>
      <c r="AD1710" s="5"/>
      <c r="AI1710" s="10"/>
      <c r="AJ1710" s="10"/>
      <c r="AK1710" s="10"/>
      <c r="AL1710" s="10"/>
      <c r="AM1710" s="10"/>
      <c r="AN1710" s="10"/>
      <c r="AO1710" s="10"/>
      <c r="AP1710" s="10"/>
      <c r="AQ1710" s="10"/>
      <c r="AR1710" s="10"/>
      <c r="AS1710" s="10"/>
      <c r="AT1710" s="10"/>
      <c r="AU1710" s="10"/>
    </row>
    <row r="1711" spans="1:47" x14ac:dyDescent="0.2">
      <c r="A1711" s="125">
        <f t="shared" si="1731"/>
        <v>45675</v>
      </c>
      <c r="B1711" s="123">
        <f t="shared" si="1734"/>
        <v>352.47948580999997</v>
      </c>
      <c r="C1711" s="3">
        <f t="shared" si="1735"/>
        <v>345.60777290999999</v>
      </c>
      <c r="D1711" s="126">
        <f t="shared" si="1736"/>
        <v>1101.3889999999999</v>
      </c>
      <c r="E1711" s="175">
        <f>IF(DAY(A1710)=$A$7,VLOOKUP(A1710,[1]A!$A$15:$C$500,3),E1710)</f>
        <v>1110.8869999999999</v>
      </c>
      <c r="F1711" s="127">
        <f t="shared" si="1737"/>
        <v>45436</v>
      </c>
      <c r="G1711" s="122">
        <f t="shared" si="1738"/>
        <v>8.623656128761148E-3</v>
      </c>
      <c r="H1711" s="128">
        <f t="shared" si="1739"/>
        <v>26</v>
      </c>
      <c r="I1711" s="128">
        <f t="shared" si="1740"/>
        <v>31</v>
      </c>
      <c r="J1711" s="123">
        <f t="shared" si="1741"/>
        <v>1.0072277305072779</v>
      </c>
      <c r="K1711" s="123">
        <v>1</v>
      </c>
      <c r="L1711" s="123">
        <f t="shared" si="1742"/>
        <v>1.0072277300000001</v>
      </c>
      <c r="M1711" s="123">
        <f t="shared" si="1743"/>
        <v>348.10573256999999</v>
      </c>
      <c r="N1711" s="27">
        <f t="shared" si="1733"/>
        <v>0</v>
      </c>
      <c r="O1711" s="122">
        <f t="shared" si="1744"/>
        <v>0</v>
      </c>
      <c r="P1711" s="123">
        <f t="shared" si="1745"/>
        <v>0</v>
      </c>
      <c r="Q1711" s="122">
        <f t="shared" si="1732"/>
        <v>0.1956</v>
      </c>
      <c r="R1711" s="130">
        <f t="shared" si="1746"/>
        <v>1.0125644389999999</v>
      </c>
      <c r="S1711" s="123">
        <f t="shared" si="1747"/>
        <v>4.3737532400000001</v>
      </c>
      <c r="T1711" s="123">
        <f t="shared" si="1748"/>
        <v>0</v>
      </c>
      <c r="U1711" s="131" t="str">
        <f t="shared" si="1730"/>
        <v>J=</v>
      </c>
      <c r="V1711" s="140">
        <f t="shared" si="1749"/>
        <v>45527</v>
      </c>
      <c r="W1711" s="4"/>
      <c r="X1711" s="4"/>
      <c r="Y1711" s="4"/>
      <c r="AD1711" s="5"/>
      <c r="AI1711" s="10"/>
      <c r="AJ1711" s="10"/>
      <c r="AK1711" s="10"/>
      <c r="AL1711" s="10"/>
      <c r="AM1711" s="10"/>
      <c r="AN1711" s="10"/>
      <c r="AO1711" s="10"/>
      <c r="AP1711" s="10"/>
      <c r="AQ1711" s="10"/>
      <c r="AR1711" s="10"/>
      <c r="AS1711" s="10"/>
      <c r="AT1711" s="10"/>
      <c r="AU1711" s="10"/>
    </row>
    <row r="1712" spans="1:47" x14ac:dyDescent="0.2">
      <c r="A1712" s="125">
        <f t="shared" si="1731"/>
        <v>45676</v>
      </c>
      <c r="B1712" s="123">
        <f t="shared" si="1734"/>
        <v>352.74649340999997</v>
      </c>
      <c r="C1712" s="3">
        <f t="shared" si="1735"/>
        <v>345.60777290999999</v>
      </c>
      <c r="D1712" s="126">
        <f t="shared" si="1736"/>
        <v>1101.3889999999999</v>
      </c>
      <c r="E1712" s="175">
        <f>IF(DAY(A1711)=$A$7,VLOOKUP(A1711,[1]A!$A$15:$C$500,3),E1711)</f>
        <v>1110.8869999999999</v>
      </c>
      <c r="F1712" s="127">
        <f t="shared" si="1737"/>
        <v>45436</v>
      </c>
      <c r="G1712" s="122">
        <f t="shared" si="1738"/>
        <v>8.623656128761148E-3</v>
      </c>
      <c r="H1712" s="128">
        <f t="shared" si="1739"/>
        <v>27</v>
      </c>
      <c r="I1712" s="128">
        <f t="shared" si="1740"/>
        <v>31</v>
      </c>
      <c r="J1712" s="123">
        <f t="shared" si="1741"/>
        <v>1.0075067609901169</v>
      </c>
      <c r="K1712" s="123">
        <v>1</v>
      </c>
      <c r="L1712" s="123">
        <f t="shared" si="1742"/>
        <v>1.0075067600000001</v>
      </c>
      <c r="M1712" s="123">
        <f t="shared" si="1743"/>
        <v>348.20216750999998</v>
      </c>
      <c r="N1712" s="27">
        <f t="shared" si="1733"/>
        <v>0</v>
      </c>
      <c r="O1712" s="122">
        <f t="shared" si="1744"/>
        <v>0</v>
      </c>
      <c r="P1712" s="123">
        <f t="shared" si="1745"/>
        <v>0</v>
      </c>
      <c r="Q1712" s="122">
        <f t="shared" si="1732"/>
        <v>0.1956</v>
      </c>
      <c r="R1712" s="130">
        <f t="shared" si="1746"/>
        <v>1.013050826</v>
      </c>
      <c r="S1712" s="123">
        <f t="shared" si="1747"/>
        <v>4.5443258999999996</v>
      </c>
      <c r="T1712" s="123">
        <f t="shared" si="1748"/>
        <v>0</v>
      </c>
      <c r="U1712" s="131" t="str">
        <f t="shared" ref="U1712:U1775" si="1750">U1711</f>
        <v>J=</v>
      </c>
      <c r="V1712" s="140">
        <f t="shared" si="1749"/>
        <v>45527</v>
      </c>
      <c r="W1712" s="4"/>
      <c r="X1712" s="4"/>
      <c r="Y1712" s="4"/>
      <c r="AD1712" s="5"/>
      <c r="AI1712" s="10"/>
      <c r="AJ1712" s="10"/>
      <c r="AK1712" s="10"/>
      <c r="AL1712" s="10"/>
      <c r="AM1712" s="10"/>
      <c r="AN1712" s="10"/>
      <c r="AO1712" s="10"/>
      <c r="AP1712" s="10"/>
      <c r="AQ1712" s="10"/>
      <c r="AR1712" s="10"/>
      <c r="AS1712" s="10"/>
      <c r="AT1712" s="10"/>
      <c r="AU1712" s="10"/>
    </row>
    <row r="1713" spans="1:47" x14ac:dyDescent="0.2">
      <c r="A1713" s="125">
        <f t="shared" si="1731"/>
        <v>45677</v>
      </c>
      <c r="B1713" s="123">
        <f t="shared" si="1734"/>
        <v>353.01370118</v>
      </c>
      <c r="C1713" s="3">
        <f t="shared" si="1735"/>
        <v>345.60777290999999</v>
      </c>
      <c r="D1713" s="126">
        <f t="shared" si="1736"/>
        <v>1101.3889999999999</v>
      </c>
      <c r="E1713" s="175">
        <f>IF(DAY(A1712)=$A$7,VLOOKUP(A1712,[1]A!$A$15:$C$500,3),E1712)</f>
        <v>1110.8869999999999</v>
      </c>
      <c r="F1713" s="127">
        <f t="shared" si="1737"/>
        <v>45436</v>
      </c>
      <c r="G1713" s="122">
        <f t="shared" si="1738"/>
        <v>8.623656128761148E-3</v>
      </c>
      <c r="H1713" s="128">
        <f t="shared" si="1739"/>
        <v>28</v>
      </c>
      <c r="I1713" s="128">
        <f t="shared" si="1740"/>
        <v>31</v>
      </c>
      <c r="J1713" s="123">
        <f t="shared" si="1741"/>
        <v>1.0077858687722678</v>
      </c>
      <c r="K1713" s="123">
        <v>1</v>
      </c>
      <c r="L1713" s="123">
        <f t="shared" si="1742"/>
        <v>1.00778586</v>
      </c>
      <c r="M1713" s="123">
        <f t="shared" si="1743"/>
        <v>348.29862664000001</v>
      </c>
      <c r="N1713" s="27">
        <f t="shared" si="1733"/>
        <v>0</v>
      </c>
      <c r="O1713" s="122">
        <f t="shared" si="1744"/>
        <v>0</v>
      </c>
      <c r="P1713" s="123">
        <f t="shared" si="1745"/>
        <v>0</v>
      </c>
      <c r="Q1713" s="122">
        <f t="shared" si="1732"/>
        <v>0.1956</v>
      </c>
      <c r="R1713" s="130">
        <f t="shared" si="1746"/>
        <v>1.0135374479999999</v>
      </c>
      <c r="S1713" s="123">
        <f t="shared" si="1747"/>
        <v>4.7150745399999998</v>
      </c>
      <c r="T1713" s="123">
        <f t="shared" si="1748"/>
        <v>0</v>
      </c>
      <c r="U1713" s="131" t="str">
        <f t="shared" si="1750"/>
        <v>J=</v>
      </c>
      <c r="V1713" s="140">
        <f t="shared" si="1749"/>
        <v>45527</v>
      </c>
      <c r="W1713" s="3"/>
      <c r="X1713" s="4"/>
      <c r="Y1713" s="4"/>
      <c r="AD1713" s="5"/>
      <c r="AI1713" s="10"/>
      <c r="AJ1713" s="10"/>
      <c r="AK1713" s="10"/>
      <c r="AL1713" s="10"/>
      <c r="AM1713" s="10"/>
      <c r="AN1713" s="10"/>
      <c r="AO1713" s="10"/>
      <c r="AP1713" s="10"/>
      <c r="AQ1713" s="10"/>
      <c r="AR1713" s="10"/>
      <c r="AS1713" s="10"/>
      <c r="AT1713" s="10"/>
      <c r="AU1713" s="10"/>
    </row>
    <row r="1714" spans="1:47" x14ac:dyDescent="0.2">
      <c r="A1714" s="125">
        <f t="shared" si="1731"/>
        <v>45678</v>
      </c>
      <c r="B1714" s="123">
        <f t="shared" si="1734"/>
        <v>353.28111554999998</v>
      </c>
      <c r="C1714" s="3">
        <f t="shared" si="1735"/>
        <v>345.60777290999999</v>
      </c>
      <c r="D1714" s="126">
        <f t="shared" si="1736"/>
        <v>1101.3889999999999</v>
      </c>
      <c r="E1714" s="175">
        <f>IF(DAY(A1713)=$A$7,VLOOKUP(A1713,[1]A!$A$15:$C$500,3),E1713)</f>
        <v>1110.8869999999999</v>
      </c>
      <c r="F1714" s="127">
        <f t="shared" si="1737"/>
        <v>45436</v>
      </c>
      <c r="G1714" s="122">
        <f t="shared" si="1738"/>
        <v>8.623656128761148E-3</v>
      </c>
      <c r="H1714" s="128">
        <f t="shared" si="1739"/>
        <v>29</v>
      </c>
      <c r="I1714" s="128">
        <f t="shared" si="1740"/>
        <v>31</v>
      </c>
      <c r="J1714" s="123">
        <f t="shared" si="1741"/>
        <v>1.0080650538751443</v>
      </c>
      <c r="K1714" s="123">
        <v>1</v>
      </c>
      <c r="L1714" s="123">
        <f t="shared" si="1742"/>
        <v>1.0080650499999999</v>
      </c>
      <c r="M1714" s="123">
        <f t="shared" si="1743"/>
        <v>348.39511686999998</v>
      </c>
      <c r="N1714" s="27">
        <f t="shared" si="1733"/>
        <v>0</v>
      </c>
      <c r="O1714" s="122">
        <f t="shared" si="1744"/>
        <v>0</v>
      </c>
      <c r="P1714" s="123">
        <f t="shared" si="1745"/>
        <v>0</v>
      </c>
      <c r="Q1714" s="122">
        <f t="shared" si="1732"/>
        <v>0.1956</v>
      </c>
      <c r="R1714" s="130">
        <f t="shared" si="1746"/>
        <v>1.014024303</v>
      </c>
      <c r="S1714" s="123">
        <f t="shared" si="1747"/>
        <v>4.8859986800000001</v>
      </c>
      <c r="T1714" s="123">
        <f t="shared" si="1748"/>
        <v>0</v>
      </c>
      <c r="U1714" s="131" t="str">
        <f t="shared" si="1750"/>
        <v>J=</v>
      </c>
      <c r="V1714" s="140">
        <f t="shared" si="1749"/>
        <v>45527</v>
      </c>
      <c r="W1714" s="3"/>
      <c r="X1714" s="4"/>
      <c r="Y1714" s="4"/>
      <c r="AD1714" s="5"/>
      <c r="AI1714" s="10"/>
      <c r="AJ1714" s="10"/>
      <c r="AK1714" s="10"/>
      <c r="AL1714" s="10"/>
      <c r="AM1714" s="10"/>
      <c r="AN1714" s="10"/>
      <c r="AO1714" s="10"/>
      <c r="AP1714" s="10"/>
      <c r="AQ1714" s="10"/>
      <c r="AR1714" s="10"/>
      <c r="AS1714" s="10"/>
      <c r="AT1714" s="10"/>
      <c r="AU1714" s="10"/>
    </row>
    <row r="1715" spans="1:47" ht="15" x14ac:dyDescent="0.2">
      <c r="A1715" s="125">
        <f t="shared" si="1731"/>
        <v>45679</v>
      </c>
      <c r="B1715" s="123">
        <f t="shared" si="1734"/>
        <v>353.54872997000001</v>
      </c>
      <c r="C1715" s="3">
        <f t="shared" si="1735"/>
        <v>345.60777290999999</v>
      </c>
      <c r="D1715" s="126">
        <f t="shared" si="1736"/>
        <v>1101.3889999999999</v>
      </c>
      <c r="E1715" s="175">
        <f>IF(DAY(A1714)=$A$7,VLOOKUP(A1714,[1]A!$A$15:$C$500,3),E1714)</f>
        <v>1110.8869999999999</v>
      </c>
      <c r="F1715" s="127">
        <f t="shared" si="1737"/>
        <v>45436</v>
      </c>
      <c r="G1715" s="122">
        <f t="shared" si="1738"/>
        <v>8.623656128761148E-3</v>
      </c>
      <c r="H1715" s="128">
        <f t="shared" si="1739"/>
        <v>30</v>
      </c>
      <c r="I1715" s="128">
        <f t="shared" si="1740"/>
        <v>31</v>
      </c>
      <c r="J1715" s="123">
        <f t="shared" si="1741"/>
        <v>1.0083443163201669</v>
      </c>
      <c r="K1715" s="123">
        <v>1</v>
      </c>
      <c r="L1715" s="123">
        <f t="shared" si="1742"/>
        <v>1.00834431</v>
      </c>
      <c r="M1715" s="123">
        <f t="shared" si="1743"/>
        <v>348.49163129999999</v>
      </c>
      <c r="N1715" s="27">
        <f t="shared" si="1733"/>
        <v>0</v>
      </c>
      <c r="O1715" s="122">
        <f t="shared" si="1744"/>
        <v>0</v>
      </c>
      <c r="P1715" s="123">
        <f t="shared" si="1745"/>
        <v>0</v>
      </c>
      <c r="Q1715" s="122">
        <f t="shared" si="1732"/>
        <v>0.1956</v>
      </c>
      <c r="R1715" s="130">
        <f t="shared" si="1746"/>
        <v>1.014511392</v>
      </c>
      <c r="S1715" s="123">
        <f t="shared" si="1747"/>
        <v>5.0570986700000002</v>
      </c>
      <c r="T1715" s="123">
        <f t="shared" si="1748"/>
        <v>0</v>
      </c>
      <c r="U1715" s="131" t="str">
        <f t="shared" si="1750"/>
        <v>J=</v>
      </c>
      <c r="V1715" s="140">
        <f t="shared" si="1749"/>
        <v>45527</v>
      </c>
      <c r="W1715" s="203" t="s">
        <v>98</v>
      </c>
      <c r="X1715" s="203" t="s">
        <v>91</v>
      </c>
      <c r="Y1715" s="4"/>
      <c r="AD1715" s="5"/>
      <c r="AI1715" s="10"/>
      <c r="AJ1715" s="10"/>
      <c r="AK1715" s="10"/>
      <c r="AL1715" s="10"/>
      <c r="AM1715" s="10"/>
      <c r="AN1715" s="10"/>
      <c r="AO1715" s="10"/>
      <c r="AP1715" s="10"/>
      <c r="AQ1715" s="10"/>
      <c r="AR1715" s="10"/>
      <c r="AS1715" s="10"/>
      <c r="AT1715" s="10"/>
      <c r="AU1715" s="10"/>
    </row>
    <row r="1716" spans="1:47" ht="15" x14ac:dyDescent="0.25">
      <c r="A1716" s="125">
        <f t="shared" si="1731"/>
        <v>45680</v>
      </c>
      <c r="B1716" s="123">
        <f t="shared" si="1734"/>
        <v>353.81654768999999</v>
      </c>
      <c r="C1716" s="3">
        <f t="shared" si="1735"/>
        <v>345.60777290999999</v>
      </c>
      <c r="D1716" s="126">
        <f t="shared" si="1736"/>
        <v>1101.3889999999999</v>
      </c>
      <c r="E1716" s="175">
        <f>IF(DAY(A1715)=$A$7,VLOOKUP(A1715,[1]A!$A$15:$C$500,3),E1715)</f>
        <v>1110.8869999999999</v>
      </c>
      <c r="F1716" s="127">
        <f t="shared" si="1737"/>
        <v>45436</v>
      </c>
      <c r="G1716" s="122">
        <f t="shared" si="1738"/>
        <v>8.623656128761148E-3</v>
      </c>
      <c r="H1716" s="128">
        <f t="shared" si="1739"/>
        <v>31</v>
      </c>
      <c r="I1716" s="128">
        <f t="shared" si="1740"/>
        <v>31</v>
      </c>
      <c r="J1716" s="123">
        <f t="shared" si="1741"/>
        <v>1.0086236561287611</v>
      </c>
      <c r="K1716" s="123">
        <v>1</v>
      </c>
      <c r="L1716" s="123">
        <f t="shared" si="1742"/>
        <v>1.0086236500000001</v>
      </c>
      <c r="M1716" s="123">
        <f t="shared" si="1743"/>
        <v>348.58817338</v>
      </c>
      <c r="N1716" s="27">
        <f t="shared" si="1733"/>
        <v>56</v>
      </c>
      <c r="O1716" s="122">
        <f t="shared" si="1744"/>
        <v>0.01</v>
      </c>
      <c r="P1716" s="123">
        <f t="shared" si="1745"/>
        <v>3.48588173</v>
      </c>
      <c r="Q1716" s="122">
        <f t="shared" si="1732"/>
        <v>0.1956</v>
      </c>
      <c r="R1716" s="130">
        <f t="shared" si="1746"/>
        <v>1.0149987140000001</v>
      </c>
      <c r="S1716" s="123">
        <f t="shared" si="1747"/>
        <v>5.2283743100000004</v>
      </c>
      <c r="T1716" s="123">
        <f t="shared" si="1748"/>
        <v>8.7142560400000004</v>
      </c>
      <c r="U1716" s="131" t="str">
        <f t="shared" si="1750"/>
        <v>J=</v>
      </c>
      <c r="V1716" s="140">
        <f t="shared" si="1749"/>
        <v>45527</v>
      </c>
      <c r="W1716" s="177">
        <f>TRUNC(0.01*B1716,8)</f>
        <v>3.53816547</v>
      </c>
      <c r="X1716" s="205"/>
      <c r="Y1716" s="4"/>
      <c r="AD1716" s="5"/>
      <c r="AI1716" s="10"/>
      <c r="AJ1716" s="10"/>
      <c r="AK1716" s="10"/>
      <c r="AL1716" s="10"/>
      <c r="AM1716" s="10"/>
      <c r="AN1716" s="10"/>
      <c r="AO1716" s="10"/>
      <c r="AP1716" s="10"/>
      <c r="AQ1716" s="10"/>
      <c r="AR1716" s="10"/>
      <c r="AS1716" s="10"/>
      <c r="AT1716" s="10"/>
      <c r="AU1716" s="10"/>
    </row>
    <row r="1717" spans="1:47" x14ac:dyDescent="0.2">
      <c r="A1717" s="125">
        <f t="shared" si="1731"/>
        <v>45681</v>
      </c>
      <c r="B1717" s="123">
        <f t="shared" si="1734"/>
        <v>345.36370836999998</v>
      </c>
      <c r="C1717" s="3">
        <f t="shared" si="1735"/>
        <v>345.10229164999998</v>
      </c>
      <c r="D1717" s="126">
        <f t="shared" si="1736"/>
        <v>1101.3889999999999</v>
      </c>
      <c r="E1717" s="175">
        <f>IF(DAY(A1716)=$A$7,VLOOKUP(A1716,[1]A!$A$15:$C$500,3),E1716)</f>
        <v>1110.8869999999999</v>
      </c>
      <c r="F1717" s="127">
        <f t="shared" si="1737"/>
        <v>45436</v>
      </c>
      <c r="G1717" s="122">
        <f t="shared" si="1738"/>
        <v>8.623656128761148E-3</v>
      </c>
      <c r="H1717" s="128">
        <f t="shared" si="1739"/>
        <v>1</v>
      </c>
      <c r="I1717" s="128">
        <f t="shared" si="1740"/>
        <v>31</v>
      </c>
      <c r="J1717" s="123">
        <f t="shared" si="1741"/>
        <v>1.0002770281976832</v>
      </c>
      <c r="K1717" s="123">
        <v>1</v>
      </c>
      <c r="L1717" s="123">
        <f t="shared" si="1742"/>
        <v>1.00027702</v>
      </c>
      <c r="M1717" s="123">
        <f t="shared" si="1743"/>
        <v>345.19789187999999</v>
      </c>
      <c r="N1717" s="27">
        <f t="shared" si="1733"/>
        <v>0</v>
      </c>
      <c r="O1717" s="122">
        <f t="shared" si="1744"/>
        <v>0</v>
      </c>
      <c r="P1717" s="123">
        <f t="shared" si="1745"/>
        <v>0</v>
      </c>
      <c r="Q1717" s="122">
        <f t="shared" si="1732"/>
        <v>0.1956</v>
      </c>
      <c r="R1717" s="130">
        <f t="shared" si="1746"/>
        <v>1.0004803520000001</v>
      </c>
      <c r="S1717" s="123">
        <f t="shared" si="1747"/>
        <v>0.16581649000000001</v>
      </c>
      <c r="T1717" s="123">
        <f t="shared" si="1748"/>
        <v>0</v>
      </c>
      <c r="U1717" s="131" t="str">
        <f t="shared" si="1750"/>
        <v>J=</v>
      </c>
      <c r="V1717" s="140">
        <f t="shared" si="1749"/>
        <v>45527</v>
      </c>
      <c r="W1717" s="4"/>
      <c r="X1717" s="4"/>
      <c r="Y1717" s="4"/>
      <c r="AD1717" s="5"/>
      <c r="AI1717" s="10"/>
      <c r="AJ1717" s="10"/>
      <c r="AK1717" s="10"/>
      <c r="AL1717" s="10"/>
      <c r="AM1717" s="10"/>
      <c r="AN1717" s="10"/>
      <c r="AO1717" s="10"/>
      <c r="AP1717" s="10"/>
      <c r="AQ1717" s="10"/>
      <c r="AR1717" s="10"/>
      <c r="AS1717" s="10"/>
      <c r="AT1717" s="10"/>
      <c r="AU1717" s="10"/>
    </row>
    <row r="1718" spans="1:47" x14ac:dyDescent="0.2">
      <c r="A1718" s="125">
        <f t="shared" si="1731"/>
        <v>45682</v>
      </c>
      <c r="B1718" s="123">
        <f t="shared" si="1734"/>
        <v>345.62532781000004</v>
      </c>
      <c r="C1718" s="3">
        <f t="shared" si="1735"/>
        <v>345.10229164999998</v>
      </c>
      <c r="D1718" s="126">
        <f t="shared" si="1736"/>
        <v>1101.3889999999999</v>
      </c>
      <c r="E1718" s="175">
        <f>IF(DAY(A1717)=$A$7,VLOOKUP(A1717,[1]A!$A$15:$C$500,3),E1717)</f>
        <v>1110.8869999999999</v>
      </c>
      <c r="F1718" s="127">
        <f t="shared" si="1737"/>
        <v>45436</v>
      </c>
      <c r="G1718" s="122">
        <f t="shared" si="1738"/>
        <v>8.623656128761148E-3</v>
      </c>
      <c r="H1718" s="128">
        <f t="shared" si="1739"/>
        <v>2</v>
      </c>
      <c r="I1718" s="128">
        <f t="shared" si="1740"/>
        <v>31</v>
      </c>
      <c r="J1718" s="123">
        <f t="shared" si="1741"/>
        <v>1.0005541331399888</v>
      </c>
      <c r="K1718" s="123">
        <v>1</v>
      </c>
      <c r="L1718" s="123">
        <f t="shared" si="1742"/>
        <v>1.00055413</v>
      </c>
      <c r="M1718" s="123">
        <f t="shared" si="1743"/>
        <v>345.29352318000002</v>
      </c>
      <c r="N1718" s="27">
        <f t="shared" si="1733"/>
        <v>0</v>
      </c>
      <c r="O1718" s="122">
        <f t="shared" si="1744"/>
        <v>0</v>
      </c>
      <c r="P1718" s="123">
        <f t="shared" si="1745"/>
        <v>0</v>
      </c>
      <c r="Q1718" s="122">
        <f t="shared" si="1732"/>
        <v>0.1956</v>
      </c>
      <c r="R1718" s="130">
        <f t="shared" si="1746"/>
        <v>1.0009609349999999</v>
      </c>
      <c r="S1718" s="123">
        <f t="shared" si="1747"/>
        <v>0.33180462999999999</v>
      </c>
      <c r="T1718" s="123">
        <f t="shared" si="1748"/>
        <v>0</v>
      </c>
      <c r="U1718" s="131" t="str">
        <f t="shared" si="1750"/>
        <v>J=</v>
      </c>
      <c r="V1718" s="140">
        <f t="shared" si="1749"/>
        <v>45527</v>
      </c>
      <c r="W1718" s="4"/>
      <c r="X1718" s="4"/>
      <c r="Y1718" s="4"/>
      <c r="AD1718" s="5"/>
      <c r="AI1718" s="10"/>
      <c r="AJ1718" s="10"/>
      <c r="AK1718" s="10"/>
      <c r="AL1718" s="10"/>
      <c r="AM1718" s="10"/>
      <c r="AN1718" s="10"/>
      <c r="AO1718" s="10"/>
      <c r="AP1718" s="10"/>
      <c r="AQ1718" s="10"/>
      <c r="AR1718" s="10"/>
      <c r="AS1718" s="10"/>
      <c r="AT1718" s="10"/>
      <c r="AU1718" s="10"/>
    </row>
    <row r="1719" spans="1:47" x14ac:dyDescent="0.2">
      <c r="A1719" s="125">
        <f t="shared" si="1731"/>
        <v>45683</v>
      </c>
      <c r="B1719" s="123">
        <f t="shared" si="1734"/>
        <v>345.88714313000003</v>
      </c>
      <c r="C1719" s="3">
        <f t="shared" si="1735"/>
        <v>345.10229164999998</v>
      </c>
      <c r="D1719" s="126">
        <f t="shared" si="1736"/>
        <v>1101.3889999999999</v>
      </c>
      <c r="E1719" s="175">
        <f>IF(DAY(A1718)=$A$7,VLOOKUP(A1718,[1]A!$A$15:$C$500,3),E1718)</f>
        <v>1110.8869999999999</v>
      </c>
      <c r="F1719" s="127">
        <f t="shared" si="1737"/>
        <v>45436</v>
      </c>
      <c r="G1719" s="122">
        <f t="shared" si="1738"/>
        <v>8.623656128761148E-3</v>
      </c>
      <c r="H1719" s="128">
        <f t="shared" si="1739"/>
        <v>3</v>
      </c>
      <c r="I1719" s="128">
        <f t="shared" si="1740"/>
        <v>31</v>
      </c>
      <c r="J1719" s="123">
        <f t="shared" si="1741"/>
        <v>1.0008313148481771</v>
      </c>
      <c r="K1719" s="123">
        <v>1</v>
      </c>
      <c r="L1719" s="123">
        <f t="shared" si="1742"/>
        <v>1.0008313099999999</v>
      </c>
      <c r="M1719" s="123">
        <f t="shared" si="1743"/>
        <v>345.38917863</v>
      </c>
      <c r="N1719" s="27">
        <f t="shared" si="1733"/>
        <v>0</v>
      </c>
      <c r="O1719" s="122">
        <f t="shared" si="1744"/>
        <v>0</v>
      </c>
      <c r="P1719" s="123">
        <f t="shared" si="1745"/>
        <v>0</v>
      </c>
      <c r="Q1719" s="122">
        <f t="shared" si="1732"/>
        <v>0.1956</v>
      </c>
      <c r="R1719" s="130">
        <f t="shared" si="1746"/>
        <v>1.001441749</v>
      </c>
      <c r="S1719" s="123">
        <f t="shared" si="1747"/>
        <v>0.49796449999999998</v>
      </c>
      <c r="T1719" s="123">
        <f t="shared" si="1748"/>
        <v>0</v>
      </c>
      <c r="U1719" s="131" t="str">
        <f t="shared" si="1750"/>
        <v>J=</v>
      </c>
      <c r="V1719" s="140">
        <f t="shared" si="1749"/>
        <v>45527</v>
      </c>
      <c r="W1719" s="4"/>
      <c r="X1719" s="4"/>
      <c r="Y1719" s="4"/>
      <c r="AD1719" s="5"/>
      <c r="AI1719" s="10"/>
      <c r="AJ1719" s="10"/>
      <c r="AK1719" s="10"/>
      <c r="AL1719" s="10"/>
      <c r="AM1719" s="10"/>
      <c r="AN1719" s="10"/>
      <c r="AO1719" s="10"/>
      <c r="AP1719" s="10"/>
      <c r="AQ1719" s="10"/>
      <c r="AR1719" s="10"/>
      <c r="AS1719" s="10"/>
      <c r="AT1719" s="10"/>
      <c r="AU1719" s="10"/>
    </row>
    <row r="1720" spans="1:47" x14ac:dyDescent="0.2">
      <c r="A1720" s="125">
        <f t="shared" si="1731"/>
        <v>45684</v>
      </c>
      <c r="B1720" s="123">
        <f t="shared" si="1734"/>
        <v>346.14915789999998</v>
      </c>
      <c r="C1720" s="3">
        <f t="shared" si="1735"/>
        <v>345.10229164999998</v>
      </c>
      <c r="D1720" s="126">
        <f t="shared" si="1736"/>
        <v>1101.3889999999999</v>
      </c>
      <c r="E1720" s="175">
        <f>IF(DAY(A1719)=$A$7,VLOOKUP(A1719,[1]A!$A$15:$C$500,3),E1719)</f>
        <v>1110.8869999999999</v>
      </c>
      <c r="F1720" s="127">
        <f t="shared" si="1737"/>
        <v>45436</v>
      </c>
      <c r="G1720" s="122">
        <f t="shared" si="1738"/>
        <v>8.623656128761148E-3</v>
      </c>
      <c r="H1720" s="128">
        <f t="shared" si="1739"/>
        <v>4</v>
      </c>
      <c r="I1720" s="128">
        <f t="shared" si="1740"/>
        <v>31</v>
      </c>
      <c r="J1720" s="123">
        <f t="shared" si="1741"/>
        <v>1.0011085733435143</v>
      </c>
      <c r="K1720" s="123">
        <v>1</v>
      </c>
      <c r="L1720" s="123">
        <f t="shared" si="1742"/>
        <v>1.00110857</v>
      </c>
      <c r="M1720" s="123">
        <f t="shared" si="1743"/>
        <v>345.48486169</v>
      </c>
      <c r="N1720" s="27">
        <f t="shared" si="1733"/>
        <v>0</v>
      </c>
      <c r="O1720" s="122">
        <f t="shared" si="1744"/>
        <v>0</v>
      </c>
      <c r="P1720" s="123">
        <f t="shared" si="1745"/>
        <v>0</v>
      </c>
      <c r="Q1720" s="122">
        <f t="shared" si="1732"/>
        <v>0.1956</v>
      </c>
      <c r="R1720" s="130">
        <f t="shared" si="1746"/>
        <v>1.0019227939999999</v>
      </c>
      <c r="S1720" s="123">
        <f t="shared" si="1747"/>
        <v>0.66429621000000005</v>
      </c>
      <c r="T1720" s="123">
        <f t="shared" si="1748"/>
        <v>0</v>
      </c>
      <c r="U1720" s="131" t="str">
        <f t="shared" si="1750"/>
        <v>J=</v>
      </c>
      <c r="V1720" s="140">
        <f t="shared" si="1749"/>
        <v>45527</v>
      </c>
      <c r="W1720" s="4"/>
      <c r="X1720" s="4"/>
      <c r="Y1720" s="4"/>
      <c r="AD1720" s="5"/>
      <c r="AI1720" s="10"/>
      <c r="AJ1720" s="10"/>
      <c r="AK1720" s="10"/>
      <c r="AL1720" s="10"/>
      <c r="AM1720" s="10"/>
      <c r="AN1720" s="10"/>
      <c r="AO1720" s="10"/>
      <c r="AP1720" s="10"/>
      <c r="AQ1720" s="10"/>
      <c r="AR1720" s="10"/>
      <c r="AS1720" s="10"/>
      <c r="AT1720" s="10"/>
      <c r="AU1720" s="10"/>
    </row>
    <row r="1721" spans="1:47" x14ac:dyDescent="0.2">
      <c r="A1721" s="125">
        <f t="shared" si="1731"/>
        <v>45685</v>
      </c>
      <c r="B1721" s="123">
        <f t="shared" si="1734"/>
        <v>346.41136878000003</v>
      </c>
      <c r="C1721" s="3">
        <f t="shared" si="1735"/>
        <v>345.10229164999998</v>
      </c>
      <c r="D1721" s="126">
        <f t="shared" si="1736"/>
        <v>1101.3889999999999</v>
      </c>
      <c r="E1721" s="175">
        <f>IF(DAY(A1720)=$A$7,VLOOKUP(A1720,[1]A!$A$15:$C$500,3),E1720)</f>
        <v>1110.8869999999999</v>
      </c>
      <c r="F1721" s="127">
        <f t="shared" si="1737"/>
        <v>45436</v>
      </c>
      <c r="G1721" s="122">
        <f t="shared" si="1738"/>
        <v>8.623656128761148E-3</v>
      </c>
      <c r="H1721" s="128">
        <f t="shared" si="1739"/>
        <v>5</v>
      </c>
      <c r="I1721" s="128">
        <f t="shared" si="1740"/>
        <v>31</v>
      </c>
      <c r="J1721" s="123">
        <f t="shared" si="1741"/>
        <v>1.0013859086472729</v>
      </c>
      <c r="K1721" s="123">
        <v>1</v>
      </c>
      <c r="L1721" s="123">
        <f t="shared" si="1742"/>
        <v>1.0013859000000001</v>
      </c>
      <c r="M1721" s="123">
        <f t="shared" si="1743"/>
        <v>345.58056891000001</v>
      </c>
      <c r="N1721" s="27">
        <f t="shared" si="1733"/>
        <v>0</v>
      </c>
      <c r="O1721" s="122">
        <f t="shared" si="1744"/>
        <v>0</v>
      </c>
      <c r="P1721" s="123">
        <f t="shared" si="1745"/>
        <v>0</v>
      </c>
      <c r="Q1721" s="122">
        <f t="shared" si="1732"/>
        <v>0.1956</v>
      </c>
      <c r="R1721" s="130">
        <f t="shared" si="1746"/>
        <v>1.0024040700000001</v>
      </c>
      <c r="S1721" s="123">
        <f t="shared" si="1747"/>
        <v>0.83079987</v>
      </c>
      <c r="T1721" s="123">
        <f t="shared" si="1748"/>
        <v>0</v>
      </c>
      <c r="U1721" s="131" t="str">
        <f t="shared" si="1750"/>
        <v>J=</v>
      </c>
      <c r="V1721" s="140">
        <f t="shared" si="1749"/>
        <v>45527</v>
      </c>
      <c r="W1721" s="4"/>
      <c r="X1721" s="4"/>
      <c r="Y1721" s="4"/>
      <c r="AD1721" s="5"/>
      <c r="AI1721" s="10"/>
      <c r="AJ1721" s="10"/>
      <c r="AK1721" s="10"/>
      <c r="AL1721" s="10"/>
      <c r="AM1721" s="10"/>
      <c r="AN1721" s="10"/>
      <c r="AO1721" s="10"/>
      <c r="AP1721" s="10"/>
      <c r="AQ1721" s="10"/>
      <c r="AR1721" s="10"/>
      <c r="AS1721" s="10"/>
      <c r="AT1721" s="10"/>
      <c r="AU1721" s="10"/>
    </row>
    <row r="1722" spans="1:47" x14ac:dyDescent="0.2">
      <c r="A1722" s="125">
        <f t="shared" si="1731"/>
        <v>45686</v>
      </c>
      <c r="B1722" s="123">
        <f t="shared" si="1734"/>
        <v>346.67378278999996</v>
      </c>
      <c r="C1722" s="3">
        <f t="shared" si="1735"/>
        <v>345.10229164999998</v>
      </c>
      <c r="D1722" s="126">
        <f t="shared" si="1736"/>
        <v>1101.3889999999999</v>
      </c>
      <c r="E1722" s="175">
        <f>IF(DAY(A1721)=$A$7,VLOOKUP(A1721,[1]A!$A$15:$C$500,3),E1721)</f>
        <v>1110.8869999999999</v>
      </c>
      <c r="F1722" s="127">
        <f t="shared" si="1737"/>
        <v>45436</v>
      </c>
      <c r="G1722" s="122">
        <f t="shared" si="1738"/>
        <v>8.623656128761148E-3</v>
      </c>
      <c r="H1722" s="128">
        <f t="shared" si="1739"/>
        <v>6</v>
      </c>
      <c r="I1722" s="128">
        <f t="shared" si="1740"/>
        <v>31</v>
      </c>
      <c r="J1722" s="123">
        <f t="shared" si="1741"/>
        <v>1.0016633207807311</v>
      </c>
      <c r="K1722" s="123">
        <v>1</v>
      </c>
      <c r="L1722" s="123">
        <f t="shared" si="1742"/>
        <v>1.00166332</v>
      </c>
      <c r="M1722" s="123">
        <f t="shared" si="1743"/>
        <v>345.67630718999999</v>
      </c>
      <c r="N1722" s="27">
        <f t="shared" si="1733"/>
        <v>0</v>
      </c>
      <c r="O1722" s="122">
        <f t="shared" si="1744"/>
        <v>0</v>
      </c>
      <c r="P1722" s="123">
        <f t="shared" si="1745"/>
        <v>0</v>
      </c>
      <c r="Q1722" s="122">
        <f t="shared" si="1732"/>
        <v>0.1956</v>
      </c>
      <c r="R1722" s="130">
        <f t="shared" si="1746"/>
        <v>1.002885577</v>
      </c>
      <c r="S1722" s="123">
        <f t="shared" si="1747"/>
        <v>0.99747560000000002</v>
      </c>
      <c r="T1722" s="123">
        <f t="shared" si="1748"/>
        <v>0</v>
      </c>
      <c r="U1722" s="131" t="str">
        <f t="shared" si="1750"/>
        <v>J=</v>
      </c>
      <c r="V1722" s="140">
        <f t="shared" si="1749"/>
        <v>45527</v>
      </c>
      <c r="W1722" s="4"/>
      <c r="X1722" s="4"/>
      <c r="Y1722" s="4"/>
      <c r="AD1722" s="5"/>
      <c r="AI1722" s="10"/>
      <c r="AJ1722" s="10"/>
      <c r="AK1722" s="10"/>
      <c r="AL1722" s="10"/>
      <c r="AM1722" s="10"/>
      <c r="AN1722" s="10"/>
      <c r="AO1722" s="10"/>
      <c r="AP1722" s="10"/>
      <c r="AQ1722" s="10"/>
      <c r="AR1722" s="10"/>
      <c r="AS1722" s="10"/>
      <c r="AT1722" s="10"/>
      <c r="AU1722" s="10"/>
    </row>
    <row r="1723" spans="1:47" x14ac:dyDescent="0.2">
      <c r="A1723" s="125">
        <f t="shared" si="1731"/>
        <v>45687</v>
      </c>
      <c r="B1723" s="123">
        <f t="shared" si="1734"/>
        <v>346.93638963000001</v>
      </c>
      <c r="C1723" s="3">
        <f t="shared" si="1735"/>
        <v>345.10229164999998</v>
      </c>
      <c r="D1723" s="126">
        <f t="shared" si="1736"/>
        <v>1101.3889999999999</v>
      </c>
      <c r="E1723" s="175">
        <f>IF(DAY(A1722)=$A$7,VLOOKUP(A1722,[1]A!$A$15:$C$500,3),E1722)</f>
        <v>1110.8869999999999</v>
      </c>
      <c r="F1723" s="127">
        <f t="shared" si="1737"/>
        <v>45436</v>
      </c>
      <c r="G1723" s="122">
        <f t="shared" si="1738"/>
        <v>8.623656128761148E-3</v>
      </c>
      <c r="H1723" s="128">
        <f t="shared" si="1739"/>
        <v>7</v>
      </c>
      <c r="I1723" s="128">
        <f t="shared" si="1740"/>
        <v>31</v>
      </c>
      <c r="J1723" s="123">
        <f t="shared" si="1741"/>
        <v>1.0019408097651723</v>
      </c>
      <c r="K1723" s="123">
        <v>1</v>
      </c>
      <c r="L1723" s="123">
        <f t="shared" si="1742"/>
        <v>1.0019408000000001</v>
      </c>
      <c r="M1723" s="123">
        <f t="shared" si="1743"/>
        <v>345.77206617000002</v>
      </c>
      <c r="N1723" s="27">
        <f t="shared" si="1733"/>
        <v>0</v>
      </c>
      <c r="O1723" s="122">
        <f t="shared" si="1744"/>
        <v>0</v>
      </c>
      <c r="P1723" s="123">
        <f t="shared" si="1745"/>
        <v>0</v>
      </c>
      <c r="Q1723" s="122">
        <f t="shared" si="1732"/>
        <v>0.1956</v>
      </c>
      <c r="R1723" s="130">
        <f t="shared" si="1746"/>
        <v>1.003367315</v>
      </c>
      <c r="S1723" s="123">
        <f t="shared" si="1747"/>
        <v>1.1643234600000001</v>
      </c>
      <c r="T1723" s="123">
        <f t="shared" si="1748"/>
        <v>0</v>
      </c>
      <c r="U1723" s="131" t="str">
        <f t="shared" si="1750"/>
        <v>J=</v>
      </c>
      <c r="V1723" s="140">
        <f t="shared" si="1749"/>
        <v>45527</v>
      </c>
      <c r="W1723" s="4"/>
      <c r="X1723" s="4"/>
      <c r="Y1723" s="4"/>
      <c r="AD1723" s="5"/>
      <c r="AI1723" s="10"/>
      <c r="AJ1723" s="10"/>
      <c r="AK1723" s="10"/>
      <c r="AL1723" s="10"/>
      <c r="AM1723" s="10"/>
      <c r="AN1723" s="10"/>
      <c r="AO1723" s="10"/>
      <c r="AP1723" s="10"/>
      <c r="AQ1723" s="10"/>
      <c r="AR1723" s="10"/>
      <c r="AS1723" s="10"/>
      <c r="AT1723" s="10"/>
      <c r="AU1723" s="10"/>
    </row>
    <row r="1724" spans="1:47" x14ac:dyDescent="0.2">
      <c r="A1724" s="125">
        <f t="shared" si="1731"/>
        <v>45688</v>
      </c>
      <c r="B1724" s="123">
        <f t="shared" si="1734"/>
        <v>347.19920017000004</v>
      </c>
      <c r="C1724" s="3">
        <f t="shared" si="1735"/>
        <v>345.10229164999998</v>
      </c>
      <c r="D1724" s="126">
        <f t="shared" si="1736"/>
        <v>1101.3889999999999</v>
      </c>
      <c r="E1724" s="175">
        <f>IF(DAY(A1723)=$A$7,VLOOKUP(A1723,[1]A!$A$15:$C$500,3),E1723)</f>
        <v>1110.8869999999999</v>
      </c>
      <c r="F1724" s="127">
        <f t="shared" si="1737"/>
        <v>45436</v>
      </c>
      <c r="G1724" s="122">
        <f t="shared" si="1738"/>
        <v>8.623656128761148E-3</v>
      </c>
      <c r="H1724" s="128">
        <f t="shared" si="1739"/>
        <v>8</v>
      </c>
      <c r="I1724" s="128">
        <f t="shared" si="1740"/>
        <v>31</v>
      </c>
      <c r="J1724" s="123">
        <f t="shared" si="1741"/>
        <v>1.0022183756218868</v>
      </c>
      <c r="K1724" s="123">
        <v>1</v>
      </c>
      <c r="L1724" s="123">
        <f t="shared" si="1742"/>
        <v>1.00221837</v>
      </c>
      <c r="M1724" s="123">
        <f t="shared" si="1743"/>
        <v>345.86785622000002</v>
      </c>
      <c r="N1724" s="27">
        <f t="shared" si="1733"/>
        <v>0</v>
      </c>
      <c r="O1724" s="122">
        <f t="shared" si="1744"/>
        <v>0</v>
      </c>
      <c r="P1724" s="123">
        <f t="shared" si="1745"/>
        <v>0</v>
      </c>
      <c r="Q1724" s="122">
        <f t="shared" si="1732"/>
        <v>0.1956</v>
      </c>
      <c r="R1724" s="130">
        <f t="shared" si="1746"/>
        <v>1.003849285</v>
      </c>
      <c r="S1724" s="123">
        <f t="shared" si="1747"/>
        <v>1.3313439499999999</v>
      </c>
      <c r="T1724" s="123">
        <f t="shared" si="1748"/>
        <v>0</v>
      </c>
      <c r="U1724" s="131" t="str">
        <f t="shared" si="1750"/>
        <v>J=</v>
      </c>
      <c r="V1724" s="140">
        <f t="shared" si="1749"/>
        <v>45527</v>
      </c>
      <c r="W1724" s="4"/>
      <c r="X1724" s="4"/>
      <c r="Y1724" s="4"/>
      <c r="AD1724" s="5"/>
      <c r="AI1724" s="10"/>
      <c r="AJ1724" s="10"/>
      <c r="AK1724" s="10"/>
      <c r="AL1724" s="10"/>
      <c r="AM1724" s="10"/>
      <c r="AN1724" s="10"/>
      <c r="AO1724" s="10"/>
      <c r="AP1724" s="10"/>
      <c r="AQ1724" s="10"/>
      <c r="AR1724" s="10"/>
      <c r="AS1724" s="10"/>
      <c r="AT1724" s="10"/>
      <c r="AU1724" s="10"/>
    </row>
    <row r="1725" spans="1:47" x14ac:dyDescent="0.2">
      <c r="A1725" s="125">
        <f t="shared" si="1731"/>
        <v>45689</v>
      </c>
      <c r="B1725" s="123">
        <f t="shared" si="1734"/>
        <v>347.46220756000002</v>
      </c>
      <c r="C1725" s="3">
        <f t="shared" si="1735"/>
        <v>345.10229164999998</v>
      </c>
      <c r="D1725" s="126">
        <f t="shared" si="1736"/>
        <v>1101.3889999999999</v>
      </c>
      <c r="E1725" s="175">
        <f>IF(DAY(A1724)=$A$7,VLOOKUP(A1724,[1]A!$A$15:$C$500,3),E1724)</f>
        <v>1110.8869999999999</v>
      </c>
      <c r="F1725" s="127">
        <f t="shared" si="1737"/>
        <v>45436</v>
      </c>
      <c r="G1725" s="122">
        <f t="shared" si="1738"/>
        <v>8.623656128761148E-3</v>
      </c>
      <c r="H1725" s="128">
        <f t="shared" si="1739"/>
        <v>9</v>
      </c>
      <c r="I1725" s="128">
        <f t="shared" si="1740"/>
        <v>31</v>
      </c>
      <c r="J1725" s="123">
        <f t="shared" si="1741"/>
        <v>1.0024960183721703</v>
      </c>
      <c r="K1725" s="123">
        <v>1</v>
      </c>
      <c r="L1725" s="123">
        <f t="shared" si="1742"/>
        <v>1.00249601</v>
      </c>
      <c r="M1725" s="123">
        <f t="shared" si="1743"/>
        <v>345.96367042000003</v>
      </c>
      <c r="N1725" s="27">
        <f t="shared" si="1733"/>
        <v>0</v>
      </c>
      <c r="O1725" s="122">
        <f t="shared" si="1744"/>
        <v>0</v>
      </c>
      <c r="P1725" s="123">
        <f t="shared" si="1745"/>
        <v>0</v>
      </c>
      <c r="Q1725" s="122">
        <f t="shared" si="1732"/>
        <v>0.1956</v>
      </c>
      <c r="R1725" s="130">
        <f t="shared" si="1746"/>
        <v>1.004331487</v>
      </c>
      <c r="S1725" s="123">
        <f t="shared" si="1747"/>
        <v>1.49853714</v>
      </c>
      <c r="T1725" s="123">
        <f t="shared" si="1748"/>
        <v>0</v>
      </c>
      <c r="U1725" s="131" t="str">
        <f t="shared" si="1750"/>
        <v>J=</v>
      </c>
      <c r="V1725" s="140">
        <f t="shared" si="1749"/>
        <v>45527</v>
      </c>
      <c r="W1725" s="4"/>
      <c r="X1725" s="4"/>
      <c r="Y1725" s="4"/>
      <c r="AD1725" s="5"/>
      <c r="AI1725" s="10"/>
      <c r="AJ1725" s="10"/>
      <c r="AK1725" s="10"/>
      <c r="AL1725" s="10"/>
      <c r="AM1725" s="10"/>
      <c r="AN1725" s="10"/>
      <c r="AO1725" s="10"/>
      <c r="AP1725" s="10"/>
      <c r="AQ1725" s="10"/>
      <c r="AR1725" s="10"/>
      <c r="AS1725" s="10"/>
      <c r="AT1725" s="10"/>
      <c r="AU1725" s="10"/>
    </row>
    <row r="1726" spans="1:47" x14ac:dyDescent="0.2">
      <c r="A1726" s="125">
        <f t="shared" si="1731"/>
        <v>45690</v>
      </c>
      <c r="B1726" s="123">
        <f t="shared" si="1734"/>
        <v>347.72541502000001</v>
      </c>
      <c r="C1726" s="3">
        <f t="shared" si="1735"/>
        <v>345.10229164999998</v>
      </c>
      <c r="D1726" s="126">
        <f t="shared" si="1736"/>
        <v>1101.3889999999999</v>
      </c>
      <c r="E1726" s="175">
        <f>IF(DAY(A1725)=$A$7,VLOOKUP(A1725,[1]A!$A$15:$C$500,3),E1725)</f>
        <v>1110.8869999999999</v>
      </c>
      <c r="F1726" s="127">
        <f t="shared" si="1737"/>
        <v>45436</v>
      </c>
      <c r="G1726" s="122">
        <f t="shared" si="1738"/>
        <v>8.623656128761148E-3</v>
      </c>
      <c r="H1726" s="128">
        <f t="shared" si="1739"/>
        <v>10</v>
      </c>
      <c r="I1726" s="128">
        <f t="shared" si="1740"/>
        <v>31</v>
      </c>
      <c r="J1726" s="123">
        <f t="shared" si="1741"/>
        <v>1.0027737380373245</v>
      </c>
      <c r="K1726" s="123">
        <v>1</v>
      </c>
      <c r="L1726" s="123">
        <f t="shared" si="1742"/>
        <v>1.0027737299999999</v>
      </c>
      <c r="M1726" s="123">
        <f t="shared" si="1743"/>
        <v>346.05951221999999</v>
      </c>
      <c r="N1726" s="27">
        <f t="shared" si="1733"/>
        <v>0</v>
      </c>
      <c r="O1726" s="122">
        <f t="shared" si="1744"/>
        <v>0</v>
      </c>
      <c r="P1726" s="123">
        <f t="shared" si="1745"/>
        <v>0</v>
      </c>
      <c r="Q1726" s="122">
        <f t="shared" si="1732"/>
        <v>0.1956</v>
      </c>
      <c r="R1726" s="130">
        <f t="shared" si="1746"/>
        <v>1.0048139199999999</v>
      </c>
      <c r="S1726" s="123">
        <f t="shared" si="1747"/>
        <v>1.6659028</v>
      </c>
      <c r="T1726" s="123">
        <f t="shared" si="1748"/>
        <v>0</v>
      </c>
      <c r="U1726" s="131" t="str">
        <f t="shared" si="1750"/>
        <v>J=</v>
      </c>
      <c r="V1726" s="140">
        <f t="shared" si="1749"/>
        <v>45527</v>
      </c>
      <c r="W1726" s="4"/>
      <c r="X1726" s="4"/>
      <c r="Y1726" s="4"/>
      <c r="AD1726" s="5"/>
      <c r="AI1726" s="10"/>
      <c r="AJ1726" s="10"/>
      <c r="AK1726" s="10"/>
      <c r="AL1726" s="10"/>
      <c r="AM1726" s="10"/>
      <c r="AN1726" s="10"/>
      <c r="AO1726" s="10"/>
      <c r="AP1726" s="10"/>
      <c r="AQ1726" s="10"/>
      <c r="AR1726" s="10"/>
      <c r="AS1726" s="10"/>
      <c r="AT1726" s="10"/>
      <c r="AU1726" s="10"/>
    </row>
    <row r="1727" spans="1:47" x14ac:dyDescent="0.2">
      <c r="A1727" s="125">
        <f t="shared" si="1731"/>
        <v>45691</v>
      </c>
      <c r="B1727" s="123">
        <f t="shared" si="1734"/>
        <v>347.98882268999995</v>
      </c>
      <c r="C1727" s="3">
        <f t="shared" si="1735"/>
        <v>345.10229164999998</v>
      </c>
      <c r="D1727" s="126">
        <f t="shared" si="1736"/>
        <v>1101.3889999999999</v>
      </c>
      <c r="E1727" s="175">
        <f>IF(DAY(A1726)=$A$7,VLOOKUP(A1726,[1]A!$A$15:$C$500,3),E1726)</f>
        <v>1110.8869999999999</v>
      </c>
      <c r="F1727" s="127">
        <f t="shared" si="1737"/>
        <v>45436</v>
      </c>
      <c r="G1727" s="122">
        <f t="shared" si="1738"/>
        <v>8.623656128761148E-3</v>
      </c>
      <c r="H1727" s="128">
        <f t="shared" si="1739"/>
        <v>11</v>
      </c>
      <c r="I1727" s="128">
        <f t="shared" si="1740"/>
        <v>31</v>
      </c>
      <c r="J1727" s="123">
        <f t="shared" si="1741"/>
        <v>1.0030515346386573</v>
      </c>
      <c r="K1727" s="123">
        <v>1</v>
      </c>
      <c r="L1727" s="123">
        <f t="shared" si="1742"/>
        <v>1.00305153</v>
      </c>
      <c r="M1727" s="123">
        <f t="shared" si="1743"/>
        <v>346.15538163999997</v>
      </c>
      <c r="N1727" s="27">
        <f t="shared" si="1733"/>
        <v>0</v>
      </c>
      <c r="O1727" s="122">
        <f t="shared" si="1744"/>
        <v>0</v>
      </c>
      <c r="P1727" s="123">
        <f t="shared" si="1745"/>
        <v>0</v>
      </c>
      <c r="Q1727" s="122">
        <f t="shared" si="1732"/>
        <v>0.1956</v>
      </c>
      <c r="R1727" s="130">
        <f t="shared" si="1746"/>
        <v>1.0052965840000001</v>
      </c>
      <c r="S1727" s="123">
        <f t="shared" si="1747"/>
        <v>1.83344105</v>
      </c>
      <c r="T1727" s="123">
        <f t="shared" si="1748"/>
        <v>0</v>
      </c>
      <c r="U1727" s="131" t="str">
        <f t="shared" si="1750"/>
        <v>J=</v>
      </c>
      <c r="V1727" s="140">
        <f t="shared" si="1749"/>
        <v>45527</v>
      </c>
      <c r="W1727" s="4"/>
      <c r="X1727" s="4"/>
      <c r="Y1727" s="4"/>
      <c r="AD1727" s="5"/>
      <c r="AI1727" s="10"/>
      <c r="AJ1727" s="10"/>
      <c r="AK1727" s="10"/>
      <c r="AL1727" s="10"/>
      <c r="AM1727" s="10"/>
      <c r="AN1727" s="10"/>
      <c r="AO1727" s="10"/>
      <c r="AP1727" s="10"/>
      <c r="AQ1727" s="10"/>
      <c r="AR1727" s="10"/>
      <c r="AS1727" s="10"/>
      <c r="AT1727" s="10"/>
      <c r="AU1727" s="10"/>
    </row>
    <row r="1728" spans="1:47" x14ac:dyDescent="0.2">
      <c r="A1728" s="125">
        <f t="shared" si="1731"/>
        <v>45692</v>
      </c>
      <c r="B1728" s="123">
        <f t="shared" si="1734"/>
        <v>348.25242787000002</v>
      </c>
      <c r="C1728" s="3">
        <f t="shared" si="1735"/>
        <v>345.10229164999998</v>
      </c>
      <c r="D1728" s="126">
        <f t="shared" si="1736"/>
        <v>1101.3889999999999</v>
      </c>
      <c r="E1728" s="175">
        <f>IF(DAY(A1727)=$A$7,VLOOKUP(A1727,[1]A!$A$15:$C$500,3),E1727)</f>
        <v>1110.8869999999999</v>
      </c>
      <c r="F1728" s="127">
        <f t="shared" si="1737"/>
        <v>45436</v>
      </c>
      <c r="G1728" s="122">
        <f t="shared" si="1738"/>
        <v>8.623656128761148E-3</v>
      </c>
      <c r="H1728" s="128">
        <f t="shared" si="1739"/>
        <v>12</v>
      </c>
      <c r="I1728" s="128">
        <f t="shared" si="1740"/>
        <v>31</v>
      </c>
      <c r="J1728" s="123">
        <f t="shared" si="1741"/>
        <v>1.0033294081974815</v>
      </c>
      <c r="K1728" s="123">
        <v>1</v>
      </c>
      <c r="L1728" s="123">
        <f t="shared" si="1742"/>
        <v>1.0033293999999999</v>
      </c>
      <c r="M1728" s="123">
        <f t="shared" si="1743"/>
        <v>346.25127521000002</v>
      </c>
      <c r="N1728" s="27">
        <f t="shared" si="1733"/>
        <v>0</v>
      </c>
      <c r="O1728" s="122">
        <f t="shared" si="1744"/>
        <v>0</v>
      </c>
      <c r="P1728" s="123">
        <f t="shared" si="1745"/>
        <v>0</v>
      </c>
      <c r="Q1728" s="122">
        <f t="shared" si="1732"/>
        <v>0.1956</v>
      </c>
      <c r="R1728" s="130">
        <f t="shared" si="1746"/>
        <v>1.005779481</v>
      </c>
      <c r="S1728" s="123">
        <f t="shared" si="1747"/>
        <v>2.0011526599999998</v>
      </c>
      <c r="T1728" s="123">
        <f t="shared" si="1748"/>
        <v>0</v>
      </c>
      <c r="U1728" s="131" t="str">
        <f t="shared" si="1750"/>
        <v>J=</v>
      </c>
      <c r="V1728" s="140">
        <f t="shared" si="1749"/>
        <v>45527</v>
      </c>
      <c r="W1728" s="4"/>
      <c r="X1728" s="4"/>
      <c r="Y1728" s="4"/>
      <c r="AD1728" s="5"/>
      <c r="AI1728" s="10"/>
      <c r="AJ1728" s="10"/>
      <c r="AK1728" s="10"/>
      <c r="AL1728" s="10"/>
      <c r="AM1728" s="10"/>
      <c r="AN1728" s="10"/>
      <c r="AO1728" s="10"/>
      <c r="AP1728" s="10"/>
      <c r="AQ1728" s="10"/>
      <c r="AR1728" s="10"/>
      <c r="AS1728" s="10"/>
      <c r="AT1728" s="10"/>
      <c r="AU1728" s="10"/>
    </row>
    <row r="1729" spans="1:47" x14ac:dyDescent="0.2">
      <c r="A1729" s="125">
        <f t="shared" si="1731"/>
        <v>45693</v>
      </c>
      <c r="B1729" s="123">
        <f t="shared" si="1734"/>
        <v>348.51623345999997</v>
      </c>
      <c r="C1729" s="3">
        <f t="shared" si="1735"/>
        <v>345.10229164999998</v>
      </c>
      <c r="D1729" s="126">
        <f t="shared" si="1736"/>
        <v>1101.3889999999999</v>
      </c>
      <c r="E1729" s="175">
        <f>IF(DAY(A1728)=$A$7,VLOOKUP(A1728,[1]A!$A$15:$C$500,3),E1728)</f>
        <v>1110.8869999999999</v>
      </c>
      <c r="F1729" s="127">
        <f t="shared" si="1737"/>
        <v>45436</v>
      </c>
      <c r="G1729" s="122">
        <f t="shared" si="1738"/>
        <v>8.623656128761148E-3</v>
      </c>
      <c r="H1729" s="128">
        <f t="shared" si="1739"/>
        <v>13</v>
      </c>
      <c r="I1729" s="128">
        <f t="shared" si="1740"/>
        <v>31</v>
      </c>
      <c r="J1729" s="123">
        <f t="shared" si="1741"/>
        <v>1.0036073587351171</v>
      </c>
      <c r="K1729" s="123">
        <v>1</v>
      </c>
      <c r="L1729" s="123">
        <f t="shared" si="1742"/>
        <v>1.00360735</v>
      </c>
      <c r="M1729" s="123">
        <f t="shared" si="1743"/>
        <v>346.34719639999997</v>
      </c>
      <c r="N1729" s="27">
        <f t="shared" si="1733"/>
        <v>0</v>
      </c>
      <c r="O1729" s="122">
        <f t="shared" si="1744"/>
        <v>0</v>
      </c>
      <c r="P1729" s="123">
        <f t="shared" si="1745"/>
        <v>0</v>
      </c>
      <c r="Q1729" s="122">
        <f t="shared" si="1732"/>
        <v>0.1956</v>
      </c>
      <c r="R1729" s="130">
        <f t="shared" si="1746"/>
        <v>1.006262609</v>
      </c>
      <c r="S1729" s="123">
        <f t="shared" si="1747"/>
        <v>2.16903706</v>
      </c>
      <c r="T1729" s="123">
        <f t="shared" si="1748"/>
        <v>0</v>
      </c>
      <c r="U1729" s="131" t="str">
        <f t="shared" si="1750"/>
        <v>J=</v>
      </c>
      <c r="V1729" s="140">
        <f t="shared" si="1749"/>
        <v>45527</v>
      </c>
      <c r="W1729" s="4"/>
      <c r="X1729" s="4"/>
      <c r="Y1729" s="4"/>
      <c r="AD1729" s="5"/>
      <c r="AI1729" s="10"/>
      <c r="AJ1729" s="10"/>
      <c r="AK1729" s="10"/>
      <c r="AL1729" s="10"/>
      <c r="AM1729" s="10"/>
      <c r="AN1729" s="10"/>
      <c r="AO1729" s="10"/>
      <c r="AP1729" s="10"/>
      <c r="AQ1729" s="10"/>
      <c r="AR1729" s="10"/>
      <c r="AS1729" s="10"/>
      <c r="AT1729" s="10"/>
      <c r="AU1729" s="10"/>
    </row>
    <row r="1730" spans="1:47" x14ac:dyDescent="0.2">
      <c r="A1730" s="125">
        <f t="shared" si="1731"/>
        <v>45694</v>
      </c>
      <c r="B1730" s="123">
        <f t="shared" si="1734"/>
        <v>348.78024025000002</v>
      </c>
      <c r="C1730" s="3">
        <f t="shared" si="1735"/>
        <v>345.10229164999998</v>
      </c>
      <c r="D1730" s="126">
        <f t="shared" si="1736"/>
        <v>1101.3889999999999</v>
      </c>
      <c r="E1730" s="175">
        <f>IF(DAY(A1729)=$A$7,VLOOKUP(A1729,[1]A!$A$15:$C$500,3),E1729)</f>
        <v>1110.8869999999999</v>
      </c>
      <c r="F1730" s="127">
        <f t="shared" si="1737"/>
        <v>45436</v>
      </c>
      <c r="G1730" s="122">
        <f t="shared" si="1738"/>
        <v>8.623656128761148E-3</v>
      </c>
      <c r="H1730" s="128">
        <f t="shared" si="1739"/>
        <v>14</v>
      </c>
      <c r="I1730" s="128">
        <f t="shared" si="1740"/>
        <v>31</v>
      </c>
      <c r="J1730" s="123">
        <f t="shared" si="1741"/>
        <v>1.0038853862728891</v>
      </c>
      <c r="K1730" s="123">
        <v>1</v>
      </c>
      <c r="L1730" s="123">
        <f t="shared" si="1742"/>
        <v>1.00388538</v>
      </c>
      <c r="M1730" s="123">
        <f t="shared" si="1743"/>
        <v>346.44314519</v>
      </c>
      <c r="N1730" s="27">
        <f t="shared" si="1733"/>
        <v>0</v>
      </c>
      <c r="O1730" s="122">
        <f t="shared" si="1744"/>
        <v>0</v>
      </c>
      <c r="P1730" s="123">
        <f t="shared" si="1745"/>
        <v>0</v>
      </c>
      <c r="Q1730" s="122">
        <f t="shared" si="1732"/>
        <v>0.1956</v>
      </c>
      <c r="R1730" s="130">
        <f t="shared" si="1746"/>
        <v>1.0067459700000001</v>
      </c>
      <c r="S1730" s="123">
        <f t="shared" si="1747"/>
        <v>2.3370950599999998</v>
      </c>
      <c r="T1730" s="123">
        <f t="shared" si="1748"/>
        <v>0</v>
      </c>
      <c r="U1730" s="131" t="str">
        <f t="shared" si="1750"/>
        <v>J=</v>
      </c>
      <c r="V1730" s="140">
        <f t="shared" si="1749"/>
        <v>45527</v>
      </c>
      <c r="W1730" s="4"/>
      <c r="X1730" s="4"/>
      <c r="Y1730" s="4"/>
      <c r="AD1730" s="5"/>
      <c r="AI1730" s="10"/>
      <c r="AJ1730" s="10"/>
      <c r="AK1730" s="10"/>
      <c r="AL1730" s="10"/>
      <c r="AM1730" s="10"/>
      <c r="AN1730" s="10"/>
      <c r="AO1730" s="10"/>
      <c r="AP1730" s="10"/>
      <c r="AQ1730" s="10"/>
      <c r="AR1730" s="10"/>
      <c r="AS1730" s="10"/>
      <c r="AT1730" s="10"/>
      <c r="AU1730" s="10"/>
    </row>
    <row r="1731" spans="1:47" x14ac:dyDescent="0.2">
      <c r="A1731" s="125">
        <f t="shared" si="1731"/>
        <v>45695</v>
      </c>
      <c r="B1731" s="123">
        <f t="shared" si="1734"/>
        <v>349.04444799999999</v>
      </c>
      <c r="C1731" s="3">
        <f t="shared" si="1735"/>
        <v>345.10229164999998</v>
      </c>
      <c r="D1731" s="126">
        <f t="shared" si="1736"/>
        <v>1101.3889999999999</v>
      </c>
      <c r="E1731" s="175">
        <f>IF(DAY(A1730)=$A$7,VLOOKUP(A1730,[1]A!$A$15:$C$500,3),E1730)</f>
        <v>1110.8869999999999</v>
      </c>
      <c r="F1731" s="127">
        <f t="shared" si="1737"/>
        <v>45436</v>
      </c>
      <c r="G1731" s="122">
        <f t="shared" si="1738"/>
        <v>8.623656128761148E-3</v>
      </c>
      <c r="H1731" s="128">
        <f t="shared" si="1739"/>
        <v>15</v>
      </c>
      <c r="I1731" s="128">
        <f t="shared" si="1740"/>
        <v>31</v>
      </c>
      <c r="J1731" s="123">
        <f t="shared" si="1741"/>
        <v>1.0041634908321289</v>
      </c>
      <c r="K1731" s="123">
        <v>1</v>
      </c>
      <c r="L1731" s="123">
        <f t="shared" si="1742"/>
        <v>1.00416349</v>
      </c>
      <c r="M1731" s="123">
        <f t="shared" si="1743"/>
        <v>346.53912158999998</v>
      </c>
      <c r="N1731" s="27">
        <f t="shared" si="1733"/>
        <v>0</v>
      </c>
      <c r="O1731" s="122">
        <f t="shared" si="1744"/>
        <v>0</v>
      </c>
      <c r="P1731" s="123">
        <f t="shared" si="1745"/>
        <v>0</v>
      </c>
      <c r="Q1731" s="122">
        <f t="shared" si="1732"/>
        <v>0.1956</v>
      </c>
      <c r="R1731" s="130">
        <f t="shared" si="1746"/>
        <v>1.0072295630000001</v>
      </c>
      <c r="S1731" s="123">
        <f t="shared" si="1747"/>
        <v>2.5053264099999999</v>
      </c>
      <c r="T1731" s="123">
        <f t="shared" si="1748"/>
        <v>0</v>
      </c>
      <c r="U1731" s="131" t="str">
        <f t="shared" si="1750"/>
        <v>J=</v>
      </c>
      <c r="V1731" s="140">
        <f t="shared" si="1749"/>
        <v>45527</v>
      </c>
      <c r="W1731" s="4"/>
      <c r="X1731" s="4"/>
      <c r="Y1731" s="4"/>
      <c r="AD1731" s="5"/>
      <c r="AI1731" s="10"/>
      <c r="AJ1731" s="10"/>
      <c r="AK1731" s="10"/>
      <c r="AL1731" s="10"/>
      <c r="AM1731" s="10"/>
      <c r="AN1731" s="10"/>
      <c r="AO1731" s="10"/>
      <c r="AP1731" s="10"/>
      <c r="AQ1731" s="10"/>
      <c r="AR1731" s="10"/>
      <c r="AS1731" s="10"/>
      <c r="AT1731" s="10"/>
      <c r="AU1731" s="10"/>
    </row>
    <row r="1732" spans="1:47" x14ac:dyDescent="0.2">
      <c r="A1732" s="125">
        <f t="shared" si="1731"/>
        <v>45696</v>
      </c>
      <c r="B1732" s="123">
        <f t="shared" si="1734"/>
        <v>349.30885333000003</v>
      </c>
      <c r="C1732" s="3">
        <f t="shared" si="1735"/>
        <v>345.10229164999998</v>
      </c>
      <c r="D1732" s="126">
        <f t="shared" si="1736"/>
        <v>1101.3889999999999</v>
      </c>
      <c r="E1732" s="175">
        <f>IF(DAY(A1731)=$A$7,VLOOKUP(A1731,[1]A!$A$15:$C$500,3),E1731)</f>
        <v>1110.8869999999999</v>
      </c>
      <c r="F1732" s="127">
        <f t="shared" si="1737"/>
        <v>45436</v>
      </c>
      <c r="G1732" s="122">
        <f t="shared" si="1738"/>
        <v>8.623656128761148E-3</v>
      </c>
      <c r="H1732" s="128">
        <f t="shared" si="1739"/>
        <v>16</v>
      </c>
      <c r="I1732" s="128">
        <f t="shared" si="1740"/>
        <v>31</v>
      </c>
      <c r="J1732" s="123">
        <f t="shared" si="1741"/>
        <v>1.0044416724341734</v>
      </c>
      <c r="K1732" s="123">
        <v>1</v>
      </c>
      <c r="L1732" s="123">
        <f t="shared" si="1742"/>
        <v>1.0044416700000001</v>
      </c>
      <c r="M1732" s="123">
        <f t="shared" si="1743"/>
        <v>346.63512214000002</v>
      </c>
      <c r="N1732" s="27">
        <f t="shared" si="1733"/>
        <v>0</v>
      </c>
      <c r="O1732" s="122">
        <f t="shared" si="1744"/>
        <v>0</v>
      </c>
      <c r="P1732" s="123">
        <f t="shared" si="1745"/>
        <v>0</v>
      </c>
      <c r="Q1732" s="122">
        <f t="shared" si="1732"/>
        <v>0.1956</v>
      </c>
      <c r="R1732" s="130">
        <f t="shared" si="1746"/>
        <v>1.007713388</v>
      </c>
      <c r="S1732" s="123">
        <f t="shared" si="1747"/>
        <v>2.6737311899999998</v>
      </c>
      <c r="T1732" s="123">
        <f t="shared" si="1748"/>
        <v>0</v>
      </c>
      <c r="U1732" s="131" t="str">
        <f t="shared" si="1750"/>
        <v>J=</v>
      </c>
      <c r="V1732" s="140">
        <f t="shared" si="1749"/>
        <v>45527</v>
      </c>
      <c r="W1732" s="4"/>
      <c r="X1732" s="4"/>
      <c r="Y1732" s="4"/>
      <c r="AD1732" s="5"/>
      <c r="AI1732" s="10"/>
      <c r="AJ1732" s="10"/>
      <c r="AK1732" s="10"/>
      <c r="AL1732" s="10"/>
      <c r="AM1732" s="10"/>
      <c r="AN1732" s="10"/>
      <c r="AO1732" s="10"/>
      <c r="AP1732" s="10"/>
      <c r="AQ1732" s="10"/>
      <c r="AR1732" s="10"/>
      <c r="AS1732" s="10"/>
      <c r="AT1732" s="10"/>
      <c r="AU1732" s="10"/>
    </row>
    <row r="1733" spans="1:47" x14ac:dyDescent="0.2">
      <c r="A1733" s="125">
        <f t="shared" si="1731"/>
        <v>45697</v>
      </c>
      <c r="B1733" s="123">
        <f t="shared" si="1734"/>
        <v>349.57345983000005</v>
      </c>
      <c r="C1733" s="3">
        <f t="shared" si="1735"/>
        <v>345.10229164999998</v>
      </c>
      <c r="D1733" s="126">
        <f t="shared" si="1736"/>
        <v>1101.3889999999999</v>
      </c>
      <c r="E1733" s="175">
        <f>IF(DAY(A1732)=$A$7,VLOOKUP(A1732,[1]A!$A$15:$C$500,3),E1732)</f>
        <v>1110.8869999999999</v>
      </c>
      <c r="F1733" s="127">
        <f t="shared" si="1737"/>
        <v>45436</v>
      </c>
      <c r="G1733" s="122">
        <f t="shared" si="1738"/>
        <v>8.623656128761148E-3</v>
      </c>
      <c r="H1733" s="128">
        <f t="shared" si="1739"/>
        <v>17</v>
      </c>
      <c r="I1733" s="128">
        <f t="shared" si="1740"/>
        <v>31</v>
      </c>
      <c r="J1733" s="123">
        <f t="shared" si="1741"/>
        <v>1.0047199311003656</v>
      </c>
      <c r="K1733" s="123">
        <v>1</v>
      </c>
      <c r="L1733" s="123">
        <f t="shared" si="1742"/>
        <v>1.00471993</v>
      </c>
      <c r="M1733" s="123">
        <f t="shared" si="1743"/>
        <v>346.73115030000002</v>
      </c>
      <c r="N1733" s="27">
        <f t="shared" si="1733"/>
        <v>0</v>
      </c>
      <c r="O1733" s="122">
        <f t="shared" si="1744"/>
        <v>0</v>
      </c>
      <c r="P1733" s="123">
        <f t="shared" si="1745"/>
        <v>0</v>
      </c>
      <c r="Q1733" s="122">
        <f t="shared" si="1732"/>
        <v>0.1956</v>
      </c>
      <c r="R1733" s="130">
        <f t="shared" si="1746"/>
        <v>1.008197445</v>
      </c>
      <c r="S1733" s="123">
        <f t="shared" si="1747"/>
        <v>2.8423095300000001</v>
      </c>
      <c r="T1733" s="123">
        <f t="shared" si="1748"/>
        <v>0</v>
      </c>
      <c r="U1733" s="131" t="str">
        <f t="shared" si="1750"/>
        <v>J=</v>
      </c>
      <c r="V1733" s="140">
        <f t="shared" si="1749"/>
        <v>45527</v>
      </c>
      <c r="W1733" s="4"/>
      <c r="X1733" s="4"/>
      <c r="Y1733" s="4"/>
      <c r="AD1733" s="5"/>
      <c r="AI1733" s="10"/>
      <c r="AJ1733" s="10"/>
      <c r="AK1733" s="10"/>
      <c r="AL1733" s="10"/>
      <c r="AM1733" s="10"/>
      <c r="AN1733" s="10"/>
      <c r="AO1733" s="10"/>
      <c r="AP1733" s="10"/>
      <c r="AQ1733" s="10"/>
      <c r="AR1733" s="10"/>
      <c r="AS1733" s="10"/>
      <c r="AT1733" s="10"/>
      <c r="AU1733" s="10"/>
    </row>
    <row r="1734" spans="1:47" x14ac:dyDescent="0.2">
      <c r="A1734" s="125">
        <f t="shared" si="1731"/>
        <v>45698</v>
      </c>
      <c r="B1734" s="123">
        <f t="shared" si="1734"/>
        <v>349.83826448999997</v>
      </c>
      <c r="C1734" s="3">
        <f t="shared" si="1735"/>
        <v>345.10229164999998</v>
      </c>
      <c r="D1734" s="126">
        <f t="shared" si="1736"/>
        <v>1101.3889999999999</v>
      </c>
      <c r="E1734" s="175">
        <f>IF(DAY(A1733)=$A$7,VLOOKUP(A1733,[1]A!$A$15:$C$500,3),E1733)</f>
        <v>1110.8869999999999</v>
      </c>
      <c r="F1734" s="127">
        <f t="shared" si="1737"/>
        <v>45436</v>
      </c>
      <c r="G1734" s="122">
        <f t="shared" si="1738"/>
        <v>8.623656128761148E-3</v>
      </c>
      <c r="H1734" s="128">
        <f t="shared" si="1739"/>
        <v>18</v>
      </c>
      <c r="I1734" s="128">
        <f t="shared" si="1740"/>
        <v>31</v>
      </c>
      <c r="J1734" s="123">
        <f t="shared" si="1741"/>
        <v>1.004998266852055</v>
      </c>
      <c r="K1734" s="123">
        <v>1</v>
      </c>
      <c r="L1734" s="123">
        <f t="shared" si="1742"/>
        <v>1.00499826</v>
      </c>
      <c r="M1734" s="123">
        <f t="shared" si="1743"/>
        <v>346.82720262999999</v>
      </c>
      <c r="N1734" s="27">
        <f t="shared" si="1733"/>
        <v>0</v>
      </c>
      <c r="O1734" s="122">
        <f t="shared" si="1744"/>
        <v>0</v>
      </c>
      <c r="P1734" s="123">
        <f t="shared" si="1745"/>
        <v>0</v>
      </c>
      <c r="Q1734" s="122">
        <f t="shared" si="1732"/>
        <v>0.1956</v>
      </c>
      <c r="R1734" s="130">
        <f t="shared" si="1746"/>
        <v>1.0086817349999999</v>
      </c>
      <c r="S1734" s="123">
        <f t="shared" si="1747"/>
        <v>3.0110618599999999</v>
      </c>
      <c r="T1734" s="123">
        <f t="shared" si="1748"/>
        <v>0</v>
      </c>
      <c r="U1734" s="131" t="str">
        <f t="shared" si="1750"/>
        <v>J=</v>
      </c>
      <c r="V1734" s="140">
        <f t="shared" si="1749"/>
        <v>45527</v>
      </c>
      <c r="W1734" s="4"/>
      <c r="X1734" s="4"/>
      <c r="Y1734" s="4"/>
      <c r="AD1734" s="5"/>
      <c r="AI1734" s="10"/>
      <c r="AJ1734" s="10"/>
      <c r="AK1734" s="10"/>
      <c r="AL1734" s="10"/>
      <c r="AM1734" s="10"/>
      <c r="AN1734" s="10"/>
      <c r="AO1734" s="10"/>
      <c r="AP1734" s="10"/>
      <c r="AQ1734" s="10"/>
      <c r="AR1734" s="10"/>
      <c r="AS1734" s="10"/>
      <c r="AT1734" s="10"/>
      <c r="AU1734" s="10"/>
    </row>
    <row r="1735" spans="1:47" x14ac:dyDescent="0.2">
      <c r="A1735" s="125">
        <f t="shared" si="1731"/>
        <v>45699</v>
      </c>
      <c r="B1735" s="123">
        <f t="shared" si="1734"/>
        <v>350.10327086000001</v>
      </c>
      <c r="C1735" s="3">
        <f t="shared" si="1735"/>
        <v>345.10229164999998</v>
      </c>
      <c r="D1735" s="126">
        <f t="shared" si="1736"/>
        <v>1101.3889999999999</v>
      </c>
      <c r="E1735" s="175">
        <f>IF(DAY(A1734)=$A$7,VLOOKUP(A1734,[1]A!$A$15:$C$500,3),E1734)</f>
        <v>1110.8869999999999</v>
      </c>
      <c r="F1735" s="127">
        <f t="shared" si="1737"/>
        <v>45436</v>
      </c>
      <c r="G1735" s="122">
        <f t="shared" si="1738"/>
        <v>8.623656128761148E-3</v>
      </c>
      <c r="H1735" s="128">
        <f t="shared" si="1739"/>
        <v>19</v>
      </c>
      <c r="I1735" s="128">
        <f t="shared" si="1740"/>
        <v>31</v>
      </c>
      <c r="J1735" s="123">
        <f t="shared" si="1741"/>
        <v>1.0052766797105956</v>
      </c>
      <c r="K1735" s="123">
        <v>1</v>
      </c>
      <c r="L1735" s="123">
        <f t="shared" si="1742"/>
        <v>1.00527667</v>
      </c>
      <c r="M1735" s="123">
        <f t="shared" si="1743"/>
        <v>346.92328255000001</v>
      </c>
      <c r="N1735" s="27">
        <f t="shared" si="1733"/>
        <v>0</v>
      </c>
      <c r="O1735" s="122">
        <f t="shared" si="1744"/>
        <v>0</v>
      </c>
      <c r="P1735" s="123">
        <f t="shared" si="1745"/>
        <v>0</v>
      </c>
      <c r="Q1735" s="122">
        <f t="shared" si="1732"/>
        <v>0.1956</v>
      </c>
      <c r="R1735" s="130">
        <f t="shared" si="1746"/>
        <v>1.009166258</v>
      </c>
      <c r="S1735" s="123">
        <f t="shared" si="1747"/>
        <v>3.1799883100000002</v>
      </c>
      <c r="T1735" s="123">
        <f t="shared" si="1748"/>
        <v>0</v>
      </c>
      <c r="U1735" s="131" t="str">
        <f t="shared" si="1750"/>
        <v>J=</v>
      </c>
      <c r="V1735" s="140">
        <f t="shared" si="1749"/>
        <v>45527</v>
      </c>
      <c r="W1735" s="4"/>
      <c r="X1735" s="4"/>
      <c r="Y1735" s="4"/>
      <c r="AD1735" s="5"/>
      <c r="AI1735" s="10"/>
      <c r="AJ1735" s="10"/>
      <c r="AK1735" s="10"/>
      <c r="AL1735" s="10"/>
      <c r="AM1735" s="10"/>
      <c r="AN1735" s="10"/>
      <c r="AO1735" s="10"/>
      <c r="AP1735" s="10"/>
      <c r="AQ1735" s="10"/>
      <c r="AR1735" s="10"/>
      <c r="AS1735" s="10"/>
      <c r="AT1735" s="10"/>
      <c r="AU1735" s="10"/>
    </row>
    <row r="1736" spans="1:47" x14ac:dyDescent="0.2">
      <c r="A1736" s="125">
        <f t="shared" si="1731"/>
        <v>45700</v>
      </c>
      <c r="B1736" s="123">
        <f t="shared" si="1734"/>
        <v>350.36847872999999</v>
      </c>
      <c r="C1736" s="3">
        <f t="shared" si="1735"/>
        <v>345.10229164999998</v>
      </c>
      <c r="D1736" s="126">
        <f t="shared" si="1736"/>
        <v>1101.3889999999999</v>
      </c>
      <c r="E1736" s="175">
        <f>IF(DAY(A1735)=$A$7,VLOOKUP(A1735,[1]A!$A$15:$C$500,3),E1735)</f>
        <v>1110.8869999999999</v>
      </c>
      <c r="F1736" s="127">
        <f t="shared" si="1737"/>
        <v>45436</v>
      </c>
      <c r="G1736" s="122">
        <f t="shared" si="1738"/>
        <v>8.623656128761148E-3</v>
      </c>
      <c r="H1736" s="128">
        <f t="shared" si="1739"/>
        <v>20</v>
      </c>
      <c r="I1736" s="128">
        <f t="shared" si="1740"/>
        <v>31</v>
      </c>
      <c r="J1736" s="123">
        <f t="shared" si="1741"/>
        <v>1.0055551696973488</v>
      </c>
      <c r="K1736" s="123">
        <v>1</v>
      </c>
      <c r="L1736" s="123">
        <f t="shared" si="1742"/>
        <v>1.0055551599999999</v>
      </c>
      <c r="M1736" s="123">
        <f t="shared" si="1743"/>
        <v>347.01939009</v>
      </c>
      <c r="N1736" s="27">
        <f t="shared" si="1733"/>
        <v>0</v>
      </c>
      <c r="O1736" s="122">
        <f t="shared" si="1744"/>
        <v>0</v>
      </c>
      <c r="P1736" s="123">
        <f t="shared" si="1745"/>
        <v>0</v>
      </c>
      <c r="Q1736" s="122">
        <f t="shared" si="1732"/>
        <v>0.1956</v>
      </c>
      <c r="R1736" s="130">
        <f t="shared" si="1746"/>
        <v>1.009651013</v>
      </c>
      <c r="S1736" s="123">
        <f t="shared" si="1747"/>
        <v>3.3490886400000002</v>
      </c>
      <c r="T1736" s="123">
        <f t="shared" si="1748"/>
        <v>0</v>
      </c>
      <c r="U1736" s="131" t="str">
        <f t="shared" si="1750"/>
        <v>J=</v>
      </c>
      <c r="V1736" s="140">
        <f t="shared" si="1749"/>
        <v>45527</v>
      </c>
      <c r="W1736" s="4"/>
      <c r="X1736" s="4"/>
      <c r="Y1736" s="4"/>
      <c r="AD1736" s="5"/>
      <c r="AI1736" s="10"/>
      <c r="AJ1736" s="10"/>
      <c r="AK1736" s="10"/>
      <c r="AL1736" s="10"/>
      <c r="AM1736" s="10"/>
      <c r="AN1736" s="10"/>
      <c r="AO1736" s="10"/>
      <c r="AP1736" s="10"/>
      <c r="AQ1736" s="10"/>
      <c r="AR1736" s="10"/>
      <c r="AS1736" s="10"/>
      <c r="AT1736" s="10"/>
      <c r="AU1736" s="10"/>
    </row>
    <row r="1737" spans="1:47" x14ac:dyDescent="0.2">
      <c r="A1737" s="125">
        <f t="shared" si="1731"/>
        <v>45701</v>
      </c>
      <c r="B1737" s="123">
        <f t="shared" si="1734"/>
        <v>350.63388854999999</v>
      </c>
      <c r="C1737" s="3">
        <f t="shared" si="1735"/>
        <v>345.10229164999998</v>
      </c>
      <c r="D1737" s="126">
        <f t="shared" si="1736"/>
        <v>1101.3889999999999</v>
      </c>
      <c r="E1737" s="175">
        <f>IF(DAY(A1736)=$A$7,VLOOKUP(A1736,[1]A!$A$15:$C$500,3),E1736)</f>
        <v>1110.8869999999999</v>
      </c>
      <c r="F1737" s="127">
        <f t="shared" si="1737"/>
        <v>45436</v>
      </c>
      <c r="G1737" s="122">
        <f t="shared" si="1738"/>
        <v>8.623656128761148E-3</v>
      </c>
      <c r="H1737" s="128">
        <f t="shared" si="1739"/>
        <v>21</v>
      </c>
      <c r="I1737" s="128">
        <f t="shared" si="1740"/>
        <v>31</v>
      </c>
      <c r="J1737" s="123">
        <f t="shared" si="1741"/>
        <v>1.0058337368336812</v>
      </c>
      <c r="K1737" s="123">
        <v>1</v>
      </c>
      <c r="L1737" s="123">
        <f t="shared" si="1742"/>
        <v>1.00583373</v>
      </c>
      <c r="M1737" s="123">
        <f t="shared" si="1743"/>
        <v>347.11552524000001</v>
      </c>
      <c r="N1737" s="27">
        <f t="shared" si="1733"/>
        <v>0</v>
      </c>
      <c r="O1737" s="122">
        <f t="shared" si="1744"/>
        <v>0</v>
      </c>
      <c r="P1737" s="123">
        <f t="shared" si="1745"/>
        <v>0</v>
      </c>
      <c r="Q1737" s="122">
        <f t="shared" si="1732"/>
        <v>0.1956</v>
      </c>
      <c r="R1737" s="130">
        <f t="shared" si="1746"/>
        <v>1.010136001</v>
      </c>
      <c r="S1737" s="123">
        <f t="shared" si="1747"/>
        <v>3.5183633099999998</v>
      </c>
      <c r="T1737" s="123">
        <f t="shared" si="1748"/>
        <v>0</v>
      </c>
      <c r="U1737" s="131" t="str">
        <f t="shared" si="1750"/>
        <v>J=</v>
      </c>
      <c r="V1737" s="140">
        <f t="shared" si="1749"/>
        <v>45527</v>
      </c>
      <c r="W1737" s="4"/>
      <c r="X1737" s="4"/>
      <c r="Y1737" s="4"/>
      <c r="AD1737" s="5"/>
      <c r="AI1737" s="10"/>
      <c r="AJ1737" s="10"/>
      <c r="AK1737" s="10"/>
      <c r="AL1737" s="10"/>
      <c r="AM1737" s="10"/>
      <c r="AN1737" s="10"/>
      <c r="AO1737" s="10"/>
      <c r="AP1737" s="10"/>
      <c r="AQ1737" s="10"/>
      <c r="AR1737" s="10"/>
      <c r="AS1737" s="10"/>
      <c r="AT1737" s="10"/>
      <c r="AU1737" s="10"/>
    </row>
    <row r="1738" spans="1:47" x14ac:dyDescent="0.2">
      <c r="A1738" s="125">
        <f t="shared" si="1731"/>
        <v>45702</v>
      </c>
      <c r="B1738" s="123">
        <f t="shared" si="1734"/>
        <v>350.89950039999997</v>
      </c>
      <c r="C1738" s="3">
        <f t="shared" si="1735"/>
        <v>345.10229164999998</v>
      </c>
      <c r="D1738" s="126">
        <f t="shared" si="1736"/>
        <v>1101.3889999999999</v>
      </c>
      <c r="E1738" s="175">
        <f>IF(DAY(A1737)=$A$7,VLOOKUP(A1737,[1]A!$A$15:$C$500,3),E1737)</f>
        <v>1110.8869999999999</v>
      </c>
      <c r="F1738" s="127">
        <f t="shared" si="1737"/>
        <v>45436</v>
      </c>
      <c r="G1738" s="122">
        <f t="shared" si="1738"/>
        <v>8.623656128761148E-3</v>
      </c>
      <c r="H1738" s="128">
        <f t="shared" si="1739"/>
        <v>22</v>
      </c>
      <c r="I1738" s="128">
        <f t="shared" si="1740"/>
        <v>31</v>
      </c>
      <c r="J1738" s="123">
        <f t="shared" si="1741"/>
        <v>1.0061123811409654</v>
      </c>
      <c r="K1738" s="123">
        <v>1</v>
      </c>
      <c r="L1738" s="123">
        <f t="shared" si="1742"/>
        <v>1.00611238</v>
      </c>
      <c r="M1738" s="123">
        <f t="shared" si="1743"/>
        <v>347.21168798999997</v>
      </c>
      <c r="N1738" s="27">
        <f t="shared" si="1733"/>
        <v>0</v>
      </c>
      <c r="O1738" s="122">
        <f t="shared" si="1744"/>
        <v>0</v>
      </c>
      <c r="P1738" s="123">
        <f t="shared" si="1745"/>
        <v>0</v>
      </c>
      <c r="Q1738" s="122">
        <f t="shared" si="1732"/>
        <v>0.1956</v>
      </c>
      <c r="R1738" s="130">
        <f t="shared" si="1746"/>
        <v>1.0106212219999999</v>
      </c>
      <c r="S1738" s="123">
        <f t="shared" si="1747"/>
        <v>3.6878124099999998</v>
      </c>
      <c r="T1738" s="123">
        <f t="shared" si="1748"/>
        <v>0</v>
      </c>
      <c r="U1738" s="131" t="str">
        <f t="shared" si="1750"/>
        <v>J=</v>
      </c>
      <c r="V1738" s="140">
        <f t="shared" si="1749"/>
        <v>45527</v>
      </c>
      <c r="W1738" s="4"/>
      <c r="X1738" s="4"/>
      <c r="Y1738" s="4"/>
      <c r="AD1738" s="5"/>
      <c r="AI1738" s="10"/>
      <c r="AJ1738" s="10"/>
      <c r="AK1738" s="10"/>
      <c r="AL1738" s="10"/>
      <c r="AM1738" s="10"/>
      <c r="AN1738" s="10"/>
      <c r="AO1738" s="10"/>
      <c r="AP1738" s="10"/>
      <c r="AQ1738" s="10"/>
      <c r="AR1738" s="10"/>
      <c r="AS1738" s="10"/>
      <c r="AT1738" s="10"/>
      <c r="AU1738" s="10"/>
    </row>
    <row r="1739" spans="1:47" x14ac:dyDescent="0.2">
      <c r="A1739" s="125">
        <f t="shared" ref="A1739:A1802" si="1751">(A1738+1)</f>
        <v>45703</v>
      </c>
      <c r="B1739" s="123">
        <f t="shared" si="1734"/>
        <v>351.16531092999998</v>
      </c>
      <c r="C1739" s="3">
        <f t="shared" si="1735"/>
        <v>345.10229164999998</v>
      </c>
      <c r="D1739" s="126">
        <f t="shared" si="1736"/>
        <v>1101.3889999999999</v>
      </c>
      <c r="E1739" s="175">
        <f>IF(DAY(A1738)=$A$7,VLOOKUP(A1738,[1]A!$A$15:$C$500,3),E1738)</f>
        <v>1110.8869999999999</v>
      </c>
      <c r="F1739" s="127">
        <f t="shared" si="1737"/>
        <v>45436</v>
      </c>
      <c r="G1739" s="122">
        <f t="shared" si="1738"/>
        <v>8.623656128761148E-3</v>
      </c>
      <c r="H1739" s="128">
        <f t="shared" si="1739"/>
        <v>23</v>
      </c>
      <c r="I1739" s="128">
        <f t="shared" si="1740"/>
        <v>31</v>
      </c>
      <c r="J1739" s="123">
        <f t="shared" si="1741"/>
        <v>1.0063911026405796</v>
      </c>
      <c r="K1739" s="123">
        <v>1</v>
      </c>
      <c r="L1739" s="123">
        <f t="shared" si="1742"/>
        <v>1.0063911000000001</v>
      </c>
      <c r="M1739" s="123">
        <f t="shared" si="1743"/>
        <v>347.3078749</v>
      </c>
      <c r="N1739" s="27">
        <f t="shared" si="1733"/>
        <v>0</v>
      </c>
      <c r="O1739" s="122">
        <f t="shared" si="1744"/>
        <v>0</v>
      </c>
      <c r="P1739" s="123">
        <f t="shared" si="1745"/>
        <v>0</v>
      </c>
      <c r="Q1739" s="122">
        <f t="shared" ref="Q1739:Q1802" si="1752">(Q1738)</f>
        <v>0.1956</v>
      </c>
      <c r="R1739" s="130">
        <f t="shared" si="1746"/>
        <v>1.011106676</v>
      </c>
      <c r="S1739" s="123">
        <f t="shared" si="1747"/>
        <v>3.8574360300000001</v>
      </c>
      <c r="T1739" s="123">
        <f t="shared" si="1748"/>
        <v>0</v>
      </c>
      <c r="U1739" s="131" t="str">
        <f t="shared" si="1750"/>
        <v>J=</v>
      </c>
      <c r="V1739" s="140">
        <f t="shared" si="1749"/>
        <v>45527</v>
      </c>
      <c r="W1739" s="4"/>
      <c r="X1739" s="4"/>
      <c r="Y1739" s="4"/>
      <c r="AD1739" s="5"/>
      <c r="AI1739" s="10"/>
      <c r="AJ1739" s="10"/>
      <c r="AK1739" s="10"/>
      <c r="AL1739" s="10"/>
      <c r="AM1739" s="10"/>
      <c r="AN1739" s="10"/>
      <c r="AO1739" s="10"/>
      <c r="AP1739" s="10"/>
      <c r="AQ1739" s="10"/>
      <c r="AR1739" s="10"/>
      <c r="AS1739" s="10"/>
      <c r="AT1739" s="10"/>
      <c r="AU1739" s="10"/>
    </row>
    <row r="1740" spans="1:47" x14ac:dyDescent="0.2">
      <c r="A1740" s="125">
        <f t="shared" si="1751"/>
        <v>45704</v>
      </c>
      <c r="B1740" s="123">
        <f t="shared" si="1734"/>
        <v>351.43132407000002</v>
      </c>
      <c r="C1740" s="3">
        <f t="shared" si="1735"/>
        <v>345.10229164999998</v>
      </c>
      <c r="D1740" s="126">
        <f t="shared" si="1736"/>
        <v>1101.3889999999999</v>
      </c>
      <c r="E1740" s="175">
        <f>IF(DAY(A1739)=$A$7,VLOOKUP(A1739,[1]A!$A$15:$C$500,3),E1739)</f>
        <v>1110.8869999999999</v>
      </c>
      <c r="F1740" s="127">
        <f t="shared" si="1737"/>
        <v>45436</v>
      </c>
      <c r="G1740" s="122">
        <f t="shared" si="1738"/>
        <v>8.623656128761148E-3</v>
      </c>
      <c r="H1740" s="128">
        <f t="shared" si="1739"/>
        <v>24</v>
      </c>
      <c r="I1740" s="128">
        <f t="shared" si="1740"/>
        <v>31</v>
      </c>
      <c r="J1740" s="123">
        <f t="shared" si="1741"/>
        <v>1.0066699013539084</v>
      </c>
      <c r="K1740" s="123">
        <v>1</v>
      </c>
      <c r="L1740" s="123">
        <f t="shared" si="1742"/>
        <v>1.0066698999999999</v>
      </c>
      <c r="M1740" s="123">
        <f t="shared" si="1743"/>
        <v>347.40408941999999</v>
      </c>
      <c r="N1740" s="27">
        <f t="shared" ref="N1740:N1803" si="1753">IF(DAY(A1740)=A$7,VLOOKUP(A1740,$Y$10:$AG$75,8),0)</f>
        <v>0</v>
      </c>
      <c r="O1740" s="122">
        <f t="shared" si="1744"/>
        <v>0</v>
      </c>
      <c r="P1740" s="123">
        <f t="shared" si="1745"/>
        <v>0</v>
      </c>
      <c r="Q1740" s="122">
        <f t="shared" si="1752"/>
        <v>0.1956</v>
      </c>
      <c r="R1740" s="130">
        <f t="shared" si="1746"/>
        <v>1.011592364</v>
      </c>
      <c r="S1740" s="123">
        <f t="shared" si="1747"/>
        <v>4.0272346499999996</v>
      </c>
      <c r="T1740" s="123">
        <f t="shared" si="1748"/>
        <v>0</v>
      </c>
      <c r="U1740" s="131" t="str">
        <f t="shared" si="1750"/>
        <v>J=</v>
      </c>
      <c r="V1740" s="140">
        <f t="shared" si="1749"/>
        <v>45527</v>
      </c>
      <c r="W1740" s="4"/>
      <c r="X1740" s="4"/>
      <c r="Y1740" s="4"/>
      <c r="AD1740" s="5"/>
      <c r="AI1740" s="10"/>
      <c r="AJ1740" s="10"/>
      <c r="AK1740" s="10"/>
      <c r="AL1740" s="10"/>
      <c r="AM1740" s="10"/>
      <c r="AN1740" s="10"/>
      <c r="AO1740" s="10"/>
      <c r="AP1740" s="10"/>
      <c r="AQ1740" s="10"/>
      <c r="AR1740" s="10"/>
      <c r="AS1740" s="10"/>
      <c r="AT1740" s="10"/>
      <c r="AU1740" s="10"/>
    </row>
    <row r="1741" spans="1:47" x14ac:dyDescent="0.2">
      <c r="A1741" s="125">
        <f t="shared" si="1751"/>
        <v>45705</v>
      </c>
      <c r="B1741" s="123">
        <f t="shared" si="1734"/>
        <v>351.69753609999998</v>
      </c>
      <c r="C1741" s="3">
        <f t="shared" si="1735"/>
        <v>345.10229164999998</v>
      </c>
      <c r="D1741" s="126">
        <f t="shared" si="1736"/>
        <v>1101.3889999999999</v>
      </c>
      <c r="E1741" s="175">
        <f>IF(DAY(A1740)=$A$7,VLOOKUP(A1740,[1]A!$A$15:$C$500,3),E1740)</f>
        <v>1110.8869999999999</v>
      </c>
      <c r="F1741" s="127">
        <f t="shared" si="1737"/>
        <v>45436</v>
      </c>
      <c r="G1741" s="122">
        <f t="shared" si="1738"/>
        <v>8.623656128761148E-3</v>
      </c>
      <c r="H1741" s="128">
        <f t="shared" si="1739"/>
        <v>25</v>
      </c>
      <c r="I1741" s="128">
        <f t="shared" si="1740"/>
        <v>31</v>
      </c>
      <c r="J1741" s="123">
        <f t="shared" si="1741"/>
        <v>1.0069487773023424</v>
      </c>
      <c r="K1741" s="123">
        <v>1</v>
      </c>
      <c r="L1741" s="123">
        <f t="shared" si="1742"/>
        <v>1.0069487699999999</v>
      </c>
      <c r="M1741" s="123">
        <f t="shared" si="1743"/>
        <v>347.50032809999999</v>
      </c>
      <c r="N1741" s="27">
        <f t="shared" si="1753"/>
        <v>0</v>
      </c>
      <c r="O1741" s="122">
        <f t="shared" si="1744"/>
        <v>0</v>
      </c>
      <c r="P1741" s="123">
        <f t="shared" si="1745"/>
        <v>0</v>
      </c>
      <c r="Q1741" s="122">
        <f t="shared" si="1752"/>
        <v>0.1956</v>
      </c>
      <c r="R1741" s="130">
        <f t="shared" si="1746"/>
        <v>1.0120782850000001</v>
      </c>
      <c r="S1741" s="123">
        <f t="shared" si="1747"/>
        <v>4.1972079999999998</v>
      </c>
      <c r="T1741" s="123">
        <f t="shared" si="1748"/>
        <v>0</v>
      </c>
      <c r="U1741" s="131" t="str">
        <f t="shared" si="1750"/>
        <v>J=</v>
      </c>
      <c r="V1741" s="140">
        <f t="shared" si="1749"/>
        <v>45527</v>
      </c>
      <c r="W1741" s="4"/>
      <c r="X1741" s="4"/>
      <c r="Y1741" s="4"/>
      <c r="AD1741" s="5"/>
      <c r="AI1741" s="10"/>
      <c r="AJ1741" s="10"/>
      <c r="AK1741" s="10"/>
      <c r="AL1741" s="10"/>
      <c r="AM1741" s="10"/>
      <c r="AN1741" s="10"/>
      <c r="AO1741" s="10"/>
      <c r="AP1741" s="10"/>
      <c r="AQ1741" s="10"/>
      <c r="AR1741" s="10"/>
      <c r="AS1741" s="10"/>
      <c r="AT1741" s="10"/>
      <c r="AU1741" s="10"/>
    </row>
    <row r="1742" spans="1:47" x14ac:dyDescent="0.2">
      <c r="A1742" s="125">
        <f t="shared" si="1751"/>
        <v>45706</v>
      </c>
      <c r="B1742" s="123">
        <f t="shared" si="1734"/>
        <v>351.96395408000001</v>
      </c>
      <c r="C1742" s="3">
        <f t="shared" si="1735"/>
        <v>345.10229164999998</v>
      </c>
      <c r="D1742" s="126">
        <f t="shared" si="1736"/>
        <v>1101.3889999999999</v>
      </c>
      <c r="E1742" s="175">
        <f>IF(DAY(A1741)=$A$7,VLOOKUP(A1741,[1]A!$A$15:$C$500,3),E1741)</f>
        <v>1110.8869999999999</v>
      </c>
      <c r="F1742" s="127">
        <f t="shared" si="1737"/>
        <v>45436</v>
      </c>
      <c r="G1742" s="122">
        <f t="shared" si="1738"/>
        <v>8.623656128761148E-3</v>
      </c>
      <c r="H1742" s="128">
        <f t="shared" si="1739"/>
        <v>26</v>
      </c>
      <c r="I1742" s="128">
        <f t="shared" si="1740"/>
        <v>31</v>
      </c>
      <c r="J1742" s="123">
        <f t="shared" si="1741"/>
        <v>1.0072277305072779</v>
      </c>
      <c r="K1742" s="123">
        <v>1</v>
      </c>
      <c r="L1742" s="123">
        <f t="shared" si="1742"/>
        <v>1.0072277300000001</v>
      </c>
      <c r="M1742" s="123">
        <f t="shared" si="1743"/>
        <v>347.59659783000001</v>
      </c>
      <c r="N1742" s="27">
        <f t="shared" si="1753"/>
        <v>0</v>
      </c>
      <c r="O1742" s="122">
        <f t="shared" si="1744"/>
        <v>0</v>
      </c>
      <c r="P1742" s="123">
        <f t="shared" si="1745"/>
        <v>0</v>
      </c>
      <c r="Q1742" s="122">
        <f t="shared" si="1752"/>
        <v>0.1956</v>
      </c>
      <c r="R1742" s="130">
        <f t="shared" si="1746"/>
        <v>1.0125644389999999</v>
      </c>
      <c r="S1742" s="123">
        <f t="shared" si="1747"/>
        <v>4.3673562500000003</v>
      </c>
      <c r="T1742" s="123">
        <f t="shared" si="1748"/>
        <v>0</v>
      </c>
      <c r="U1742" s="131" t="str">
        <f t="shared" si="1750"/>
        <v>J=</v>
      </c>
      <c r="V1742" s="140">
        <f t="shared" si="1749"/>
        <v>45527</v>
      </c>
      <c r="W1742" s="4"/>
      <c r="X1742" s="4"/>
      <c r="Y1742" s="4"/>
      <c r="AD1742" s="5"/>
      <c r="AI1742" s="10"/>
      <c r="AJ1742" s="10"/>
      <c r="AK1742" s="10"/>
      <c r="AL1742" s="10"/>
      <c r="AM1742" s="10"/>
      <c r="AN1742" s="10"/>
      <c r="AO1742" s="10"/>
      <c r="AP1742" s="10"/>
      <c r="AQ1742" s="10"/>
      <c r="AR1742" s="10"/>
      <c r="AS1742" s="10"/>
      <c r="AT1742" s="10"/>
      <c r="AU1742" s="10"/>
    </row>
    <row r="1743" spans="1:47" x14ac:dyDescent="0.2">
      <c r="A1743" s="125">
        <f t="shared" si="1751"/>
        <v>45707</v>
      </c>
      <c r="B1743" s="123">
        <f t="shared" si="1734"/>
        <v>352.23057115</v>
      </c>
      <c r="C1743" s="3">
        <f t="shared" si="1735"/>
        <v>345.10229164999998</v>
      </c>
      <c r="D1743" s="126">
        <f t="shared" si="1736"/>
        <v>1101.3889999999999</v>
      </c>
      <c r="E1743" s="175">
        <f>IF(DAY(A1742)=$A$7,VLOOKUP(A1742,[1]A!$A$15:$C$500,3),E1742)</f>
        <v>1110.8869999999999</v>
      </c>
      <c r="F1743" s="127">
        <f t="shared" si="1737"/>
        <v>45436</v>
      </c>
      <c r="G1743" s="122">
        <f t="shared" si="1738"/>
        <v>8.623656128761148E-3</v>
      </c>
      <c r="H1743" s="128">
        <f t="shared" si="1739"/>
        <v>27</v>
      </c>
      <c r="I1743" s="128">
        <f t="shared" si="1740"/>
        <v>31</v>
      </c>
      <c r="J1743" s="123">
        <f t="shared" si="1741"/>
        <v>1.0075067609901169</v>
      </c>
      <c r="K1743" s="123">
        <v>1</v>
      </c>
      <c r="L1743" s="123">
        <f t="shared" si="1742"/>
        <v>1.0075067600000001</v>
      </c>
      <c r="M1743" s="123">
        <f t="shared" si="1743"/>
        <v>347.69289171999998</v>
      </c>
      <c r="N1743" s="27">
        <f t="shared" si="1753"/>
        <v>0</v>
      </c>
      <c r="O1743" s="122">
        <f t="shared" si="1744"/>
        <v>0</v>
      </c>
      <c r="P1743" s="123">
        <f t="shared" si="1745"/>
        <v>0</v>
      </c>
      <c r="Q1743" s="122">
        <f t="shared" si="1752"/>
        <v>0.1956</v>
      </c>
      <c r="R1743" s="130">
        <f t="shared" si="1746"/>
        <v>1.013050826</v>
      </c>
      <c r="S1743" s="123">
        <f t="shared" si="1747"/>
        <v>4.5376794299999998</v>
      </c>
      <c r="T1743" s="123">
        <f t="shared" si="1748"/>
        <v>0</v>
      </c>
      <c r="U1743" s="131" t="str">
        <f t="shared" si="1750"/>
        <v>J=</v>
      </c>
      <c r="V1743" s="140">
        <f t="shared" si="1749"/>
        <v>45527</v>
      </c>
      <c r="W1743" s="4"/>
      <c r="X1743" s="4"/>
      <c r="Y1743" s="4"/>
      <c r="AD1743" s="5"/>
      <c r="AI1743" s="10"/>
      <c r="AJ1743" s="10"/>
      <c r="AK1743" s="10"/>
      <c r="AL1743" s="10"/>
      <c r="AM1743" s="10"/>
      <c r="AN1743" s="10"/>
      <c r="AO1743" s="10"/>
      <c r="AP1743" s="10"/>
      <c r="AQ1743" s="10"/>
      <c r="AR1743" s="10"/>
      <c r="AS1743" s="10"/>
      <c r="AT1743" s="10"/>
      <c r="AU1743" s="10"/>
    </row>
    <row r="1744" spans="1:47" x14ac:dyDescent="0.2">
      <c r="A1744" s="125">
        <f t="shared" si="1751"/>
        <v>45708</v>
      </c>
      <c r="B1744" s="123">
        <f t="shared" si="1734"/>
        <v>352.49738811000003</v>
      </c>
      <c r="C1744" s="3">
        <f t="shared" si="1735"/>
        <v>345.10229164999998</v>
      </c>
      <c r="D1744" s="126">
        <f t="shared" si="1736"/>
        <v>1101.3889999999999</v>
      </c>
      <c r="E1744" s="175">
        <f>IF(DAY(A1743)=$A$7,VLOOKUP(A1743,[1]A!$A$15:$C$500,3),E1743)</f>
        <v>1110.8869999999999</v>
      </c>
      <c r="F1744" s="127">
        <f t="shared" si="1737"/>
        <v>45436</v>
      </c>
      <c r="G1744" s="122">
        <f t="shared" si="1738"/>
        <v>8.623656128761148E-3</v>
      </c>
      <c r="H1744" s="128">
        <f t="shared" si="1739"/>
        <v>28</v>
      </c>
      <c r="I1744" s="128">
        <f t="shared" si="1740"/>
        <v>31</v>
      </c>
      <c r="J1744" s="123">
        <f t="shared" si="1741"/>
        <v>1.0077858687722678</v>
      </c>
      <c r="K1744" s="123">
        <v>1</v>
      </c>
      <c r="L1744" s="123">
        <f t="shared" si="1742"/>
        <v>1.00778586</v>
      </c>
      <c r="M1744" s="123">
        <f t="shared" si="1743"/>
        <v>347.78920977000001</v>
      </c>
      <c r="N1744" s="27">
        <f t="shared" si="1753"/>
        <v>0</v>
      </c>
      <c r="O1744" s="122">
        <f t="shared" si="1744"/>
        <v>0</v>
      </c>
      <c r="P1744" s="123">
        <f t="shared" si="1745"/>
        <v>0</v>
      </c>
      <c r="Q1744" s="122">
        <f t="shared" si="1752"/>
        <v>0.1956</v>
      </c>
      <c r="R1744" s="130">
        <f t="shared" si="1746"/>
        <v>1.0135374479999999</v>
      </c>
      <c r="S1744" s="123">
        <f t="shared" si="1747"/>
        <v>4.7081783399999999</v>
      </c>
      <c r="T1744" s="123">
        <f t="shared" si="1748"/>
        <v>0</v>
      </c>
      <c r="U1744" s="131" t="str">
        <f t="shared" si="1750"/>
        <v>J=</v>
      </c>
      <c r="V1744" s="140">
        <f t="shared" si="1749"/>
        <v>45527</v>
      </c>
      <c r="W1744" s="4"/>
      <c r="X1744" s="4"/>
      <c r="Y1744" s="4"/>
      <c r="AD1744" s="5"/>
      <c r="AI1744" s="10"/>
      <c r="AJ1744" s="10"/>
      <c r="AK1744" s="10"/>
      <c r="AL1744" s="10"/>
      <c r="AM1744" s="10"/>
      <c r="AN1744" s="10"/>
      <c r="AO1744" s="10"/>
      <c r="AP1744" s="10"/>
      <c r="AQ1744" s="10"/>
      <c r="AR1744" s="10"/>
      <c r="AS1744" s="10"/>
      <c r="AT1744" s="10"/>
      <c r="AU1744" s="10"/>
    </row>
    <row r="1745" spans="1:47" x14ac:dyDescent="0.2">
      <c r="A1745" s="125">
        <f t="shared" si="1751"/>
        <v>45709</v>
      </c>
      <c r="B1745" s="123">
        <f t="shared" si="1734"/>
        <v>352.76441136</v>
      </c>
      <c r="C1745" s="3">
        <f t="shared" si="1735"/>
        <v>345.10229164999998</v>
      </c>
      <c r="D1745" s="126">
        <f t="shared" si="1736"/>
        <v>1101.3889999999999</v>
      </c>
      <c r="E1745" s="175">
        <f>IF(DAY(A1744)=$A$7,VLOOKUP(A1744,[1]A!$A$15:$C$500,3),E1744)</f>
        <v>1110.8869999999999</v>
      </c>
      <c r="F1745" s="127">
        <f t="shared" si="1737"/>
        <v>45436</v>
      </c>
      <c r="G1745" s="122">
        <f t="shared" si="1738"/>
        <v>8.623656128761148E-3</v>
      </c>
      <c r="H1745" s="128">
        <f t="shared" si="1739"/>
        <v>29</v>
      </c>
      <c r="I1745" s="128">
        <f t="shared" si="1740"/>
        <v>31</v>
      </c>
      <c r="J1745" s="123">
        <f t="shared" si="1741"/>
        <v>1.0080650538751443</v>
      </c>
      <c r="K1745" s="123">
        <v>1</v>
      </c>
      <c r="L1745" s="123">
        <f t="shared" si="1742"/>
        <v>1.0080650499999999</v>
      </c>
      <c r="M1745" s="123">
        <f t="shared" si="1743"/>
        <v>347.88555888000002</v>
      </c>
      <c r="N1745" s="27">
        <f t="shared" si="1753"/>
        <v>0</v>
      </c>
      <c r="O1745" s="122">
        <f t="shared" si="1744"/>
        <v>0</v>
      </c>
      <c r="P1745" s="123">
        <f t="shared" si="1745"/>
        <v>0</v>
      </c>
      <c r="Q1745" s="122">
        <f t="shared" si="1752"/>
        <v>0.1956</v>
      </c>
      <c r="R1745" s="130">
        <f t="shared" si="1746"/>
        <v>1.014024303</v>
      </c>
      <c r="S1745" s="123">
        <f t="shared" si="1747"/>
        <v>4.8788524799999999</v>
      </c>
      <c r="T1745" s="123">
        <f t="shared" si="1748"/>
        <v>0</v>
      </c>
      <c r="U1745" s="131" t="str">
        <f t="shared" si="1750"/>
        <v>J=</v>
      </c>
      <c r="V1745" s="140">
        <f t="shared" si="1749"/>
        <v>45527</v>
      </c>
      <c r="W1745" s="4"/>
      <c r="X1745" s="4"/>
      <c r="Y1745" s="4"/>
      <c r="AD1745" s="5"/>
      <c r="AI1745" s="10"/>
      <c r="AJ1745" s="10"/>
      <c r="AK1745" s="10"/>
      <c r="AL1745" s="10"/>
      <c r="AM1745" s="10"/>
      <c r="AN1745" s="10"/>
      <c r="AO1745" s="10"/>
      <c r="AP1745" s="10"/>
      <c r="AQ1745" s="10"/>
      <c r="AR1745" s="10"/>
      <c r="AS1745" s="10"/>
      <c r="AT1745" s="10"/>
      <c r="AU1745" s="10"/>
    </row>
    <row r="1746" spans="1:47" ht="15" x14ac:dyDescent="0.2">
      <c r="A1746" s="125">
        <f t="shared" si="1751"/>
        <v>45710</v>
      </c>
      <c r="B1746" s="123">
        <f t="shared" si="1734"/>
        <v>353.03163437000001</v>
      </c>
      <c r="C1746" s="3">
        <f t="shared" si="1735"/>
        <v>345.10229164999998</v>
      </c>
      <c r="D1746" s="126">
        <f t="shared" si="1736"/>
        <v>1101.3889999999999</v>
      </c>
      <c r="E1746" s="175">
        <f>IF(DAY(A1745)=$A$7,VLOOKUP(A1745,[1]A!$A$15:$C$500,3),E1745)</f>
        <v>1110.8869999999999</v>
      </c>
      <c r="F1746" s="127">
        <f t="shared" si="1737"/>
        <v>45436</v>
      </c>
      <c r="G1746" s="122">
        <f t="shared" si="1738"/>
        <v>8.623656128761148E-3</v>
      </c>
      <c r="H1746" s="128">
        <f t="shared" si="1739"/>
        <v>30</v>
      </c>
      <c r="I1746" s="128">
        <f t="shared" si="1740"/>
        <v>31</v>
      </c>
      <c r="J1746" s="123">
        <f t="shared" si="1741"/>
        <v>1.0083443163201669</v>
      </c>
      <c r="K1746" s="123">
        <v>1</v>
      </c>
      <c r="L1746" s="123">
        <f t="shared" si="1742"/>
        <v>1.00834431</v>
      </c>
      <c r="M1746" s="123">
        <f t="shared" si="1743"/>
        <v>347.98193214999998</v>
      </c>
      <c r="N1746" s="27">
        <f t="shared" si="1753"/>
        <v>0</v>
      </c>
      <c r="O1746" s="122">
        <f t="shared" si="1744"/>
        <v>0</v>
      </c>
      <c r="P1746" s="123">
        <f t="shared" si="1745"/>
        <v>0</v>
      </c>
      <c r="Q1746" s="122">
        <f t="shared" si="1752"/>
        <v>0.1956</v>
      </c>
      <c r="R1746" s="130">
        <f t="shared" si="1746"/>
        <v>1.014511392</v>
      </c>
      <c r="S1746" s="123">
        <f t="shared" si="1747"/>
        <v>5.0497022200000004</v>
      </c>
      <c r="T1746" s="123">
        <f t="shared" si="1748"/>
        <v>0</v>
      </c>
      <c r="U1746" s="131" t="str">
        <f t="shared" si="1750"/>
        <v>J=</v>
      </c>
      <c r="V1746" s="140">
        <f t="shared" si="1749"/>
        <v>45527</v>
      </c>
      <c r="W1746" s="203" t="s">
        <v>98</v>
      </c>
      <c r="X1746" s="203" t="s">
        <v>91</v>
      </c>
      <c r="Y1746" s="4"/>
      <c r="AD1746" s="5"/>
      <c r="AI1746" s="10"/>
      <c r="AJ1746" s="10"/>
      <c r="AK1746" s="10"/>
      <c r="AL1746" s="10"/>
      <c r="AM1746" s="10"/>
      <c r="AN1746" s="10"/>
      <c r="AO1746" s="10"/>
      <c r="AP1746" s="10"/>
      <c r="AQ1746" s="10"/>
      <c r="AR1746" s="10"/>
      <c r="AS1746" s="10"/>
      <c r="AT1746" s="10"/>
      <c r="AU1746" s="10"/>
    </row>
    <row r="1747" spans="1:47" ht="15" x14ac:dyDescent="0.25">
      <c r="A1747" s="125">
        <f t="shared" si="1751"/>
        <v>45711</v>
      </c>
      <c r="B1747" s="123">
        <f t="shared" si="1734"/>
        <v>353.29906038000001</v>
      </c>
      <c r="C1747" s="3">
        <f t="shared" si="1735"/>
        <v>345.10229164999998</v>
      </c>
      <c r="D1747" s="126">
        <f t="shared" si="1736"/>
        <v>1101.3889999999999</v>
      </c>
      <c r="E1747" s="175">
        <f>IF(DAY(A1746)=$A$7,VLOOKUP(A1746,[1]A!$A$15:$C$500,3),E1746)</f>
        <v>1110.8869999999999</v>
      </c>
      <c r="F1747" s="127">
        <f t="shared" si="1737"/>
        <v>45436</v>
      </c>
      <c r="G1747" s="122">
        <f t="shared" si="1738"/>
        <v>8.623656128761148E-3</v>
      </c>
      <c r="H1747" s="128">
        <f t="shared" si="1739"/>
        <v>31</v>
      </c>
      <c r="I1747" s="128">
        <f t="shared" si="1740"/>
        <v>31</v>
      </c>
      <c r="J1747" s="123">
        <f t="shared" si="1741"/>
        <v>1.0086236561287611</v>
      </c>
      <c r="K1747" s="123">
        <v>1</v>
      </c>
      <c r="L1747" s="123">
        <f t="shared" si="1742"/>
        <v>1.0086236500000001</v>
      </c>
      <c r="M1747" s="123">
        <f t="shared" si="1743"/>
        <v>348.07833302</v>
      </c>
      <c r="N1747" s="27">
        <f t="shared" si="1753"/>
        <v>57</v>
      </c>
      <c r="O1747" s="122">
        <f t="shared" si="1744"/>
        <v>0.01</v>
      </c>
      <c r="P1747" s="123">
        <f t="shared" si="1745"/>
        <v>3.48078333</v>
      </c>
      <c r="Q1747" s="122">
        <f t="shared" si="1752"/>
        <v>0.1956</v>
      </c>
      <c r="R1747" s="130">
        <f t="shared" si="1746"/>
        <v>1.0149987140000001</v>
      </c>
      <c r="S1747" s="123">
        <f t="shared" si="1747"/>
        <v>5.2207273599999997</v>
      </c>
      <c r="T1747" s="123">
        <f t="shared" si="1748"/>
        <v>8.7015106899999992</v>
      </c>
      <c r="U1747" s="131" t="str">
        <f t="shared" si="1750"/>
        <v>J=</v>
      </c>
      <c r="V1747" s="140">
        <f t="shared" si="1749"/>
        <v>45527</v>
      </c>
      <c r="W1747" s="177">
        <f>TRUNC(0.01*B1747,8)</f>
        <v>3.5329906000000002</v>
      </c>
      <c r="X1747" s="205"/>
      <c r="Y1747" s="4"/>
      <c r="AD1747" s="5"/>
      <c r="AI1747" s="10"/>
      <c r="AJ1747" s="10"/>
      <c r="AK1747" s="10"/>
      <c r="AL1747" s="10"/>
      <c r="AM1747" s="10"/>
      <c r="AN1747" s="10"/>
      <c r="AO1747" s="10"/>
      <c r="AP1747" s="10"/>
      <c r="AQ1747" s="10"/>
      <c r="AR1747" s="10"/>
      <c r="AS1747" s="10"/>
      <c r="AT1747" s="10"/>
      <c r="AU1747" s="10"/>
    </row>
    <row r="1748" spans="1:47" x14ac:dyDescent="0.2">
      <c r="A1748" s="125">
        <f t="shared" si="1751"/>
        <v>45712</v>
      </c>
      <c r="B1748" s="123">
        <f t="shared" si="1734"/>
        <v>344.88656541</v>
      </c>
      <c r="C1748" s="3">
        <f t="shared" si="1735"/>
        <v>344.59754968999999</v>
      </c>
      <c r="D1748" s="126">
        <f t="shared" si="1736"/>
        <v>1101.3889999999999</v>
      </c>
      <c r="E1748" s="175">
        <f>IF(DAY(A1747)=$A$7,VLOOKUP(A1747,[1]A!$A$15:$C$500,3),E1747)</f>
        <v>1110.8869999999999</v>
      </c>
      <c r="F1748" s="127">
        <f t="shared" si="1737"/>
        <v>45436</v>
      </c>
      <c r="G1748" s="122">
        <f t="shared" si="1738"/>
        <v>8.623656128761148E-3</v>
      </c>
      <c r="H1748" s="128">
        <f t="shared" si="1739"/>
        <v>1</v>
      </c>
      <c r="I1748" s="128">
        <f t="shared" si="1740"/>
        <v>28</v>
      </c>
      <c r="J1748" s="123">
        <f t="shared" si="1741"/>
        <v>1.0003067143417343</v>
      </c>
      <c r="K1748" s="123">
        <v>1</v>
      </c>
      <c r="L1748" s="123">
        <f t="shared" si="1742"/>
        <v>1.00030671</v>
      </c>
      <c r="M1748" s="123">
        <f t="shared" si="1743"/>
        <v>344.70324119999998</v>
      </c>
      <c r="N1748" s="27">
        <f t="shared" si="1753"/>
        <v>0</v>
      </c>
      <c r="O1748" s="122">
        <f t="shared" si="1744"/>
        <v>0</v>
      </c>
      <c r="P1748" s="123">
        <f t="shared" si="1745"/>
        <v>0</v>
      </c>
      <c r="Q1748" s="122">
        <f t="shared" si="1752"/>
        <v>0.1956</v>
      </c>
      <c r="R1748" s="130">
        <f t="shared" si="1746"/>
        <v>1.0005318320000001</v>
      </c>
      <c r="S1748" s="123">
        <f t="shared" si="1747"/>
        <v>0.18332420999999999</v>
      </c>
      <c r="T1748" s="123">
        <f t="shared" si="1748"/>
        <v>0</v>
      </c>
      <c r="U1748" s="131" t="str">
        <f t="shared" si="1750"/>
        <v>J=</v>
      </c>
      <c r="V1748" s="140">
        <f t="shared" si="1749"/>
        <v>45527</v>
      </c>
      <c r="W1748" s="4"/>
      <c r="X1748" s="4"/>
      <c r="Y1748" s="4"/>
      <c r="AD1748" s="5"/>
      <c r="AI1748" s="10"/>
      <c r="AJ1748" s="10"/>
      <c r="AK1748" s="10"/>
      <c r="AL1748" s="10"/>
      <c r="AM1748" s="10"/>
      <c r="AN1748" s="10"/>
      <c r="AO1748" s="10"/>
      <c r="AP1748" s="10"/>
      <c r="AQ1748" s="10"/>
      <c r="AR1748" s="10"/>
      <c r="AS1748" s="10"/>
      <c r="AT1748" s="10"/>
      <c r="AU1748" s="10"/>
    </row>
    <row r="1749" spans="1:47" x14ac:dyDescent="0.2">
      <c r="A1749" s="125">
        <f t="shared" si="1751"/>
        <v>45713</v>
      </c>
      <c r="B1749" s="123">
        <f t="shared" si="1734"/>
        <v>345.17582563000002</v>
      </c>
      <c r="C1749" s="3">
        <f t="shared" si="1735"/>
        <v>344.59754968999999</v>
      </c>
      <c r="D1749" s="126">
        <f t="shared" si="1736"/>
        <v>1101.3889999999999</v>
      </c>
      <c r="E1749" s="175">
        <f>IF(DAY(A1748)=$A$7,VLOOKUP(A1748,[1]A!$A$15:$C$500,3),E1748)</f>
        <v>1110.8869999999999</v>
      </c>
      <c r="F1749" s="127">
        <f t="shared" si="1737"/>
        <v>45436</v>
      </c>
      <c r="G1749" s="122">
        <f t="shared" si="1738"/>
        <v>8.623656128761148E-3</v>
      </c>
      <c r="H1749" s="128">
        <f t="shared" si="1739"/>
        <v>2</v>
      </c>
      <c r="I1749" s="128">
        <f t="shared" si="1740"/>
        <v>28</v>
      </c>
      <c r="J1749" s="123">
        <f t="shared" si="1741"/>
        <v>1.0006135227571562</v>
      </c>
      <c r="K1749" s="123">
        <v>1</v>
      </c>
      <c r="L1749" s="123">
        <f t="shared" si="1742"/>
        <v>1.0006135199999999</v>
      </c>
      <c r="M1749" s="123">
        <f t="shared" si="1743"/>
        <v>344.80896717000002</v>
      </c>
      <c r="N1749" s="27">
        <f t="shared" si="1753"/>
        <v>0</v>
      </c>
      <c r="O1749" s="122">
        <f t="shared" si="1744"/>
        <v>0</v>
      </c>
      <c r="P1749" s="123">
        <f t="shared" si="1745"/>
        <v>0</v>
      </c>
      <c r="Q1749" s="122">
        <f t="shared" si="1752"/>
        <v>0.1956</v>
      </c>
      <c r="R1749" s="130">
        <f t="shared" si="1746"/>
        <v>1.001063947</v>
      </c>
      <c r="S1749" s="123">
        <f t="shared" si="1747"/>
        <v>0.36685846</v>
      </c>
      <c r="T1749" s="123">
        <f t="shared" si="1748"/>
        <v>0</v>
      </c>
      <c r="U1749" s="131" t="str">
        <f t="shared" si="1750"/>
        <v>J=</v>
      </c>
      <c r="V1749" s="140">
        <f t="shared" si="1749"/>
        <v>45527</v>
      </c>
      <c r="W1749" s="4"/>
      <c r="X1749" s="4"/>
      <c r="Y1749" s="4"/>
      <c r="AD1749" s="5"/>
      <c r="AI1749" s="10"/>
      <c r="AJ1749" s="10"/>
      <c r="AK1749" s="10"/>
      <c r="AL1749" s="10"/>
      <c r="AM1749" s="10"/>
      <c r="AN1749" s="10"/>
      <c r="AO1749" s="10"/>
      <c r="AP1749" s="10"/>
      <c r="AQ1749" s="10"/>
      <c r="AR1749" s="10"/>
      <c r="AS1749" s="10"/>
      <c r="AT1749" s="10"/>
      <c r="AU1749" s="10"/>
    </row>
    <row r="1750" spans="1:47" x14ac:dyDescent="0.2">
      <c r="A1750" s="125">
        <f t="shared" si="1751"/>
        <v>45714</v>
      </c>
      <c r="B1750" s="123">
        <f t="shared" si="1734"/>
        <v>345.46532739999998</v>
      </c>
      <c r="C1750" s="3">
        <f t="shared" si="1735"/>
        <v>344.59754968999999</v>
      </c>
      <c r="D1750" s="126">
        <f t="shared" si="1736"/>
        <v>1101.3889999999999</v>
      </c>
      <c r="E1750" s="175">
        <f>IF(DAY(A1749)=$A$7,VLOOKUP(A1749,[1]A!$A$15:$C$500,3),E1749)</f>
        <v>1110.8869999999999</v>
      </c>
      <c r="F1750" s="127">
        <f t="shared" si="1737"/>
        <v>45436</v>
      </c>
      <c r="G1750" s="122">
        <f t="shared" si="1738"/>
        <v>8.623656128761148E-3</v>
      </c>
      <c r="H1750" s="128">
        <f t="shared" si="1739"/>
        <v>3</v>
      </c>
      <c r="I1750" s="128">
        <f t="shared" si="1740"/>
        <v>28</v>
      </c>
      <c r="J1750" s="123">
        <f t="shared" si="1741"/>
        <v>1.0009204252751194</v>
      </c>
      <c r="K1750" s="123">
        <v>1</v>
      </c>
      <c r="L1750" s="123">
        <f t="shared" si="1742"/>
        <v>1.0009204199999999</v>
      </c>
      <c r="M1750" s="123">
        <f t="shared" si="1743"/>
        <v>344.91472415999999</v>
      </c>
      <c r="N1750" s="27">
        <f t="shared" si="1753"/>
        <v>0</v>
      </c>
      <c r="O1750" s="122">
        <f t="shared" si="1744"/>
        <v>0</v>
      </c>
      <c r="P1750" s="123">
        <f t="shared" si="1745"/>
        <v>0</v>
      </c>
      <c r="Q1750" s="122">
        <f t="shared" si="1752"/>
        <v>0.1956</v>
      </c>
      <c r="R1750" s="130">
        <f t="shared" si="1746"/>
        <v>1.0015963459999999</v>
      </c>
      <c r="S1750" s="123">
        <f t="shared" si="1747"/>
        <v>0.55060324000000005</v>
      </c>
      <c r="T1750" s="123">
        <f t="shared" si="1748"/>
        <v>0</v>
      </c>
      <c r="U1750" s="131" t="str">
        <f t="shared" si="1750"/>
        <v>J=</v>
      </c>
      <c r="V1750" s="140">
        <f t="shared" si="1749"/>
        <v>45527</v>
      </c>
      <c r="W1750" s="4"/>
      <c r="X1750" s="4"/>
      <c r="Y1750" s="4"/>
      <c r="AD1750" s="5"/>
      <c r="AI1750" s="10"/>
      <c r="AJ1750" s="10"/>
      <c r="AK1750" s="10"/>
      <c r="AL1750" s="10"/>
      <c r="AM1750" s="10"/>
      <c r="AN1750" s="10"/>
      <c r="AO1750" s="10"/>
      <c r="AP1750" s="10"/>
      <c r="AQ1750" s="10"/>
      <c r="AR1750" s="10"/>
      <c r="AS1750" s="10"/>
      <c r="AT1750" s="10"/>
      <c r="AU1750" s="10"/>
    </row>
    <row r="1751" spans="1:47" x14ac:dyDescent="0.2">
      <c r="A1751" s="125">
        <f t="shared" si="1751"/>
        <v>45715</v>
      </c>
      <c r="B1751" s="123">
        <f t="shared" si="1734"/>
        <v>345.7550736</v>
      </c>
      <c r="C1751" s="3">
        <f t="shared" si="1735"/>
        <v>344.59754968999999</v>
      </c>
      <c r="D1751" s="126">
        <f t="shared" si="1736"/>
        <v>1101.3889999999999</v>
      </c>
      <c r="E1751" s="175">
        <f>IF(DAY(A1750)=$A$7,VLOOKUP(A1750,[1]A!$A$15:$C$500,3),E1750)</f>
        <v>1110.8869999999999</v>
      </c>
      <c r="F1751" s="127">
        <f t="shared" si="1737"/>
        <v>45436</v>
      </c>
      <c r="G1751" s="122">
        <f t="shared" si="1738"/>
        <v>8.623656128761148E-3</v>
      </c>
      <c r="H1751" s="128">
        <f t="shared" si="1739"/>
        <v>4</v>
      </c>
      <c r="I1751" s="128">
        <f t="shared" si="1740"/>
        <v>28</v>
      </c>
      <c r="J1751" s="123">
        <f t="shared" si="1741"/>
        <v>1.0012274219244861</v>
      </c>
      <c r="K1751" s="123">
        <v>1</v>
      </c>
      <c r="L1751" s="123">
        <f t="shared" si="1742"/>
        <v>1.00122742</v>
      </c>
      <c r="M1751" s="123">
        <f t="shared" si="1743"/>
        <v>345.02051561000002</v>
      </c>
      <c r="N1751" s="27">
        <f t="shared" si="1753"/>
        <v>0</v>
      </c>
      <c r="O1751" s="122">
        <f t="shared" si="1744"/>
        <v>0</v>
      </c>
      <c r="P1751" s="123">
        <f t="shared" si="1745"/>
        <v>0</v>
      </c>
      <c r="Q1751" s="122">
        <f t="shared" si="1752"/>
        <v>0.1956</v>
      </c>
      <c r="R1751" s="130">
        <f t="shared" si="1746"/>
        <v>1.0021290270000001</v>
      </c>
      <c r="S1751" s="123">
        <f t="shared" si="1747"/>
        <v>0.73455798999999999</v>
      </c>
      <c r="T1751" s="123">
        <f t="shared" si="1748"/>
        <v>0</v>
      </c>
      <c r="U1751" s="131" t="str">
        <f t="shared" si="1750"/>
        <v>J=</v>
      </c>
      <c r="V1751" s="140">
        <f t="shared" si="1749"/>
        <v>45527</v>
      </c>
      <c r="W1751" s="4"/>
      <c r="X1751" s="4"/>
      <c r="Y1751" s="4"/>
      <c r="AD1751" s="5"/>
      <c r="AI1751" s="10"/>
      <c r="AJ1751" s="10"/>
      <c r="AK1751" s="10"/>
      <c r="AL1751" s="10"/>
      <c r="AM1751" s="10"/>
      <c r="AN1751" s="10"/>
      <c r="AO1751" s="10"/>
      <c r="AP1751" s="10"/>
      <c r="AQ1751" s="10"/>
      <c r="AR1751" s="10"/>
      <c r="AS1751" s="10"/>
      <c r="AT1751" s="10"/>
      <c r="AU1751" s="10"/>
    </row>
    <row r="1752" spans="1:47" x14ac:dyDescent="0.2">
      <c r="A1752" s="125">
        <f t="shared" si="1751"/>
        <v>45716</v>
      </c>
      <c r="B1752" s="123">
        <f t="shared" si="1734"/>
        <v>346.04506126999996</v>
      </c>
      <c r="C1752" s="3">
        <f t="shared" si="1735"/>
        <v>344.59754968999999</v>
      </c>
      <c r="D1752" s="126">
        <f t="shared" si="1736"/>
        <v>1101.3889999999999</v>
      </c>
      <c r="E1752" s="175">
        <f>IF(DAY(A1751)=$A$7,VLOOKUP(A1751,[1]A!$A$15:$C$500,3),E1751)</f>
        <v>1110.8869999999999</v>
      </c>
      <c r="F1752" s="127">
        <f t="shared" si="1737"/>
        <v>45436</v>
      </c>
      <c r="G1752" s="122">
        <f t="shared" si="1738"/>
        <v>8.623656128761148E-3</v>
      </c>
      <c r="H1752" s="128">
        <f t="shared" si="1739"/>
        <v>5</v>
      </c>
      <c r="I1752" s="128">
        <f t="shared" si="1740"/>
        <v>28</v>
      </c>
      <c r="J1752" s="123">
        <f t="shared" si="1741"/>
        <v>1.0015345127341282</v>
      </c>
      <c r="K1752" s="123">
        <v>1</v>
      </c>
      <c r="L1752" s="123">
        <f t="shared" si="1742"/>
        <v>1.0015345099999999</v>
      </c>
      <c r="M1752" s="123">
        <f t="shared" si="1743"/>
        <v>345.12633806999997</v>
      </c>
      <c r="N1752" s="27">
        <f t="shared" si="1753"/>
        <v>0</v>
      </c>
      <c r="O1752" s="122">
        <f t="shared" si="1744"/>
        <v>0</v>
      </c>
      <c r="P1752" s="123">
        <f t="shared" si="1745"/>
        <v>0</v>
      </c>
      <c r="Q1752" s="122">
        <f t="shared" si="1752"/>
        <v>0.1956</v>
      </c>
      <c r="R1752" s="130">
        <f t="shared" si="1746"/>
        <v>1.0026619910000001</v>
      </c>
      <c r="S1752" s="123">
        <f t="shared" si="1747"/>
        <v>0.91872319999999996</v>
      </c>
      <c r="T1752" s="123">
        <f t="shared" si="1748"/>
        <v>0</v>
      </c>
      <c r="U1752" s="131" t="str">
        <f t="shared" si="1750"/>
        <v>J=</v>
      </c>
      <c r="V1752" s="140">
        <f t="shared" si="1749"/>
        <v>45527</v>
      </c>
      <c r="W1752" s="4"/>
      <c r="X1752" s="4"/>
      <c r="Y1752" s="4"/>
      <c r="AD1752" s="5"/>
      <c r="AI1752" s="10"/>
      <c r="AJ1752" s="10"/>
      <c r="AK1752" s="10"/>
      <c r="AL1752" s="10"/>
      <c r="AM1752" s="10"/>
      <c r="AN1752" s="10"/>
      <c r="AO1752" s="10"/>
      <c r="AP1752" s="10"/>
      <c r="AQ1752" s="10"/>
      <c r="AR1752" s="10"/>
      <c r="AS1752" s="10"/>
      <c r="AT1752" s="10"/>
      <c r="AU1752" s="10"/>
    </row>
    <row r="1753" spans="1:47" x14ac:dyDescent="0.2">
      <c r="A1753" s="125">
        <f t="shared" si="1751"/>
        <v>45717</v>
      </c>
      <c r="B1753" s="123">
        <f t="shared" si="1734"/>
        <v>346.33529090999997</v>
      </c>
      <c r="C1753" s="3">
        <f t="shared" si="1735"/>
        <v>344.59754968999999</v>
      </c>
      <c r="D1753" s="126">
        <f t="shared" si="1736"/>
        <v>1101.3889999999999</v>
      </c>
      <c r="E1753" s="175">
        <f>IF(DAY(A1752)=$A$7,VLOOKUP(A1752,[1]A!$A$15:$C$500,3),E1752)</f>
        <v>1110.8869999999999</v>
      </c>
      <c r="F1753" s="127">
        <f t="shared" si="1737"/>
        <v>45436</v>
      </c>
      <c r="G1753" s="122">
        <f t="shared" si="1738"/>
        <v>8.623656128761148E-3</v>
      </c>
      <c r="H1753" s="128">
        <f t="shared" si="1739"/>
        <v>6</v>
      </c>
      <c r="I1753" s="128">
        <f t="shared" si="1740"/>
        <v>28</v>
      </c>
      <c r="J1753" s="123">
        <f t="shared" si="1741"/>
        <v>1.0018416977329259</v>
      </c>
      <c r="K1753" s="123">
        <v>1</v>
      </c>
      <c r="L1753" s="123">
        <f t="shared" si="1742"/>
        <v>1.00184169</v>
      </c>
      <c r="M1753" s="123">
        <f t="shared" si="1743"/>
        <v>345.23219154999998</v>
      </c>
      <c r="N1753" s="27">
        <f t="shared" si="1753"/>
        <v>0</v>
      </c>
      <c r="O1753" s="122">
        <f t="shared" si="1744"/>
        <v>0</v>
      </c>
      <c r="P1753" s="123">
        <f t="shared" si="1745"/>
        <v>0</v>
      </c>
      <c r="Q1753" s="122">
        <f t="shared" si="1752"/>
        <v>0.1956</v>
      </c>
      <c r="R1753" s="130">
        <f t="shared" si="1746"/>
        <v>1.0031952390000001</v>
      </c>
      <c r="S1753" s="123">
        <f t="shared" si="1747"/>
        <v>1.1030993600000001</v>
      </c>
      <c r="T1753" s="123">
        <f t="shared" si="1748"/>
        <v>0</v>
      </c>
      <c r="U1753" s="131" t="str">
        <f t="shared" si="1750"/>
        <v>J=</v>
      </c>
      <c r="V1753" s="140">
        <f t="shared" si="1749"/>
        <v>45527</v>
      </c>
      <c r="W1753" s="4"/>
      <c r="X1753" s="4"/>
      <c r="Y1753" s="4"/>
      <c r="AD1753" s="5"/>
      <c r="AI1753" s="10"/>
      <c r="AJ1753" s="10"/>
      <c r="AK1753" s="10"/>
      <c r="AL1753" s="10"/>
      <c r="AM1753" s="10"/>
      <c r="AN1753" s="10"/>
      <c r="AO1753" s="10"/>
      <c r="AP1753" s="10"/>
      <c r="AQ1753" s="10"/>
      <c r="AR1753" s="10"/>
      <c r="AS1753" s="10"/>
      <c r="AT1753" s="10"/>
      <c r="AU1753" s="10"/>
    </row>
    <row r="1754" spans="1:47" x14ac:dyDescent="0.2">
      <c r="A1754" s="125">
        <f t="shared" si="1751"/>
        <v>45718</v>
      </c>
      <c r="B1754" s="123">
        <f t="shared" si="1734"/>
        <v>346.62576608999996</v>
      </c>
      <c r="C1754" s="3">
        <f t="shared" si="1735"/>
        <v>344.59754968999999</v>
      </c>
      <c r="D1754" s="126">
        <f t="shared" si="1736"/>
        <v>1101.3889999999999</v>
      </c>
      <c r="E1754" s="175">
        <f>IF(DAY(A1753)=$A$7,VLOOKUP(A1753,[1]A!$A$15:$C$500,3),E1753)</f>
        <v>1110.8869999999999</v>
      </c>
      <c r="F1754" s="127">
        <f t="shared" si="1737"/>
        <v>45436</v>
      </c>
      <c r="G1754" s="122">
        <f t="shared" si="1738"/>
        <v>8.623656128761148E-3</v>
      </c>
      <c r="H1754" s="128">
        <f t="shared" si="1739"/>
        <v>7</v>
      </c>
      <c r="I1754" s="128">
        <f t="shared" si="1740"/>
        <v>28</v>
      </c>
      <c r="J1754" s="123">
        <f t="shared" si="1741"/>
        <v>1.002148976949768</v>
      </c>
      <c r="K1754" s="123">
        <v>1</v>
      </c>
      <c r="L1754" s="123">
        <f t="shared" si="1742"/>
        <v>1.0021489699999999</v>
      </c>
      <c r="M1754" s="123">
        <f t="shared" si="1743"/>
        <v>345.33807947999998</v>
      </c>
      <c r="N1754" s="27">
        <f t="shared" si="1753"/>
        <v>0</v>
      </c>
      <c r="O1754" s="122">
        <f t="shared" si="1744"/>
        <v>0</v>
      </c>
      <c r="P1754" s="123">
        <f t="shared" si="1745"/>
        <v>0</v>
      </c>
      <c r="Q1754" s="122">
        <f t="shared" si="1752"/>
        <v>0.1956</v>
      </c>
      <c r="R1754" s="130">
        <f t="shared" si="1746"/>
        <v>1.003728771</v>
      </c>
      <c r="S1754" s="123">
        <f t="shared" si="1747"/>
        <v>1.28768661</v>
      </c>
      <c r="T1754" s="123">
        <f t="shared" si="1748"/>
        <v>0</v>
      </c>
      <c r="U1754" s="131" t="str">
        <f t="shared" si="1750"/>
        <v>J=</v>
      </c>
      <c r="V1754" s="140">
        <f t="shared" si="1749"/>
        <v>45527</v>
      </c>
      <c r="W1754" s="4"/>
      <c r="X1754" s="4"/>
      <c r="Y1754" s="4"/>
      <c r="AD1754" s="5"/>
      <c r="AI1754" s="10"/>
      <c r="AJ1754" s="10"/>
      <c r="AK1754" s="10"/>
      <c r="AL1754" s="10"/>
      <c r="AM1754" s="10"/>
      <c r="AN1754" s="10"/>
      <c r="AO1754" s="10"/>
      <c r="AP1754" s="10"/>
      <c r="AQ1754" s="10"/>
      <c r="AR1754" s="10"/>
      <c r="AS1754" s="10"/>
      <c r="AT1754" s="10"/>
      <c r="AU1754" s="10"/>
    </row>
    <row r="1755" spans="1:47" x14ac:dyDescent="0.2">
      <c r="A1755" s="125">
        <f t="shared" si="1751"/>
        <v>45719</v>
      </c>
      <c r="B1755" s="123">
        <f t="shared" si="1734"/>
        <v>346.91648698999995</v>
      </c>
      <c r="C1755" s="3">
        <f t="shared" si="1735"/>
        <v>344.59754968999999</v>
      </c>
      <c r="D1755" s="126">
        <f t="shared" si="1736"/>
        <v>1101.3889999999999</v>
      </c>
      <c r="E1755" s="175">
        <f>IF(DAY(A1754)=$A$7,VLOOKUP(A1754,[1]A!$A$15:$C$500,3),E1754)</f>
        <v>1110.8869999999999</v>
      </c>
      <c r="F1755" s="127">
        <f t="shared" si="1737"/>
        <v>45436</v>
      </c>
      <c r="G1755" s="122">
        <f t="shared" si="1738"/>
        <v>8.623656128761148E-3</v>
      </c>
      <c r="H1755" s="128">
        <f t="shared" si="1739"/>
        <v>8</v>
      </c>
      <c r="I1755" s="128">
        <f t="shared" si="1740"/>
        <v>28</v>
      </c>
      <c r="J1755" s="123">
        <f t="shared" si="1741"/>
        <v>1.0024563504135531</v>
      </c>
      <c r="K1755" s="123">
        <v>1</v>
      </c>
      <c r="L1755" s="123">
        <f t="shared" si="1742"/>
        <v>1.0024563500000001</v>
      </c>
      <c r="M1755" s="123">
        <f t="shared" si="1743"/>
        <v>345.44400187999997</v>
      </c>
      <c r="N1755" s="27">
        <f t="shared" si="1753"/>
        <v>0</v>
      </c>
      <c r="O1755" s="122">
        <f t="shared" si="1744"/>
        <v>0</v>
      </c>
      <c r="P1755" s="123">
        <f t="shared" si="1745"/>
        <v>0</v>
      </c>
      <c r="Q1755" s="122">
        <f t="shared" si="1752"/>
        <v>0.1956</v>
      </c>
      <c r="R1755" s="130">
        <f t="shared" si="1746"/>
        <v>1.0042625869999999</v>
      </c>
      <c r="S1755" s="123">
        <f t="shared" si="1747"/>
        <v>1.47248511</v>
      </c>
      <c r="T1755" s="123">
        <f t="shared" si="1748"/>
        <v>0</v>
      </c>
      <c r="U1755" s="131" t="str">
        <f t="shared" si="1750"/>
        <v>J=</v>
      </c>
      <c r="V1755" s="140">
        <f t="shared" si="1749"/>
        <v>45527</v>
      </c>
      <c r="W1755" s="4"/>
      <c r="X1755" s="4"/>
      <c r="Y1755" s="4"/>
      <c r="AD1755" s="5"/>
      <c r="AI1755" s="10"/>
      <c r="AJ1755" s="10"/>
      <c r="AK1755" s="10"/>
      <c r="AL1755" s="10"/>
      <c r="AM1755" s="10"/>
      <c r="AN1755" s="10"/>
      <c r="AO1755" s="10"/>
      <c r="AP1755" s="10"/>
      <c r="AQ1755" s="10"/>
      <c r="AR1755" s="10"/>
      <c r="AS1755" s="10"/>
      <c r="AT1755" s="10"/>
      <c r="AU1755" s="10"/>
    </row>
    <row r="1756" spans="1:47" x14ac:dyDescent="0.2">
      <c r="A1756" s="125">
        <f t="shared" si="1751"/>
        <v>45720</v>
      </c>
      <c r="B1756" s="123">
        <f t="shared" si="1734"/>
        <v>347.20744645000002</v>
      </c>
      <c r="C1756" s="3">
        <f t="shared" si="1735"/>
        <v>344.59754968999999</v>
      </c>
      <c r="D1756" s="126">
        <f t="shared" si="1736"/>
        <v>1101.3889999999999</v>
      </c>
      <c r="E1756" s="175">
        <f>IF(DAY(A1755)=$A$7,VLOOKUP(A1755,[1]A!$A$15:$C$500,3),E1755)</f>
        <v>1110.8869999999999</v>
      </c>
      <c r="F1756" s="127">
        <f t="shared" si="1737"/>
        <v>45436</v>
      </c>
      <c r="G1756" s="122">
        <f t="shared" si="1738"/>
        <v>8.623656128761148E-3</v>
      </c>
      <c r="H1756" s="128">
        <f t="shared" si="1739"/>
        <v>9</v>
      </c>
      <c r="I1756" s="128">
        <f t="shared" si="1740"/>
        <v>28</v>
      </c>
      <c r="J1756" s="123">
        <f t="shared" si="1741"/>
        <v>1.0027638181531877</v>
      </c>
      <c r="K1756" s="123">
        <v>1</v>
      </c>
      <c r="L1756" s="123">
        <f t="shared" si="1742"/>
        <v>1.00276381</v>
      </c>
      <c r="M1756" s="123">
        <f t="shared" si="1743"/>
        <v>345.54995184000001</v>
      </c>
      <c r="N1756" s="27">
        <f t="shared" si="1753"/>
        <v>0</v>
      </c>
      <c r="O1756" s="122">
        <f t="shared" si="1744"/>
        <v>0</v>
      </c>
      <c r="P1756" s="123">
        <f t="shared" si="1745"/>
        <v>0</v>
      </c>
      <c r="Q1756" s="122">
        <f t="shared" si="1752"/>
        <v>0.1956</v>
      </c>
      <c r="R1756" s="130">
        <f t="shared" si="1746"/>
        <v>1.0047966859999999</v>
      </c>
      <c r="S1756" s="123">
        <f t="shared" si="1747"/>
        <v>1.6574946100000001</v>
      </c>
      <c r="T1756" s="123">
        <f t="shared" si="1748"/>
        <v>0</v>
      </c>
      <c r="U1756" s="131" t="str">
        <f t="shared" si="1750"/>
        <v>J=</v>
      </c>
      <c r="V1756" s="140">
        <f t="shared" si="1749"/>
        <v>45527</v>
      </c>
      <c r="W1756" s="4"/>
      <c r="X1756" s="4"/>
      <c r="Y1756" s="4"/>
      <c r="AD1756" s="5"/>
      <c r="AI1756" s="10"/>
      <c r="AJ1756" s="10"/>
      <c r="AK1756" s="10"/>
      <c r="AL1756" s="10"/>
      <c r="AM1756" s="10"/>
      <c r="AN1756" s="10"/>
      <c r="AO1756" s="10"/>
      <c r="AP1756" s="10"/>
      <c r="AQ1756" s="10"/>
      <c r="AR1756" s="10"/>
      <c r="AS1756" s="10"/>
      <c r="AT1756" s="10"/>
      <c r="AU1756" s="10"/>
    </row>
    <row r="1757" spans="1:47" x14ac:dyDescent="0.2">
      <c r="A1757" s="125">
        <f t="shared" si="1751"/>
        <v>45721</v>
      </c>
      <c r="B1757" s="123">
        <f t="shared" si="1734"/>
        <v>347.49865536999999</v>
      </c>
      <c r="C1757" s="3">
        <f t="shared" si="1735"/>
        <v>344.59754968999999</v>
      </c>
      <c r="D1757" s="126">
        <f t="shared" si="1736"/>
        <v>1101.3889999999999</v>
      </c>
      <c r="E1757" s="175">
        <f>IF(DAY(A1756)=$A$7,VLOOKUP(A1756,[1]A!$A$15:$C$500,3),E1756)</f>
        <v>1110.8869999999999</v>
      </c>
      <c r="F1757" s="127">
        <f t="shared" si="1737"/>
        <v>45436</v>
      </c>
      <c r="G1757" s="122">
        <f t="shared" si="1738"/>
        <v>8.623656128761148E-3</v>
      </c>
      <c r="H1757" s="128">
        <f t="shared" si="1739"/>
        <v>10</v>
      </c>
      <c r="I1757" s="128">
        <f t="shared" si="1740"/>
        <v>28</v>
      </c>
      <c r="J1757" s="123">
        <f t="shared" si="1741"/>
        <v>1.0030713801975877</v>
      </c>
      <c r="K1757" s="123">
        <v>1</v>
      </c>
      <c r="L1757" s="123">
        <f t="shared" si="1742"/>
        <v>1.00307138</v>
      </c>
      <c r="M1757" s="123">
        <f t="shared" si="1743"/>
        <v>345.65593970999998</v>
      </c>
      <c r="N1757" s="27">
        <f t="shared" si="1753"/>
        <v>0</v>
      </c>
      <c r="O1757" s="122">
        <f t="shared" si="1744"/>
        <v>0</v>
      </c>
      <c r="P1757" s="123">
        <f t="shared" si="1745"/>
        <v>0</v>
      </c>
      <c r="Q1757" s="122">
        <f t="shared" si="1752"/>
        <v>0.1956</v>
      </c>
      <c r="R1757" s="130">
        <f t="shared" si="1746"/>
        <v>1.0053310689999999</v>
      </c>
      <c r="S1757" s="123">
        <f t="shared" si="1747"/>
        <v>1.8427156600000001</v>
      </c>
      <c r="T1757" s="123">
        <f t="shared" si="1748"/>
        <v>0</v>
      </c>
      <c r="U1757" s="131" t="str">
        <f t="shared" si="1750"/>
        <v>J=</v>
      </c>
      <c r="V1757" s="140">
        <f t="shared" si="1749"/>
        <v>45527</v>
      </c>
      <c r="W1757" s="4"/>
      <c r="X1757" s="4"/>
      <c r="Y1757" s="4"/>
      <c r="AD1757" s="5"/>
      <c r="AI1757" s="10"/>
      <c r="AJ1757" s="10"/>
      <c r="AK1757" s="10"/>
      <c r="AL1757" s="10"/>
      <c r="AM1757" s="10"/>
      <c r="AN1757" s="10"/>
      <c r="AO1757" s="10"/>
      <c r="AP1757" s="10"/>
      <c r="AQ1757" s="10"/>
      <c r="AR1757" s="10"/>
      <c r="AS1757" s="10"/>
      <c r="AT1757" s="10"/>
      <c r="AU1757" s="10"/>
    </row>
    <row r="1758" spans="1:47" x14ac:dyDescent="0.2">
      <c r="A1758" s="125">
        <f t="shared" si="1751"/>
        <v>45722</v>
      </c>
      <c r="B1758" s="123">
        <f t="shared" si="1734"/>
        <v>347.79010383000002</v>
      </c>
      <c r="C1758" s="3">
        <f t="shared" si="1735"/>
        <v>344.59754968999999</v>
      </c>
      <c r="D1758" s="126">
        <f t="shared" si="1736"/>
        <v>1101.3889999999999</v>
      </c>
      <c r="E1758" s="175">
        <f>IF(DAY(A1757)=$A$7,VLOOKUP(A1757,[1]A!$A$15:$C$500,3),E1757)</f>
        <v>1110.8869999999999</v>
      </c>
      <c r="F1758" s="127">
        <f t="shared" si="1737"/>
        <v>45436</v>
      </c>
      <c r="G1758" s="122">
        <f t="shared" si="1738"/>
        <v>8.623656128761148E-3</v>
      </c>
      <c r="H1758" s="128">
        <f t="shared" si="1739"/>
        <v>11</v>
      </c>
      <c r="I1758" s="128">
        <f t="shared" si="1740"/>
        <v>28</v>
      </c>
      <c r="J1758" s="123">
        <f t="shared" si="1741"/>
        <v>1.0033790365756776</v>
      </c>
      <c r="K1758" s="123">
        <v>1</v>
      </c>
      <c r="L1758" s="123">
        <f t="shared" si="1742"/>
        <v>1.0033790300000001</v>
      </c>
      <c r="M1758" s="123">
        <f t="shared" si="1743"/>
        <v>345.76195514</v>
      </c>
      <c r="N1758" s="27">
        <f t="shared" si="1753"/>
        <v>0</v>
      </c>
      <c r="O1758" s="122">
        <f t="shared" si="1744"/>
        <v>0</v>
      </c>
      <c r="P1758" s="123">
        <f t="shared" si="1745"/>
        <v>0</v>
      </c>
      <c r="Q1758" s="122">
        <f t="shared" si="1752"/>
        <v>0.1956</v>
      </c>
      <c r="R1758" s="130">
        <f t="shared" si="1746"/>
        <v>1.0058657369999999</v>
      </c>
      <c r="S1758" s="123">
        <f t="shared" si="1747"/>
        <v>2.0281486900000001</v>
      </c>
      <c r="T1758" s="123">
        <f t="shared" si="1748"/>
        <v>0</v>
      </c>
      <c r="U1758" s="131" t="str">
        <f t="shared" si="1750"/>
        <v>J=</v>
      </c>
      <c r="V1758" s="140">
        <f t="shared" si="1749"/>
        <v>45527</v>
      </c>
      <c r="W1758" s="4"/>
      <c r="X1758" s="4"/>
      <c r="Y1758" s="4"/>
      <c r="AD1758" s="5"/>
      <c r="AI1758" s="10"/>
      <c r="AJ1758" s="10"/>
      <c r="AK1758" s="10"/>
      <c r="AL1758" s="10"/>
      <c r="AM1758" s="10"/>
      <c r="AN1758" s="10"/>
      <c r="AO1758" s="10"/>
      <c r="AP1758" s="10"/>
      <c r="AQ1758" s="10"/>
      <c r="AR1758" s="10"/>
      <c r="AS1758" s="10"/>
      <c r="AT1758" s="10"/>
      <c r="AU1758" s="10"/>
    </row>
    <row r="1759" spans="1:47" x14ac:dyDescent="0.2">
      <c r="A1759" s="125">
        <f t="shared" si="1751"/>
        <v>45723</v>
      </c>
      <c r="B1759" s="123">
        <f t="shared" ref="B1759:B1822" si="1754">(M1759+S1759)</f>
        <v>348.08179856999999</v>
      </c>
      <c r="C1759" s="3">
        <f t="shared" ref="C1759:C1822" si="1755">IF(N1758&gt;0,M1758-P1758,C1758)</f>
        <v>344.59754968999999</v>
      </c>
      <c r="D1759" s="126">
        <f t="shared" ref="D1759:D1822" si="1756">IF(E1759=E1758,D1758,E1758)</f>
        <v>1101.3889999999999</v>
      </c>
      <c r="E1759" s="175">
        <f>IF(DAY(A1758)=$A$7,VLOOKUP(A1758,[1]A!$A$15:$C$500,3),E1758)</f>
        <v>1110.8869999999999</v>
      </c>
      <c r="F1759" s="127">
        <f t="shared" ref="F1759:F1822" si="1757">IF(D1759=D1758,F1758,EDATE(A1759,-1))</f>
        <v>45436</v>
      </c>
      <c r="G1759" s="122">
        <f t="shared" ref="G1759:G1822" si="1758">(E1759/D1759)-1</f>
        <v>8.623656128761148E-3</v>
      </c>
      <c r="H1759" s="128">
        <f t="shared" ref="H1759:H1822" si="1759">IF(DAY(A1759)=A$7+1,1,H1758+1)</f>
        <v>12</v>
      </c>
      <c r="I1759" s="128">
        <f t="shared" ref="I1759:I1822" si="1760">IF(DAY(A1759)=A$7+1,DAY(EOMONTH(A1759,0)),I1758)</f>
        <v>28</v>
      </c>
      <c r="J1759" s="123">
        <f t="shared" ref="J1759:J1822" si="1761">IF(E1759&gt;D1759,((E1759/D1759)^(H1759/I1759)),1)</f>
        <v>1.003686787316391</v>
      </c>
      <c r="K1759" s="123">
        <v>1</v>
      </c>
      <c r="L1759" s="123">
        <f t="shared" ref="L1759:L1822" si="1762">TRUNC(J1759*K1759,8)</f>
        <v>1.00368678</v>
      </c>
      <c r="M1759" s="123">
        <f t="shared" ref="M1759:M1822" si="1763">TRUNC(C1759*L1759,8)</f>
        <v>345.86800504000001</v>
      </c>
      <c r="N1759" s="27">
        <f t="shared" si="1753"/>
        <v>0</v>
      </c>
      <c r="O1759" s="122">
        <f t="shared" ref="O1759:O1822" si="1764">IF(N1759&gt;0,VLOOKUP(N1759,$X$10:$AD$121,7),0)</f>
        <v>0</v>
      </c>
      <c r="P1759" s="123">
        <f t="shared" ref="P1759:P1822" si="1765">IF(O1759&gt;0,TRUNC(O1759*M1759,8),0)</f>
        <v>0</v>
      </c>
      <c r="Q1759" s="122">
        <f t="shared" si="1752"/>
        <v>0.1956</v>
      </c>
      <c r="R1759" s="130">
        <f t="shared" ref="R1759:R1822" si="1766">ROUND((1+Q1759)^(1/12)^(H1759/I1759),9)</f>
        <v>1.0064006889999999</v>
      </c>
      <c r="S1759" s="123">
        <f t="shared" ref="S1759:S1822" si="1767">TRUNC(M1759*(R1759-1),8)</f>
        <v>2.2137935299999998</v>
      </c>
      <c r="T1759" s="123">
        <f t="shared" ref="T1759:T1822" si="1768">IF(N1759&gt;0,P1759+S1759,0)</f>
        <v>0</v>
      </c>
      <c r="U1759" s="131" t="str">
        <f t="shared" si="1750"/>
        <v>J=</v>
      </c>
      <c r="V1759" s="140">
        <f t="shared" ref="V1759:V1822" si="1769">VLOOKUP(A1758,$Y$10:$AG$60,9)</f>
        <v>45527</v>
      </c>
      <c r="W1759" s="4"/>
      <c r="X1759" s="4"/>
      <c r="Y1759" s="4"/>
      <c r="AD1759" s="5"/>
      <c r="AI1759" s="10"/>
      <c r="AJ1759" s="10"/>
      <c r="AK1759" s="10"/>
      <c r="AL1759" s="10"/>
      <c r="AM1759" s="10"/>
      <c r="AN1759" s="10"/>
      <c r="AO1759" s="10"/>
      <c r="AP1759" s="10"/>
      <c r="AQ1759" s="10"/>
      <c r="AR1759" s="10"/>
      <c r="AS1759" s="10"/>
      <c r="AT1759" s="10"/>
      <c r="AU1759" s="10"/>
    </row>
    <row r="1760" spans="1:47" x14ac:dyDescent="0.2">
      <c r="A1760" s="125">
        <f t="shared" si="1751"/>
        <v>45724</v>
      </c>
      <c r="B1760" s="123">
        <f t="shared" si="1754"/>
        <v>348.37373972</v>
      </c>
      <c r="C1760" s="3">
        <f t="shared" si="1755"/>
        <v>344.59754968999999</v>
      </c>
      <c r="D1760" s="126">
        <f t="shared" si="1756"/>
        <v>1101.3889999999999</v>
      </c>
      <c r="E1760" s="175">
        <f>IF(DAY(A1759)=$A$7,VLOOKUP(A1759,[1]A!$A$15:$C$500,3),E1759)</f>
        <v>1110.8869999999999</v>
      </c>
      <c r="F1760" s="127">
        <f t="shared" si="1757"/>
        <v>45436</v>
      </c>
      <c r="G1760" s="122">
        <f t="shared" si="1758"/>
        <v>8.623656128761148E-3</v>
      </c>
      <c r="H1760" s="128">
        <f t="shared" si="1759"/>
        <v>13</v>
      </c>
      <c r="I1760" s="128">
        <f t="shared" si="1760"/>
        <v>28</v>
      </c>
      <c r="J1760" s="123">
        <f t="shared" si="1761"/>
        <v>1.0039946324486704</v>
      </c>
      <c r="K1760" s="123">
        <v>1</v>
      </c>
      <c r="L1760" s="123">
        <f t="shared" si="1762"/>
        <v>1.00399463</v>
      </c>
      <c r="M1760" s="123">
        <f t="shared" si="1763"/>
        <v>345.97408939000002</v>
      </c>
      <c r="N1760" s="27">
        <f t="shared" si="1753"/>
        <v>0</v>
      </c>
      <c r="O1760" s="122">
        <f t="shared" si="1764"/>
        <v>0</v>
      </c>
      <c r="P1760" s="123">
        <f t="shared" si="1765"/>
        <v>0</v>
      </c>
      <c r="Q1760" s="122">
        <f t="shared" si="1752"/>
        <v>0.1956</v>
      </c>
      <c r="R1760" s="130">
        <f t="shared" si="1766"/>
        <v>1.0069359250000001</v>
      </c>
      <c r="S1760" s="123">
        <f t="shared" si="1767"/>
        <v>2.3996503300000001</v>
      </c>
      <c r="T1760" s="123">
        <f t="shared" si="1768"/>
        <v>0</v>
      </c>
      <c r="U1760" s="131" t="str">
        <f t="shared" si="1750"/>
        <v>J=</v>
      </c>
      <c r="V1760" s="140">
        <f t="shared" si="1769"/>
        <v>45527</v>
      </c>
      <c r="W1760" s="4"/>
      <c r="X1760" s="4"/>
      <c r="Y1760" s="4"/>
      <c r="AD1760" s="5"/>
      <c r="AI1760" s="10"/>
      <c r="AJ1760" s="10"/>
      <c r="AK1760" s="10"/>
      <c r="AL1760" s="10"/>
      <c r="AM1760" s="10"/>
      <c r="AN1760" s="10"/>
      <c r="AO1760" s="10"/>
      <c r="AP1760" s="10"/>
      <c r="AQ1760" s="10"/>
      <c r="AR1760" s="10"/>
      <c r="AS1760" s="10"/>
      <c r="AT1760" s="10"/>
      <c r="AU1760" s="10"/>
    </row>
    <row r="1761" spans="1:47" x14ac:dyDescent="0.2">
      <c r="A1761" s="125">
        <f t="shared" si="1751"/>
        <v>45725</v>
      </c>
      <c r="B1761" s="123">
        <f t="shared" si="1754"/>
        <v>348.66592431999999</v>
      </c>
      <c r="C1761" s="3">
        <f t="shared" si="1755"/>
        <v>344.59754968999999</v>
      </c>
      <c r="D1761" s="126">
        <f t="shared" si="1756"/>
        <v>1101.3889999999999</v>
      </c>
      <c r="E1761" s="175">
        <f>IF(DAY(A1760)=$A$7,VLOOKUP(A1760,[1]A!$A$15:$C$500,3),E1760)</f>
        <v>1110.8869999999999</v>
      </c>
      <c r="F1761" s="127">
        <f t="shared" si="1757"/>
        <v>45436</v>
      </c>
      <c r="G1761" s="122">
        <f t="shared" si="1758"/>
        <v>8.623656128761148E-3</v>
      </c>
      <c r="H1761" s="128">
        <f t="shared" si="1759"/>
        <v>14</v>
      </c>
      <c r="I1761" s="128">
        <f t="shared" si="1760"/>
        <v>28</v>
      </c>
      <c r="J1761" s="123">
        <f t="shared" si="1761"/>
        <v>1.0043025720014667</v>
      </c>
      <c r="K1761" s="123">
        <v>1</v>
      </c>
      <c r="L1761" s="123">
        <f t="shared" si="1762"/>
        <v>1.0043025699999999</v>
      </c>
      <c r="M1761" s="123">
        <f t="shared" si="1763"/>
        <v>346.08020476000002</v>
      </c>
      <c r="N1761" s="27">
        <f t="shared" si="1753"/>
        <v>0</v>
      </c>
      <c r="O1761" s="122">
        <f t="shared" si="1764"/>
        <v>0</v>
      </c>
      <c r="P1761" s="123">
        <f t="shared" si="1765"/>
        <v>0</v>
      </c>
      <c r="Q1761" s="122">
        <f t="shared" si="1752"/>
        <v>0.1956</v>
      </c>
      <c r="R1761" s="130">
        <f t="shared" si="1766"/>
        <v>1.007471446</v>
      </c>
      <c r="S1761" s="123">
        <f t="shared" si="1767"/>
        <v>2.5857195599999998</v>
      </c>
      <c r="T1761" s="123">
        <f t="shared" si="1768"/>
        <v>0</v>
      </c>
      <c r="U1761" s="131" t="str">
        <f t="shared" si="1750"/>
        <v>J=</v>
      </c>
      <c r="V1761" s="140">
        <f t="shared" si="1769"/>
        <v>45527</v>
      </c>
      <c r="W1761" s="4"/>
      <c r="X1761" s="4"/>
      <c r="Y1761" s="4"/>
      <c r="AD1761" s="5"/>
      <c r="AI1761" s="10"/>
      <c r="AJ1761" s="10"/>
      <c r="AK1761" s="10"/>
      <c r="AL1761" s="10"/>
      <c r="AM1761" s="10"/>
      <c r="AN1761" s="10"/>
      <c r="AO1761" s="10"/>
      <c r="AP1761" s="10"/>
      <c r="AQ1761" s="10"/>
      <c r="AR1761" s="10"/>
      <c r="AS1761" s="10"/>
      <c r="AT1761" s="10"/>
      <c r="AU1761" s="10"/>
    </row>
    <row r="1762" spans="1:47" x14ac:dyDescent="0.2">
      <c r="A1762" s="125">
        <f t="shared" si="1751"/>
        <v>45726</v>
      </c>
      <c r="B1762" s="123">
        <f t="shared" si="1754"/>
        <v>348.95835249999999</v>
      </c>
      <c r="C1762" s="3">
        <f t="shared" si="1755"/>
        <v>344.59754968999999</v>
      </c>
      <c r="D1762" s="126">
        <f t="shared" si="1756"/>
        <v>1101.3889999999999</v>
      </c>
      <c r="E1762" s="175">
        <f>IF(DAY(A1761)=$A$7,VLOOKUP(A1761,[1]A!$A$15:$C$500,3),E1761)</f>
        <v>1110.8869999999999</v>
      </c>
      <c r="F1762" s="127">
        <f t="shared" si="1757"/>
        <v>45436</v>
      </c>
      <c r="G1762" s="122">
        <f t="shared" si="1758"/>
        <v>8.623656128761148E-3</v>
      </c>
      <c r="H1762" s="128">
        <f t="shared" si="1759"/>
        <v>15</v>
      </c>
      <c r="I1762" s="128">
        <f t="shared" si="1760"/>
        <v>28</v>
      </c>
      <c r="J1762" s="123">
        <f t="shared" si="1761"/>
        <v>1.0046106060037403</v>
      </c>
      <c r="K1762" s="123">
        <v>1</v>
      </c>
      <c r="L1762" s="123">
        <f t="shared" si="1762"/>
        <v>1.0046105999999999</v>
      </c>
      <c r="M1762" s="123">
        <f t="shared" si="1763"/>
        <v>346.18635115000001</v>
      </c>
      <c r="N1762" s="27">
        <f t="shared" si="1753"/>
        <v>0</v>
      </c>
      <c r="O1762" s="122">
        <f t="shared" si="1764"/>
        <v>0</v>
      </c>
      <c r="P1762" s="123">
        <f t="shared" si="1765"/>
        <v>0</v>
      </c>
      <c r="Q1762" s="122">
        <f t="shared" si="1752"/>
        <v>0.1956</v>
      </c>
      <c r="R1762" s="130">
        <f t="shared" si="1766"/>
        <v>1.0080072520000001</v>
      </c>
      <c r="S1762" s="123">
        <f t="shared" si="1767"/>
        <v>2.77200135</v>
      </c>
      <c r="T1762" s="123">
        <f t="shared" si="1768"/>
        <v>0</v>
      </c>
      <c r="U1762" s="131" t="str">
        <f t="shared" si="1750"/>
        <v>J=</v>
      </c>
      <c r="V1762" s="140">
        <f t="shared" si="1769"/>
        <v>45527</v>
      </c>
      <c r="W1762" s="4"/>
      <c r="X1762" s="4"/>
      <c r="Y1762" s="4"/>
      <c r="AD1762" s="5"/>
      <c r="AI1762" s="10"/>
      <c r="AJ1762" s="10"/>
      <c r="AK1762" s="10"/>
      <c r="AL1762" s="10"/>
      <c r="AM1762" s="10"/>
      <c r="AN1762" s="10"/>
      <c r="AO1762" s="10"/>
      <c r="AP1762" s="10"/>
      <c r="AQ1762" s="10"/>
      <c r="AR1762" s="10"/>
      <c r="AS1762" s="10"/>
      <c r="AT1762" s="10"/>
      <c r="AU1762" s="10"/>
    </row>
    <row r="1763" spans="1:47" x14ac:dyDescent="0.2">
      <c r="A1763" s="125">
        <f t="shared" si="1751"/>
        <v>45727</v>
      </c>
      <c r="B1763" s="123">
        <f t="shared" si="1754"/>
        <v>349.25102785999997</v>
      </c>
      <c r="C1763" s="3">
        <f t="shared" si="1755"/>
        <v>344.59754968999999</v>
      </c>
      <c r="D1763" s="126">
        <f t="shared" si="1756"/>
        <v>1101.3889999999999</v>
      </c>
      <c r="E1763" s="175">
        <f>IF(DAY(A1762)=$A$7,VLOOKUP(A1762,[1]A!$A$15:$C$500,3),E1762)</f>
        <v>1110.8869999999999</v>
      </c>
      <c r="F1763" s="127">
        <f t="shared" si="1757"/>
        <v>45436</v>
      </c>
      <c r="G1763" s="122">
        <f t="shared" si="1758"/>
        <v>8.623656128761148E-3</v>
      </c>
      <c r="H1763" s="128">
        <f t="shared" si="1759"/>
        <v>16</v>
      </c>
      <c r="I1763" s="128">
        <f t="shared" si="1760"/>
        <v>28</v>
      </c>
      <c r="J1763" s="123">
        <f t="shared" si="1761"/>
        <v>1.0049187344844601</v>
      </c>
      <c r="K1763" s="123">
        <v>1</v>
      </c>
      <c r="L1763" s="123">
        <f t="shared" si="1762"/>
        <v>1.00491873</v>
      </c>
      <c r="M1763" s="123">
        <f t="shared" si="1763"/>
        <v>346.29253198999999</v>
      </c>
      <c r="N1763" s="27">
        <f t="shared" si="1753"/>
        <v>0</v>
      </c>
      <c r="O1763" s="122">
        <f t="shared" si="1764"/>
        <v>0</v>
      </c>
      <c r="P1763" s="123">
        <f t="shared" si="1765"/>
        <v>0</v>
      </c>
      <c r="Q1763" s="122">
        <f t="shared" si="1752"/>
        <v>0.1956</v>
      </c>
      <c r="R1763" s="130">
        <f t="shared" si="1766"/>
        <v>1.0085433429999999</v>
      </c>
      <c r="S1763" s="123">
        <f t="shared" si="1767"/>
        <v>2.9584958700000001</v>
      </c>
      <c r="T1763" s="123">
        <f t="shared" si="1768"/>
        <v>0</v>
      </c>
      <c r="U1763" s="131" t="str">
        <f t="shared" si="1750"/>
        <v>J=</v>
      </c>
      <c r="V1763" s="140">
        <f t="shared" si="1769"/>
        <v>45527</v>
      </c>
      <c r="W1763" s="4"/>
      <c r="X1763" s="4"/>
      <c r="Y1763" s="4"/>
      <c r="AD1763" s="5"/>
      <c r="AI1763" s="10"/>
      <c r="AJ1763" s="10"/>
      <c r="AK1763" s="10"/>
      <c r="AL1763" s="10"/>
      <c r="AM1763" s="10"/>
      <c r="AN1763" s="10"/>
      <c r="AO1763" s="10"/>
      <c r="AP1763" s="10"/>
      <c r="AQ1763" s="10"/>
      <c r="AR1763" s="10"/>
      <c r="AS1763" s="10"/>
      <c r="AT1763" s="10"/>
      <c r="AU1763" s="10"/>
    </row>
    <row r="1764" spans="1:47" x14ac:dyDescent="0.2">
      <c r="A1764" s="125">
        <f t="shared" si="1751"/>
        <v>45728</v>
      </c>
      <c r="B1764" s="123">
        <f t="shared" si="1754"/>
        <v>349.54394710000003</v>
      </c>
      <c r="C1764" s="3">
        <f t="shared" si="1755"/>
        <v>344.59754968999999</v>
      </c>
      <c r="D1764" s="126">
        <f t="shared" si="1756"/>
        <v>1101.3889999999999</v>
      </c>
      <c r="E1764" s="175">
        <f>IF(DAY(A1763)=$A$7,VLOOKUP(A1763,[1]A!$A$15:$C$500,3),E1763)</f>
        <v>1110.8869999999999</v>
      </c>
      <c r="F1764" s="127">
        <f t="shared" si="1757"/>
        <v>45436</v>
      </c>
      <c r="G1764" s="122">
        <f t="shared" si="1758"/>
        <v>8.623656128761148E-3</v>
      </c>
      <c r="H1764" s="128">
        <f t="shared" si="1759"/>
        <v>17</v>
      </c>
      <c r="I1764" s="128">
        <f t="shared" si="1760"/>
        <v>28</v>
      </c>
      <c r="J1764" s="123">
        <f t="shared" si="1761"/>
        <v>1.0052269574726043</v>
      </c>
      <c r="K1764" s="123">
        <v>1</v>
      </c>
      <c r="L1764" s="123">
        <f t="shared" si="1762"/>
        <v>1.00522695</v>
      </c>
      <c r="M1764" s="123">
        <f t="shared" si="1763"/>
        <v>346.39874385000002</v>
      </c>
      <c r="N1764" s="27">
        <f t="shared" si="1753"/>
        <v>0</v>
      </c>
      <c r="O1764" s="122">
        <f t="shared" si="1764"/>
        <v>0</v>
      </c>
      <c r="P1764" s="123">
        <f t="shared" si="1765"/>
        <v>0</v>
      </c>
      <c r="Q1764" s="122">
        <f t="shared" si="1752"/>
        <v>0.1956</v>
      </c>
      <c r="R1764" s="130">
        <f t="shared" si="1766"/>
        <v>1.009079719</v>
      </c>
      <c r="S1764" s="123">
        <f t="shared" si="1767"/>
        <v>3.1452032499999998</v>
      </c>
      <c r="T1764" s="123">
        <f t="shared" si="1768"/>
        <v>0</v>
      </c>
      <c r="U1764" s="131" t="str">
        <f t="shared" si="1750"/>
        <v>J=</v>
      </c>
      <c r="V1764" s="140">
        <f t="shared" si="1769"/>
        <v>45527</v>
      </c>
      <c r="W1764" s="4"/>
      <c r="X1764" s="4"/>
      <c r="Y1764" s="4"/>
      <c r="AD1764" s="5"/>
      <c r="AI1764" s="10"/>
      <c r="AJ1764" s="10"/>
      <c r="AK1764" s="10"/>
      <c r="AL1764" s="10"/>
      <c r="AM1764" s="10"/>
      <c r="AN1764" s="10"/>
      <c r="AO1764" s="10"/>
      <c r="AP1764" s="10"/>
      <c r="AQ1764" s="10"/>
      <c r="AR1764" s="10"/>
      <c r="AS1764" s="10"/>
      <c r="AT1764" s="10"/>
      <c r="AU1764" s="10"/>
    </row>
    <row r="1765" spans="1:47" x14ac:dyDescent="0.2">
      <c r="A1765" s="125">
        <f t="shared" si="1751"/>
        <v>45729</v>
      </c>
      <c r="B1765" s="123">
        <f t="shared" si="1754"/>
        <v>349.83711381000001</v>
      </c>
      <c r="C1765" s="3">
        <f t="shared" si="1755"/>
        <v>344.59754968999999</v>
      </c>
      <c r="D1765" s="126">
        <f t="shared" si="1756"/>
        <v>1101.3889999999999</v>
      </c>
      <c r="E1765" s="175">
        <f>IF(DAY(A1764)=$A$7,VLOOKUP(A1764,[1]A!$A$15:$C$500,3),E1764)</f>
        <v>1110.8869999999999</v>
      </c>
      <c r="F1765" s="127">
        <f t="shared" si="1757"/>
        <v>45436</v>
      </c>
      <c r="G1765" s="122">
        <f t="shared" si="1758"/>
        <v>8.623656128761148E-3</v>
      </c>
      <c r="H1765" s="128">
        <f t="shared" si="1759"/>
        <v>18</v>
      </c>
      <c r="I1765" s="128">
        <f t="shared" si="1760"/>
        <v>28</v>
      </c>
      <c r="J1765" s="123">
        <f t="shared" si="1761"/>
        <v>1.0055352749971591</v>
      </c>
      <c r="K1765" s="123">
        <v>1</v>
      </c>
      <c r="L1765" s="123">
        <f t="shared" si="1762"/>
        <v>1.00553527</v>
      </c>
      <c r="M1765" s="123">
        <f t="shared" si="1763"/>
        <v>346.50499015999998</v>
      </c>
      <c r="N1765" s="27">
        <f t="shared" si="1753"/>
        <v>0</v>
      </c>
      <c r="O1765" s="122">
        <f t="shared" si="1764"/>
        <v>0</v>
      </c>
      <c r="P1765" s="123">
        <f t="shared" si="1765"/>
        <v>0</v>
      </c>
      <c r="Q1765" s="122">
        <f t="shared" si="1752"/>
        <v>0.1956</v>
      </c>
      <c r="R1765" s="130">
        <f t="shared" si="1766"/>
        <v>1.00961638</v>
      </c>
      <c r="S1765" s="123">
        <f t="shared" si="1767"/>
        <v>3.3321236500000002</v>
      </c>
      <c r="T1765" s="123">
        <f t="shared" si="1768"/>
        <v>0</v>
      </c>
      <c r="U1765" s="131" t="str">
        <f t="shared" si="1750"/>
        <v>J=</v>
      </c>
      <c r="V1765" s="140">
        <f t="shared" si="1769"/>
        <v>45527</v>
      </c>
      <c r="W1765" s="4"/>
      <c r="X1765" s="4"/>
      <c r="Y1765" s="4"/>
      <c r="AD1765" s="5"/>
      <c r="AI1765" s="10"/>
      <c r="AJ1765" s="10"/>
      <c r="AK1765" s="10"/>
      <c r="AL1765" s="10"/>
      <c r="AM1765" s="10"/>
      <c r="AN1765" s="10"/>
      <c r="AO1765" s="10"/>
      <c r="AP1765" s="10"/>
      <c r="AQ1765" s="10"/>
      <c r="AR1765" s="10"/>
      <c r="AS1765" s="10"/>
      <c r="AT1765" s="10"/>
      <c r="AU1765" s="10"/>
    </row>
    <row r="1766" spans="1:47" x14ac:dyDescent="0.2">
      <c r="A1766" s="125">
        <f t="shared" si="1751"/>
        <v>45730</v>
      </c>
      <c r="B1766" s="123">
        <f t="shared" si="1754"/>
        <v>350.13052468000001</v>
      </c>
      <c r="C1766" s="3">
        <f t="shared" si="1755"/>
        <v>344.59754968999999</v>
      </c>
      <c r="D1766" s="126">
        <f t="shared" si="1756"/>
        <v>1101.3889999999999</v>
      </c>
      <c r="E1766" s="175">
        <f>IF(DAY(A1765)=$A$7,VLOOKUP(A1765,[1]A!$A$15:$C$500,3),E1765)</f>
        <v>1110.8869999999999</v>
      </c>
      <c r="F1766" s="127">
        <f t="shared" si="1757"/>
        <v>45436</v>
      </c>
      <c r="G1766" s="122">
        <f t="shared" si="1758"/>
        <v>8.623656128761148E-3</v>
      </c>
      <c r="H1766" s="128">
        <f t="shared" si="1759"/>
        <v>19</v>
      </c>
      <c r="I1766" s="128">
        <f t="shared" si="1760"/>
        <v>28</v>
      </c>
      <c r="J1766" s="123">
        <f t="shared" si="1761"/>
        <v>1.0058436870871206</v>
      </c>
      <c r="K1766" s="123">
        <v>1</v>
      </c>
      <c r="L1766" s="123">
        <f t="shared" si="1762"/>
        <v>1.0058436799999999</v>
      </c>
      <c r="M1766" s="123">
        <f t="shared" si="1763"/>
        <v>346.61126748999999</v>
      </c>
      <c r="N1766" s="27">
        <f t="shared" si="1753"/>
        <v>0</v>
      </c>
      <c r="O1766" s="122">
        <f t="shared" si="1764"/>
        <v>0</v>
      </c>
      <c r="P1766" s="123">
        <f t="shared" si="1765"/>
        <v>0</v>
      </c>
      <c r="Q1766" s="122">
        <f t="shared" si="1752"/>
        <v>0.1956</v>
      </c>
      <c r="R1766" s="130">
        <f t="shared" si="1766"/>
        <v>1.010153326</v>
      </c>
      <c r="S1766" s="123">
        <f t="shared" si="1767"/>
        <v>3.5192571899999998</v>
      </c>
      <c r="T1766" s="123">
        <f t="shared" si="1768"/>
        <v>0</v>
      </c>
      <c r="U1766" s="131" t="str">
        <f t="shared" si="1750"/>
        <v>J=</v>
      </c>
      <c r="V1766" s="140">
        <f t="shared" si="1769"/>
        <v>45527</v>
      </c>
      <c r="W1766" s="4"/>
      <c r="X1766" s="4"/>
      <c r="Y1766" s="4"/>
      <c r="AD1766" s="5"/>
      <c r="AI1766" s="10"/>
      <c r="AJ1766" s="10"/>
      <c r="AK1766" s="10"/>
      <c r="AL1766" s="10"/>
      <c r="AM1766" s="10"/>
      <c r="AN1766" s="10"/>
      <c r="AO1766" s="10"/>
      <c r="AP1766" s="10"/>
      <c r="AQ1766" s="10"/>
      <c r="AR1766" s="10"/>
      <c r="AS1766" s="10"/>
      <c r="AT1766" s="10"/>
      <c r="AU1766" s="10"/>
    </row>
    <row r="1767" spans="1:47" x14ac:dyDescent="0.2">
      <c r="A1767" s="125">
        <f t="shared" si="1751"/>
        <v>45731</v>
      </c>
      <c r="B1767" s="123">
        <f t="shared" si="1754"/>
        <v>350.42418400999998</v>
      </c>
      <c r="C1767" s="3">
        <f t="shared" si="1755"/>
        <v>344.59754968999999</v>
      </c>
      <c r="D1767" s="126">
        <f t="shared" si="1756"/>
        <v>1101.3889999999999</v>
      </c>
      <c r="E1767" s="175">
        <f>IF(DAY(A1766)=$A$7,VLOOKUP(A1766,[1]A!$A$15:$C$500,3),E1766)</f>
        <v>1110.8869999999999</v>
      </c>
      <c r="F1767" s="127">
        <f t="shared" si="1757"/>
        <v>45436</v>
      </c>
      <c r="G1767" s="122">
        <f t="shared" si="1758"/>
        <v>8.623656128761148E-3</v>
      </c>
      <c r="H1767" s="128">
        <f t="shared" si="1759"/>
        <v>20</v>
      </c>
      <c r="I1767" s="128">
        <f t="shared" si="1760"/>
        <v>28</v>
      </c>
      <c r="J1767" s="123">
        <f t="shared" si="1761"/>
        <v>1.0061521937714932</v>
      </c>
      <c r="K1767" s="123">
        <v>1</v>
      </c>
      <c r="L1767" s="123">
        <f t="shared" si="1762"/>
        <v>1.0061521899999999</v>
      </c>
      <c r="M1767" s="123">
        <f t="shared" si="1763"/>
        <v>346.71757928</v>
      </c>
      <c r="N1767" s="27">
        <f t="shared" si="1753"/>
        <v>0</v>
      </c>
      <c r="O1767" s="122">
        <f t="shared" si="1764"/>
        <v>0</v>
      </c>
      <c r="P1767" s="123">
        <f t="shared" si="1765"/>
        <v>0</v>
      </c>
      <c r="Q1767" s="122">
        <f t="shared" si="1752"/>
        <v>0.1956</v>
      </c>
      <c r="R1767" s="130">
        <f t="shared" si="1766"/>
        <v>1.0106905589999999</v>
      </c>
      <c r="S1767" s="123">
        <f t="shared" si="1767"/>
        <v>3.70660473</v>
      </c>
      <c r="T1767" s="123">
        <f t="shared" si="1768"/>
        <v>0</v>
      </c>
      <c r="U1767" s="131" t="str">
        <f t="shared" si="1750"/>
        <v>J=</v>
      </c>
      <c r="V1767" s="140">
        <f t="shared" si="1769"/>
        <v>45527</v>
      </c>
      <c r="W1767" s="4"/>
      <c r="X1767" s="4"/>
      <c r="Y1767" s="4"/>
      <c r="AD1767" s="5"/>
      <c r="AI1767" s="10"/>
      <c r="AJ1767" s="10"/>
      <c r="AK1767" s="10"/>
      <c r="AL1767" s="10"/>
      <c r="AM1767" s="10"/>
      <c r="AN1767" s="10"/>
      <c r="AO1767" s="10"/>
      <c r="AP1767" s="10"/>
      <c r="AQ1767" s="10"/>
      <c r="AR1767" s="10"/>
      <c r="AS1767" s="10"/>
      <c r="AT1767" s="10"/>
      <c r="AU1767" s="10"/>
    </row>
    <row r="1768" spans="1:47" x14ac:dyDescent="0.2">
      <c r="A1768" s="125">
        <f t="shared" si="1751"/>
        <v>45732</v>
      </c>
      <c r="B1768" s="123">
        <f t="shared" si="1754"/>
        <v>350.71808743999998</v>
      </c>
      <c r="C1768" s="3">
        <f t="shared" si="1755"/>
        <v>344.59754968999999</v>
      </c>
      <c r="D1768" s="126">
        <f t="shared" si="1756"/>
        <v>1101.3889999999999</v>
      </c>
      <c r="E1768" s="175">
        <f>IF(DAY(A1767)=$A$7,VLOOKUP(A1767,[1]A!$A$15:$C$500,3),E1767)</f>
        <v>1110.8869999999999</v>
      </c>
      <c r="F1768" s="127">
        <f t="shared" si="1757"/>
        <v>45436</v>
      </c>
      <c r="G1768" s="122">
        <f t="shared" si="1758"/>
        <v>8.623656128761148E-3</v>
      </c>
      <c r="H1768" s="128">
        <f t="shared" si="1759"/>
        <v>21</v>
      </c>
      <c r="I1768" s="128">
        <f t="shared" si="1760"/>
        <v>28</v>
      </c>
      <c r="J1768" s="123">
        <f t="shared" si="1761"/>
        <v>1.0064607950792905</v>
      </c>
      <c r="K1768" s="123">
        <v>1</v>
      </c>
      <c r="L1768" s="123">
        <f t="shared" si="1762"/>
        <v>1.00646079</v>
      </c>
      <c r="M1768" s="123">
        <f t="shared" si="1763"/>
        <v>346.82392209</v>
      </c>
      <c r="N1768" s="27">
        <f t="shared" si="1753"/>
        <v>0</v>
      </c>
      <c r="O1768" s="122">
        <f t="shared" si="1764"/>
        <v>0</v>
      </c>
      <c r="P1768" s="123">
        <f t="shared" si="1765"/>
        <v>0</v>
      </c>
      <c r="Q1768" s="122">
        <f t="shared" si="1752"/>
        <v>0.1956</v>
      </c>
      <c r="R1768" s="130">
        <f t="shared" si="1766"/>
        <v>1.0112280760000001</v>
      </c>
      <c r="S1768" s="123">
        <f t="shared" si="1767"/>
        <v>3.8941653500000002</v>
      </c>
      <c r="T1768" s="123">
        <f t="shared" si="1768"/>
        <v>0</v>
      </c>
      <c r="U1768" s="131" t="str">
        <f t="shared" si="1750"/>
        <v>J=</v>
      </c>
      <c r="V1768" s="140">
        <f t="shared" si="1769"/>
        <v>45527</v>
      </c>
      <c r="W1768" s="4"/>
      <c r="X1768" s="4"/>
      <c r="Y1768" s="4"/>
      <c r="AD1768" s="5"/>
      <c r="AI1768" s="10"/>
      <c r="AJ1768" s="10"/>
      <c r="AK1768" s="10"/>
      <c r="AL1768" s="10"/>
      <c r="AM1768" s="10"/>
      <c r="AN1768" s="10"/>
      <c r="AO1768" s="10"/>
      <c r="AP1768" s="10"/>
      <c r="AQ1768" s="10"/>
      <c r="AR1768" s="10"/>
      <c r="AS1768" s="10"/>
      <c r="AT1768" s="10"/>
      <c r="AU1768" s="10"/>
    </row>
    <row r="1769" spans="1:47" x14ac:dyDescent="0.2">
      <c r="A1769" s="125">
        <f t="shared" si="1751"/>
        <v>45733</v>
      </c>
      <c r="B1769" s="123">
        <f t="shared" si="1754"/>
        <v>351.01223962</v>
      </c>
      <c r="C1769" s="3">
        <f t="shared" si="1755"/>
        <v>344.59754968999999</v>
      </c>
      <c r="D1769" s="126">
        <f t="shared" si="1756"/>
        <v>1101.3889999999999</v>
      </c>
      <c r="E1769" s="175">
        <f>IF(DAY(A1768)=$A$7,VLOOKUP(A1768,[1]A!$A$15:$C$500,3),E1768)</f>
        <v>1110.8869999999999</v>
      </c>
      <c r="F1769" s="127">
        <f t="shared" si="1757"/>
        <v>45436</v>
      </c>
      <c r="G1769" s="122">
        <f t="shared" si="1758"/>
        <v>8.623656128761148E-3</v>
      </c>
      <c r="H1769" s="128">
        <f t="shared" si="1759"/>
        <v>22</v>
      </c>
      <c r="I1769" s="128">
        <f t="shared" si="1760"/>
        <v>28</v>
      </c>
      <c r="J1769" s="123">
        <f t="shared" si="1761"/>
        <v>1.0067694910395348</v>
      </c>
      <c r="K1769" s="123">
        <v>1</v>
      </c>
      <c r="L1769" s="123">
        <f t="shared" si="1762"/>
        <v>1.0067694899999999</v>
      </c>
      <c r="M1769" s="123">
        <f t="shared" si="1763"/>
        <v>346.93029934999998</v>
      </c>
      <c r="N1769" s="27">
        <f t="shared" si="1753"/>
        <v>0</v>
      </c>
      <c r="O1769" s="122">
        <f t="shared" si="1764"/>
        <v>0</v>
      </c>
      <c r="P1769" s="123">
        <f t="shared" si="1765"/>
        <v>0</v>
      </c>
      <c r="Q1769" s="122">
        <f t="shared" si="1752"/>
        <v>0.1956</v>
      </c>
      <c r="R1769" s="130">
        <f t="shared" si="1766"/>
        <v>1.01176588</v>
      </c>
      <c r="S1769" s="123">
        <f t="shared" si="1767"/>
        <v>4.0819402699999996</v>
      </c>
      <c r="T1769" s="123">
        <f t="shared" si="1768"/>
        <v>0</v>
      </c>
      <c r="U1769" s="131" t="str">
        <f t="shared" si="1750"/>
        <v>J=</v>
      </c>
      <c r="V1769" s="140">
        <f t="shared" si="1769"/>
        <v>45527</v>
      </c>
      <c r="W1769" s="4"/>
      <c r="X1769" s="4"/>
      <c r="Y1769" s="4"/>
      <c r="AD1769" s="5"/>
      <c r="AI1769" s="10"/>
      <c r="AJ1769" s="10"/>
      <c r="AK1769" s="10"/>
      <c r="AL1769" s="10"/>
      <c r="AM1769" s="10"/>
      <c r="AN1769" s="10"/>
      <c r="AO1769" s="10"/>
      <c r="AP1769" s="10"/>
      <c r="AQ1769" s="10"/>
      <c r="AR1769" s="10"/>
      <c r="AS1769" s="10"/>
      <c r="AT1769" s="10"/>
      <c r="AU1769" s="10"/>
    </row>
    <row r="1770" spans="1:47" x14ac:dyDescent="0.2">
      <c r="A1770" s="125">
        <f t="shared" si="1751"/>
        <v>45734</v>
      </c>
      <c r="B1770" s="123">
        <f t="shared" si="1754"/>
        <v>351.30663686000003</v>
      </c>
      <c r="C1770" s="3">
        <f t="shared" si="1755"/>
        <v>344.59754968999999</v>
      </c>
      <c r="D1770" s="126">
        <f t="shared" si="1756"/>
        <v>1101.3889999999999</v>
      </c>
      <c r="E1770" s="175">
        <f>IF(DAY(A1769)=$A$7,VLOOKUP(A1769,[1]A!$A$15:$C$500,3),E1769)</f>
        <v>1110.8869999999999</v>
      </c>
      <c r="F1770" s="127">
        <f t="shared" si="1757"/>
        <v>45436</v>
      </c>
      <c r="G1770" s="122">
        <f t="shared" si="1758"/>
        <v>8.623656128761148E-3</v>
      </c>
      <c r="H1770" s="128">
        <f t="shared" si="1759"/>
        <v>23</v>
      </c>
      <c r="I1770" s="128">
        <f t="shared" si="1760"/>
        <v>28</v>
      </c>
      <c r="J1770" s="123">
        <f t="shared" si="1761"/>
        <v>1.0070782816812573</v>
      </c>
      <c r="K1770" s="123">
        <v>1</v>
      </c>
      <c r="L1770" s="123">
        <f t="shared" si="1762"/>
        <v>1.00707828</v>
      </c>
      <c r="M1770" s="123">
        <f t="shared" si="1763"/>
        <v>347.03670763000002</v>
      </c>
      <c r="N1770" s="27">
        <f t="shared" si="1753"/>
        <v>0</v>
      </c>
      <c r="O1770" s="122">
        <f t="shared" si="1764"/>
        <v>0</v>
      </c>
      <c r="P1770" s="123">
        <f t="shared" si="1765"/>
        <v>0</v>
      </c>
      <c r="Q1770" s="122">
        <f t="shared" si="1752"/>
        <v>0.1956</v>
      </c>
      <c r="R1770" s="130">
        <f t="shared" si="1766"/>
        <v>1.0123039700000001</v>
      </c>
      <c r="S1770" s="123">
        <f t="shared" si="1767"/>
        <v>4.2699292299999998</v>
      </c>
      <c r="T1770" s="123">
        <f t="shared" si="1768"/>
        <v>0</v>
      </c>
      <c r="U1770" s="131" t="str">
        <f t="shared" si="1750"/>
        <v>J=</v>
      </c>
      <c r="V1770" s="140">
        <f t="shared" si="1769"/>
        <v>45527</v>
      </c>
      <c r="W1770" s="4"/>
      <c r="X1770" s="4"/>
      <c r="Y1770" s="4"/>
      <c r="AD1770" s="5"/>
      <c r="AI1770" s="10"/>
      <c r="AJ1770" s="10"/>
      <c r="AK1770" s="10"/>
      <c r="AL1770" s="10"/>
      <c r="AM1770" s="10"/>
      <c r="AN1770" s="10"/>
      <c r="AO1770" s="10"/>
      <c r="AP1770" s="10"/>
      <c r="AQ1770" s="10"/>
      <c r="AR1770" s="10"/>
      <c r="AS1770" s="10"/>
      <c r="AT1770" s="10"/>
      <c r="AU1770" s="10"/>
    </row>
    <row r="1771" spans="1:47" x14ac:dyDescent="0.2">
      <c r="A1771" s="125">
        <f t="shared" si="1751"/>
        <v>45735</v>
      </c>
      <c r="B1771" s="123">
        <f t="shared" si="1754"/>
        <v>351.60127932</v>
      </c>
      <c r="C1771" s="3">
        <f t="shared" si="1755"/>
        <v>344.59754968999999</v>
      </c>
      <c r="D1771" s="126">
        <f t="shared" si="1756"/>
        <v>1101.3889999999999</v>
      </c>
      <c r="E1771" s="175">
        <f>IF(DAY(A1770)=$A$7,VLOOKUP(A1770,[1]A!$A$15:$C$500,3),E1770)</f>
        <v>1110.8869999999999</v>
      </c>
      <c r="F1771" s="127">
        <f t="shared" si="1757"/>
        <v>45436</v>
      </c>
      <c r="G1771" s="122">
        <f t="shared" si="1758"/>
        <v>8.623656128761148E-3</v>
      </c>
      <c r="H1771" s="128">
        <f t="shared" si="1759"/>
        <v>24</v>
      </c>
      <c r="I1771" s="128">
        <f t="shared" si="1760"/>
        <v>28</v>
      </c>
      <c r="J1771" s="123">
        <f t="shared" si="1761"/>
        <v>1.0073871670334982</v>
      </c>
      <c r="K1771" s="123">
        <v>1</v>
      </c>
      <c r="L1771" s="123">
        <f t="shared" si="1762"/>
        <v>1.0073871599999999</v>
      </c>
      <c r="M1771" s="123">
        <f t="shared" si="1763"/>
        <v>347.14314691999999</v>
      </c>
      <c r="N1771" s="27">
        <f t="shared" si="1753"/>
        <v>0</v>
      </c>
      <c r="O1771" s="122">
        <f t="shared" si="1764"/>
        <v>0</v>
      </c>
      <c r="P1771" s="123">
        <f t="shared" si="1765"/>
        <v>0</v>
      </c>
      <c r="Q1771" s="122">
        <f t="shared" si="1752"/>
        <v>0.1956</v>
      </c>
      <c r="R1771" s="130">
        <f t="shared" si="1766"/>
        <v>1.012842346</v>
      </c>
      <c r="S1771" s="123">
        <f t="shared" si="1767"/>
        <v>4.4581324000000002</v>
      </c>
      <c r="T1771" s="123">
        <f t="shared" si="1768"/>
        <v>0</v>
      </c>
      <c r="U1771" s="131" t="str">
        <f t="shared" si="1750"/>
        <v>J=</v>
      </c>
      <c r="V1771" s="140">
        <f t="shared" si="1769"/>
        <v>45527</v>
      </c>
      <c r="W1771" s="4"/>
      <c r="X1771" s="4"/>
      <c r="Y1771" s="4"/>
      <c r="AD1771" s="5"/>
      <c r="AI1771" s="10"/>
      <c r="AJ1771" s="10"/>
      <c r="AK1771" s="10"/>
      <c r="AL1771" s="10"/>
      <c r="AM1771" s="10"/>
      <c r="AN1771" s="10"/>
      <c r="AO1771" s="10"/>
      <c r="AP1771" s="10"/>
      <c r="AQ1771" s="10"/>
      <c r="AR1771" s="10"/>
      <c r="AS1771" s="10"/>
      <c r="AT1771" s="10"/>
      <c r="AU1771" s="10"/>
    </row>
    <row r="1772" spans="1:47" x14ac:dyDescent="0.2">
      <c r="A1772" s="125">
        <f t="shared" si="1751"/>
        <v>45736</v>
      </c>
      <c r="B1772" s="123">
        <f t="shared" si="1754"/>
        <v>351.89617062000002</v>
      </c>
      <c r="C1772" s="3">
        <f t="shared" si="1755"/>
        <v>344.59754968999999</v>
      </c>
      <c r="D1772" s="126">
        <f t="shared" si="1756"/>
        <v>1101.3889999999999</v>
      </c>
      <c r="E1772" s="175">
        <f>IF(DAY(A1771)=$A$7,VLOOKUP(A1771,[1]A!$A$15:$C$500,3),E1771)</f>
        <v>1110.8869999999999</v>
      </c>
      <c r="F1772" s="127">
        <f t="shared" si="1757"/>
        <v>45436</v>
      </c>
      <c r="G1772" s="122">
        <f t="shared" si="1758"/>
        <v>8.623656128761148E-3</v>
      </c>
      <c r="H1772" s="128">
        <f t="shared" si="1759"/>
        <v>25</v>
      </c>
      <c r="I1772" s="128">
        <f t="shared" si="1760"/>
        <v>28</v>
      </c>
      <c r="J1772" s="123">
        <f t="shared" si="1761"/>
        <v>1.0076961471253068</v>
      </c>
      <c r="K1772" s="123">
        <v>1</v>
      </c>
      <c r="L1772" s="123">
        <f t="shared" si="1762"/>
        <v>1.00769614</v>
      </c>
      <c r="M1772" s="123">
        <f t="shared" si="1763"/>
        <v>347.24962067000001</v>
      </c>
      <c r="N1772" s="27">
        <f t="shared" si="1753"/>
        <v>0</v>
      </c>
      <c r="O1772" s="122">
        <f t="shared" si="1764"/>
        <v>0</v>
      </c>
      <c r="P1772" s="123">
        <f t="shared" si="1765"/>
        <v>0</v>
      </c>
      <c r="Q1772" s="122">
        <f t="shared" si="1752"/>
        <v>0.1956</v>
      </c>
      <c r="R1772" s="130">
        <f t="shared" si="1766"/>
        <v>1.0133810080000001</v>
      </c>
      <c r="S1772" s="123">
        <f t="shared" si="1767"/>
        <v>4.6465499499999998</v>
      </c>
      <c r="T1772" s="123">
        <f t="shared" si="1768"/>
        <v>0</v>
      </c>
      <c r="U1772" s="131" t="str">
        <f t="shared" si="1750"/>
        <v>J=</v>
      </c>
      <c r="V1772" s="140">
        <f t="shared" si="1769"/>
        <v>45527</v>
      </c>
      <c r="W1772" s="4"/>
      <c r="X1772" s="4"/>
      <c r="Y1772" s="4"/>
      <c r="AD1772" s="5"/>
      <c r="AI1772" s="10"/>
      <c r="AJ1772" s="10"/>
      <c r="AK1772" s="10"/>
      <c r="AL1772" s="10"/>
      <c r="AM1772" s="10"/>
      <c r="AN1772" s="10"/>
      <c r="AO1772" s="10"/>
      <c r="AP1772" s="10"/>
      <c r="AQ1772" s="10"/>
      <c r="AR1772" s="10"/>
      <c r="AS1772" s="10"/>
      <c r="AT1772" s="10"/>
      <c r="AU1772" s="10"/>
    </row>
    <row r="1773" spans="1:47" x14ac:dyDescent="0.2">
      <c r="A1773" s="125">
        <f t="shared" si="1751"/>
        <v>45737</v>
      </c>
      <c r="B1773" s="123">
        <f t="shared" si="1754"/>
        <v>352.19131125000001</v>
      </c>
      <c r="C1773" s="3">
        <f t="shared" si="1755"/>
        <v>344.59754968999999</v>
      </c>
      <c r="D1773" s="126">
        <f t="shared" si="1756"/>
        <v>1101.3889999999999</v>
      </c>
      <c r="E1773" s="175">
        <f>IF(DAY(A1772)=$A$7,VLOOKUP(A1772,[1]A!$A$15:$C$500,3),E1772)</f>
        <v>1110.8869999999999</v>
      </c>
      <c r="F1773" s="127">
        <f t="shared" si="1757"/>
        <v>45436</v>
      </c>
      <c r="G1773" s="122">
        <f t="shared" si="1758"/>
        <v>8.623656128761148E-3</v>
      </c>
      <c r="H1773" s="128">
        <f t="shared" si="1759"/>
        <v>26</v>
      </c>
      <c r="I1773" s="128">
        <f t="shared" si="1760"/>
        <v>28</v>
      </c>
      <c r="J1773" s="123">
        <f t="shared" si="1761"/>
        <v>1.0080052219857405</v>
      </c>
      <c r="K1773" s="123">
        <v>1</v>
      </c>
      <c r="L1773" s="123">
        <f t="shared" si="1762"/>
        <v>1.00800522</v>
      </c>
      <c r="M1773" s="123">
        <f t="shared" si="1763"/>
        <v>347.35612888000003</v>
      </c>
      <c r="N1773" s="27">
        <f t="shared" si="1753"/>
        <v>0</v>
      </c>
      <c r="O1773" s="122">
        <f t="shared" si="1764"/>
        <v>0</v>
      </c>
      <c r="P1773" s="123">
        <f t="shared" si="1765"/>
        <v>0</v>
      </c>
      <c r="Q1773" s="122">
        <f t="shared" si="1752"/>
        <v>0.1956</v>
      </c>
      <c r="R1773" s="130">
        <f t="shared" si="1766"/>
        <v>1.0139199569999999</v>
      </c>
      <c r="S1773" s="123">
        <f t="shared" si="1767"/>
        <v>4.8351823700000001</v>
      </c>
      <c r="T1773" s="123">
        <f t="shared" si="1768"/>
        <v>0</v>
      </c>
      <c r="U1773" s="131" t="str">
        <f t="shared" si="1750"/>
        <v>J=</v>
      </c>
      <c r="V1773" s="140">
        <f t="shared" si="1769"/>
        <v>45527</v>
      </c>
      <c r="W1773" s="4"/>
      <c r="X1773" s="4"/>
      <c r="Y1773" s="4"/>
      <c r="AD1773" s="5"/>
      <c r="AI1773" s="10"/>
      <c r="AJ1773" s="10"/>
      <c r="AK1773" s="10"/>
      <c r="AL1773" s="10"/>
      <c r="AM1773" s="10"/>
      <c r="AN1773" s="10"/>
      <c r="AO1773" s="10"/>
      <c r="AP1773" s="10"/>
      <c r="AQ1773" s="10"/>
      <c r="AR1773" s="10"/>
      <c r="AS1773" s="10"/>
      <c r="AT1773" s="10"/>
      <c r="AU1773" s="10"/>
    </row>
    <row r="1774" spans="1:47" ht="15" x14ac:dyDescent="0.2">
      <c r="A1774" s="125">
        <f t="shared" si="1751"/>
        <v>45738</v>
      </c>
      <c r="B1774" s="123">
        <f t="shared" si="1754"/>
        <v>352.48669753999997</v>
      </c>
      <c r="C1774" s="3">
        <f t="shared" si="1755"/>
        <v>344.59754968999999</v>
      </c>
      <c r="D1774" s="126">
        <f t="shared" si="1756"/>
        <v>1101.3889999999999</v>
      </c>
      <c r="E1774" s="175">
        <f>IF(DAY(A1773)=$A$7,VLOOKUP(A1773,[1]A!$A$15:$C$500,3),E1773)</f>
        <v>1110.8869999999999</v>
      </c>
      <c r="F1774" s="127">
        <f t="shared" si="1757"/>
        <v>45436</v>
      </c>
      <c r="G1774" s="122">
        <f t="shared" si="1758"/>
        <v>8.623656128761148E-3</v>
      </c>
      <c r="H1774" s="128">
        <f t="shared" si="1759"/>
        <v>27</v>
      </c>
      <c r="I1774" s="128">
        <f t="shared" si="1760"/>
        <v>28</v>
      </c>
      <c r="J1774" s="123">
        <f t="shared" si="1761"/>
        <v>1.0083143916438668</v>
      </c>
      <c r="K1774" s="123">
        <v>1</v>
      </c>
      <c r="L1774" s="123">
        <f t="shared" si="1762"/>
        <v>1.00831439</v>
      </c>
      <c r="M1774" s="123">
        <f t="shared" si="1763"/>
        <v>347.46266810999998</v>
      </c>
      <c r="N1774" s="27">
        <f t="shared" si="1753"/>
        <v>0</v>
      </c>
      <c r="O1774" s="122">
        <f t="shared" si="1764"/>
        <v>0</v>
      </c>
      <c r="P1774" s="123">
        <f t="shared" si="1765"/>
        <v>0</v>
      </c>
      <c r="Q1774" s="122">
        <f t="shared" si="1752"/>
        <v>0.1956</v>
      </c>
      <c r="R1774" s="130">
        <f t="shared" si="1766"/>
        <v>1.0144591919999999</v>
      </c>
      <c r="S1774" s="123">
        <f t="shared" si="1767"/>
        <v>5.0240294299999997</v>
      </c>
      <c r="T1774" s="123">
        <f t="shared" si="1768"/>
        <v>0</v>
      </c>
      <c r="U1774" s="131" t="str">
        <f t="shared" si="1750"/>
        <v>J=</v>
      </c>
      <c r="V1774" s="140">
        <f t="shared" si="1769"/>
        <v>45527</v>
      </c>
      <c r="W1774" s="203" t="s">
        <v>98</v>
      </c>
      <c r="X1774" s="203" t="s">
        <v>91</v>
      </c>
      <c r="Y1774" s="4"/>
      <c r="AD1774" s="5"/>
      <c r="AI1774" s="10"/>
      <c r="AJ1774" s="10"/>
      <c r="AK1774" s="10"/>
      <c r="AL1774" s="10"/>
      <c r="AM1774" s="10"/>
      <c r="AN1774" s="10"/>
      <c r="AO1774" s="10"/>
      <c r="AP1774" s="10"/>
      <c r="AQ1774" s="10"/>
      <c r="AR1774" s="10"/>
      <c r="AS1774" s="10"/>
      <c r="AT1774" s="10"/>
      <c r="AU1774" s="10"/>
    </row>
    <row r="1775" spans="1:47" ht="15" x14ac:dyDescent="0.25">
      <c r="A1775" s="125">
        <f t="shared" si="1751"/>
        <v>45739</v>
      </c>
      <c r="B1775" s="123">
        <f t="shared" si="1754"/>
        <v>352.78232994000001</v>
      </c>
      <c r="C1775" s="3">
        <f t="shared" si="1755"/>
        <v>344.59754968999999</v>
      </c>
      <c r="D1775" s="126">
        <f t="shared" si="1756"/>
        <v>1101.3889999999999</v>
      </c>
      <c r="E1775" s="175">
        <f>IF(DAY(A1774)=$A$7,VLOOKUP(A1774,[1]A!$A$15:$C$500,3),E1774)</f>
        <v>1110.8869999999999</v>
      </c>
      <c r="F1775" s="127">
        <f t="shared" si="1757"/>
        <v>45436</v>
      </c>
      <c r="G1775" s="122">
        <f t="shared" si="1758"/>
        <v>8.623656128761148E-3</v>
      </c>
      <c r="H1775" s="128">
        <f t="shared" si="1759"/>
        <v>28</v>
      </c>
      <c r="I1775" s="128">
        <f t="shared" si="1760"/>
        <v>28</v>
      </c>
      <c r="J1775" s="123">
        <f t="shared" si="1761"/>
        <v>1.0086236561287611</v>
      </c>
      <c r="K1775" s="123">
        <v>1</v>
      </c>
      <c r="L1775" s="123">
        <f t="shared" si="1762"/>
        <v>1.0086236500000001</v>
      </c>
      <c r="M1775" s="123">
        <f t="shared" si="1763"/>
        <v>347.56923834000003</v>
      </c>
      <c r="N1775" s="27">
        <f t="shared" si="1753"/>
        <v>58</v>
      </c>
      <c r="O1775" s="122">
        <f t="shared" si="1764"/>
        <v>0.01</v>
      </c>
      <c r="P1775" s="123">
        <f t="shared" si="1765"/>
        <v>3.4756923799999999</v>
      </c>
      <c r="Q1775" s="122">
        <f t="shared" si="1752"/>
        <v>0.1956</v>
      </c>
      <c r="R1775" s="130">
        <f t="shared" si="1766"/>
        <v>1.0149987140000001</v>
      </c>
      <c r="S1775" s="123">
        <f t="shared" si="1767"/>
        <v>5.2130916000000003</v>
      </c>
      <c r="T1775" s="123">
        <f t="shared" si="1768"/>
        <v>8.6887839800000002</v>
      </c>
      <c r="U1775" s="131" t="str">
        <f t="shared" si="1750"/>
        <v>J=</v>
      </c>
      <c r="V1775" s="140">
        <f t="shared" si="1769"/>
        <v>45527</v>
      </c>
      <c r="W1775" s="177">
        <f>TRUNC(0.01*B1775,8)</f>
        <v>3.5278232900000002</v>
      </c>
      <c r="X1775" s="205"/>
      <c r="Y1775" s="4"/>
      <c r="AD1775" s="5"/>
      <c r="AI1775" s="10"/>
      <c r="AJ1775" s="10"/>
      <c r="AK1775" s="10"/>
      <c r="AL1775" s="10"/>
      <c r="AM1775" s="10"/>
      <c r="AN1775" s="10"/>
      <c r="AO1775" s="10"/>
      <c r="AP1775" s="10"/>
      <c r="AQ1775" s="10"/>
      <c r="AR1775" s="10"/>
      <c r="AS1775" s="10"/>
      <c r="AT1775" s="10"/>
      <c r="AU1775" s="10"/>
    </row>
    <row r="1776" spans="1:47" x14ac:dyDescent="0.2">
      <c r="A1776" s="125">
        <f t="shared" si="1751"/>
        <v>45740</v>
      </c>
      <c r="B1776" s="123">
        <f t="shared" si="1754"/>
        <v>344.35419855999999</v>
      </c>
      <c r="C1776" s="3">
        <f t="shared" si="1755"/>
        <v>344.09354596000003</v>
      </c>
      <c r="D1776" s="126">
        <f t="shared" si="1756"/>
        <v>1101.3889999999999</v>
      </c>
      <c r="E1776" s="175">
        <f>IF(DAY(A1775)=$A$7,VLOOKUP(A1775,[1]A!$A$15:$C$500,3),E1775)</f>
        <v>1110.8869999999999</v>
      </c>
      <c r="F1776" s="127">
        <f t="shared" si="1757"/>
        <v>45436</v>
      </c>
      <c r="G1776" s="122">
        <f t="shared" si="1758"/>
        <v>8.623656128761148E-3</v>
      </c>
      <c r="H1776" s="128">
        <f t="shared" si="1759"/>
        <v>1</v>
      </c>
      <c r="I1776" s="128">
        <f t="shared" si="1760"/>
        <v>31</v>
      </c>
      <c r="J1776" s="123">
        <f t="shared" si="1761"/>
        <v>1.0002770281976832</v>
      </c>
      <c r="K1776" s="123">
        <v>1</v>
      </c>
      <c r="L1776" s="123">
        <f t="shared" si="1762"/>
        <v>1.00027702</v>
      </c>
      <c r="M1776" s="123">
        <f t="shared" si="1763"/>
        <v>344.18886674999999</v>
      </c>
      <c r="N1776" s="27">
        <f t="shared" si="1753"/>
        <v>0</v>
      </c>
      <c r="O1776" s="122">
        <f t="shared" si="1764"/>
        <v>0</v>
      </c>
      <c r="P1776" s="123">
        <f t="shared" si="1765"/>
        <v>0</v>
      </c>
      <c r="Q1776" s="122">
        <f t="shared" si="1752"/>
        <v>0.1956</v>
      </c>
      <c r="R1776" s="130">
        <f t="shared" si="1766"/>
        <v>1.0004803520000001</v>
      </c>
      <c r="S1776" s="123">
        <f t="shared" si="1767"/>
        <v>0.16533181</v>
      </c>
      <c r="T1776" s="123">
        <f t="shared" si="1768"/>
        <v>0</v>
      </c>
      <c r="U1776" s="131" t="str">
        <f t="shared" ref="U1776:U1839" si="1770">U1775</f>
        <v>J=</v>
      </c>
      <c r="V1776" s="140">
        <f t="shared" si="1769"/>
        <v>45527</v>
      </c>
      <c r="W1776" s="4"/>
      <c r="X1776" s="4"/>
      <c r="Y1776" s="4"/>
      <c r="AD1776" s="5"/>
      <c r="AI1776" s="10"/>
      <c r="AJ1776" s="10"/>
      <c r="AK1776" s="10"/>
      <c r="AL1776" s="10"/>
      <c r="AM1776" s="10"/>
      <c r="AN1776" s="10"/>
      <c r="AO1776" s="10"/>
      <c r="AP1776" s="10"/>
      <c r="AQ1776" s="10"/>
      <c r="AR1776" s="10"/>
      <c r="AS1776" s="10"/>
      <c r="AT1776" s="10"/>
      <c r="AU1776" s="10"/>
    </row>
    <row r="1777" spans="1:47" x14ac:dyDescent="0.2">
      <c r="A1777" s="125">
        <f t="shared" si="1751"/>
        <v>45741</v>
      </c>
      <c r="B1777" s="123">
        <f t="shared" si="1754"/>
        <v>344.61505326000002</v>
      </c>
      <c r="C1777" s="3">
        <f t="shared" si="1755"/>
        <v>344.09354596000003</v>
      </c>
      <c r="D1777" s="126">
        <f t="shared" si="1756"/>
        <v>1101.3889999999999</v>
      </c>
      <c r="E1777" s="175">
        <f>IF(DAY(A1776)=$A$7,VLOOKUP(A1776,[1]A!$A$15:$C$500,3),E1776)</f>
        <v>1110.8869999999999</v>
      </c>
      <c r="F1777" s="127">
        <f t="shared" si="1757"/>
        <v>45436</v>
      </c>
      <c r="G1777" s="122">
        <f t="shared" si="1758"/>
        <v>8.623656128761148E-3</v>
      </c>
      <c r="H1777" s="128">
        <f t="shared" si="1759"/>
        <v>2</v>
      </c>
      <c r="I1777" s="128">
        <f t="shared" si="1760"/>
        <v>31</v>
      </c>
      <c r="J1777" s="123">
        <f t="shared" si="1761"/>
        <v>1.0005541331399888</v>
      </c>
      <c r="K1777" s="123">
        <v>1</v>
      </c>
      <c r="L1777" s="123">
        <f t="shared" si="1762"/>
        <v>1.00055413</v>
      </c>
      <c r="M1777" s="123">
        <f t="shared" si="1763"/>
        <v>344.28421851000002</v>
      </c>
      <c r="N1777" s="27">
        <f t="shared" si="1753"/>
        <v>0</v>
      </c>
      <c r="O1777" s="122">
        <f t="shared" si="1764"/>
        <v>0</v>
      </c>
      <c r="P1777" s="123">
        <f t="shared" si="1765"/>
        <v>0</v>
      </c>
      <c r="Q1777" s="122">
        <f t="shared" si="1752"/>
        <v>0.1956</v>
      </c>
      <c r="R1777" s="130">
        <f t="shared" si="1766"/>
        <v>1.0009609349999999</v>
      </c>
      <c r="S1777" s="123">
        <f t="shared" si="1767"/>
        <v>0.33083475000000001</v>
      </c>
      <c r="T1777" s="123">
        <f t="shared" si="1768"/>
        <v>0</v>
      </c>
      <c r="U1777" s="131" t="str">
        <f t="shared" si="1770"/>
        <v>J=</v>
      </c>
      <c r="V1777" s="140">
        <f t="shared" si="1769"/>
        <v>45527</v>
      </c>
      <c r="W1777" s="4"/>
      <c r="X1777" s="4"/>
      <c r="Y1777" s="4"/>
      <c r="AD1777" s="5"/>
      <c r="AI1777" s="10"/>
      <c r="AJ1777" s="10"/>
      <c r="AK1777" s="10"/>
      <c r="AL1777" s="10"/>
      <c r="AM1777" s="10"/>
      <c r="AN1777" s="10"/>
      <c r="AO1777" s="10"/>
      <c r="AP1777" s="10"/>
      <c r="AQ1777" s="10"/>
      <c r="AR1777" s="10"/>
      <c r="AS1777" s="10"/>
      <c r="AT1777" s="10"/>
      <c r="AU1777" s="10"/>
    </row>
    <row r="1778" spans="1:47" x14ac:dyDescent="0.2">
      <c r="A1778" s="125">
        <f t="shared" si="1751"/>
        <v>45742</v>
      </c>
      <c r="B1778" s="123">
        <f t="shared" si="1754"/>
        <v>344.87610329</v>
      </c>
      <c r="C1778" s="3">
        <f t="shared" si="1755"/>
        <v>344.09354596000003</v>
      </c>
      <c r="D1778" s="126">
        <f t="shared" si="1756"/>
        <v>1101.3889999999999</v>
      </c>
      <c r="E1778" s="175">
        <f>IF(DAY(A1777)=$A$7,VLOOKUP(A1777,[1]A!$A$15:$C$500,3),E1777)</f>
        <v>1110.8869999999999</v>
      </c>
      <c r="F1778" s="127">
        <f t="shared" si="1757"/>
        <v>45436</v>
      </c>
      <c r="G1778" s="122">
        <f t="shared" si="1758"/>
        <v>8.623656128761148E-3</v>
      </c>
      <c r="H1778" s="128">
        <f t="shared" si="1759"/>
        <v>3</v>
      </c>
      <c r="I1778" s="128">
        <f t="shared" si="1760"/>
        <v>31</v>
      </c>
      <c r="J1778" s="123">
        <f t="shared" si="1761"/>
        <v>1.0008313148481771</v>
      </c>
      <c r="K1778" s="123">
        <v>1</v>
      </c>
      <c r="L1778" s="123">
        <f t="shared" si="1762"/>
        <v>1.0008313099999999</v>
      </c>
      <c r="M1778" s="123">
        <f t="shared" si="1763"/>
        <v>344.37959436</v>
      </c>
      <c r="N1778" s="27">
        <f t="shared" si="1753"/>
        <v>0</v>
      </c>
      <c r="O1778" s="122">
        <f t="shared" si="1764"/>
        <v>0</v>
      </c>
      <c r="P1778" s="123">
        <f t="shared" si="1765"/>
        <v>0</v>
      </c>
      <c r="Q1778" s="122">
        <f t="shared" si="1752"/>
        <v>0.1956</v>
      </c>
      <c r="R1778" s="130">
        <f t="shared" si="1766"/>
        <v>1.001441749</v>
      </c>
      <c r="S1778" s="123">
        <f t="shared" si="1767"/>
        <v>0.49650893000000001</v>
      </c>
      <c r="T1778" s="123">
        <f t="shared" si="1768"/>
        <v>0</v>
      </c>
      <c r="U1778" s="131" t="str">
        <f t="shared" si="1770"/>
        <v>J=</v>
      </c>
      <c r="V1778" s="140">
        <f t="shared" si="1769"/>
        <v>45527</v>
      </c>
      <c r="W1778" s="4"/>
      <c r="X1778" s="4"/>
      <c r="Y1778" s="4"/>
      <c r="AD1778" s="5"/>
      <c r="AI1778" s="10"/>
      <c r="AJ1778" s="10"/>
      <c r="AK1778" s="10"/>
      <c r="AL1778" s="10"/>
      <c r="AM1778" s="10"/>
      <c r="AN1778" s="10"/>
      <c r="AO1778" s="10"/>
      <c r="AP1778" s="10"/>
      <c r="AQ1778" s="10"/>
      <c r="AR1778" s="10"/>
      <c r="AS1778" s="10"/>
      <c r="AT1778" s="10"/>
      <c r="AU1778" s="10"/>
    </row>
    <row r="1779" spans="1:47" x14ac:dyDescent="0.2">
      <c r="A1779" s="125">
        <f t="shared" si="1751"/>
        <v>45743</v>
      </c>
      <c r="B1779" s="123">
        <f t="shared" si="1754"/>
        <v>345.13735219</v>
      </c>
      <c r="C1779" s="3">
        <f t="shared" si="1755"/>
        <v>344.09354596000003</v>
      </c>
      <c r="D1779" s="126">
        <f t="shared" si="1756"/>
        <v>1101.3889999999999</v>
      </c>
      <c r="E1779" s="175">
        <f>IF(DAY(A1778)=$A$7,VLOOKUP(A1778,[1]A!$A$15:$C$500,3),E1778)</f>
        <v>1110.8869999999999</v>
      </c>
      <c r="F1779" s="127">
        <f t="shared" si="1757"/>
        <v>45436</v>
      </c>
      <c r="G1779" s="122">
        <f t="shared" si="1758"/>
        <v>8.623656128761148E-3</v>
      </c>
      <c r="H1779" s="128">
        <f t="shared" si="1759"/>
        <v>4</v>
      </c>
      <c r="I1779" s="128">
        <f t="shared" si="1760"/>
        <v>31</v>
      </c>
      <c r="J1779" s="123">
        <f t="shared" si="1761"/>
        <v>1.0011085733435143</v>
      </c>
      <c r="K1779" s="123">
        <v>1</v>
      </c>
      <c r="L1779" s="123">
        <f t="shared" si="1762"/>
        <v>1.00110857</v>
      </c>
      <c r="M1779" s="123">
        <f t="shared" si="1763"/>
        <v>344.47499773999999</v>
      </c>
      <c r="N1779" s="27">
        <f t="shared" si="1753"/>
        <v>0</v>
      </c>
      <c r="O1779" s="122">
        <f t="shared" si="1764"/>
        <v>0</v>
      </c>
      <c r="P1779" s="123">
        <f t="shared" si="1765"/>
        <v>0</v>
      </c>
      <c r="Q1779" s="122">
        <f t="shared" si="1752"/>
        <v>0.1956</v>
      </c>
      <c r="R1779" s="130">
        <f t="shared" si="1766"/>
        <v>1.0019227939999999</v>
      </c>
      <c r="S1779" s="123">
        <f t="shared" si="1767"/>
        <v>0.66235445000000004</v>
      </c>
      <c r="T1779" s="123">
        <f t="shared" si="1768"/>
        <v>0</v>
      </c>
      <c r="U1779" s="131" t="str">
        <f t="shared" si="1770"/>
        <v>J=</v>
      </c>
      <c r="V1779" s="140">
        <f t="shared" si="1769"/>
        <v>45527</v>
      </c>
      <c r="W1779" s="4"/>
      <c r="X1779" s="4"/>
      <c r="Y1779" s="4"/>
      <c r="AD1779" s="5"/>
      <c r="AI1779" s="10"/>
      <c r="AJ1779" s="10"/>
      <c r="AK1779" s="10"/>
      <c r="AL1779" s="10"/>
      <c r="AM1779" s="10"/>
      <c r="AN1779" s="10"/>
      <c r="AO1779" s="10"/>
      <c r="AP1779" s="10"/>
      <c r="AQ1779" s="10"/>
      <c r="AR1779" s="10"/>
      <c r="AS1779" s="10"/>
      <c r="AT1779" s="10"/>
      <c r="AU1779" s="10"/>
    </row>
    <row r="1780" spans="1:47" x14ac:dyDescent="0.2">
      <c r="A1780" s="125">
        <f t="shared" si="1751"/>
        <v>45744</v>
      </c>
      <c r="B1780" s="123">
        <f t="shared" si="1754"/>
        <v>345.39879661999998</v>
      </c>
      <c r="C1780" s="3">
        <f t="shared" si="1755"/>
        <v>344.09354596000003</v>
      </c>
      <c r="D1780" s="126">
        <f t="shared" si="1756"/>
        <v>1101.3889999999999</v>
      </c>
      <c r="E1780" s="175">
        <f>IF(DAY(A1779)=$A$7,VLOOKUP(A1779,[1]A!$A$15:$C$500,3),E1779)</f>
        <v>1110.8869999999999</v>
      </c>
      <c r="F1780" s="127">
        <f t="shared" si="1757"/>
        <v>45436</v>
      </c>
      <c r="G1780" s="122">
        <f t="shared" si="1758"/>
        <v>8.623656128761148E-3</v>
      </c>
      <c r="H1780" s="128">
        <f t="shared" si="1759"/>
        <v>5</v>
      </c>
      <c r="I1780" s="128">
        <f t="shared" si="1760"/>
        <v>31</v>
      </c>
      <c r="J1780" s="123">
        <f t="shared" si="1761"/>
        <v>1.0013859086472729</v>
      </c>
      <c r="K1780" s="123">
        <v>1</v>
      </c>
      <c r="L1780" s="123">
        <f t="shared" si="1762"/>
        <v>1.0013859000000001</v>
      </c>
      <c r="M1780" s="123">
        <f t="shared" si="1763"/>
        <v>344.57042519999999</v>
      </c>
      <c r="N1780" s="27">
        <f t="shared" si="1753"/>
        <v>0</v>
      </c>
      <c r="O1780" s="122">
        <f t="shared" si="1764"/>
        <v>0</v>
      </c>
      <c r="P1780" s="123">
        <f t="shared" si="1765"/>
        <v>0</v>
      </c>
      <c r="Q1780" s="122">
        <f t="shared" si="1752"/>
        <v>0.1956</v>
      </c>
      <c r="R1780" s="130">
        <f t="shared" si="1766"/>
        <v>1.0024040700000001</v>
      </c>
      <c r="S1780" s="123">
        <f t="shared" si="1767"/>
        <v>0.82837141999999997</v>
      </c>
      <c r="T1780" s="123">
        <f t="shared" si="1768"/>
        <v>0</v>
      </c>
      <c r="U1780" s="131" t="str">
        <f t="shared" si="1770"/>
        <v>J=</v>
      </c>
      <c r="V1780" s="140">
        <f t="shared" si="1769"/>
        <v>45527</v>
      </c>
      <c r="W1780" s="4"/>
      <c r="X1780" s="4"/>
      <c r="Y1780" s="4"/>
      <c r="AD1780" s="5"/>
      <c r="AI1780" s="10"/>
      <c r="AJ1780" s="10"/>
      <c r="AK1780" s="10"/>
      <c r="AL1780" s="10"/>
      <c r="AM1780" s="10"/>
      <c r="AN1780" s="10"/>
      <c r="AO1780" s="10"/>
      <c r="AP1780" s="10"/>
      <c r="AQ1780" s="10"/>
      <c r="AR1780" s="10"/>
      <c r="AS1780" s="10"/>
      <c r="AT1780" s="10"/>
      <c r="AU1780" s="10"/>
    </row>
    <row r="1781" spans="1:47" x14ac:dyDescent="0.2">
      <c r="A1781" s="125">
        <f t="shared" si="1751"/>
        <v>45745</v>
      </c>
      <c r="B1781" s="123">
        <f t="shared" si="1754"/>
        <v>345.66044356999998</v>
      </c>
      <c r="C1781" s="3">
        <f t="shared" si="1755"/>
        <v>344.09354596000003</v>
      </c>
      <c r="D1781" s="126">
        <f t="shared" si="1756"/>
        <v>1101.3889999999999</v>
      </c>
      <c r="E1781" s="175">
        <f>IF(DAY(A1780)=$A$7,VLOOKUP(A1780,[1]A!$A$15:$C$500,3),E1780)</f>
        <v>1110.8869999999999</v>
      </c>
      <c r="F1781" s="127">
        <f t="shared" si="1757"/>
        <v>45436</v>
      </c>
      <c r="G1781" s="122">
        <f t="shared" si="1758"/>
        <v>8.623656128761148E-3</v>
      </c>
      <c r="H1781" s="128">
        <f t="shared" si="1759"/>
        <v>6</v>
      </c>
      <c r="I1781" s="128">
        <f t="shared" si="1760"/>
        <v>31</v>
      </c>
      <c r="J1781" s="123">
        <f t="shared" si="1761"/>
        <v>1.0016633207807311</v>
      </c>
      <c r="K1781" s="123">
        <v>1</v>
      </c>
      <c r="L1781" s="123">
        <f t="shared" si="1762"/>
        <v>1.00166332</v>
      </c>
      <c r="M1781" s="123">
        <f t="shared" si="1763"/>
        <v>344.66588363</v>
      </c>
      <c r="N1781" s="27">
        <f t="shared" si="1753"/>
        <v>0</v>
      </c>
      <c r="O1781" s="122">
        <f t="shared" si="1764"/>
        <v>0</v>
      </c>
      <c r="P1781" s="123">
        <f t="shared" si="1765"/>
        <v>0</v>
      </c>
      <c r="Q1781" s="122">
        <f t="shared" si="1752"/>
        <v>0.1956</v>
      </c>
      <c r="R1781" s="130">
        <f t="shared" si="1766"/>
        <v>1.002885577</v>
      </c>
      <c r="S1781" s="123">
        <f t="shared" si="1767"/>
        <v>0.99455994000000003</v>
      </c>
      <c r="T1781" s="123">
        <f t="shared" si="1768"/>
        <v>0</v>
      </c>
      <c r="U1781" s="131" t="str">
        <f t="shared" si="1770"/>
        <v>J=</v>
      </c>
      <c r="V1781" s="140">
        <f t="shared" si="1769"/>
        <v>45527</v>
      </c>
      <c r="W1781" s="4"/>
      <c r="X1781" s="4"/>
      <c r="Y1781" s="4"/>
      <c r="AD1781" s="5"/>
      <c r="AI1781" s="10"/>
      <c r="AJ1781" s="10"/>
      <c r="AK1781" s="10"/>
      <c r="AL1781" s="10"/>
      <c r="AM1781" s="10"/>
      <c r="AN1781" s="10"/>
      <c r="AO1781" s="10"/>
      <c r="AP1781" s="10"/>
      <c r="AQ1781" s="10"/>
      <c r="AR1781" s="10"/>
      <c r="AS1781" s="10"/>
      <c r="AT1781" s="10"/>
      <c r="AU1781" s="10"/>
    </row>
    <row r="1782" spans="1:47" x14ac:dyDescent="0.2">
      <c r="A1782" s="125">
        <f t="shared" si="1751"/>
        <v>45746</v>
      </c>
      <c r="B1782" s="123">
        <f t="shared" si="1754"/>
        <v>345.92228281000001</v>
      </c>
      <c r="C1782" s="3">
        <f t="shared" si="1755"/>
        <v>344.09354596000003</v>
      </c>
      <c r="D1782" s="126">
        <f t="shared" si="1756"/>
        <v>1101.3889999999999</v>
      </c>
      <c r="E1782" s="175">
        <f>IF(DAY(A1781)=$A$7,VLOOKUP(A1781,[1]A!$A$15:$C$500,3),E1781)</f>
        <v>1110.8869999999999</v>
      </c>
      <c r="F1782" s="127">
        <f t="shared" si="1757"/>
        <v>45436</v>
      </c>
      <c r="G1782" s="122">
        <f t="shared" si="1758"/>
        <v>8.623656128761148E-3</v>
      </c>
      <c r="H1782" s="128">
        <f t="shared" si="1759"/>
        <v>7</v>
      </c>
      <c r="I1782" s="128">
        <f t="shared" si="1760"/>
        <v>31</v>
      </c>
      <c r="J1782" s="123">
        <f t="shared" si="1761"/>
        <v>1.0019408097651723</v>
      </c>
      <c r="K1782" s="123">
        <v>1</v>
      </c>
      <c r="L1782" s="123">
        <f t="shared" si="1762"/>
        <v>1.0019408000000001</v>
      </c>
      <c r="M1782" s="123">
        <f t="shared" si="1763"/>
        <v>344.76136271000001</v>
      </c>
      <c r="N1782" s="27">
        <f t="shared" si="1753"/>
        <v>0</v>
      </c>
      <c r="O1782" s="122">
        <f t="shared" si="1764"/>
        <v>0</v>
      </c>
      <c r="P1782" s="123">
        <f t="shared" si="1765"/>
        <v>0</v>
      </c>
      <c r="Q1782" s="122">
        <f t="shared" si="1752"/>
        <v>0.1956</v>
      </c>
      <c r="R1782" s="130">
        <f t="shared" si="1766"/>
        <v>1.003367315</v>
      </c>
      <c r="S1782" s="123">
        <f t="shared" si="1767"/>
        <v>1.1609201</v>
      </c>
      <c r="T1782" s="123">
        <f t="shared" si="1768"/>
        <v>0</v>
      </c>
      <c r="U1782" s="131" t="str">
        <f t="shared" si="1770"/>
        <v>J=</v>
      </c>
      <c r="V1782" s="140">
        <f t="shared" si="1769"/>
        <v>45527</v>
      </c>
      <c r="W1782" s="4"/>
      <c r="X1782" s="4"/>
      <c r="Y1782" s="4"/>
      <c r="AD1782" s="5"/>
      <c r="AI1782" s="10"/>
      <c r="AJ1782" s="10"/>
      <c r="AK1782" s="10"/>
      <c r="AL1782" s="10"/>
      <c r="AM1782" s="10"/>
      <c r="AN1782" s="10"/>
      <c r="AO1782" s="10"/>
      <c r="AP1782" s="10"/>
      <c r="AQ1782" s="10"/>
      <c r="AR1782" s="10"/>
      <c r="AS1782" s="10"/>
      <c r="AT1782" s="10"/>
      <c r="AU1782" s="10"/>
    </row>
    <row r="1783" spans="1:47" x14ac:dyDescent="0.2">
      <c r="A1783" s="125">
        <f t="shared" si="1751"/>
        <v>45747</v>
      </c>
      <c r="B1783" s="123">
        <f t="shared" si="1754"/>
        <v>346.18432512999999</v>
      </c>
      <c r="C1783" s="3">
        <f t="shared" si="1755"/>
        <v>344.09354596000003</v>
      </c>
      <c r="D1783" s="126">
        <f t="shared" si="1756"/>
        <v>1101.3889999999999</v>
      </c>
      <c r="E1783" s="175">
        <f>IF(DAY(A1782)=$A$7,VLOOKUP(A1782,[1]A!$A$15:$C$500,3),E1782)</f>
        <v>1110.8869999999999</v>
      </c>
      <c r="F1783" s="127">
        <f t="shared" si="1757"/>
        <v>45436</v>
      </c>
      <c r="G1783" s="122">
        <f t="shared" si="1758"/>
        <v>8.623656128761148E-3</v>
      </c>
      <c r="H1783" s="128">
        <f t="shared" si="1759"/>
        <v>8</v>
      </c>
      <c r="I1783" s="128">
        <f t="shared" si="1760"/>
        <v>31</v>
      </c>
      <c r="J1783" s="123">
        <f t="shared" si="1761"/>
        <v>1.0022183756218868</v>
      </c>
      <c r="K1783" s="123">
        <v>1</v>
      </c>
      <c r="L1783" s="123">
        <f t="shared" si="1762"/>
        <v>1.00221837</v>
      </c>
      <c r="M1783" s="123">
        <f t="shared" si="1763"/>
        <v>344.85687274999998</v>
      </c>
      <c r="N1783" s="27">
        <f t="shared" si="1753"/>
        <v>0</v>
      </c>
      <c r="O1783" s="122">
        <f t="shared" si="1764"/>
        <v>0</v>
      </c>
      <c r="P1783" s="123">
        <f t="shared" si="1765"/>
        <v>0</v>
      </c>
      <c r="Q1783" s="122">
        <f t="shared" si="1752"/>
        <v>0.1956</v>
      </c>
      <c r="R1783" s="130">
        <f t="shared" si="1766"/>
        <v>1.003849285</v>
      </c>
      <c r="S1783" s="123">
        <f t="shared" si="1767"/>
        <v>1.32745238</v>
      </c>
      <c r="T1783" s="123">
        <f t="shared" si="1768"/>
        <v>0</v>
      </c>
      <c r="U1783" s="131" t="str">
        <f t="shared" si="1770"/>
        <v>J=</v>
      </c>
      <c r="V1783" s="140">
        <f t="shared" si="1769"/>
        <v>45527</v>
      </c>
      <c r="W1783" s="4"/>
      <c r="X1783" s="4"/>
      <c r="Y1783" s="4"/>
      <c r="AD1783" s="5"/>
      <c r="AI1783" s="10"/>
      <c r="AJ1783" s="10"/>
      <c r="AK1783" s="10"/>
      <c r="AL1783" s="10"/>
      <c r="AM1783" s="10"/>
      <c r="AN1783" s="10"/>
      <c r="AO1783" s="10"/>
      <c r="AP1783" s="10"/>
      <c r="AQ1783" s="10"/>
      <c r="AR1783" s="10"/>
      <c r="AS1783" s="10"/>
      <c r="AT1783" s="10"/>
      <c r="AU1783" s="10"/>
    </row>
    <row r="1784" spans="1:47" x14ac:dyDescent="0.2">
      <c r="A1784" s="125">
        <f t="shared" si="1751"/>
        <v>45748</v>
      </c>
      <c r="B1784" s="123">
        <f t="shared" si="1754"/>
        <v>346.44656375</v>
      </c>
      <c r="C1784" s="3">
        <f t="shared" si="1755"/>
        <v>344.09354596000003</v>
      </c>
      <c r="D1784" s="126">
        <f t="shared" si="1756"/>
        <v>1101.3889999999999</v>
      </c>
      <c r="E1784" s="175">
        <f>IF(DAY(A1783)=$A$7,VLOOKUP(A1783,[1]A!$A$15:$C$500,3),E1783)</f>
        <v>1110.8869999999999</v>
      </c>
      <c r="F1784" s="127">
        <f t="shared" si="1757"/>
        <v>45436</v>
      </c>
      <c r="G1784" s="122">
        <f t="shared" si="1758"/>
        <v>8.623656128761148E-3</v>
      </c>
      <c r="H1784" s="128">
        <f t="shared" si="1759"/>
        <v>9</v>
      </c>
      <c r="I1784" s="128">
        <f t="shared" si="1760"/>
        <v>31</v>
      </c>
      <c r="J1784" s="123">
        <f t="shared" si="1761"/>
        <v>1.0024960183721703</v>
      </c>
      <c r="K1784" s="123">
        <v>1</v>
      </c>
      <c r="L1784" s="123">
        <f t="shared" si="1762"/>
        <v>1.00249601</v>
      </c>
      <c r="M1784" s="123">
        <f t="shared" si="1763"/>
        <v>344.95240689000002</v>
      </c>
      <c r="N1784" s="27">
        <f t="shared" si="1753"/>
        <v>0</v>
      </c>
      <c r="O1784" s="122">
        <f t="shared" si="1764"/>
        <v>0</v>
      </c>
      <c r="P1784" s="123">
        <f t="shared" si="1765"/>
        <v>0</v>
      </c>
      <c r="Q1784" s="122">
        <f t="shared" si="1752"/>
        <v>0.1956</v>
      </c>
      <c r="R1784" s="130">
        <f t="shared" si="1766"/>
        <v>1.004331487</v>
      </c>
      <c r="S1784" s="123">
        <f t="shared" si="1767"/>
        <v>1.4941568599999999</v>
      </c>
      <c r="T1784" s="123">
        <f t="shared" si="1768"/>
        <v>0</v>
      </c>
      <c r="U1784" s="131" t="str">
        <f t="shared" si="1770"/>
        <v>J=</v>
      </c>
      <c r="V1784" s="140">
        <f t="shared" si="1769"/>
        <v>45527</v>
      </c>
      <c r="W1784" s="4"/>
      <c r="X1784" s="4"/>
      <c r="Y1784" s="4"/>
      <c r="AD1784" s="5"/>
      <c r="AI1784" s="10"/>
      <c r="AJ1784" s="10"/>
      <c r="AK1784" s="10"/>
      <c r="AL1784" s="10"/>
      <c r="AM1784" s="10"/>
      <c r="AN1784" s="10"/>
      <c r="AO1784" s="10"/>
      <c r="AP1784" s="10"/>
      <c r="AQ1784" s="10"/>
      <c r="AR1784" s="10"/>
      <c r="AS1784" s="10"/>
      <c r="AT1784" s="10"/>
      <c r="AU1784" s="10"/>
    </row>
    <row r="1785" spans="1:47" x14ac:dyDescent="0.2">
      <c r="A1785" s="125">
        <f t="shared" si="1751"/>
        <v>45749</v>
      </c>
      <c r="B1785" s="123">
        <f t="shared" si="1754"/>
        <v>346.70900186</v>
      </c>
      <c r="C1785" s="3">
        <f t="shared" si="1755"/>
        <v>344.09354596000003</v>
      </c>
      <c r="D1785" s="126">
        <f t="shared" si="1756"/>
        <v>1101.3889999999999</v>
      </c>
      <c r="E1785" s="175">
        <f>IF(DAY(A1784)=$A$7,VLOOKUP(A1784,[1]A!$A$15:$C$500,3),E1784)</f>
        <v>1110.8869999999999</v>
      </c>
      <c r="F1785" s="127">
        <f t="shared" si="1757"/>
        <v>45436</v>
      </c>
      <c r="G1785" s="122">
        <f t="shared" si="1758"/>
        <v>8.623656128761148E-3</v>
      </c>
      <c r="H1785" s="128">
        <f t="shared" si="1759"/>
        <v>10</v>
      </c>
      <c r="I1785" s="128">
        <f t="shared" si="1760"/>
        <v>31</v>
      </c>
      <c r="J1785" s="123">
        <f t="shared" si="1761"/>
        <v>1.0027737380373245</v>
      </c>
      <c r="K1785" s="123">
        <v>1</v>
      </c>
      <c r="L1785" s="123">
        <f t="shared" si="1762"/>
        <v>1.0027737299999999</v>
      </c>
      <c r="M1785" s="123">
        <f t="shared" si="1763"/>
        <v>345.04796855000001</v>
      </c>
      <c r="N1785" s="27">
        <f t="shared" si="1753"/>
        <v>0</v>
      </c>
      <c r="O1785" s="122">
        <f t="shared" si="1764"/>
        <v>0</v>
      </c>
      <c r="P1785" s="123">
        <f t="shared" si="1765"/>
        <v>0</v>
      </c>
      <c r="Q1785" s="122">
        <f t="shared" si="1752"/>
        <v>0.1956</v>
      </c>
      <c r="R1785" s="130">
        <f t="shared" si="1766"/>
        <v>1.0048139199999999</v>
      </c>
      <c r="S1785" s="123">
        <f t="shared" si="1767"/>
        <v>1.6610333100000001</v>
      </c>
      <c r="T1785" s="123">
        <f t="shared" si="1768"/>
        <v>0</v>
      </c>
      <c r="U1785" s="131" t="str">
        <f t="shared" si="1770"/>
        <v>J=</v>
      </c>
      <c r="V1785" s="140">
        <f t="shared" si="1769"/>
        <v>45527</v>
      </c>
      <c r="W1785" s="4"/>
      <c r="X1785" s="4"/>
      <c r="Y1785" s="4"/>
      <c r="AD1785" s="5"/>
      <c r="AI1785" s="10"/>
      <c r="AJ1785" s="10"/>
      <c r="AK1785" s="10"/>
      <c r="AL1785" s="10"/>
      <c r="AM1785" s="10"/>
      <c r="AN1785" s="10"/>
      <c r="AO1785" s="10"/>
      <c r="AP1785" s="10"/>
      <c r="AQ1785" s="10"/>
      <c r="AR1785" s="10"/>
      <c r="AS1785" s="10"/>
      <c r="AT1785" s="10"/>
      <c r="AU1785" s="10"/>
    </row>
    <row r="1786" spans="1:47" x14ac:dyDescent="0.2">
      <c r="A1786" s="125">
        <f t="shared" si="1751"/>
        <v>45750</v>
      </c>
      <c r="B1786" s="123">
        <f t="shared" si="1754"/>
        <v>346.97163956999998</v>
      </c>
      <c r="C1786" s="3">
        <f t="shared" si="1755"/>
        <v>344.09354596000003</v>
      </c>
      <c r="D1786" s="126">
        <f t="shared" si="1756"/>
        <v>1101.3889999999999</v>
      </c>
      <c r="E1786" s="175">
        <f>IF(DAY(A1785)=$A$7,VLOOKUP(A1785,[1]A!$A$15:$C$500,3),E1785)</f>
        <v>1110.8869999999999</v>
      </c>
      <c r="F1786" s="127">
        <f t="shared" si="1757"/>
        <v>45436</v>
      </c>
      <c r="G1786" s="122">
        <f t="shared" si="1758"/>
        <v>8.623656128761148E-3</v>
      </c>
      <c r="H1786" s="128">
        <f t="shared" si="1759"/>
        <v>11</v>
      </c>
      <c r="I1786" s="128">
        <f t="shared" si="1760"/>
        <v>31</v>
      </c>
      <c r="J1786" s="123">
        <f t="shared" si="1761"/>
        <v>1.0030515346386573</v>
      </c>
      <c r="K1786" s="123">
        <v>1</v>
      </c>
      <c r="L1786" s="123">
        <f t="shared" si="1762"/>
        <v>1.00305153</v>
      </c>
      <c r="M1786" s="123">
        <f t="shared" si="1763"/>
        <v>345.14355773</v>
      </c>
      <c r="N1786" s="27">
        <f t="shared" si="1753"/>
        <v>0</v>
      </c>
      <c r="O1786" s="122">
        <f t="shared" si="1764"/>
        <v>0</v>
      </c>
      <c r="P1786" s="123">
        <f t="shared" si="1765"/>
        <v>0</v>
      </c>
      <c r="Q1786" s="122">
        <f t="shared" si="1752"/>
        <v>0.1956</v>
      </c>
      <c r="R1786" s="130">
        <f t="shared" si="1766"/>
        <v>1.0052965840000001</v>
      </c>
      <c r="S1786" s="123">
        <f t="shared" si="1767"/>
        <v>1.8280818400000001</v>
      </c>
      <c r="T1786" s="123">
        <f t="shared" si="1768"/>
        <v>0</v>
      </c>
      <c r="U1786" s="131" t="str">
        <f t="shared" si="1770"/>
        <v>J=</v>
      </c>
      <c r="V1786" s="140">
        <f t="shared" si="1769"/>
        <v>45527</v>
      </c>
      <c r="W1786" s="4"/>
      <c r="X1786" s="4"/>
      <c r="Y1786" s="4"/>
      <c r="AD1786" s="5"/>
      <c r="AI1786" s="10"/>
      <c r="AJ1786" s="10"/>
      <c r="AK1786" s="10"/>
      <c r="AL1786" s="10"/>
      <c r="AM1786" s="10"/>
      <c r="AN1786" s="10"/>
      <c r="AO1786" s="10"/>
      <c r="AP1786" s="10"/>
      <c r="AQ1786" s="10"/>
      <c r="AR1786" s="10"/>
      <c r="AS1786" s="10"/>
      <c r="AT1786" s="10"/>
      <c r="AU1786" s="10"/>
    </row>
    <row r="1787" spans="1:47" x14ac:dyDescent="0.2">
      <c r="A1787" s="125">
        <f t="shared" si="1751"/>
        <v>45751</v>
      </c>
      <c r="B1787" s="123">
        <f t="shared" si="1754"/>
        <v>347.23447422999999</v>
      </c>
      <c r="C1787" s="3">
        <f t="shared" si="1755"/>
        <v>344.09354596000003</v>
      </c>
      <c r="D1787" s="126">
        <f t="shared" si="1756"/>
        <v>1101.3889999999999</v>
      </c>
      <c r="E1787" s="175">
        <f>IF(DAY(A1786)=$A$7,VLOOKUP(A1786,[1]A!$A$15:$C$500,3),E1786)</f>
        <v>1110.8869999999999</v>
      </c>
      <c r="F1787" s="127">
        <f t="shared" si="1757"/>
        <v>45436</v>
      </c>
      <c r="G1787" s="122">
        <f t="shared" si="1758"/>
        <v>8.623656128761148E-3</v>
      </c>
      <c r="H1787" s="128">
        <f t="shared" si="1759"/>
        <v>12</v>
      </c>
      <c r="I1787" s="128">
        <f t="shared" si="1760"/>
        <v>31</v>
      </c>
      <c r="J1787" s="123">
        <f t="shared" si="1761"/>
        <v>1.0033294081974815</v>
      </c>
      <c r="K1787" s="123">
        <v>1</v>
      </c>
      <c r="L1787" s="123">
        <f t="shared" si="1762"/>
        <v>1.0033293999999999</v>
      </c>
      <c r="M1787" s="123">
        <f t="shared" si="1763"/>
        <v>345.23917101000001</v>
      </c>
      <c r="N1787" s="27">
        <f t="shared" si="1753"/>
        <v>0</v>
      </c>
      <c r="O1787" s="122">
        <f t="shared" si="1764"/>
        <v>0</v>
      </c>
      <c r="P1787" s="123">
        <f t="shared" si="1765"/>
        <v>0</v>
      </c>
      <c r="Q1787" s="122">
        <f t="shared" si="1752"/>
        <v>0.1956</v>
      </c>
      <c r="R1787" s="130">
        <f t="shared" si="1766"/>
        <v>1.005779481</v>
      </c>
      <c r="S1787" s="123">
        <f t="shared" si="1767"/>
        <v>1.99530322</v>
      </c>
      <c r="T1787" s="123">
        <f t="shared" si="1768"/>
        <v>0</v>
      </c>
      <c r="U1787" s="131" t="str">
        <f t="shared" si="1770"/>
        <v>J=</v>
      </c>
      <c r="V1787" s="140">
        <f t="shared" si="1769"/>
        <v>45527</v>
      </c>
      <c r="W1787" s="4"/>
      <c r="X1787" s="4"/>
      <c r="Y1787" s="4"/>
      <c r="AD1787" s="5"/>
      <c r="AI1787" s="10"/>
      <c r="AJ1787" s="10"/>
      <c r="AK1787" s="10"/>
      <c r="AL1787" s="10"/>
      <c r="AM1787" s="10"/>
      <c r="AN1787" s="10"/>
      <c r="AO1787" s="10"/>
      <c r="AP1787" s="10"/>
      <c r="AQ1787" s="10"/>
      <c r="AR1787" s="10"/>
      <c r="AS1787" s="10"/>
      <c r="AT1787" s="10"/>
      <c r="AU1787" s="10"/>
    </row>
    <row r="1788" spans="1:47" x14ac:dyDescent="0.2">
      <c r="A1788" s="125">
        <f t="shared" si="1751"/>
        <v>45752</v>
      </c>
      <c r="B1788" s="123">
        <f t="shared" si="1754"/>
        <v>347.49750871000003</v>
      </c>
      <c r="C1788" s="3">
        <f t="shared" si="1755"/>
        <v>344.09354596000003</v>
      </c>
      <c r="D1788" s="126">
        <f t="shared" si="1756"/>
        <v>1101.3889999999999</v>
      </c>
      <c r="E1788" s="175">
        <f>IF(DAY(A1787)=$A$7,VLOOKUP(A1787,[1]A!$A$15:$C$500,3),E1787)</f>
        <v>1110.8869999999999</v>
      </c>
      <c r="F1788" s="127">
        <f t="shared" si="1757"/>
        <v>45436</v>
      </c>
      <c r="G1788" s="122">
        <f t="shared" si="1758"/>
        <v>8.623656128761148E-3</v>
      </c>
      <c r="H1788" s="128">
        <f t="shared" si="1759"/>
        <v>13</v>
      </c>
      <c r="I1788" s="128">
        <f t="shared" si="1760"/>
        <v>31</v>
      </c>
      <c r="J1788" s="123">
        <f t="shared" si="1761"/>
        <v>1.0036073587351171</v>
      </c>
      <c r="K1788" s="123">
        <v>1</v>
      </c>
      <c r="L1788" s="123">
        <f t="shared" si="1762"/>
        <v>1.00360735</v>
      </c>
      <c r="M1788" s="123">
        <f t="shared" si="1763"/>
        <v>345.33481181000002</v>
      </c>
      <c r="N1788" s="27">
        <f t="shared" si="1753"/>
        <v>0</v>
      </c>
      <c r="O1788" s="122">
        <f t="shared" si="1764"/>
        <v>0</v>
      </c>
      <c r="P1788" s="123">
        <f t="shared" si="1765"/>
        <v>0</v>
      </c>
      <c r="Q1788" s="122">
        <f t="shared" si="1752"/>
        <v>0.1956</v>
      </c>
      <c r="R1788" s="130">
        <f t="shared" si="1766"/>
        <v>1.006262609</v>
      </c>
      <c r="S1788" s="123">
        <f t="shared" si="1767"/>
        <v>2.1626968999999998</v>
      </c>
      <c r="T1788" s="123">
        <f t="shared" si="1768"/>
        <v>0</v>
      </c>
      <c r="U1788" s="131" t="str">
        <f t="shared" si="1770"/>
        <v>J=</v>
      </c>
      <c r="V1788" s="140">
        <f t="shared" si="1769"/>
        <v>45527</v>
      </c>
      <c r="W1788" s="4"/>
      <c r="X1788" s="4"/>
      <c r="Y1788" s="4"/>
      <c r="AD1788" s="5"/>
      <c r="AI1788" s="10"/>
      <c r="AJ1788" s="10"/>
      <c r="AK1788" s="10"/>
      <c r="AL1788" s="10"/>
      <c r="AM1788" s="10"/>
      <c r="AN1788" s="10"/>
      <c r="AO1788" s="10"/>
      <c r="AP1788" s="10"/>
      <c r="AQ1788" s="10"/>
      <c r="AR1788" s="10"/>
      <c r="AS1788" s="10"/>
      <c r="AT1788" s="10"/>
      <c r="AU1788" s="10"/>
    </row>
    <row r="1789" spans="1:47" x14ac:dyDescent="0.2">
      <c r="A1789" s="125">
        <f t="shared" si="1751"/>
        <v>45753</v>
      </c>
      <c r="B1789" s="123">
        <f t="shared" si="1754"/>
        <v>347.76074378999999</v>
      </c>
      <c r="C1789" s="3">
        <f t="shared" si="1755"/>
        <v>344.09354596000003</v>
      </c>
      <c r="D1789" s="126">
        <f t="shared" si="1756"/>
        <v>1101.3889999999999</v>
      </c>
      <c r="E1789" s="175">
        <f>IF(DAY(A1788)=$A$7,VLOOKUP(A1788,[1]A!$A$15:$C$500,3),E1788)</f>
        <v>1110.8869999999999</v>
      </c>
      <c r="F1789" s="127">
        <f t="shared" si="1757"/>
        <v>45436</v>
      </c>
      <c r="G1789" s="122">
        <f t="shared" si="1758"/>
        <v>8.623656128761148E-3</v>
      </c>
      <c r="H1789" s="128">
        <f t="shared" si="1759"/>
        <v>14</v>
      </c>
      <c r="I1789" s="128">
        <f t="shared" si="1760"/>
        <v>31</v>
      </c>
      <c r="J1789" s="123">
        <f t="shared" si="1761"/>
        <v>1.0038853862728891</v>
      </c>
      <c r="K1789" s="123">
        <v>1</v>
      </c>
      <c r="L1789" s="123">
        <f t="shared" si="1762"/>
        <v>1.00388538</v>
      </c>
      <c r="M1789" s="123">
        <f t="shared" si="1763"/>
        <v>345.43048013999999</v>
      </c>
      <c r="N1789" s="27">
        <f t="shared" si="1753"/>
        <v>0</v>
      </c>
      <c r="O1789" s="122">
        <f t="shared" si="1764"/>
        <v>0</v>
      </c>
      <c r="P1789" s="123">
        <f t="shared" si="1765"/>
        <v>0</v>
      </c>
      <c r="Q1789" s="122">
        <f t="shared" si="1752"/>
        <v>0.1956</v>
      </c>
      <c r="R1789" s="130">
        <f t="shared" si="1766"/>
        <v>1.0067459700000001</v>
      </c>
      <c r="S1789" s="123">
        <f t="shared" si="1767"/>
        <v>2.33026365</v>
      </c>
      <c r="T1789" s="123">
        <f t="shared" si="1768"/>
        <v>0</v>
      </c>
      <c r="U1789" s="131" t="str">
        <f t="shared" si="1770"/>
        <v>J=</v>
      </c>
      <c r="V1789" s="140">
        <f t="shared" si="1769"/>
        <v>45527</v>
      </c>
      <c r="W1789" s="4"/>
      <c r="X1789" s="4"/>
      <c r="Y1789" s="4"/>
      <c r="AD1789" s="5"/>
      <c r="AI1789" s="10"/>
      <c r="AJ1789" s="10"/>
      <c r="AK1789" s="10"/>
      <c r="AL1789" s="10"/>
      <c r="AM1789" s="10"/>
      <c r="AN1789" s="10"/>
      <c r="AO1789" s="10"/>
      <c r="AP1789" s="10"/>
      <c r="AQ1789" s="10"/>
      <c r="AR1789" s="10"/>
      <c r="AS1789" s="10"/>
      <c r="AT1789" s="10"/>
      <c r="AU1789" s="10"/>
    </row>
    <row r="1790" spans="1:47" x14ac:dyDescent="0.2">
      <c r="A1790" s="125">
        <f t="shared" si="1751"/>
        <v>45754</v>
      </c>
      <c r="B1790" s="123">
        <f t="shared" si="1754"/>
        <v>348.02417924000002</v>
      </c>
      <c r="C1790" s="3">
        <f t="shared" si="1755"/>
        <v>344.09354596000003</v>
      </c>
      <c r="D1790" s="126">
        <f t="shared" si="1756"/>
        <v>1101.3889999999999</v>
      </c>
      <c r="E1790" s="175">
        <f>IF(DAY(A1789)=$A$7,VLOOKUP(A1789,[1]A!$A$15:$C$500,3),E1789)</f>
        <v>1110.8869999999999</v>
      </c>
      <c r="F1790" s="127">
        <f t="shared" si="1757"/>
        <v>45436</v>
      </c>
      <c r="G1790" s="122">
        <f t="shared" si="1758"/>
        <v>8.623656128761148E-3</v>
      </c>
      <c r="H1790" s="128">
        <f t="shared" si="1759"/>
        <v>15</v>
      </c>
      <c r="I1790" s="128">
        <f t="shared" si="1760"/>
        <v>31</v>
      </c>
      <c r="J1790" s="123">
        <f t="shared" si="1761"/>
        <v>1.0041634908321289</v>
      </c>
      <c r="K1790" s="123">
        <v>1</v>
      </c>
      <c r="L1790" s="123">
        <f t="shared" si="1762"/>
        <v>1.00416349</v>
      </c>
      <c r="M1790" s="123">
        <f t="shared" si="1763"/>
        <v>345.52617599000001</v>
      </c>
      <c r="N1790" s="27">
        <f t="shared" si="1753"/>
        <v>0</v>
      </c>
      <c r="O1790" s="122">
        <f t="shared" si="1764"/>
        <v>0</v>
      </c>
      <c r="P1790" s="123">
        <f t="shared" si="1765"/>
        <v>0</v>
      </c>
      <c r="Q1790" s="122">
        <f t="shared" si="1752"/>
        <v>0.1956</v>
      </c>
      <c r="R1790" s="130">
        <f t="shared" si="1766"/>
        <v>1.0072295630000001</v>
      </c>
      <c r="S1790" s="123">
        <f t="shared" si="1767"/>
        <v>2.49800325</v>
      </c>
      <c r="T1790" s="123">
        <f t="shared" si="1768"/>
        <v>0</v>
      </c>
      <c r="U1790" s="131" t="str">
        <f t="shared" si="1770"/>
        <v>J=</v>
      </c>
      <c r="V1790" s="140">
        <f t="shared" si="1769"/>
        <v>45527</v>
      </c>
      <c r="W1790" s="4"/>
      <c r="X1790" s="4"/>
      <c r="Y1790" s="4"/>
      <c r="AD1790" s="5"/>
      <c r="AI1790" s="10"/>
      <c r="AJ1790" s="10"/>
      <c r="AK1790" s="10"/>
      <c r="AL1790" s="10"/>
      <c r="AM1790" s="10"/>
      <c r="AN1790" s="10"/>
      <c r="AO1790" s="10"/>
      <c r="AP1790" s="10"/>
      <c r="AQ1790" s="10"/>
      <c r="AR1790" s="10"/>
      <c r="AS1790" s="10"/>
      <c r="AT1790" s="10"/>
      <c r="AU1790" s="10"/>
    </row>
    <row r="1791" spans="1:47" x14ac:dyDescent="0.2">
      <c r="A1791" s="125">
        <f t="shared" si="1751"/>
        <v>45755</v>
      </c>
      <c r="B1791" s="123">
        <f t="shared" si="1754"/>
        <v>348.28781171999998</v>
      </c>
      <c r="C1791" s="3">
        <f t="shared" si="1755"/>
        <v>344.09354596000003</v>
      </c>
      <c r="D1791" s="126">
        <f t="shared" si="1756"/>
        <v>1101.3889999999999</v>
      </c>
      <c r="E1791" s="175">
        <f>IF(DAY(A1790)=$A$7,VLOOKUP(A1790,[1]A!$A$15:$C$500,3),E1790)</f>
        <v>1110.8869999999999</v>
      </c>
      <c r="F1791" s="127">
        <f t="shared" si="1757"/>
        <v>45436</v>
      </c>
      <c r="G1791" s="122">
        <f t="shared" si="1758"/>
        <v>8.623656128761148E-3</v>
      </c>
      <c r="H1791" s="128">
        <f t="shared" si="1759"/>
        <v>16</v>
      </c>
      <c r="I1791" s="128">
        <f t="shared" si="1760"/>
        <v>31</v>
      </c>
      <c r="J1791" s="123">
        <f t="shared" si="1761"/>
        <v>1.0044416724341734</v>
      </c>
      <c r="K1791" s="123">
        <v>1</v>
      </c>
      <c r="L1791" s="123">
        <f t="shared" si="1762"/>
        <v>1.0044416700000001</v>
      </c>
      <c r="M1791" s="123">
        <f t="shared" si="1763"/>
        <v>345.62189594</v>
      </c>
      <c r="N1791" s="27">
        <f t="shared" si="1753"/>
        <v>0</v>
      </c>
      <c r="O1791" s="122">
        <f t="shared" si="1764"/>
        <v>0</v>
      </c>
      <c r="P1791" s="123">
        <f t="shared" si="1765"/>
        <v>0</v>
      </c>
      <c r="Q1791" s="122">
        <f t="shared" si="1752"/>
        <v>0.1956</v>
      </c>
      <c r="R1791" s="130">
        <f t="shared" si="1766"/>
        <v>1.007713388</v>
      </c>
      <c r="S1791" s="123">
        <f t="shared" si="1767"/>
        <v>2.6659157800000002</v>
      </c>
      <c r="T1791" s="123">
        <f t="shared" si="1768"/>
        <v>0</v>
      </c>
      <c r="U1791" s="131" t="str">
        <f t="shared" si="1770"/>
        <v>J=</v>
      </c>
      <c r="V1791" s="140">
        <f t="shared" si="1769"/>
        <v>45527</v>
      </c>
      <c r="W1791" s="4"/>
      <c r="X1791" s="4"/>
      <c r="Y1791" s="4"/>
      <c r="AD1791" s="5"/>
      <c r="AI1791" s="10"/>
      <c r="AJ1791" s="10"/>
      <c r="AK1791" s="10"/>
      <c r="AL1791" s="10"/>
      <c r="AM1791" s="10"/>
      <c r="AN1791" s="10"/>
      <c r="AO1791" s="10"/>
      <c r="AP1791" s="10"/>
      <c r="AQ1791" s="10"/>
      <c r="AR1791" s="10"/>
      <c r="AS1791" s="10"/>
      <c r="AT1791" s="10"/>
      <c r="AU1791" s="10"/>
    </row>
    <row r="1792" spans="1:47" x14ac:dyDescent="0.2">
      <c r="A1792" s="125">
        <f t="shared" si="1751"/>
        <v>45756</v>
      </c>
      <c r="B1792" s="123">
        <f t="shared" si="1754"/>
        <v>348.55164477</v>
      </c>
      <c r="C1792" s="3">
        <f t="shared" si="1755"/>
        <v>344.09354596000003</v>
      </c>
      <c r="D1792" s="126">
        <f t="shared" si="1756"/>
        <v>1101.3889999999999</v>
      </c>
      <c r="E1792" s="175">
        <f>IF(DAY(A1791)=$A$7,VLOOKUP(A1791,[1]A!$A$15:$C$500,3),E1791)</f>
        <v>1110.8869999999999</v>
      </c>
      <c r="F1792" s="127">
        <f t="shared" si="1757"/>
        <v>45436</v>
      </c>
      <c r="G1792" s="122">
        <f t="shared" si="1758"/>
        <v>8.623656128761148E-3</v>
      </c>
      <c r="H1792" s="128">
        <f t="shared" si="1759"/>
        <v>17</v>
      </c>
      <c r="I1792" s="128">
        <f t="shared" si="1760"/>
        <v>31</v>
      </c>
      <c r="J1792" s="123">
        <f t="shared" si="1761"/>
        <v>1.0047199311003656</v>
      </c>
      <c r="K1792" s="123">
        <v>1</v>
      </c>
      <c r="L1792" s="123">
        <f t="shared" si="1762"/>
        <v>1.00471993</v>
      </c>
      <c r="M1792" s="123">
        <f t="shared" si="1763"/>
        <v>345.71764340999999</v>
      </c>
      <c r="N1792" s="27">
        <f t="shared" si="1753"/>
        <v>0</v>
      </c>
      <c r="O1792" s="122">
        <f t="shared" si="1764"/>
        <v>0</v>
      </c>
      <c r="P1792" s="123">
        <f t="shared" si="1765"/>
        <v>0</v>
      </c>
      <c r="Q1792" s="122">
        <f t="shared" si="1752"/>
        <v>0.1956</v>
      </c>
      <c r="R1792" s="130">
        <f t="shared" si="1766"/>
        <v>1.008197445</v>
      </c>
      <c r="S1792" s="123">
        <f t="shared" si="1767"/>
        <v>2.8340013599999998</v>
      </c>
      <c r="T1792" s="123">
        <f t="shared" si="1768"/>
        <v>0</v>
      </c>
      <c r="U1792" s="131" t="str">
        <f t="shared" si="1770"/>
        <v>J=</v>
      </c>
      <c r="V1792" s="140">
        <f t="shared" si="1769"/>
        <v>45527</v>
      </c>
      <c r="W1792" s="4"/>
      <c r="X1792" s="4"/>
      <c r="Y1792" s="4"/>
      <c r="AD1792" s="5"/>
      <c r="AI1792" s="10"/>
      <c r="AJ1792" s="10"/>
      <c r="AK1792" s="10"/>
      <c r="AL1792" s="10"/>
      <c r="AM1792" s="10"/>
      <c r="AN1792" s="10"/>
      <c r="AO1792" s="10"/>
      <c r="AP1792" s="10"/>
      <c r="AQ1792" s="10"/>
      <c r="AR1792" s="10"/>
      <c r="AS1792" s="10"/>
      <c r="AT1792" s="10"/>
      <c r="AU1792" s="10"/>
    </row>
    <row r="1793" spans="1:47" x14ac:dyDescent="0.2">
      <c r="A1793" s="125">
        <f t="shared" si="1751"/>
        <v>45757</v>
      </c>
      <c r="B1793" s="123">
        <f t="shared" si="1754"/>
        <v>348.81567538000002</v>
      </c>
      <c r="C1793" s="3">
        <f t="shared" si="1755"/>
        <v>344.09354596000003</v>
      </c>
      <c r="D1793" s="126">
        <f t="shared" si="1756"/>
        <v>1101.3889999999999</v>
      </c>
      <c r="E1793" s="175">
        <f>IF(DAY(A1792)=$A$7,VLOOKUP(A1792,[1]A!$A$15:$C$500,3),E1792)</f>
        <v>1110.8869999999999</v>
      </c>
      <c r="F1793" s="127">
        <f t="shared" si="1757"/>
        <v>45436</v>
      </c>
      <c r="G1793" s="122">
        <f t="shared" si="1758"/>
        <v>8.623656128761148E-3</v>
      </c>
      <c r="H1793" s="128">
        <f t="shared" si="1759"/>
        <v>18</v>
      </c>
      <c r="I1793" s="128">
        <f t="shared" si="1760"/>
        <v>31</v>
      </c>
      <c r="J1793" s="123">
        <f t="shared" si="1761"/>
        <v>1.004998266852055</v>
      </c>
      <c r="K1793" s="123">
        <v>1</v>
      </c>
      <c r="L1793" s="123">
        <f t="shared" si="1762"/>
        <v>1.00499826</v>
      </c>
      <c r="M1793" s="123">
        <f t="shared" si="1763"/>
        <v>345.81341495999999</v>
      </c>
      <c r="N1793" s="27">
        <f t="shared" si="1753"/>
        <v>0</v>
      </c>
      <c r="O1793" s="122">
        <f t="shared" si="1764"/>
        <v>0</v>
      </c>
      <c r="P1793" s="123">
        <f t="shared" si="1765"/>
        <v>0</v>
      </c>
      <c r="Q1793" s="122">
        <f t="shared" si="1752"/>
        <v>0.1956</v>
      </c>
      <c r="R1793" s="130">
        <f t="shared" si="1766"/>
        <v>1.0086817349999999</v>
      </c>
      <c r="S1793" s="123">
        <f t="shared" si="1767"/>
        <v>3.0022604199999998</v>
      </c>
      <c r="T1793" s="123">
        <f t="shared" si="1768"/>
        <v>0</v>
      </c>
      <c r="U1793" s="131" t="str">
        <f t="shared" si="1770"/>
        <v>J=</v>
      </c>
      <c r="V1793" s="140">
        <f t="shared" si="1769"/>
        <v>45527</v>
      </c>
      <c r="W1793" s="4"/>
      <c r="X1793" s="4"/>
      <c r="Y1793" s="4"/>
      <c r="AD1793" s="5"/>
      <c r="AI1793" s="10"/>
      <c r="AJ1793" s="10"/>
      <c r="AK1793" s="10"/>
      <c r="AL1793" s="10"/>
      <c r="AM1793" s="10"/>
      <c r="AN1793" s="10"/>
      <c r="AO1793" s="10"/>
      <c r="AP1793" s="10"/>
      <c r="AQ1793" s="10"/>
      <c r="AR1793" s="10"/>
      <c r="AS1793" s="10"/>
      <c r="AT1793" s="10"/>
      <c r="AU1793" s="10"/>
    </row>
    <row r="1794" spans="1:47" x14ac:dyDescent="0.2">
      <c r="A1794" s="125">
        <f t="shared" si="1751"/>
        <v>45758</v>
      </c>
      <c r="B1794" s="123">
        <f t="shared" si="1754"/>
        <v>349.07990715</v>
      </c>
      <c r="C1794" s="3">
        <f t="shared" si="1755"/>
        <v>344.09354596000003</v>
      </c>
      <c r="D1794" s="126">
        <f t="shared" si="1756"/>
        <v>1101.3889999999999</v>
      </c>
      <c r="E1794" s="175">
        <f>IF(DAY(A1793)=$A$7,VLOOKUP(A1793,[1]A!$A$15:$C$500,3),E1793)</f>
        <v>1110.8869999999999</v>
      </c>
      <c r="F1794" s="127">
        <f t="shared" si="1757"/>
        <v>45436</v>
      </c>
      <c r="G1794" s="122">
        <f t="shared" si="1758"/>
        <v>8.623656128761148E-3</v>
      </c>
      <c r="H1794" s="128">
        <f t="shared" si="1759"/>
        <v>19</v>
      </c>
      <c r="I1794" s="128">
        <f t="shared" si="1760"/>
        <v>31</v>
      </c>
      <c r="J1794" s="123">
        <f t="shared" si="1761"/>
        <v>1.0052766797105956</v>
      </c>
      <c r="K1794" s="123">
        <v>1</v>
      </c>
      <c r="L1794" s="123">
        <f t="shared" si="1762"/>
        <v>1.00527667</v>
      </c>
      <c r="M1794" s="123">
        <f t="shared" si="1763"/>
        <v>345.90921405</v>
      </c>
      <c r="N1794" s="27">
        <f t="shared" si="1753"/>
        <v>0</v>
      </c>
      <c r="O1794" s="122">
        <f t="shared" si="1764"/>
        <v>0</v>
      </c>
      <c r="P1794" s="123">
        <f t="shared" si="1765"/>
        <v>0</v>
      </c>
      <c r="Q1794" s="122">
        <f t="shared" si="1752"/>
        <v>0.1956</v>
      </c>
      <c r="R1794" s="130">
        <f t="shared" si="1766"/>
        <v>1.009166258</v>
      </c>
      <c r="S1794" s="123">
        <f t="shared" si="1767"/>
        <v>3.1706930999999998</v>
      </c>
      <c r="T1794" s="123">
        <f t="shared" si="1768"/>
        <v>0</v>
      </c>
      <c r="U1794" s="131" t="str">
        <f t="shared" si="1770"/>
        <v>J=</v>
      </c>
      <c r="V1794" s="140">
        <f t="shared" si="1769"/>
        <v>45527</v>
      </c>
      <c r="W1794" s="4"/>
      <c r="X1794" s="4"/>
      <c r="Y1794" s="4"/>
      <c r="AD1794" s="5"/>
      <c r="AI1794" s="10"/>
      <c r="AJ1794" s="10"/>
      <c r="AK1794" s="10"/>
      <c r="AL1794" s="10"/>
      <c r="AM1794" s="10"/>
      <c r="AN1794" s="10"/>
      <c r="AO1794" s="10"/>
      <c r="AP1794" s="10"/>
      <c r="AQ1794" s="10"/>
      <c r="AR1794" s="10"/>
      <c r="AS1794" s="10"/>
      <c r="AT1794" s="10"/>
      <c r="AU1794" s="10"/>
    </row>
    <row r="1795" spans="1:47" x14ac:dyDescent="0.2">
      <c r="A1795" s="125">
        <f t="shared" si="1751"/>
        <v>45759</v>
      </c>
      <c r="B1795" s="123">
        <f t="shared" si="1754"/>
        <v>349.3443398</v>
      </c>
      <c r="C1795" s="3">
        <f t="shared" si="1755"/>
        <v>344.09354596000003</v>
      </c>
      <c r="D1795" s="126">
        <f t="shared" si="1756"/>
        <v>1101.3889999999999</v>
      </c>
      <c r="E1795" s="175">
        <f>IF(DAY(A1794)=$A$7,VLOOKUP(A1794,[1]A!$A$15:$C$500,3),E1794)</f>
        <v>1110.8869999999999</v>
      </c>
      <c r="F1795" s="127">
        <f t="shared" si="1757"/>
        <v>45436</v>
      </c>
      <c r="G1795" s="122">
        <f t="shared" si="1758"/>
        <v>8.623656128761148E-3</v>
      </c>
      <c r="H1795" s="128">
        <f t="shared" si="1759"/>
        <v>20</v>
      </c>
      <c r="I1795" s="128">
        <f t="shared" si="1760"/>
        <v>31</v>
      </c>
      <c r="J1795" s="123">
        <f t="shared" si="1761"/>
        <v>1.0055551696973488</v>
      </c>
      <c r="K1795" s="123">
        <v>1</v>
      </c>
      <c r="L1795" s="123">
        <f t="shared" si="1762"/>
        <v>1.0055551599999999</v>
      </c>
      <c r="M1795" s="123">
        <f t="shared" si="1763"/>
        <v>346.00504066000002</v>
      </c>
      <c r="N1795" s="27">
        <f t="shared" si="1753"/>
        <v>0</v>
      </c>
      <c r="O1795" s="122">
        <f t="shared" si="1764"/>
        <v>0</v>
      </c>
      <c r="P1795" s="123">
        <f t="shared" si="1765"/>
        <v>0</v>
      </c>
      <c r="Q1795" s="122">
        <f t="shared" si="1752"/>
        <v>0.1956</v>
      </c>
      <c r="R1795" s="130">
        <f t="shared" si="1766"/>
        <v>1.009651013</v>
      </c>
      <c r="S1795" s="123">
        <f t="shared" si="1767"/>
        <v>3.3392991400000001</v>
      </c>
      <c r="T1795" s="123">
        <f t="shared" si="1768"/>
        <v>0</v>
      </c>
      <c r="U1795" s="131" t="str">
        <f t="shared" si="1770"/>
        <v>J=</v>
      </c>
      <c r="V1795" s="140">
        <f t="shared" si="1769"/>
        <v>45527</v>
      </c>
      <c r="W1795" s="4"/>
      <c r="X1795" s="4"/>
      <c r="Y1795" s="4"/>
      <c r="AD1795" s="5"/>
      <c r="AI1795" s="10"/>
      <c r="AJ1795" s="10"/>
      <c r="AK1795" s="10"/>
      <c r="AL1795" s="10"/>
      <c r="AM1795" s="10"/>
      <c r="AN1795" s="10"/>
      <c r="AO1795" s="10"/>
      <c r="AP1795" s="10"/>
      <c r="AQ1795" s="10"/>
      <c r="AR1795" s="10"/>
      <c r="AS1795" s="10"/>
      <c r="AT1795" s="10"/>
      <c r="AU1795" s="10"/>
    </row>
    <row r="1796" spans="1:47" x14ac:dyDescent="0.2">
      <c r="A1796" s="125">
        <f t="shared" si="1751"/>
        <v>45760</v>
      </c>
      <c r="B1796" s="123">
        <f t="shared" si="1754"/>
        <v>349.60897381000001</v>
      </c>
      <c r="C1796" s="3">
        <f t="shared" si="1755"/>
        <v>344.09354596000003</v>
      </c>
      <c r="D1796" s="126">
        <f t="shared" si="1756"/>
        <v>1101.3889999999999</v>
      </c>
      <c r="E1796" s="175">
        <f>IF(DAY(A1795)=$A$7,VLOOKUP(A1795,[1]A!$A$15:$C$500,3),E1795)</f>
        <v>1110.8869999999999</v>
      </c>
      <c r="F1796" s="127">
        <f t="shared" si="1757"/>
        <v>45436</v>
      </c>
      <c r="G1796" s="122">
        <f t="shared" si="1758"/>
        <v>8.623656128761148E-3</v>
      </c>
      <c r="H1796" s="128">
        <f t="shared" si="1759"/>
        <v>21</v>
      </c>
      <c r="I1796" s="128">
        <f t="shared" si="1760"/>
        <v>31</v>
      </c>
      <c r="J1796" s="123">
        <f t="shared" si="1761"/>
        <v>1.0058337368336812</v>
      </c>
      <c r="K1796" s="123">
        <v>1</v>
      </c>
      <c r="L1796" s="123">
        <f t="shared" si="1762"/>
        <v>1.00583373</v>
      </c>
      <c r="M1796" s="123">
        <f t="shared" si="1763"/>
        <v>346.10089479999999</v>
      </c>
      <c r="N1796" s="27">
        <f t="shared" si="1753"/>
        <v>0</v>
      </c>
      <c r="O1796" s="122">
        <f t="shared" si="1764"/>
        <v>0</v>
      </c>
      <c r="P1796" s="123">
        <f t="shared" si="1765"/>
        <v>0</v>
      </c>
      <c r="Q1796" s="122">
        <f t="shared" si="1752"/>
        <v>0.1956</v>
      </c>
      <c r="R1796" s="130">
        <f t="shared" si="1766"/>
        <v>1.010136001</v>
      </c>
      <c r="S1796" s="123">
        <f t="shared" si="1767"/>
        <v>3.5080790099999999</v>
      </c>
      <c r="T1796" s="123">
        <f t="shared" si="1768"/>
        <v>0</v>
      </c>
      <c r="U1796" s="131" t="str">
        <f t="shared" si="1770"/>
        <v>J=</v>
      </c>
      <c r="V1796" s="140">
        <f t="shared" si="1769"/>
        <v>45527</v>
      </c>
      <c r="W1796" s="4"/>
      <c r="X1796" s="4"/>
      <c r="Y1796" s="4"/>
      <c r="AD1796" s="5"/>
      <c r="AI1796" s="10"/>
      <c r="AJ1796" s="10"/>
      <c r="AK1796" s="10"/>
      <c r="AL1796" s="10"/>
      <c r="AM1796" s="10"/>
      <c r="AN1796" s="10"/>
      <c r="AO1796" s="10"/>
      <c r="AP1796" s="10"/>
      <c r="AQ1796" s="10"/>
      <c r="AR1796" s="10"/>
      <c r="AS1796" s="10"/>
      <c r="AT1796" s="10"/>
      <c r="AU1796" s="10"/>
    </row>
    <row r="1797" spans="1:47" x14ac:dyDescent="0.2">
      <c r="A1797" s="125">
        <f t="shared" si="1751"/>
        <v>45761</v>
      </c>
      <c r="B1797" s="123">
        <f t="shared" si="1754"/>
        <v>349.87380927000004</v>
      </c>
      <c r="C1797" s="3">
        <f t="shared" si="1755"/>
        <v>344.09354596000003</v>
      </c>
      <c r="D1797" s="126">
        <f t="shared" si="1756"/>
        <v>1101.3889999999999</v>
      </c>
      <c r="E1797" s="175">
        <f>IF(DAY(A1796)=$A$7,VLOOKUP(A1796,[1]A!$A$15:$C$500,3),E1796)</f>
        <v>1110.8869999999999</v>
      </c>
      <c r="F1797" s="127">
        <f t="shared" si="1757"/>
        <v>45436</v>
      </c>
      <c r="G1797" s="122">
        <f t="shared" si="1758"/>
        <v>8.623656128761148E-3</v>
      </c>
      <c r="H1797" s="128">
        <f t="shared" si="1759"/>
        <v>22</v>
      </c>
      <c r="I1797" s="128">
        <f t="shared" si="1760"/>
        <v>31</v>
      </c>
      <c r="J1797" s="123">
        <f t="shared" si="1761"/>
        <v>1.0061123811409654</v>
      </c>
      <c r="K1797" s="123">
        <v>1</v>
      </c>
      <c r="L1797" s="123">
        <f t="shared" si="1762"/>
        <v>1.00611238</v>
      </c>
      <c r="M1797" s="123">
        <f t="shared" si="1763"/>
        <v>346.19677646000002</v>
      </c>
      <c r="N1797" s="27">
        <f t="shared" si="1753"/>
        <v>0</v>
      </c>
      <c r="O1797" s="122">
        <f t="shared" si="1764"/>
        <v>0</v>
      </c>
      <c r="P1797" s="123">
        <f t="shared" si="1765"/>
        <v>0</v>
      </c>
      <c r="Q1797" s="122">
        <f t="shared" si="1752"/>
        <v>0.1956</v>
      </c>
      <c r="R1797" s="130">
        <f t="shared" si="1766"/>
        <v>1.0106212219999999</v>
      </c>
      <c r="S1797" s="123">
        <f t="shared" si="1767"/>
        <v>3.67703281</v>
      </c>
      <c r="T1797" s="123">
        <f t="shared" si="1768"/>
        <v>0</v>
      </c>
      <c r="U1797" s="131" t="str">
        <f t="shared" si="1770"/>
        <v>J=</v>
      </c>
      <c r="V1797" s="140">
        <f t="shared" si="1769"/>
        <v>45527</v>
      </c>
      <c r="W1797" s="4"/>
      <c r="X1797" s="4"/>
      <c r="Y1797" s="4"/>
      <c r="AD1797" s="5"/>
      <c r="AI1797" s="10"/>
      <c r="AJ1797" s="10"/>
      <c r="AK1797" s="10"/>
      <c r="AL1797" s="10"/>
      <c r="AM1797" s="10"/>
      <c r="AN1797" s="10"/>
      <c r="AO1797" s="10"/>
      <c r="AP1797" s="10"/>
      <c r="AQ1797" s="10"/>
      <c r="AR1797" s="10"/>
      <c r="AS1797" s="10"/>
      <c r="AT1797" s="10"/>
      <c r="AU1797" s="10"/>
    </row>
    <row r="1798" spans="1:47" x14ac:dyDescent="0.2">
      <c r="A1798" s="125">
        <f t="shared" si="1751"/>
        <v>45762</v>
      </c>
      <c r="B1798" s="123">
        <f t="shared" si="1754"/>
        <v>350.13884284</v>
      </c>
      <c r="C1798" s="3">
        <f t="shared" si="1755"/>
        <v>344.09354596000003</v>
      </c>
      <c r="D1798" s="126">
        <f t="shared" si="1756"/>
        <v>1101.3889999999999</v>
      </c>
      <c r="E1798" s="175">
        <f>IF(DAY(A1797)=$A$7,VLOOKUP(A1797,[1]A!$A$15:$C$500,3),E1797)</f>
        <v>1110.8869999999999</v>
      </c>
      <c r="F1798" s="127">
        <f t="shared" si="1757"/>
        <v>45436</v>
      </c>
      <c r="G1798" s="122">
        <f t="shared" si="1758"/>
        <v>8.623656128761148E-3</v>
      </c>
      <c r="H1798" s="128">
        <f t="shared" si="1759"/>
        <v>23</v>
      </c>
      <c r="I1798" s="128">
        <f t="shared" si="1760"/>
        <v>31</v>
      </c>
      <c r="J1798" s="123">
        <f t="shared" si="1761"/>
        <v>1.0063911026405796</v>
      </c>
      <c r="K1798" s="123">
        <v>1</v>
      </c>
      <c r="L1798" s="123">
        <f t="shared" si="1762"/>
        <v>1.0063911000000001</v>
      </c>
      <c r="M1798" s="123">
        <f t="shared" si="1763"/>
        <v>346.29268222000002</v>
      </c>
      <c r="N1798" s="27">
        <f t="shared" si="1753"/>
        <v>0</v>
      </c>
      <c r="O1798" s="122">
        <f t="shared" si="1764"/>
        <v>0</v>
      </c>
      <c r="P1798" s="123">
        <f t="shared" si="1765"/>
        <v>0</v>
      </c>
      <c r="Q1798" s="122">
        <f t="shared" si="1752"/>
        <v>0.1956</v>
      </c>
      <c r="R1798" s="130">
        <f t="shared" si="1766"/>
        <v>1.011106676</v>
      </c>
      <c r="S1798" s="123">
        <f t="shared" si="1767"/>
        <v>3.84616062</v>
      </c>
      <c r="T1798" s="123">
        <f t="shared" si="1768"/>
        <v>0</v>
      </c>
      <c r="U1798" s="131" t="str">
        <f t="shared" si="1770"/>
        <v>J=</v>
      </c>
      <c r="V1798" s="140">
        <f t="shared" si="1769"/>
        <v>45527</v>
      </c>
      <c r="W1798" s="4"/>
      <c r="X1798" s="4"/>
      <c r="Y1798" s="4"/>
      <c r="AD1798" s="5"/>
      <c r="AI1798" s="10"/>
      <c r="AJ1798" s="10"/>
      <c r="AK1798" s="10"/>
      <c r="AL1798" s="10"/>
      <c r="AM1798" s="10"/>
      <c r="AN1798" s="10"/>
      <c r="AO1798" s="10"/>
      <c r="AP1798" s="10"/>
      <c r="AQ1798" s="10"/>
      <c r="AR1798" s="10"/>
      <c r="AS1798" s="10"/>
      <c r="AT1798" s="10"/>
      <c r="AU1798" s="10"/>
    </row>
    <row r="1799" spans="1:47" x14ac:dyDescent="0.2">
      <c r="A1799" s="125">
        <f t="shared" si="1751"/>
        <v>45763</v>
      </c>
      <c r="B1799" s="123">
        <f t="shared" si="1754"/>
        <v>350.40407841000001</v>
      </c>
      <c r="C1799" s="3">
        <f t="shared" si="1755"/>
        <v>344.09354596000003</v>
      </c>
      <c r="D1799" s="126">
        <f t="shared" si="1756"/>
        <v>1101.3889999999999</v>
      </c>
      <c r="E1799" s="175">
        <f>IF(DAY(A1798)=$A$7,VLOOKUP(A1798,[1]A!$A$15:$C$500,3),E1798)</f>
        <v>1110.8869999999999</v>
      </c>
      <c r="F1799" s="127">
        <f t="shared" si="1757"/>
        <v>45436</v>
      </c>
      <c r="G1799" s="122">
        <f t="shared" si="1758"/>
        <v>8.623656128761148E-3</v>
      </c>
      <c r="H1799" s="128">
        <f t="shared" si="1759"/>
        <v>24</v>
      </c>
      <c r="I1799" s="128">
        <f t="shared" si="1760"/>
        <v>31</v>
      </c>
      <c r="J1799" s="123">
        <f t="shared" si="1761"/>
        <v>1.0066699013539084</v>
      </c>
      <c r="K1799" s="123">
        <v>1</v>
      </c>
      <c r="L1799" s="123">
        <f t="shared" si="1762"/>
        <v>1.0066698999999999</v>
      </c>
      <c r="M1799" s="123">
        <f t="shared" si="1763"/>
        <v>346.38861550000001</v>
      </c>
      <c r="N1799" s="27">
        <f t="shared" si="1753"/>
        <v>0</v>
      </c>
      <c r="O1799" s="122">
        <f t="shared" si="1764"/>
        <v>0</v>
      </c>
      <c r="P1799" s="123">
        <f t="shared" si="1765"/>
        <v>0</v>
      </c>
      <c r="Q1799" s="122">
        <f t="shared" si="1752"/>
        <v>0.1956</v>
      </c>
      <c r="R1799" s="130">
        <f t="shared" si="1766"/>
        <v>1.011592364</v>
      </c>
      <c r="S1799" s="123">
        <f t="shared" si="1767"/>
        <v>4.0154629100000001</v>
      </c>
      <c r="T1799" s="123">
        <f t="shared" si="1768"/>
        <v>0</v>
      </c>
      <c r="U1799" s="131" t="str">
        <f t="shared" si="1770"/>
        <v>J=</v>
      </c>
      <c r="V1799" s="140">
        <f t="shared" si="1769"/>
        <v>45527</v>
      </c>
      <c r="W1799" s="4"/>
      <c r="X1799" s="4"/>
      <c r="Y1799" s="4"/>
      <c r="AD1799" s="5"/>
      <c r="AI1799" s="10"/>
      <c r="AJ1799" s="10"/>
      <c r="AK1799" s="10"/>
      <c r="AL1799" s="10"/>
      <c r="AM1799" s="10"/>
      <c r="AN1799" s="10"/>
      <c r="AO1799" s="10"/>
      <c r="AP1799" s="10"/>
      <c r="AQ1799" s="10"/>
      <c r="AR1799" s="10"/>
      <c r="AS1799" s="10"/>
      <c r="AT1799" s="10"/>
      <c r="AU1799" s="10"/>
    </row>
    <row r="1800" spans="1:47" x14ac:dyDescent="0.2">
      <c r="A1800" s="125">
        <f t="shared" si="1751"/>
        <v>45764</v>
      </c>
      <c r="B1800" s="123">
        <f t="shared" si="1754"/>
        <v>350.66951227000004</v>
      </c>
      <c r="C1800" s="3">
        <f t="shared" si="1755"/>
        <v>344.09354596000003</v>
      </c>
      <c r="D1800" s="126">
        <f t="shared" si="1756"/>
        <v>1101.3889999999999</v>
      </c>
      <c r="E1800" s="175">
        <f>IF(DAY(A1799)=$A$7,VLOOKUP(A1799,[1]A!$A$15:$C$500,3),E1799)</f>
        <v>1110.8869999999999</v>
      </c>
      <c r="F1800" s="127">
        <f t="shared" si="1757"/>
        <v>45436</v>
      </c>
      <c r="G1800" s="122">
        <f t="shared" si="1758"/>
        <v>8.623656128761148E-3</v>
      </c>
      <c r="H1800" s="128">
        <f t="shared" si="1759"/>
        <v>25</v>
      </c>
      <c r="I1800" s="128">
        <f t="shared" si="1760"/>
        <v>31</v>
      </c>
      <c r="J1800" s="123">
        <f t="shared" si="1761"/>
        <v>1.0069487773023424</v>
      </c>
      <c r="K1800" s="123">
        <v>1</v>
      </c>
      <c r="L1800" s="123">
        <f t="shared" si="1762"/>
        <v>1.0069487699999999</v>
      </c>
      <c r="M1800" s="123">
        <f t="shared" si="1763"/>
        <v>346.48457286000001</v>
      </c>
      <c r="N1800" s="27">
        <f t="shared" si="1753"/>
        <v>0</v>
      </c>
      <c r="O1800" s="122">
        <f t="shared" si="1764"/>
        <v>0</v>
      </c>
      <c r="P1800" s="123">
        <f t="shared" si="1765"/>
        <v>0</v>
      </c>
      <c r="Q1800" s="122">
        <f t="shared" si="1752"/>
        <v>0.1956</v>
      </c>
      <c r="R1800" s="130">
        <f t="shared" si="1766"/>
        <v>1.0120782850000001</v>
      </c>
      <c r="S1800" s="123">
        <f t="shared" si="1767"/>
        <v>4.1849394100000001</v>
      </c>
      <c r="T1800" s="123">
        <f t="shared" si="1768"/>
        <v>0</v>
      </c>
      <c r="U1800" s="131" t="str">
        <f t="shared" si="1770"/>
        <v>J=</v>
      </c>
      <c r="V1800" s="140">
        <f t="shared" si="1769"/>
        <v>45527</v>
      </c>
      <c r="W1800" s="4"/>
      <c r="X1800" s="4"/>
      <c r="Y1800" s="4"/>
      <c r="AD1800" s="5"/>
      <c r="AI1800" s="10"/>
      <c r="AJ1800" s="10"/>
      <c r="AK1800" s="10"/>
      <c r="AL1800" s="10"/>
      <c r="AM1800" s="10"/>
      <c r="AN1800" s="10"/>
      <c r="AO1800" s="10"/>
      <c r="AP1800" s="10"/>
      <c r="AQ1800" s="10"/>
      <c r="AR1800" s="10"/>
      <c r="AS1800" s="10"/>
      <c r="AT1800" s="10"/>
      <c r="AU1800" s="10"/>
    </row>
    <row r="1801" spans="1:47" x14ac:dyDescent="0.2">
      <c r="A1801" s="125">
        <f t="shared" si="1751"/>
        <v>45765</v>
      </c>
      <c r="B1801" s="123">
        <f t="shared" si="1754"/>
        <v>350.93515150999997</v>
      </c>
      <c r="C1801" s="3">
        <f t="shared" si="1755"/>
        <v>344.09354596000003</v>
      </c>
      <c r="D1801" s="126">
        <f t="shared" si="1756"/>
        <v>1101.3889999999999</v>
      </c>
      <c r="E1801" s="175">
        <f>IF(DAY(A1800)=$A$7,VLOOKUP(A1800,[1]A!$A$15:$C$500,3),E1800)</f>
        <v>1110.8869999999999</v>
      </c>
      <c r="F1801" s="127">
        <f t="shared" si="1757"/>
        <v>45436</v>
      </c>
      <c r="G1801" s="122">
        <f t="shared" si="1758"/>
        <v>8.623656128761148E-3</v>
      </c>
      <c r="H1801" s="128">
        <f t="shared" si="1759"/>
        <v>26</v>
      </c>
      <c r="I1801" s="128">
        <f t="shared" si="1760"/>
        <v>31</v>
      </c>
      <c r="J1801" s="123">
        <f t="shared" si="1761"/>
        <v>1.0072277305072779</v>
      </c>
      <c r="K1801" s="123">
        <v>1</v>
      </c>
      <c r="L1801" s="123">
        <f t="shared" si="1762"/>
        <v>1.0072277300000001</v>
      </c>
      <c r="M1801" s="123">
        <f t="shared" si="1763"/>
        <v>346.58056119999998</v>
      </c>
      <c r="N1801" s="27">
        <f t="shared" si="1753"/>
        <v>0</v>
      </c>
      <c r="O1801" s="122">
        <f t="shared" si="1764"/>
        <v>0</v>
      </c>
      <c r="P1801" s="123">
        <f t="shared" si="1765"/>
        <v>0</v>
      </c>
      <c r="Q1801" s="122">
        <f t="shared" si="1752"/>
        <v>0.1956</v>
      </c>
      <c r="R1801" s="130">
        <f t="shared" si="1766"/>
        <v>1.0125644389999999</v>
      </c>
      <c r="S1801" s="123">
        <f t="shared" si="1767"/>
        <v>4.3545903099999999</v>
      </c>
      <c r="T1801" s="123">
        <f t="shared" si="1768"/>
        <v>0</v>
      </c>
      <c r="U1801" s="131" t="str">
        <f t="shared" si="1770"/>
        <v>J=</v>
      </c>
      <c r="V1801" s="140">
        <f t="shared" si="1769"/>
        <v>45527</v>
      </c>
      <c r="W1801" s="4"/>
      <c r="X1801" s="4"/>
      <c r="Y1801" s="4"/>
      <c r="AD1801" s="5"/>
      <c r="AI1801" s="10"/>
      <c r="AJ1801" s="10"/>
      <c r="AK1801" s="10"/>
      <c r="AL1801" s="10"/>
      <c r="AM1801" s="10"/>
      <c r="AN1801" s="10"/>
      <c r="AO1801" s="10"/>
      <c r="AP1801" s="10"/>
      <c r="AQ1801" s="10"/>
      <c r="AR1801" s="10"/>
      <c r="AS1801" s="10"/>
      <c r="AT1801" s="10"/>
      <c r="AU1801" s="10"/>
    </row>
    <row r="1802" spans="1:47" x14ac:dyDescent="0.2">
      <c r="A1802" s="125">
        <f t="shared" si="1751"/>
        <v>45766</v>
      </c>
      <c r="B1802" s="123">
        <f t="shared" si="1754"/>
        <v>351.20098925999997</v>
      </c>
      <c r="C1802" s="3">
        <f t="shared" si="1755"/>
        <v>344.09354596000003</v>
      </c>
      <c r="D1802" s="126">
        <f t="shared" si="1756"/>
        <v>1101.3889999999999</v>
      </c>
      <c r="E1802" s="175">
        <f>IF(DAY(A1801)=$A$7,VLOOKUP(A1801,[1]A!$A$15:$C$500,3),E1801)</f>
        <v>1110.8869999999999</v>
      </c>
      <c r="F1802" s="127">
        <f t="shared" si="1757"/>
        <v>45436</v>
      </c>
      <c r="G1802" s="122">
        <f t="shared" si="1758"/>
        <v>8.623656128761148E-3</v>
      </c>
      <c r="H1802" s="128">
        <f t="shared" si="1759"/>
        <v>27</v>
      </c>
      <c r="I1802" s="128">
        <f t="shared" si="1760"/>
        <v>31</v>
      </c>
      <c r="J1802" s="123">
        <f t="shared" si="1761"/>
        <v>1.0075067609901169</v>
      </c>
      <c r="K1802" s="123">
        <v>1</v>
      </c>
      <c r="L1802" s="123">
        <f t="shared" si="1762"/>
        <v>1.0075067600000001</v>
      </c>
      <c r="M1802" s="123">
        <f t="shared" si="1763"/>
        <v>346.67657362</v>
      </c>
      <c r="N1802" s="27">
        <f t="shared" si="1753"/>
        <v>0</v>
      </c>
      <c r="O1802" s="122">
        <f t="shared" si="1764"/>
        <v>0</v>
      </c>
      <c r="P1802" s="123">
        <f t="shared" si="1765"/>
        <v>0</v>
      </c>
      <c r="Q1802" s="122">
        <f t="shared" si="1752"/>
        <v>0.1956</v>
      </c>
      <c r="R1802" s="130">
        <f t="shared" si="1766"/>
        <v>1.013050826</v>
      </c>
      <c r="S1802" s="123">
        <f t="shared" si="1767"/>
        <v>4.52441564</v>
      </c>
      <c r="T1802" s="123">
        <f t="shared" si="1768"/>
        <v>0</v>
      </c>
      <c r="U1802" s="131" t="str">
        <f t="shared" si="1770"/>
        <v>J=</v>
      </c>
      <c r="V1802" s="140">
        <f t="shared" si="1769"/>
        <v>45527</v>
      </c>
      <c r="W1802" s="4"/>
      <c r="X1802" s="4"/>
      <c r="Y1802" s="4"/>
      <c r="AD1802" s="5"/>
      <c r="AI1802" s="10"/>
      <c r="AJ1802" s="10"/>
      <c r="AK1802" s="10"/>
      <c r="AL1802" s="10"/>
      <c r="AM1802" s="10"/>
      <c r="AN1802" s="10"/>
      <c r="AO1802" s="10"/>
      <c r="AP1802" s="10"/>
      <c r="AQ1802" s="10"/>
      <c r="AR1802" s="10"/>
      <c r="AS1802" s="10"/>
      <c r="AT1802" s="10"/>
      <c r="AU1802" s="10"/>
    </row>
    <row r="1803" spans="1:47" x14ac:dyDescent="0.2">
      <c r="A1803" s="125">
        <f t="shared" ref="A1803:A1866" si="1771">(A1802+1)</f>
        <v>45767</v>
      </c>
      <c r="B1803" s="123">
        <f t="shared" si="1754"/>
        <v>351.46702629999999</v>
      </c>
      <c r="C1803" s="3">
        <f t="shared" si="1755"/>
        <v>344.09354596000003</v>
      </c>
      <c r="D1803" s="126">
        <f t="shared" si="1756"/>
        <v>1101.3889999999999</v>
      </c>
      <c r="E1803" s="175">
        <f>IF(DAY(A1802)=$A$7,VLOOKUP(A1802,[1]A!$A$15:$C$500,3),E1802)</f>
        <v>1110.8869999999999</v>
      </c>
      <c r="F1803" s="127">
        <f t="shared" si="1757"/>
        <v>45436</v>
      </c>
      <c r="G1803" s="122">
        <f t="shared" si="1758"/>
        <v>8.623656128761148E-3</v>
      </c>
      <c r="H1803" s="128">
        <f t="shared" si="1759"/>
        <v>28</v>
      </c>
      <c r="I1803" s="128">
        <f t="shared" si="1760"/>
        <v>31</v>
      </c>
      <c r="J1803" s="123">
        <f t="shared" si="1761"/>
        <v>1.0077858687722678</v>
      </c>
      <c r="K1803" s="123">
        <v>1</v>
      </c>
      <c r="L1803" s="123">
        <f t="shared" si="1762"/>
        <v>1.00778586</v>
      </c>
      <c r="M1803" s="123">
        <f t="shared" si="1763"/>
        <v>346.77261012999998</v>
      </c>
      <c r="N1803" s="27">
        <f t="shared" si="1753"/>
        <v>0</v>
      </c>
      <c r="O1803" s="122">
        <f t="shared" si="1764"/>
        <v>0</v>
      </c>
      <c r="P1803" s="123">
        <f t="shared" si="1765"/>
        <v>0</v>
      </c>
      <c r="Q1803" s="122">
        <f t="shared" ref="Q1803:Q1866" si="1772">(Q1802)</f>
        <v>0.1956</v>
      </c>
      <c r="R1803" s="130">
        <f t="shared" si="1766"/>
        <v>1.0135374479999999</v>
      </c>
      <c r="S1803" s="123">
        <f t="shared" si="1767"/>
        <v>4.6944161700000002</v>
      </c>
      <c r="T1803" s="123">
        <f t="shared" si="1768"/>
        <v>0</v>
      </c>
      <c r="U1803" s="131" t="str">
        <f t="shared" si="1770"/>
        <v>J=</v>
      </c>
      <c r="V1803" s="140">
        <f t="shared" si="1769"/>
        <v>45527</v>
      </c>
      <c r="W1803" s="4"/>
      <c r="X1803" s="4"/>
      <c r="Y1803" s="4"/>
      <c r="AD1803" s="5"/>
      <c r="AI1803" s="10"/>
      <c r="AJ1803" s="10"/>
      <c r="AK1803" s="10"/>
      <c r="AL1803" s="10"/>
      <c r="AM1803" s="10"/>
      <c r="AN1803" s="10"/>
      <c r="AO1803" s="10"/>
      <c r="AP1803" s="10"/>
      <c r="AQ1803" s="10"/>
      <c r="AR1803" s="10"/>
      <c r="AS1803" s="10"/>
      <c r="AT1803" s="10"/>
      <c r="AU1803" s="10"/>
    </row>
    <row r="1804" spans="1:47" x14ac:dyDescent="0.2">
      <c r="A1804" s="125">
        <f t="shared" si="1771"/>
        <v>45768</v>
      </c>
      <c r="B1804" s="123">
        <f t="shared" si="1754"/>
        <v>351.73326904000004</v>
      </c>
      <c r="C1804" s="3">
        <f t="shared" si="1755"/>
        <v>344.09354596000003</v>
      </c>
      <c r="D1804" s="126">
        <f t="shared" si="1756"/>
        <v>1101.3889999999999</v>
      </c>
      <c r="E1804" s="175">
        <f>IF(DAY(A1803)=$A$7,VLOOKUP(A1803,[1]A!$A$15:$C$500,3),E1803)</f>
        <v>1110.8869999999999</v>
      </c>
      <c r="F1804" s="127">
        <f t="shared" si="1757"/>
        <v>45436</v>
      </c>
      <c r="G1804" s="122">
        <f t="shared" si="1758"/>
        <v>8.623656128761148E-3</v>
      </c>
      <c r="H1804" s="128">
        <f t="shared" si="1759"/>
        <v>29</v>
      </c>
      <c r="I1804" s="128">
        <f t="shared" si="1760"/>
        <v>31</v>
      </c>
      <c r="J1804" s="123">
        <f t="shared" si="1761"/>
        <v>1.0080650538751443</v>
      </c>
      <c r="K1804" s="123">
        <v>1</v>
      </c>
      <c r="L1804" s="123">
        <f t="shared" si="1762"/>
        <v>1.0080650499999999</v>
      </c>
      <c r="M1804" s="123">
        <f t="shared" si="1763"/>
        <v>346.86867761000002</v>
      </c>
      <c r="N1804" s="27">
        <f t="shared" ref="N1804:N1867" si="1773">IF(DAY(A1804)=A$7,VLOOKUP(A1804,$Y$10:$AG$75,8),0)</f>
        <v>0</v>
      </c>
      <c r="O1804" s="122">
        <f t="shared" si="1764"/>
        <v>0</v>
      </c>
      <c r="P1804" s="123">
        <f t="shared" si="1765"/>
        <v>0</v>
      </c>
      <c r="Q1804" s="122">
        <f t="shared" si="1772"/>
        <v>0.1956</v>
      </c>
      <c r="R1804" s="130">
        <f t="shared" si="1766"/>
        <v>1.014024303</v>
      </c>
      <c r="S1804" s="123">
        <f t="shared" si="1767"/>
        <v>4.8645914299999999</v>
      </c>
      <c r="T1804" s="123">
        <f t="shared" si="1768"/>
        <v>0</v>
      </c>
      <c r="U1804" s="131" t="str">
        <f t="shared" si="1770"/>
        <v>J=</v>
      </c>
      <c r="V1804" s="140">
        <f t="shared" si="1769"/>
        <v>45527</v>
      </c>
      <c r="W1804" s="4"/>
      <c r="X1804" s="4"/>
      <c r="Y1804" s="4"/>
      <c r="AD1804" s="5"/>
      <c r="AI1804" s="10"/>
      <c r="AJ1804" s="10"/>
      <c r="AK1804" s="10"/>
      <c r="AL1804" s="10"/>
      <c r="AM1804" s="10"/>
      <c r="AN1804" s="10"/>
      <c r="AO1804" s="10"/>
      <c r="AP1804" s="10"/>
      <c r="AQ1804" s="10"/>
      <c r="AR1804" s="10"/>
      <c r="AS1804" s="10"/>
      <c r="AT1804" s="10"/>
      <c r="AU1804" s="10"/>
    </row>
    <row r="1805" spans="1:47" ht="15" x14ac:dyDescent="0.2">
      <c r="A1805" s="125">
        <f t="shared" si="1771"/>
        <v>45769</v>
      </c>
      <c r="B1805" s="123">
        <f t="shared" si="1754"/>
        <v>351.99971094</v>
      </c>
      <c r="C1805" s="3">
        <f t="shared" si="1755"/>
        <v>344.09354596000003</v>
      </c>
      <c r="D1805" s="126">
        <f t="shared" si="1756"/>
        <v>1101.3889999999999</v>
      </c>
      <c r="E1805" s="175">
        <f>IF(DAY(A1804)=$A$7,VLOOKUP(A1804,[1]A!$A$15:$C$500,3),E1804)</f>
        <v>1110.8869999999999</v>
      </c>
      <c r="F1805" s="127">
        <f t="shared" si="1757"/>
        <v>45436</v>
      </c>
      <c r="G1805" s="122">
        <f t="shared" si="1758"/>
        <v>8.623656128761148E-3</v>
      </c>
      <c r="H1805" s="128">
        <f t="shared" si="1759"/>
        <v>30</v>
      </c>
      <c r="I1805" s="128">
        <f t="shared" si="1760"/>
        <v>31</v>
      </c>
      <c r="J1805" s="123">
        <f t="shared" si="1761"/>
        <v>1.0083443163201669</v>
      </c>
      <c r="K1805" s="123">
        <v>1</v>
      </c>
      <c r="L1805" s="123">
        <f t="shared" si="1762"/>
        <v>1.00834431</v>
      </c>
      <c r="M1805" s="123">
        <f t="shared" si="1763"/>
        <v>346.96476917000001</v>
      </c>
      <c r="N1805" s="27">
        <f t="shared" si="1773"/>
        <v>0</v>
      </c>
      <c r="O1805" s="122">
        <f t="shared" si="1764"/>
        <v>0</v>
      </c>
      <c r="P1805" s="123">
        <f t="shared" si="1765"/>
        <v>0</v>
      </c>
      <c r="Q1805" s="122">
        <f t="shared" si="1772"/>
        <v>0.1956</v>
      </c>
      <c r="R1805" s="130">
        <f t="shared" si="1766"/>
        <v>1.014511392</v>
      </c>
      <c r="S1805" s="123">
        <f t="shared" si="1767"/>
        <v>5.0349417699999997</v>
      </c>
      <c r="T1805" s="123">
        <f t="shared" si="1768"/>
        <v>0</v>
      </c>
      <c r="U1805" s="131" t="str">
        <f t="shared" si="1770"/>
        <v>J=</v>
      </c>
      <c r="V1805" s="140">
        <f t="shared" si="1769"/>
        <v>45527</v>
      </c>
      <c r="W1805" s="203" t="s">
        <v>98</v>
      </c>
      <c r="X1805" s="203" t="s">
        <v>91</v>
      </c>
      <c r="Y1805" s="4"/>
      <c r="AD1805" s="5"/>
      <c r="AI1805" s="10"/>
      <c r="AJ1805" s="10"/>
      <c r="AK1805" s="10"/>
      <c r="AL1805" s="10"/>
      <c r="AM1805" s="10"/>
      <c r="AN1805" s="10"/>
      <c r="AO1805" s="10"/>
      <c r="AP1805" s="10"/>
      <c r="AQ1805" s="10"/>
      <c r="AR1805" s="10"/>
      <c r="AS1805" s="10"/>
      <c r="AT1805" s="10"/>
      <c r="AU1805" s="10"/>
    </row>
    <row r="1806" spans="1:47" ht="15" x14ac:dyDescent="0.25">
      <c r="A1806" s="125">
        <f t="shared" si="1771"/>
        <v>45770</v>
      </c>
      <c r="B1806" s="123">
        <f t="shared" si="1754"/>
        <v>352.26635526000001</v>
      </c>
      <c r="C1806" s="3">
        <f t="shared" si="1755"/>
        <v>344.09354596000003</v>
      </c>
      <c r="D1806" s="126">
        <f t="shared" si="1756"/>
        <v>1101.3889999999999</v>
      </c>
      <c r="E1806" s="175">
        <f>IF(DAY(A1805)=$A$7,VLOOKUP(A1805,[1]A!$A$15:$C$500,3),E1805)</f>
        <v>1110.8869999999999</v>
      </c>
      <c r="F1806" s="127">
        <f t="shared" si="1757"/>
        <v>45436</v>
      </c>
      <c r="G1806" s="122">
        <f t="shared" si="1758"/>
        <v>8.623656128761148E-3</v>
      </c>
      <c r="H1806" s="128">
        <f t="shared" si="1759"/>
        <v>31</v>
      </c>
      <c r="I1806" s="128">
        <f t="shared" si="1760"/>
        <v>31</v>
      </c>
      <c r="J1806" s="123">
        <f t="shared" si="1761"/>
        <v>1.0086236561287611</v>
      </c>
      <c r="K1806" s="123">
        <v>1</v>
      </c>
      <c r="L1806" s="123">
        <f t="shared" si="1762"/>
        <v>1.0086236500000001</v>
      </c>
      <c r="M1806" s="123">
        <f t="shared" si="1763"/>
        <v>347.06088826000001</v>
      </c>
      <c r="N1806" s="27">
        <f t="shared" si="1773"/>
        <v>59</v>
      </c>
      <c r="O1806" s="122">
        <f t="shared" si="1764"/>
        <v>0.01</v>
      </c>
      <c r="P1806" s="123">
        <f t="shared" si="1765"/>
        <v>3.4706088799999999</v>
      </c>
      <c r="Q1806" s="122">
        <f t="shared" si="1772"/>
        <v>0.1956</v>
      </c>
      <c r="R1806" s="130">
        <f t="shared" si="1766"/>
        <v>1.0149987140000001</v>
      </c>
      <c r="S1806" s="123">
        <f t="shared" si="1767"/>
        <v>5.2054669999999996</v>
      </c>
      <c r="T1806" s="123">
        <f t="shared" si="1768"/>
        <v>8.6760758799999991</v>
      </c>
      <c r="U1806" s="131" t="str">
        <f t="shared" si="1770"/>
        <v>J=</v>
      </c>
      <c r="V1806" s="140">
        <f t="shared" si="1769"/>
        <v>45527</v>
      </c>
      <c r="W1806" s="177">
        <f>TRUNC(0.01*B1806,8)</f>
        <v>3.5226635499999999</v>
      </c>
      <c r="X1806" s="205"/>
      <c r="Y1806" s="4"/>
      <c r="AD1806" s="5"/>
      <c r="AI1806" s="10"/>
      <c r="AJ1806" s="10"/>
      <c r="AK1806" s="10"/>
      <c r="AL1806" s="10"/>
      <c r="AM1806" s="10"/>
      <c r="AN1806" s="10"/>
      <c r="AO1806" s="10"/>
      <c r="AP1806" s="10"/>
      <c r="AQ1806" s="10"/>
      <c r="AR1806" s="10"/>
      <c r="AS1806" s="10"/>
      <c r="AT1806" s="10"/>
      <c r="AU1806" s="10"/>
    </row>
    <row r="1807" spans="1:47" x14ac:dyDescent="0.2">
      <c r="A1807" s="125">
        <f t="shared" si="1771"/>
        <v>45771</v>
      </c>
      <c r="B1807" s="123">
        <f t="shared" si="1754"/>
        <v>343.85923157000002</v>
      </c>
      <c r="C1807" s="3">
        <f t="shared" si="1755"/>
        <v>343.59027938000003</v>
      </c>
      <c r="D1807" s="126">
        <f t="shared" si="1756"/>
        <v>1101.3889999999999</v>
      </c>
      <c r="E1807" s="175">
        <f>IF(DAY(A1806)=$A$7,VLOOKUP(A1806,[1]A!$A$15:$C$500,3),E1806)</f>
        <v>1110.8869999999999</v>
      </c>
      <c r="F1807" s="127">
        <f t="shared" si="1757"/>
        <v>45436</v>
      </c>
      <c r="G1807" s="122">
        <f t="shared" si="1758"/>
        <v>8.623656128761148E-3</v>
      </c>
      <c r="H1807" s="128">
        <f t="shared" si="1759"/>
        <v>1</v>
      </c>
      <c r="I1807" s="128">
        <f t="shared" si="1760"/>
        <v>30</v>
      </c>
      <c r="J1807" s="123">
        <f t="shared" si="1761"/>
        <v>1.0002862637925343</v>
      </c>
      <c r="K1807" s="123">
        <v>1</v>
      </c>
      <c r="L1807" s="123">
        <f t="shared" si="1762"/>
        <v>1.00028626</v>
      </c>
      <c r="M1807" s="123">
        <f t="shared" si="1763"/>
        <v>343.68863553</v>
      </c>
      <c r="N1807" s="27">
        <f t="shared" si="1773"/>
        <v>0</v>
      </c>
      <c r="O1807" s="122">
        <f t="shared" si="1764"/>
        <v>0</v>
      </c>
      <c r="P1807" s="123">
        <f t="shared" si="1765"/>
        <v>0</v>
      </c>
      <c r="Q1807" s="122">
        <f t="shared" si="1772"/>
        <v>0.1956</v>
      </c>
      <c r="R1807" s="130">
        <f t="shared" si="1766"/>
        <v>1.0004963680000001</v>
      </c>
      <c r="S1807" s="123">
        <f t="shared" si="1767"/>
        <v>0.17059604</v>
      </c>
      <c r="T1807" s="123">
        <f t="shared" si="1768"/>
        <v>0</v>
      </c>
      <c r="U1807" s="131" t="str">
        <f t="shared" si="1770"/>
        <v>J=</v>
      </c>
      <c r="V1807" s="140">
        <f t="shared" si="1769"/>
        <v>45527</v>
      </c>
      <c r="W1807" s="3"/>
      <c r="X1807" s="4"/>
      <c r="Y1807" s="4"/>
      <c r="AD1807" s="5"/>
      <c r="AI1807" s="10"/>
      <c r="AJ1807" s="10"/>
      <c r="AK1807" s="10"/>
      <c r="AL1807" s="10"/>
      <c r="AM1807" s="10"/>
      <c r="AN1807" s="10"/>
      <c r="AO1807" s="10"/>
      <c r="AP1807" s="10"/>
      <c r="AQ1807" s="10"/>
      <c r="AR1807" s="10"/>
      <c r="AS1807" s="10"/>
      <c r="AT1807" s="10"/>
      <c r="AU1807" s="10"/>
    </row>
    <row r="1808" spans="1:47" x14ac:dyDescent="0.2">
      <c r="A1808" s="125">
        <f t="shared" si="1771"/>
        <v>45772</v>
      </c>
      <c r="B1808" s="123">
        <f t="shared" si="1754"/>
        <v>344.12839349000001</v>
      </c>
      <c r="C1808" s="3">
        <f t="shared" si="1755"/>
        <v>343.59027938000003</v>
      </c>
      <c r="D1808" s="126">
        <f t="shared" si="1756"/>
        <v>1101.3889999999999</v>
      </c>
      <c r="E1808" s="175">
        <f>IF(DAY(A1807)=$A$7,VLOOKUP(A1807,[1]A!$A$15:$C$500,3),E1807)</f>
        <v>1110.8869999999999</v>
      </c>
      <c r="F1808" s="127">
        <f t="shared" si="1757"/>
        <v>45436</v>
      </c>
      <c r="G1808" s="122">
        <f t="shared" si="1758"/>
        <v>8.623656128761148E-3</v>
      </c>
      <c r="H1808" s="128">
        <f t="shared" si="1759"/>
        <v>2</v>
      </c>
      <c r="I1808" s="128">
        <f t="shared" si="1760"/>
        <v>30</v>
      </c>
      <c r="J1808" s="123">
        <f t="shared" si="1761"/>
        <v>1.0005726095320275</v>
      </c>
      <c r="K1808" s="123">
        <v>1</v>
      </c>
      <c r="L1808" s="123">
        <f t="shared" si="1762"/>
        <v>1.0005725999999999</v>
      </c>
      <c r="M1808" s="123">
        <f t="shared" si="1763"/>
        <v>343.78701917000001</v>
      </c>
      <c r="N1808" s="27">
        <f t="shared" si="1773"/>
        <v>0</v>
      </c>
      <c r="O1808" s="122">
        <f t="shared" si="1764"/>
        <v>0</v>
      </c>
      <c r="P1808" s="123">
        <f t="shared" si="1765"/>
        <v>0</v>
      </c>
      <c r="Q1808" s="122">
        <f t="shared" si="1772"/>
        <v>0.1956</v>
      </c>
      <c r="R1808" s="130">
        <f t="shared" si="1766"/>
        <v>1.0009929820000001</v>
      </c>
      <c r="S1808" s="123">
        <f t="shared" si="1767"/>
        <v>0.34137432000000001</v>
      </c>
      <c r="T1808" s="123">
        <f t="shared" si="1768"/>
        <v>0</v>
      </c>
      <c r="U1808" s="131" t="str">
        <f t="shared" si="1770"/>
        <v>J=</v>
      </c>
      <c r="V1808" s="140">
        <f t="shared" si="1769"/>
        <v>45527</v>
      </c>
      <c r="W1808" s="4"/>
      <c r="X1808" s="4"/>
      <c r="Y1808" s="4"/>
      <c r="AD1808" s="5"/>
      <c r="AI1808" s="10"/>
      <c r="AJ1808" s="10"/>
      <c r="AK1808" s="10"/>
      <c r="AL1808" s="10"/>
      <c r="AM1808" s="10"/>
      <c r="AN1808" s="10"/>
      <c r="AO1808" s="10"/>
      <c r="AP1808" s="10"/>
      <c r="AQ1808" s="10"/>
      <c r="AR1808" s="10"/>
      <c r="AS1808" s="10"/>
      <c r="AT1808" s="10"/>
      <c r="AU1808" s="10"/>
    </row>
    <row r="1809" spans="1:47" x14ac:dyDescent="0.2">
      <c r="A1809" s="125">
        <f t="shared" si="1771"/>
        <v>45773</v>
      </c>
      <c r="B1809" s="123">
        <f t="shared" si="1754"/>
        <v>344.39776903000001</v>
      </c>
      <c r="C1809" s="3">
        <f t="shared" si="1755"/>
        <v>343.59027938000003</v>
      </c>
      <c r="D1809" s="126">
        <f t="shared" si="1756"/>
        <v>1101.3889999999999</v>
      </c>
      <c r="E1809" s="175">
        <f>IF(DAY(A1808)=$A$7,VLOOKUP(A1808,[1]A!$A$15:$C$500,3),E1808)</f>
        <v>1110.8869999999999</v>
      </c>
      <c r="F1809" s="127">
        <f t="shared" si="1757"/>
        <v>45436</v>
      </c>
      <c r="G1809" s="122">
        <f t="shared" si="1758"/>
        <v>8.623656128761148E-3</v>
      </c>
      <c r="H1809" s="128">
        <f t="shared" si="1759"/>
        <v>3</v>
      </c>
      <c r="I1809" s="128">
        <f t="shared" si="1760"/>
        <v>30</v>
      </c>
      <c r="J1809" s="123">
        <f t="shared" si="1761"/>
        <v>1.0008590372419381</v>
      </c>
      <c r="K1809" s="123">
        <v>1</v>
      </c>
      <c r="L1809" s="123">
        <f t="shared" si="1762"/>
        <v>1.00085903</v>
      </c>
      <c r="M1809" s="123">
        <f t="shared" si="1763"/>
        <v>343.88543372999999</v>
      </c>
      <c r="N1809" s="27">
        <f t="shared" si="1773"/>
        <v>0</v>
      </c>
      <c r="O1809" s="122">
        <f t="shared" si="1764"/>
        <v>0</v>
      </c>
      <c r="P1809" s="123">
        <f t="shared" si="1765"/>
        <v>0</v>
      </c>
      <c r="Q1809" s="122">
        <f t="shared" si="1772"/>
        <v>0.1956</v>
      </c>
      <c r="R1809" s="130">
        <f t="shared" si="1766"/>
        <v>1.0014898430000001</v>
      </c>
      <c r="S1809" s="123">
        <f t="shared" si="1767"/>
        <v>0.51233530000000005</v>
      </c>
      <c r="T1809" s="123">
        <f t="shared" si="1768"/>
        <v>0</v>
      </c>
      <c r="U1809" s="131" t="str">
        <f t="shared" si="1770"/>
        <v>J=</v>
      </c>
      <c r="V1809" s="140">
        <f t="shared" si="1769"/>
        <v>45527</v>
      </c>
      <c r="W1809" s="4"/>
      <c r="X1809" s="4"/>
      <c r="Y1809" s="4"/>
      <c r="AD1809" s="5"/>
      <c r="AI1809" s="10"/>
      <c r="AJ1809" s="10"/>
      <c r="AK1809" s="10"/>
      <c r="AL1809" s="10"/>
      <c r="AM1809" s="10"/>
      <c r="AN1809" s="10"/>
      <c r="AO1809" s="10"/>
      <c r="AP1809" s="10"/>
      <c r="AQ1809" s="10"/>
      <c r="AR1809" s="10"/>
      <c r="AS1809" s="10"/>
      <c r="AT1809" s="10"/>
      <c r="AU1809" s="10"/>
    </row>
    <row r="1810" spans="1:47" x14ac:dyDescent="0.2">
      <c r="A1810" s="125">
        <f t="shared" si="1771"/>
        <v>45774</v>
      </c>
      <c r="B1810" s="123">
        <f t="shared" si="1754"/>
        <v>344.66735488</v>
      </c>
      <c r="C1810" s="3">
        <f t="shared" si="1755"/>
        <v>343.59027938000003</v>
      </c>
      <c r="D1810" s="126">
        <f t="shared" si="1756"/>
        <v>1101.3889999999999</v>
      </c>
      <c r="E1810" s="175">
        <f>IF(DAY(A1809)=$A$7,VLOOKUP(A1809,[1]A!$A$15:$C$500,3),E1809)</f>
        <v>1110.8869999999999</v>
      </c>
      <c r="F1810" s="127">
        <f t="shared" si="1757"/>
        <v>45436</v>
      </c>
      <c r="G1810" s="122">
        <f t="shared" si="1758"/>
        <v>8.623656128761148E-3</v>
      </c>
      <c r="H1810" s="128">
        <f t="shared" si="1759"/>
        <v>4</v>
      </c>
      <c r="I1810" s="128">
        <f t="shared" si="1760"/>
        <v>30</v>
      </c>
      <c r="J1810" s="123">
        <f t="shared" si="1761"/>
        <v>1.0011455469457313</v>
      </c>
      <c r="K1810" s="123">
        <v>1</v>
      </c>
      <c r="L1810" s="123">
        <f t="shared" si="1762"/>
        <v>1.00114554</v>
      </c>
      <c r="M1810" s="123">
        <f t="shared" si="1763"/>
        <v>343.98387578000001</v>
      </c>
      <c r="N1810" s="27">
        <f t="shared" si="1773"/>
        <v>0</v>
      </c>
      <c r="O1810" s="122">
        <f t="shared" si="1764"/>
        <v>0</v>
      </c>
      <c r="P1810" s="123">
        <f t="shared" si="1765"/>
        <v>0</v>
      </c>
      <c r="Q1810" s="122">
        <f t="shared" si="1772"/>
        <v>0.1956</v>
      </c>
      <c r="R1810" s="130">
        <f t="shared" si="1766"/>
        <v>1.0019869509999999</v>
      </c>
      <c r="S1810" s="123">
        <f t="shared" si="1767"/>
        <v>0.68347910000000001</v>
      </c>
      <c r="T1810" s="123">
        <f t="shared" si="1768"/>
        <v>0</v>
      </c>
      <c r="U1810" s="131" t="str">
        <f t="shared" si="1770"/>
        <v>J=</v>
      </c>
      <c r="V1810" s="140">
        <f t="shared" si="1769"/>
        <v>45527</v>
      </c>
      <c r="W1810" s="4"/>
      <c r="X1810" s="4"/>
      <c r="Y1810" s="4"/>
      <c r="AD1810" s="5"/>
      <c r="AI1810" s="10"/>
      <c r="AJ1810" s="10"/>
      <c r="AK1810" s="10"/>
      <c r="AL1810" s="10"/>
      <c r="AM1810" s="10"/>
      <c r="AN1810" s="10"/>
      <c r="AO1810" s="10"/>
      <c r="AP1810" s="10"/>
      <c r="AQ1810" s="10"/>
      <c r="AR1810" s="10"/>
      <c r="AS1810" s="10"/>
      <c r="AT1810" s="10"/>
      <c r="AU1810" s="10"/>
    </row>
    <row r="1811" spans="1:47" x14ac:dyDescent="0.2">
      <c r="A1811" s="125">
        <f t="shared" si="1771"/>
        <v>45775</v>
      </c>
      <c r="B1811" s="123">
        <f t="shared" si="1754"/>
        <v>344.93715080999999</v>
      </c>
      <c r="C1811" s="3">
        <f t="shared" si="1755"/>
        <v>343.59027938000003</v>
      </c>
      <c r="D1811" s="126">
        <f t="shared" si="1756"/>
        <v>1101.3889999999999</v>
      </c>
      <c r="E1811" s="175">
        <f>IF(DAY(A1810)=$A$7,VLOOKUP(A1810,[1]A!$A$15:$C$500,3),E1810)</f>
        <v>1110.8869999999999</v>
      </c>
      <c r="F1811" s="127">
        <f t="shared" si="1757"/>
        <v>45436</v>
      </c>
      <c r="G1811" s="122">
        <f t="shared" si="1758"/>
        <v>8.623656128761148E-3</v>
      </c>
      <c r="H1811" s="128">
        <f t="shared" si="1759"/>
        <v>5</v>
      </c>
      <c r="I1811" s="128">
        <f t="shared" si="1760"/>
        <v>30</v>
      </c>
      <c r="J1811" s="123">
        <f t="shared" si="1761"/>
        <v>1.0014321386668787</v>
      </c>
      <c r="K1811" s="123">
        <v>1</v>
      </c>
      <c r="L1811" s="123">
        <f t="shared" si="1762"/>
        <v>1.00143213</v>
      </c>
      <c r="M1811" s="123">
        <f t="shared" si="1763"/>
        <v>344.08234532</v>
      </c>
      <c r="N1811" s="27">
        <f t="shared" si="1773"/>
        <v>0</v>
      </c>
      <c r="O1811" s="122">
        <f t="shared" si="1764"/>
        <v>0</v>
      </c>
      <c r="P1811" s="123">
        <f t="shared" si="1765"/>
        <v>0</v>
      </c>
      <c r="Q1811" s="122">
        <f t="shared" si="1772"/>
        <v>0.1956</v>
      </c>
      <c r="R1811" s="130">
        <f t="shared" si="1766"/>
        <v>1.0024843050000001</v>
      </c>
      <c r="S1811" s="123">
        <f t="shared" si="1767"/>
        <v>0.85480548999999995</v>
      </c>
      <c r="T1811" s="123">
        <f t="shared" si="1768"/>
        <v>0</v>
      </c>
      <c r="U1811" s="131" t="str">
        <f t="shared" si="1770"/>
        <v>J=</v>
      </c>
      <c r="V1811" s="140">
        <f t="shared" si="1769"/>
        <v>45527</v>
      </c>
      <c r="W1811" s="4"/>
      <c r="X1811" s="4"/>
      <c r="Y1811" s="4"/>
      <c r="AD1811" s="5"/>
      <c r="AI1811" s="10"/>
      <c r="AJ1811" s="10"/>
      <c r="AK1811" s="10"/>
      <c r="AL1811" s="10"/>
      <c r="AM1811" s="10"/>
      <c r="AN1811" s="10"/>
      <c r="AO1811" s="10"/>
      <c r="AP1811" s="10"/>
      <c r="AQ1811" s="10"/>
      <c r="AR1811" s="10"/>
      <c r="AS1811" s="10"/>
      <c r="AT1811" s="10"/>
      <c r="AU1811" s="10"/>
    </row>
    <row r="1812" spans="1:47" x14ac:dyDescent="0.2">
      <c r="A1812" s="125">
        <f t="shared" si="1771"/>
        <v>45776</v>
      </c>
      <c r="B1812" s="123">
        <f t="shared" si="1754"/>
        <v>345.20716070000003</v>
      </c>
      <c r="C1812" s="3">
        <f t="shared" si="1755"/>
        <v>343.59027938000003</v>
      </c>
      <c r="D1812" s="126">
        <f t="shared" si="1756"/>
        <v>1101.3889999999999</v>
      </c>
      <c r="E1812" s="175">
        <f>IF(DAY(A1811)=$A$7,VLOOKUP(A1811,[1]A!$A$15:$C$500,3),E1811)</f>
        <v>1110.8869999999999</v>
      </c>
      <c r="F1812" s="127">
        <f t="shared" si="1757"/>
        <v>45436</v>
      </c>
      <c r="G1812" s="122">
        <f t="shared" si="1758"/>
        <v>8.623656128761148E-3</v>
      </c>
      <c r="H1812" s="128">
        <f t="shared" si="1759"/>
        <v>6</v>
      </c>
      <c r="I1812" s="128">
        <f t="shared" si="1760"/>
        <v>30</v>
      </c>
      <c r="J1812" s="123">
        <f t="shared" si="1761"/>
        <v>1.0017188124288594</v>
      </c>
      <c r="K1812" s="123">
        <v>1</v>
      </c>
      <c r="L1812" s="123">
        <f t="shared" si="1762"/>
        <v>1.0017188100000001</v>
      </c>
      <c r="M1812" s="123">
        <f t="shared" si="1763"/>
        <v>344.18084578000003</v>
      </c>
      <c r="N1812" s="27">
        <f t="shared" si="1773"/>
        <v>0</v>
      </c>
      <c r="O1812" s="122">
        <f t="shared" si="1764"/>
        <v>0</v>
      </c>
      <c r="P1812" s="123">
        <f t="shared" si="1765"/>
        <v>0</v>
      </c>
      <c r="Q1812" s="122">
        <f t="shared" si="1772"/>
        <v>0.1956</v>
      </c>
      <c r="R1812" s="130">
        <f t="shared" si="1766"/>
        <v>1.002981906</v>
      </c>
      <c r="S1812" s="123">
        <f t="shared" si="1767"/>
        <v>1.0263149199999999</v>
      </c>
      <c r="T1812" s="123">
        <f t="shared" si="1768"/>
        <v>0</v>
      </c>
      <c r="U1812" s="131" t="str">
        <f t="shared" si="1770"/>
        <v>J=</v>
      </c>
      <c r="V1812" s="140">
        <f t="shared" si="1769"/>
        <v>45527</v>
      </c>
      <c r="W1812" s="4"/>
      <c r="X1812" s="4"/>
      <c r="Y1812" s="4"/>
      <c r="AD1812" s="5"/>
      <c r="AI1812" s="10"/>
      <c r="AJ1812" s="10"/>
      <c r="AK1812" s="10"/>
      <c r="AL1812" s="10"/>
      <c r="AM1812" s="10"/>
      <c r="AN1812" s="10"/>
      <c r="AO1812" s="10"/>
      <c r="AP1812" s="10"/>
      <c r="AQ1812" s="10"/>
      <c r="AR1812" s="10"/>
      <c r="AS1812" s="10"/>
      <c r="AT1812" s="10"/>
      <c r="AU1812" s="10"/>
    </row>
    <row r="1813" spans="1:47" x14ac:dyDescent="0.2">
      <c r="A1813" s="125">
        <f t="shared" si="1771"/>
        <v>45777</v>
      </c>
      <c r="B1813" s="123">
        <f t="shared" si="1754"/>
        <v>345.47737781000001</v>
      </c>
      <c r="C1813" s="3">
        <f t="shared" si="1755"/>
        <v>343.59027938000003</v>
      </c>
      <c r="D1813" s="126">
        <f t="shared" si="1756"/>
        <v>1101.3889999999999</v>
      </c>
      <c r="E1813" s="175">
        <f>IF(DAY(A1812)=$A$7,VLOOKUP(A1812,[1]A!$A$15:$C$500,3),E1812)</f>
        <v>1110.8869999999999</v>
      </c>
      <c r="F1813" s="127">
        <f t="shared" si="1757"/>
        <v>45436</v>
      </c>
      <c r="G1813" s="122">
        <f t="shared" si="1758"/>
        <v>8.623656128761148E-3</v>
      </c>
      <c r="H1813" s="128">
        <f t="shared" si="1759"/>
        <v>7</v>
      </c>
      <c r="I1813" s="128">
        <f t="shared" si="1760"/>
        <v>30</v>
      </c>
      <c r="J1813" s="123">
        <f t="shared" si="1761"/>
        <v>1.0020055682551583</v>
      </c>
      <c r="K1813" s="123">
        <v>1</v>
      </c>
      <c r="L1813" s="123">
        <f t="shared" si="1762"/>
        <v>1.00200556</v>
      </c>
      <c r="M1813" s="123">
        <f t="shared" si="1763"/>
        <v>344.27937029999998</v>
      </c>
      <c r="N1813" s="27">
        <f t="shared" si="1773"/>
        <v>0</v>
      </c>
      <c r="O1813" s="122">
        <f t="shared" si="1764"/>
        <v>0</v>
      </c>
      <c r="P1813" s="123">
        <f t="shared" si="1765"/>
        <v>0</v>
      </c>
      <c r="Q1813" s="122">
        <f t="shared" si="1772"/>
        <v>0.1956</v>
      </c>
      <c r="R1813" s="130">
        <f t="shared" si="1766"/>
        <v>1.003479754</v>
      </c>
      <c r="S1813" s="123">
        <f t="shared" si="1767"/>
        <v>1.1980075100000001</v>
      </c>
      <c r="T1813" s="123">
        <f t="shared" si="1768"/>
        <v>0</v>
      </c>
      <c r="U1813" s="131" t="str">
        <f t="shared" si="1770"/>
        <v>J=</v>
      </c>
      <c r="V1813" s="140">
        <f t="shared" si="1769"/>
        <v>45527</v>
      </c>
      <c r="W1813" s="4"/>
      <c r="X1813" s="4"/>
      <c r="Y1813" s="4"/>
      <c r="AD1813" s="5"/>
      <c r="AI1813" s="10"/>
      <c r="AJ1813" s="10"/>
      <c r="AK1813" s="10"/>
      <c r="AL1813" s="10"/>
      <c r="AM1813" s="10"/>
      <c r="AN1813" s="10"/>
      <c r="AO1813" s="10"/>
      <c r="AP1813" s="10"/>
      <c r="AQ1813" s="10"/>
      <c r="AR1813" s="10"/>
      <c r="AS1813" s="10"/>
      <c r="AT1813" s="10"/>
      <c r="AU1813" s="10"/>
    </row>
    <row r="1814" spans="1:47" x14ac:dyDescent="0.2">
      <c r="A1814" s="125">
        <f t="shared" si="1771"/>
        <v>45778</v>
      </c>
      <c r="B1814" s="123">
        <f t="shared" si="1754"/>
        <v>345.74780946000004</v>
      </c>
      <c r="C1814" s="3">
        <f t="shared" si="1755"/>
        <v>343.59027938000003</v>
      </c>
      <c r="D1814" s="126">
        <f t="shared" si="1756"/>
        <v>1101.3889999999999</v>
      </c>
      <c r="E1814" s="175">
        <f>IF(DAY(A1813)=$A$7,VLOOKUP(A1813,[1]A!$A$15:$C$500,3),E1813)</f>
        <v>1110.8869999999999</v>
      </c>
      <c r="F1814" s="127">
        <f t="shared" si="1757"/>
        <v>45436</v>
      </c>
      <c r="G1814" s="122">
        <f t="shared" si="1758"/>
        <v>8.623656128761148E-3</v>
      </c>
      <c r="H1814" s="128">
        <f t="shared" si="1759"/>
        <v>8</v>
      </c>
      <c r="I1814" s="128">
        <f t="shared" si="1760"/>
        <v>30</v>
      </c>
      <c r="J1814" s="123">
        <f t="shared" si="1761"/>
        <v>1.0022924061692675</v>
      </c>
      <c r="K1814" s="123">
        <v>1</v>
      </c>
      <c r="L1814" s="123">
        <f t="shared" si="1762"/>
        <v>1.0022924</v>
      </c>
      <c r="M1814" s="123">
        <f t="shared" si="1763"/>
        <v>344.37792573000002</v>
      </c>
      <c r="N1814" s="27">
        <f t="shared" si="1773"/>
        <v>0</v>
      </c>
      <c r="O1814" s="122">
        <f t="shared" si="1764"/>
        <v>0</v>
      </c>
      <c r="P1814" s="123">
        <f t="shared" si="1765"/>
        <v>0</v>
      </c>
      <c r="Q1814" s="122">
        <f t="shared" si="1772"/>
        <v>0.1956</v>
      </c>
      <c r="R1814" s="130">
        <f t="shared" si="1766"/>
        <v>1.0039778500000001</v>
      </c>
      <c r="S1814" s="123">
        <f t="shared" si="1767"/>
        <v>1.36988373</v>
      </c>
      <c r="T1814" s="123">
        <f t="shared" si="1768"/>
        <v>0</v>
      </c>
      <c r="U1814" s="131" t="str">
        <f t="shared" si="1770"/>
        <v>J=</v>
      </c>
      <c r="V1814" s="140">
        <f t="shared" si="1769"/>
        <v>45527</v>
      </c>
      <c r="W1814" s="4"/>
      <c r="X1814" s="4"/>
      <c r="Y1814" s="4"/>
      <c r="AD1814" s="5"/>
      <c r="AI1814" s="10"/>
      <c r="AJ1814" s="10"/>
      <c r="AK1814" s="10"/>
      <c r="AL1814" s="10"/>
      <c r="AM1814" s="10"/>
      <c r="AN1814" s="10"/>
      <c r="AO1814" s="10"/>
      <c r="AP1814" s="10"/>
      <c r="AQ1814" s="10"/>
      <c r="AR1814" s="10"/>
      <c r="AS1814" s="10"/>
      <c r="AT1814" s="10"/>
      <c r="AU1814" s="10"/>
    </row>
    <row r="1815" spans="1:47" x14ac:dyDescent="0.2">
      <c r="A1815" s="125">
        <f t="shared" si="1771"/>
        <v>45779</v>
      </c>
      <c r="B1815" s="123">
        <f t="shared" si="1754"/>
        <v>346.01845164000002</v>
      </c>
      <c r="C1815" s="3">
        <f t="shared" si="1755"/>
        <v>343.59027938000003</v>
      </c>
      <c r="D1815" s="126">
        <f t="shared" si="1756"/>
        <v>1101.3889999999999</v>
      </c>
      <c r="E1815" s="175">
        <f>IF(DAY(A1814)=$A$7,VLOOKUP(A1814,[1]A!$A$15:$C$500,3),E1814)</f>
        <v>1110.8869999999999</v>
      </c>
      <c r="F1815" s="127">
        <f t="shared" si="1757"/>
        <v>45436</v>
      </c>
      <c r="G1815" s="122">
        <f t="shared" si="1758"/>
        <v>8.623656128761148E-3</v>
      </c>
      <c r="H1815" s="128">
        <f t="shared" si="1759"/>
        <v>9</v>
      </c>
      <c r="I1815" s="128">
        <f t="shared" si="1760"/>
        <v>30</v>
      </c>
      <c r="J1815" s="123">
        <f t="shared" si="1761"/>
        <v>1.0025793261946858</v>
      </c>
      <c r="K1815" s="123">
        <v>1</v>
      </c>
      <c r="L1815" s="123">
        <f t="shared" si="1762"/>
        <v>1.0025793199999999</v>
      </c>
      <c r="M1815" s="123">
        <f t="shared" si="1763"/>
        <v>344.47650865000003</v>
      </c>
      <c r="N1815" s="27">
        <f t="shared" si="1773"/>
        <v>0</v>
      </c>
      <c r="O1815" s="122">
        <f t="shared" si="1764"/>
        <v>0</v>
      </c>
      <c r="P1815" s="123">
        <f t="shared" si="1765"/>
        <v>0</v>
      </c>
      <c r="Q1815" s="122">
        <f t="shared" si="1772"/>
        <v>0.1956</v>
      </c>
      <c r="R1815" s="130">
        <f t="shared" si="1766"/>
        <v>1.004476192</v>
      </c>
      <c r="S1815" s="123">
        <f t="shared" si="1767"/>
        <v>1.5419429899999999</v>
      </c>
      <c r="T1815" s="123">
        <f t="shared" si="1768"/>
        <v>0</v>
      </c>
      <c r="U1815" s="131" t="str">
        <f t="shared" si="1770"/>
        <v>J=</v>
      </c>
      <c r="V1815" s="140">
        <f t="shared" si="1769"/>
        <v>45527</v>
      </c>
      <c r="W1815" s="4"/>
      <c r="X1815" s="4"/>
      <c r="Y1815" s="4"/>
      <c r="AD1815" s="5"/>
      <c r="AI1815" s="10"/>
      <c r="AJ1815" s="10"/>
      <c r="AK1815" s="10"/>
      <c r="AL1815" s="10"/>
      <c r="AM1815" s="10"/>
      <c r="AN1815" s="10"/>
      <c r="AO1815" s="10"/>
      <c r="AP1815" s="10"/>
      <c r="AQ1815" s="10"/>
      <c r="AR1815" s="10"/>
      <c r="AS1815" s="10"/>
      <c r="AT1815" s="10"/>
      <c r="AU1815" s="10"/>
    </row>
    <row r="1816" spans="1:47" x14ac:dyDescent="0.2">
      <c r="A1816" s="125">
        <f t="shared" si="1771"/>
        <v>45780</v>
      </c>
      <c r="B1816" s="123">
        <f t="shared" si="1754"/>
        <v>346.28930515000002</v>
      </c>
      <c r="C1816" s="3">
        <f t="shared" si="1755"/>
        <v>343.59027938000003</v>
      </c>
      <c r="D1816" s="126">
        <f t="shared" si="1756"/>
        <v>1101.3889999999999</v>
      </c>
      <c r="E1816" s="175">
        <f>IF(DAY(A1815)=$A$7,VLOOKUP(A1815,[1]A!$A$15:$C$500,3),E1815)</f>
        <v>1110.8869999999999</v>
      </c>
      <c r="F1816" s="127">
        <f t="shared" si="1757"/>
        <v>45436</v>
      </c>
      <c r="G1816" s="122">
        <f t="shared" si="1758"/>
        <v>8.623656128761148E-3</v>
      </c>
      <c r="H1816" s="128">
        <f t="shared" si="1759"/>
        <v>10</v>
      </c>
      <c r="I1816" s="128">
        <f t="shared" si="1760"/>
        <v>30</v>
      </c>
      <c r="J1816" s="123">
        <f t="shared" si="1761"/>
        <v>1.0028663283549188</v>
      </c>
      <c r="K1816" s="123">
        <v>1</v>
      </c>
      <c r="L1816" s="123">
        <f t="shared" si="1762"/>
        <v>1.0028663200000001</v>
      </c>
      <c r="M1816" s="123">
        <f t="shared" si="1763"/>
        <v>344.57511906000002</v>
      </c>
      <c r="N1816" s="27">
        <f t="shared" si="1773"/>
        <v>0</v>
      </c>
      <c r="O1816" s="122">
        <f t="shared" si="1764"/>
        <v>0</v>
      </c>
      <c r="P1816" s="123">
        <f t="shared" si="1765"/>
        <v>0</v>
      </c>
      <c r="Q1816" s="122">
        <f t="shared" si="1772"/>
        <v>0.1956</v>
      </c>
      <c r="R1816" s="130">
        <f t="shared" si="1766"/>
        <v>1.0049747819999999</v>
      </c>
      <c r="S1816" s="123">
        <f t="shared" si="1767"/>
        <v>1.7141860900000001</v>
      </c>
      <c r="T1816" s="123">
        <f t="shared" si="1768"/>
        <v>0</v>
      </c>
      <c r="U1816" s="131" t="str">
        <f t="shared" si="1770"/>
        <v>J=</v>
      </c>
      <c r="V1816" s="140">
        <f t="shared" si="1769"/>
        <v>45527</v>
      </c>
      <c r="W1816" s="4"/>
      <c r="X1816" s="4"/>
      <c r="Y1816" s="4"/>
      <c r="AD1816" s="5"/>
      <c r="AI1816" s="10"/>
      <c r="AJ1816" s="10"/>
      <c r="AK1816" s="10"/>
      <c r="AL1816" s="10"/>
      <c r="AM1816" s="10"/>
      <c r="AN1816" s="10"/>
      <c r="AO1816" s="10"/>
      <c r="AP1816" s="10"/>
      <c r="AQ1816" s="10"/>
      <c r="AR1816" s="10"/>
      <c r="AS1816" s="10"/>
      <c r="AT1816" s="10"/>
      <c r="AU1816" s="10"/>
    </row>
    <row r="1817" spans="1:47" x14ac:dyDescent="0.2">
      <c r="A1817" s="125">
        <f t="shared" si="1771"/>
        <v>45781</v>
      </c>
      <c r="B1817" s="123">
        <f t="shared" si="1754"/>
        <v>346.56037323999999</v>
      </c>
      <c r="C1817" s="3">
        <f t="shared" si="1755"/>
        <v>343.59027938000003</v>
      </c>
      <c r="D1817" s="126">
        <f t="shared" si="1756"/>
        <v>1101.3889999999999</v>
      </c>
      <c r="E1817" s="175">
        <f>IF(DAY(A1816)=$A$7,VLOOKUP(A1816,[1]A!$A$15:$C$500,3),E1816)</f>
        <v>1110.8869999999999</v>
      </c>
      <c r="F1817" s="127">
        <f t="shared" si="1757"/>
        <v>45436</v>
      </c>
      <c r="G1817" s="122">
        <f t="shared" si="1758"/>
        <v>8.623656128761148E-3</v>
      </c>
      <c r="H1817" s="128">
        <f t="shared" si="1759"/>
        <v>11</v>
      </c>
      <c r="I1817" s="128">
        <f t="shared" si="1760"/>
        <v>30</v>
      </c>
      <c r="J1817" s="123">
        <f t="shared" si="1761"/>
        <v>1.0031534126734787</v>
      </c>
      <c r="K1817" s="123">
        <v>1</v>
      </c>
      <c r="L1817" s="123">
        <f t="shared" si="1762"/>
        <v>1.0031534099999999</v>
      </c>
      <c r="M1817" s="123">
        <f t="shared" si="1763"/>
        <v>344.67376039999999</v>
      </c>
      <c r="N1817" s="27">
        <f t="shared" si="1773"/>
        <v>0</v>
      </c>
      <c r="O1817" s="122">
        <f t="shared" si="1764"/>
        <v>0</v>
      </c>
      <c r="P1817" s="123">
        <f t="shared" si="1765"/>
        <v>0</v>
      </c>
      <c r="Q1817" s="122">
        <f t="shared" si="1772"/>
        <v>0.1956</v>
      </c>
      <c r="R1817" s="130">
        <f t="shared" si="1766"/>
        <v>1.005473619</v>
      </c>
      <c r="S1817" s="123">
        <f t="shared" si="1767"/>
        <v>1.88661284</v>
      </c>
      <c r="T1817" s="123">
        <f t="shared" si="1768"/>
        <v>0</v>
      </c>
      <c r="U1817" s="131" t="str">
        <f t="shared" si="1770"/>
        <v>J=</v>
      </c>
      <c r="V1817" s="140">
        <f t="shared" si="1769"/>
        <v>45527</v>
      </c>
      <c r="W1817" s="4"/>
      <c r="X1817" s="4"/>
      <c r="Y1817" s="4"/>
      <c r="AD1817" s="5"/>
      <c r="AI1817" s="10"/>
      <c r="AJ1817" s="10"/>
      <c r="AK1817" s="10"/>
      <c r="AL1817" s="10"/>
      <c r="AM1817" s="10"/>
      <c r="AN1817" s="10"/>
      <c r="AO1817" s="10"/>
      <c r="AP1817" s="10"/>
      <c r="AQ1817" s="10"/>
      <c r="AR1817" s="10"/>
      <c r="AS1817" s="10"/>
      <c r="AT1817" s="10"/>
      <c r="AU1817" s="10"/>
    </row>
    <row r="1818" spans="1:47" x14ac:dyDescent="0.2">
      <c r="A1818" s="125">
        <f t="shared" si="1771"/>
        <v>45782</v>
      </c>
      <c r="B1818" s="123">
        <f t="shared" si="1754"/>
        <v>346.83164942000002</v>
      </c>
      <c r="C1818" s="3">
        <f t="shared" si="1755"/>
        <v>343.59027938000003</v>
      </c>
      <c r="D1818" s="126">
        <f t="shared" si="1756"/>
        <v>1101.3889999999999</v>
      </c>
      <c r="E1818" s="175">
        <f>IF(DAY(A1817)=$A$7,VLOOKUP(A1817,[1]A!$A$15:$C$500,3),E1817)</f>
        <v>1110.8869999999999</v>
      </c>
      <c r="F1818" s="127">
        <f t="shared" si="1757"/>
        <v>45436</v>
      </c>
      <c r="G1818" s="122">
        <f t="shared" si="1758"/>
        <v>8.623656128761148E-3</v>
      </c>
      <c r="H1818" s="128">
        <f t="shared" si="1759"/>
        <v>12</v>
      </c>
      <c r="I1818" s="128">
        <f t="shared" si="1760"/>
        <v>30</v>
      </c>
      <c r="J1818" s="123">
        <f t="shared" si="1761"/>
        <v>1.0034405791738843</v>
      </c>
      <c r="K1818" s="123">
        <v>1</v>
      </c>
      <c r="L1818" s="123">
        <f t="shared" si="1762"/>
        <v>1.00344057</v>
      </c>
      <c r="M1818" s="123">
        <f t="shared" si="1763"/>
        <v>344.77242577999999</v>
      </c>
      <c r="N1818" s="27">
        <f t="shared" si="1773"/>
        <v>0</v>
      </c>
      <c r="O1818" s="122">
        <f t="shared" si="1764"/>
        <v>0</v>
      </c>
      <c r="P1818" s="123">
        <f t="shared" si="1765"/>
        <v>0</v>
      </c>
      <c r="Q1818" s="122">
        <f t="shared" si="1772"/>
        <v>0.1956</v>
      </c>
      <c r="R1818" s="130">
        <f t="shared" si="1766"/>
        <v>1.0059727039999999</v>
      </c>
      <c r="S1818" s="123">
        <f t="shared" si="1767"/>
        <v>2.0592236399999999</v>
      </c>
      <c r="T1818" s="123">
        <f t="shared" si="1768"/>
        <v>0</v>
      </c>
      <c r="U1818" s="131" t="str">
        <f t="shared" si="1770"/>
        <v>J=</v>
      </c>
      <c r="V1818" s="140">
        <f t="shared" si="1769"/>
        <v>45527</v>
      </c>
      <c r="W1818" s="4"/>
      <c r="X1818" s="4"/>
      <c r="Y1818" s="4"/>
      <c r="AD1818" s="5"/>
      <c r="AI1818" s="10"/>
      <c r="AJ1818" s="10"/>
      <c r="AK1818" s="10"/>
      <c r="AL1818" s="10"/>
      <c r="AM1818" s="10"/>
      <c r="AN1818" s="10"/>
      <c r="AO1818" s="10"/>
      <c r="AP1818" s="10"/>
      <c r="AQ1818" s="10"/>
      <c r="AR1818" s="10"/>
      <c r="AS1818" s="10"/>
      <c r="AT1818" s="10"/>
      <c r="AU1818" s="10"/>
    </row>
    <row r="1819" spans="1:47" x14ac:dyDescent="0.2">
      <c r="A1819" s="125">
        <f t="shared" si="1771"/>
        <v>45783</v>
      </c>
      <c r="B1819" s="123">
        <f t="shared" si="1754"/>
        <v>347.10314074999997</v>
      </c>
      <c r="C1819" s="3">
        <f t="shared" si="1755"/>
        <v>343.59027938000003</v>
      </c>
      <c r="D1819" s="126">
        <f t="shared" si="1756"/>
        <v>1101.3889999999999</v>
      </c>
      <c r="E1819" s="175">
        <f>IF(DAY(A1818)=$A$7,VLOOKUP(A1818,[1]A!$A$15:$C$500,3),E1818)</f>
        <v>1110.8869999999999</v>
      </c>
      <c r="F1819" s="127">
        <f t="shared" si="1757"/>
        <v>45436</v>
      </c>
      <c r="G1819" s="122">
        <f t="shared" si="1758"/>
        <v>8.623656128761148E-3</v>
      </c>
      <c r="H1819" s="128">
        <f t="shared" si="1759"/>
        <v>13</v>
      </c>
      <c r="I1819" s="128">
        <f t="shared" si="1760"/>
        <v>30</v>
      </c>
      <c r="J1819" s="123">
        <f t="shared" si="1761"/>
        <v>1.0037278278796615</v>
      </c>
      <c r="K1819" s="123">
        <v>1</v>
      </c>
      <c r="L1819" s="123">
        <f t="shared" si="1762"/>
        <v>1.0037278199999999</v>
      </c>
      <c r="M1819" s="123">
        <f t="shared" si="1763"/>
        <v>344.87112208999997</v>
      </c>
      <c r="N1819" s="27">
        <f t="shared" si="1773"/>
        <v>0</v>
      </c>
      <c r="O1819" s="122">
        <f t="shared" si="1764"/>
        <v>0</v>
      </c>
      <c r="P1819" s="123">
        <f t="shared" si="1765"/>
        <v>0</v>
      </c>
      <c r="Q1819" s="122">
        <f t="shared" si="1772"/>
        <v>0.1956</v>
      </c>
      <c r="R1819" s="130">
        <f t="shared" si="1766"/>
        <v>1.006472037</v>
      </c>
      <c r="S1819" s="123">
        <f t="shared" si="1767"/>
        <v>2.23201866</v>
      </c>
      <c r="T1819" s="123">
        <f t="shared" si="1768"/>
        <v>0</v>
      </c>
      <c r="U1819" s="131" t="str">
        <f t="shared" si="1770"/>
        <v>J=</v>
      </c>
      <c r="V1819" s="140">
        <f t="shared" si="1769"/>
        <v>45527</v>
      </c>
      <c r="W1819" s="4"/>
      <c r="X1819" s="4"/>
      <c r="Y1819" s="4"/>
      <c r="AD1819" s="5"/>
      <c r="AI1819" s="10"/>
      <c r="AJ1819" s="10"/>
      <c r="AK1819" s="10"/>
      <c r="AL1819" s="10"/>
      <c r="AM1819" s="10"/>
      <c r="AN1819" s="10"/>
      <c r="AO1819" s="10"/>
      <c r="AP1819" s="10"/>
      <c r="AQ1819" s="10"/>
      <c r="AR1819" s="10"/>
      <c r="AS1819" s="10"/>
      <c r="AT1819" s="10"/>
      <c r="AU1819" s="10"/>
    </row>
    <row r="1820" spans="1:47" x14ac:dyDescent="0.2">
      <c r="A1820" s="125">
        <f t="shared" si="1771"/>
        <v>45784</v>
      </c>
      <c r="B1820" s="123">
        <f t="shared" si="1754"/>
        <v>347.37484352999996</v>
      </c>
      <c r="C1820" s="3">
        <f t="shared" si="1755"/>
        <v>343.59027938000003</v>
      </c>
      <c r="D1820" s="126">
        <f t="shared" si="1756"/>
        <v>1101.3889999999999</v>
      </c>
      <c r="E1820" s="175">
        <f>IF(DAY(A1819)=$A$7,VLOOKUP(A1819,[1]A!$A$15:$C$500,3),E1819)</f>
        <v>1110.8869999999999</v>
      </c>
      <c r="F1820" s="127">
        <f t="shared" si="1757"/>
        <v>45436</v>
      </c>
      <c r="G1820" s="122">
        <f t="shared" si="1758"/>
        <v>8.623656128761148E-3</v>
      </c>
      <c r="H1820" s="128">
        <f t="shared" si="1759"/>
        <v>14</v>
      </c>
      <c r="I1820" s="128">
        <f t="shared" si="1760"/>
        <v>30</v>
      </c>
      <c r="J1820" s="123">
        <f t="shared" si="1761"/>
        <v>1.0040151588143424</v>
      </c>
      <c r="K1820" s="123">
        <v>1</v>
      </c>
      <c r="L1820" s="123">
        <f t="shared" si="1762"/>
        <v>1.0040151500000001</v>
      </c>
      <c r="M1820" s="123">
        <f t="shared" si="1763"/>
        <v>344.96984588999999</v>
      </c>
      <c r="N1820" s="27">
        <f t="shared" si="1773"/>
        <v>0</v>
      </c>
      <c r="O1820" s="122">
        <f t="shared" si="1764"/>
        <v>0</v>
      </c>
      <c r="P1820" s="123">
        <f t="shared" si="1765"/>
        <v>0</v>
      </c>
      <c r="Q1820" s="122">
        <f t="shared" si="1772"/>
        <v>0.1956</v>
      </c>
      <c r="R1820" s="130">
        <f t="shared" si="1766"/>
        <v>1.006971617</v>
      </c>
      <c r="S1820" s="123">
        <f t="shared" si="1767"/>
        <v>2.4049976399999999</v>
      </c>
      <c r="T1820" s="123">
        <f t="shared" si="1768"/>
        <v>0</v>
      </c>
      <c r="U1820" s="131" t="str">
        <f t="shared" si="1770"/>
        <v>J=</v>
      </c>
      <c r="V1820" s="140">
        <f t="shared" si="1769"/>
        <v>45527</v>
      </c>
      <c r="W1820" s="4"/>
      <c r="X1820" s="4"/>
      <c r="Y1820" s="4"/>
      <c r="AD1820" s="5"/>
      <c r="AI1820" s="10"/>
      <c r="AJ1820" s="10"/>
      <c r="AK1820" s="10"/>
      <c r="AL1820" s="10"/>
      <c r="AM1820" s="10"/>
      <c r="AN1820" s="10"/>
      <c r="AO1820" s="10"/>
      <c r="AP1820" s="10"/>
      <c r="AQ1820" s="10"/>
      <c r="AR1820" s="10"/>
      <c r="AS1820" s="10"/>
      <c r="AT1820" s="10"/>
      <c r="AU1820" s="10"/>
    </row>
    <row r="1821" spans="1:47" x14ac:dyDescent="0.2">
      <c r="A1821" s="125">
        <f t="shared" si="1771"/>
        <v>45785</v>
      </c>
      <c r="B1821" s="123">
        <f t="shared" si="1754"/>
        <v>347.64676201000003</v>
      </c>
      <c r="C1821" s="3">
        <f t="shared" si="1755"/>
        <v>343.59027938000003</v>
      </c>
      <c r="D1821" s="126">
        <f t="shared" si="1756"/>
        <v>1101.3889999999999</v>
      </c>
      <c r="E1821" s="175">
        <f>IF(DAY(A1820)=$A$7,VLOOKUP(A1820,[1]A!$A$15:$C$500,3),E1820)</f>
        <v>1110.8869999999999</v>
      </c>
      <c r="F1821" s="127">
        <f t="shared" si="1757"/>
        <v>45436</v>
      </c>
      <c r="G1821" s="122">
        <f t="shared" si="1758"/>
        <v>8.623656128761148E-3</v>
      </c>
      <c r="H1821" s="128">
        <f t="shared" si="1759"/>
        <v>15</v>
      </c>
      <c r="I1821" s="128">
        <f t="shared" si="1760"/>
        <v>30</v>
      </c>
      <c r="J1821" s="123">
        <f t="shared" si="1761"/>
        <v>1.0043025720014667</v>
      </c>
      <c r="K1821" s="123">
        <v>1</v>
      </c>
      <c r="L1821" s="123">
        <f t="shared" si="1762"/>
        <v>1.0043025699999999</v>
      </c>
      <c r="M1821" s="123">
        <f t="shared" si="1763"/>
        <v>345.06860060000002</v>
      </c>
      <c r="N1821" s="27">
        <f t="shared" si="1773"/>
        <v>0</v>
      </c>
      <c r="O1821" s="122">
        <f t="shared" si="1764"/>
        <v>0</v>
      </c>
      <c r="P1821" s="123">
        <f t="shared" si="1765"/>
        <v>0</v>
      </c>
      <c r="Q1821" s="122">
        <f t="shared" si="1772"/>
        <v>0.1956</v>
      </c>
      <c r="R1821" s="130">
        <f t="shared" si="1766"/>
        <v>1.007471446</v>
      </c>
      <c r="S1821" s="123">
        <f t="shared" si="1767"/>
        <v>2.5781614099999999</v>
      </c>
      <c r="T1821" s="123">
        <f t="shared" si="1768"/>
        <v>0</v>
      </c>
      <c r="U1821" s="131" t="str">
        <f t="shared" si="1770"/>
        <v>J=</v>
      </c>
      <c r="V1821" s="140">
        <f t="shared" si="1769"/>
        <v>45527</v>
      </c>
      <c r="W1821" s="4"/>
      <c r="X1821" s="4"/>
      <c r="Y1821" s="4"/>
      <c r="AD1821" s="5"/>
      <c r="AI1821" s="10"/>
      <c r="AJ1821" s="10"/>
      <c r="AK1821" s="10"/>
      <c r="AL1821" s="10"/>
      <c r="AM1821" s="10"/>
      <c r="AN1821" s="10"/>
      <c r="AO1821" s="10"/>
      <c r="AP1821" s="10"/>
      <c r="AQ1821" s="10"/>
      <c r="AR1821" s="10"/>
      <c r="AS1821" s="10"/>
      <c r="AT1821" s="10"/>
      <c r="AU1821" s="10"/>
    </row>
    <row r="1822" spans="1:47" x14ac:dyDescent="0.2">
      <c r="A1822" s="125">
        <f t="shared" si="1771"/>
        <v>45786</v>
      </c>
      <c r="B1822" s="123">
        <f t="shared" si="1754"/>
        <v>347.91888906999998</v>
      </c>
      <c r="C1822" s="3">
        <f t="shared" si="1755"/>
        <v>343.59027938000003</v>
      </c>
      <c r="D1822" s="126">
        <f t="shared" si="1756"/>
        <v>1101.3889999999999</v>
      </c>
      <c r="E1822" s="175">
        <f>IF(DAY(A1821)=$A$7,VLOOKUP(A1821,[1]A!$A$15:$C$500,3),E1821)</f>
        <v>1110.8869999999999</v>
      </c>
      <c r="F1822" s="127">
        <f t="shared" si="1757"/>
        <v>45436</v>
      </c>
      <c r="G1822" s="122">
        <f t="shared" si="1758"/>
        <v>8.623656128761148E-3</v>
      </c>
      <c r="H1822" s="128">
        <f t="shared" si="1759"/>
        <v>16</v>
      </c>
      <c r="I1822" s="128">
        <f t="shared" si="1760"/>
        <v>30</v>
      </c>
      <c r="J1822" s="123">
        <f t="shared" si="1761"/>
        <v>1.0045900674645798</v>
      </c>
      <c r="K1822" s="123">
        <v>1</v>
      </c>
      <c r="L1822" s="123">
        <f t="shared" si="1762"/>
        <v>1.00459006</v>
      </c>
      <c r="M1822" s="123">
        <f t="shared" si="1763"/>
        <v>345.16737936999999</v>
      </c>
      <c r="N1822" s="27">
        <f t="shared" si="1773"/>
        <v>0</v>
      </c>
      <c r="O1822" s="122">
        <f t="shared" si="1764"/>
        <v>0</v>
      </c>
      <c r="P1822" s="123">
        <f t="shared" si="1765"/>
        <v>0</v>
      </c>
      <c r="Q1822" s="122">
        <f t="shared" si="1772"/>
        <v>0.1956</v>
      </c>
      <c r="R1822" s="130">
        <f t="shared" si="1766"/>
        <v>1.0079715229999999</v>
      </c>
      <c r="S1822" s="123">
        <f t="shared" si="1767"/>
        <v>2.7515097000000002</v>
      </c>
      <c r="T1822" s="123">
        <f t="shared" si="1768"/>
        <v>0</v>
      </c>
      <c r="U1822" s="131" t="str">
        <f t="shared" si="1770"/>
        <v>J=</v>
      </c>
      <c r="V1822" s="140">
        <f t="shared" si="1769"/>
        <v>45527</v>
      </c>
      <c r="W1822" s="4"/>
      <c r="X1822" s="4"/>
      <c r="Y1822" s="4"/>
      <c r="AD1822" s="5"/>
      <c r="AI1822" s="10"/>
      <c r="AJ1822" s="10"/>
      <c r="AK1822" s="10"/>
      <c r="AL1822" s="10"/>
      <c r="AM1822" s="10"/>
      <c r="AN1822" s="10"/>
      <c r="AO1822" s="10"/>
      <c r="AP1822" s="10"/>
      <c r="AQ1822" s="10"/>
      <c r="AR1822" s="10"/>
      <c r="AS1822" s="10"/>
      <c r="AT1822" s="10"/>
      <c r="AU1822" s="10"/>
    </row>
    <row r="1823" spans="1:47" x14ac:dyDescent="0.2">
      <c r="A1823" s="125">
        <f t="shared" si="1771"/>
        <v>45787</v>
      </c>
      <c r="B1823" s="123">
        <f t="shared" ref="B1823:B1867" si="1774">(M1823+S1823)</f>
        <v>348.19123138999998</v>
      </c>
      <c r="C1823" s="3">
        <f t="shared" ref="C1823:C1868" si="1775">IF(N1822&gt;0,M1822-P1822,C1822)</f>
        <v>343.59027938000003</v>
      </c>
      <c r="D1823" s="126">
        <f t="shared" ref="D1823:D1867" si="1776">IF(E1823=E1822,D1822,E1822)</f>
        <v>1101.3889999999999</v>
      </c>
      <c r="E1823" s="175">
        <f>IF(DAY(A1822)=$A$7,VLOOKUP(A1822,[1]A!$A$15:$C$500,3),E1822)</f>
        <v>1110.8869999999999</v>
      </c>
      <c r="F1823" s="127">
        <f t="shared" ref="F1823:F1867" si="1777">IF(D1823=D1822,F1822,EDATE(A1823,-1))</f>
        <v>45436</v>
      </c>
      <c r="G1823" s="122">
        <f t="shared" ref="G1823:G1867" si="1778">(E1823/D1823)-1</f>
        <v>8.623656128761148E-3</v>
      </c>
      <c r="H1823" s="128">
        <f t="shared" ref="H1823:H1867" si="1779">IF(DAY(A1823)=A$7+1,1,H1822+1)</f>
        <v>17</v>
      </c>
      <c r="I1823" s="128">
        <f t="shared" ref="I1823:I1867" si="1780">IF(DAY(A1823)=A$7+1,DAY(EOMONTH(A1823,0)),I1822)</f>
        <v>30</v>
      </c>
      <c r="J1823" s="123">
        <f t="shared" ref="J1823:J1867" si="1781">IF(E1823&gt;D1823,((E1823/D1823)^(H1823/I1823)),1)</f>
        <v>1.0048776452272346</v>
      </c>
      <c r="K1823" s="123">
        <v>1</v>
      </c>
      <c r="L1823" s="123">
        <f t="shared" ref="L1823:L1867" si="1782">TRUNC(J1823*K1823,8)</f>
        <v>1.0048776399999999</v>
      </c>
      <c r="M1823" s="123">
        <f t="shared" ref="M1823:M1867" si="1783">TRUNC(C1823*L1823,8)</f>
        <v>345.26618907</v>
      </c>
      <c r="N1823" s="27">
        <f t="shared" si="1773"/>
        <v>0</v>
      </c>
      <c r="O1823" s="122">
        <f t="shared" ref="O1823:O1867" si="1784">IF(N1823&gt;0,VLOOKUP(N1823,$X$10:$AD$121,7),0)</f>
        <v>0</v>
      </c>
      <c r="P1823" s="123">
        <f t="shared" ref="P1823:P1867" si="1785">IF(O1823&gt;0,TRUNC(O1823*M1823,8),0)</f>
        <v>0</v>
      </c>
      <c r="Q1823" s="122">
        <f t="shared" si="1772"/>
        <v>0.1956</v>
      </c>
      <c r="R1823" s="130">
        <f t="shared" ref="R1823:R1867" si="1786">ROUND((1+Q1823)^(1/12)^(H1823/I1823),9)</f>
        <v>1.008471847</v>
      </c>
      <c r="S1823" s="123">
        <f t="shared" ref="S1823:S1867" si="1787">TRUNC(M1823*(R1823-1),8)</f>
        <v>2.9250423200000002</v>
      </c>
      <c r="T1823" s="123">
        <f t="shared" ref="T1823:T1867" si="1788">IF(N1823&gt;0,P1823+S1823,0)</f>
        <v>0</v>
      </c>
      <c r="U1823" s="131" t="str">
        <f t="shared" si="1770"/>
        <v>J=</v>
      </c>
      <c r="V1823" s="140">
        <f t="shared" ref="V1823:V1867" si="1789">VLOOKUP(A1822,$Y$10:$AG$60,9)</f>
        <v>45527</v>
      </c>
      <c r="W1823" s="4"/>
      <c r="X1823" s="4"/>
      <c r="Y1823" s="4"/>
      <c r="AD1823" s="5"/>
      <c r="AI1823" s="10"/>
      <c r="AJ1823" s="10"/>
      <c r="AK1823" s="10"/>
      <c r="AL1823" s="10"/>
      <c r="AM1823" s="10"/>
      <c r="AN1823" s="10"/>
      <c r="AO1823" s="10"/>
      <c r="AP1823" s="10"/>
      <c r="AQ1823" s="10"/>
      <c r="AR1823" s="10"/>
      <c r="AS1823" s="10"/>
      <c r="AT1823" s="10"/>
      <c r="AU1823" s="10"/>
    </row>
    <row r="1824" spans="1:47" x14ac:dyDescent="0.2">
      <c r="A1824" s="125">
        <f t="shared" si="1771"/>
        <v>45788</v>
      </c>
      <c r="B1824" s="123">
        <f t="shared" si="1774"/>
        <v>348.46378666000004</v>
      </c>
      <c r="C1824" s="3">
        <f t="shared" si="1775"/>
        <v>343.59027938000003</v>
      </c>
      <c r="D1824" s="126">
        <f t="shared" si="1776"/>
        <v>1101.3889999999999</v>
      </c>
      <c r="E1824" s="175">
        <f>IF(DAY(A1823)=$A$7,VLOOKUP(A1823,[1]A!$A$15:$C$500,3),E1823)</f>
        <v>1110.8869999999999</v>
      </c>
      <c r="F1824" s="127">
        <f t="shared" si="1777"/>
        <v>45436</v>
      </c>
      <c r="G1824" s="122">
        <f t="shared" si="1778"/>
        <v>8.623656128761148E-3</v>
      </c>
      <c r="H1824" s="128">
        <f t="shared" si="1779"/>
        <v>18</v>
      </c>
      <c r="I1824" s="128">
        <f t="shared" si="1780"/>
        <v>30</v>
      </c>
      <c r="J1824" s="123">
        <f t="shared" si="1781"/>
        <v>1.0051653053129903</v>
      </c>
      <c r="K1824" s="123">
        <v>1</v>
      </c>
      <c r="L1824" s="123">
        <f t="shared" si="1782"/>
        <v>1.0051653</v>
      </c>
      <c r="M1824" s="123">
        <f t="shared" si="1783"/>
        <v>345.36502625000003</v>
      </c>
      <c r="N1824" s="27">
        <f t="shared" si="1773"/>
        <v>0</v>
      </c>
      <c r="O1824" s="122">
        <f t="shared" si="1784"/>
        <v>0</v>
      </c>
      <c r="P1824" s="123">
        <f t="shared" si="1785"/>
        <v>0</v>
      </c>
      <c r="Q1824" s="122">
        <f t="shared" si="1772"/>
        <v>0.1956</v>
      </c>
      <c r="R1824" s="130">
        <f t="shared" si="1786"/>
        <v>1.008972421</v>
      </c>
      <c r="S1824" s="123">
        <f t="shared" si="1787"/>
        <v>3.0987604100000001</v>
      </c>
      <c r="T1824" s="123">
        <f t="shared" si="1788"/>
        <v>0</v>
      </c>
      <c r="U1824" s="131" t="str">
        <f t="shared" si="1770"/>
        <v>J=</v>
      </c>
      <c r="V1824" s="140">
        <f t="shared" si="1789"/>
        <v>45527</v>
      </c>
      <c r="W1824" s="4"/>
      <c r="X1824" s="4"/>
      <c r="Y1824" s="4"/>
      <c r="AD1824" s="5"/>
      <c r="AI1824" s="10"/>
      <c r="AJ1824" s="10"/>
      <c r="AK1824" s="10"/>
      <c r="AL1824" s="10"/>
      <c r="AM1824" s="10"/>
      <c r="AN1824" s="10"/>
      <c r="AO1824" s="10"/>
      <c r="AP1824" s="10"/>
      <c r="AQ1824" s="10"/>
      <c r="AR1824" s="10"/>
      <c r="AS1824" s="10"/>
      <c r="AT1824" s="10"/>
      <c r="AU1824" s="10"/>
    </row>
    <row r="1825" spans="1:47" x14ac:dyDescent="0.2">
      <c r="A1825" s="125">
        <f t="shared" si="1771"/>
        <v>45789</v>
      </c>
      <c r="B1825" s="123">
        <f t="shared" si="1774"/>
        <v>348.73655394999997</v>
      </c>
      <c r="C1825" s="3">
        <f t="shared" si="1775"/>
        <v>343.59027938000003</v>
      </c>
      <c r="D1825" s="126">
        <f t="shared" si="1776"/>
        <v>1101.3889999999999</v>
      </c>
      <c r="E1825" s="175">
        <f>IF(DAY(A1824)=$A$7,VLOOKUP(A1824,[1]A!$A$15:$C$500,3),E1824)</f>
        <v>1110.8869999999999</v>
      </c>
      <c r="F1825" s="127">
        <f t="shared" si="1777"/>
        <v>45436</v>
      </c>
      <c r="G1825" s="122">
        <f t="shared" si="1778"/>
        <v>8.623656128761148E-3</v>
      </c>
      <c r="H1825" s="128">
        <f t="shared" si="1779"/>
        <v>19</v>
      </c>
      <c r="I1825" s="128">
        <f t="shared" si="1780"/>
        <v>30</v>
      </c>
      <c r="J1825" s="123">
        <f t="shared" si="1781"/>
        <v>1.0054530477454131</v>
      </c>
      <c r="K1825" s="123">
        <v>1</v>
      </c>
      <c r="L1825" s="123">
        <f t="shared" si="1782"/>
        <v>1.0054530399999999</v>
      </c>
      <c r="M1825" s="123">
        <f t="shared" si="1783"/>
        <v>345.46389090999998</v>
      </c>
      <c r="N1825" s="27">
        <f t="shared" si="1773"/>
        <v>0</v>
      </c>
      <c r="O1825" s="122">
        <f t="shared" si="1784"/>
        <v>0</v>
      </c>
      <c r="P1825" s="123">
        <f t="shared" si="1785"/>
        <v>0</v>
      </c>
      <c r="Q1825" s="122">
        <f t="shared" si="1772"/>
        <v>0.1956</v>
      </c>
      <c r="R1825" s="130">
        <f t="shared" si="1786"/>
        <v>1.0094732420000001</v>
      </c>
      <c r="S1825" s="123">
        <f t="shared" si="1787"/>
        <v>3.2726630399999999</v>
      </c>
      <c r="T1825" s="123">
        <f t="shared" si="1788"/>
        <v>0</v>
      </c>
      <c r="U1825" s="131" t="str">
        <f t="shared" si="1770"/>
        <v>J=</v>
      </c>
      <c r="V1825" s="140">
        <f t="shared" si="1789"/>
        <v>45527</v>
      </c>
      <c r="W1825" s="4"/>
      <c r="X1825" s="4"/>
      <c r="Y1825" s="4"/>
      <c r="AD1825" s="5"/>
      <c r="AI1825" s="10"/>
      <c r="AJ1825" s="10"/>
      <c r="AK1825" s="10"/>
      <c r="AL1825" s="10"/>
      <c r="AM1825" s="10"/>
      <c r="AN1825" s="10"/>
      <c r="AO1825" s="10"/>
      <c r="AP1825" s="10"/>
      <c r="AQ1825" s="10"/>
      <c r="AR1825" s="10"/>
      <c r="AS1825" s="10"/>
      <c r="AT1825" s="10"/>
      <c r="AU1825" s="10"/>
    </row>
    <row r="1826" spans="1:47" x14ac:dyDescent="0.2">
      <c r="A1826" s="125">
        <f t="shared" si="1771"/>
        <v>45790</v>
      </c>
      <c r="B1826" s="123">
        <f t="shared" si="1774"/>
        <v>349.00953754</v>
      </c>
      <c r="C1826" s="3">
        <f t="shared" si="1775"/>
        <v>343.59027938000003</v>
      </c>
      <c r="D1826" s="126">
        <f t="shared" si="1776"/>
        <v>1101.3889999999999</v>
      </c>
      <c r="E1826" s="175">
        <f>IF(DAY(A1825)=$A$7,VLOOKUP(A1825,[1]A!$A$15:$C$500,3),E1825)</f>
        <v>1110.8869999999999</v>
      </c>
      <c r="F1826" s="127">
        <f t="shared" si="1777"/>
        <v>45436</v>
      </c>
      <c r="G1826" s="122">
        <f t="shared" si="1778"/>
        <v>8.623656128761148E-3</v>
      </c>
      <c r="H1826" s="128">
        <f t="shared" si="1779"/>
        <v>20</v>
      </c>
      <c r="I1826" s="128">
        <f t="shared" si="1780"/>
        <v>30</v>
      </c>
      <c r="J1826" s="123">
        <f t="shared" si="1781"/>
        <v>1.0057408725480759</v>
      </c>
      <c r="K1826" s="123">
        <v>1</v>
      </c>
      <c r="L1826" s="123">
        <f t="shared" si="1782"/>
        <v>1.0057408699999999</v>
      </c>
      <c r="M1826" s="123">
        <f t="shared" si="1783"/>
        <v>345.56278650000002</v>
      </c>
      <c r="N1826" s="27">
        <f t="shared" si="1773"/>
        <v>0</v>
      </c>
      <c r="O1826" s="122">
        <f t="shared" si="1784"/>
        <v>0</v>
      </c>
      <c r="P1826" s="123">
        <f t="shared" si="1785"/>
        <v>0</v>
      </c>
      <c r="Q1826" s="122">
        <f t="shared" si="1772"/>
        <v>0.1956</v>
      </c>
      <c r="R1826" s="130">
        <f t="shared" si="1786"/>
        <v>1.009974312</v>
      </c>
      <c r="S1826" s="123">
        <f t="shared" si="1787"/>
        <v>3.4467510400000001</v>
      </c>
      <c r="T1826" s="123">
        <f t="shared" si="1788"/>
        <v>0</v>
      </c>
      <c r="U1826" s="131" t="str">
        <f t="shared" si="1770"/>
        <v>J=</v>
      </c>
      <c r="V1826" s="140">
        <f t="shared" si="1789"/>
        <v>45527</v>
      </c>
      <c r="W1826" s="4"/>
      <c r="X1826" s="4"/>
      <c r="Y1826" s="4"/>
      <c r="AD1826" s="5"/>
      <c r="AI1826" s="10"/>
      <c r="AJ1826" s="10"/>
      <c r="AK1826" s="10"/>
      <c r="AL1826" s="10"/>
      <c r="AM1826" s="10"/>
      <c r="AN1826" s="10"/>
      <c r="AO1826" s="10"/>
      <c r="AP1826" s="10"/>
      <c r="AQ1826" s="10"/>
      <c r="AR1826" s="10"/>
      <c r="AS1826" s="10"/>
      <c r="AT1826" s="10"/>
      <c r="AU1826" s="10"/>
    </row>
    <row r="1827" spans="1:47" x14ac:dyDescent="0.2">
      <c r="A1827" s="125">
        <f t="shared" si="1771"/>
        <v>45791</v>
      </c>
      <c r="B1827" s="123">
        <f t="shared" si="1774"/>
        <v>349.28273062</v>
      </c>
      <c r="C1827" s="3">
        <f t="shared" si="1775"/>
        <v>343.59027938000003</v>
      </c>
      <c r="D1827" s="126">
        <f t="shared" si="1776"/>
        <v>1101.3889999999999</v>
      </c>
      <c r="E1827" s="175">
        <f>IF(DAY(A1826)=$A$7,VLOOKUP(A1826,[1]A!$A$15:$C$500,3),E1826)</f>
        <v>1110.8869999999999</v>
      </c>
      <c r="F1827" s="127">
        <f t="shared" si="1777"/>
        <v>45436</v>
      </c>
      <c r="G1827" s="122">
        <f t="shared" si="1778"/>
        <v>8.623656128761148E-3</v>
      </c>
      <c r="H1827" s="128">
        <f t="shared" si="1779"/>
        <v>21</v>
      </c>
      <c r="I1827" s="128">
        <f t="shared" si="1780"/>
        <v>30</v>
      </c>
      <c r="J1827" s="123">
        <f t="shared" si="1781"/>
        <v>1.0060287797445582</v>
      </c>
      <c r="K1827" s="123">
        <v>1</v>
      </c>
      <c r="L1827" s="123">
        <f t="shared" si="1782"/>
        <v>1.0060287699999999</v>
      </c>
      <c r="M1827" s="123">
        <f t="shared" si="1783"/>
        <v>345.66170613999998</v>
      </c>
      <c r="N1827" s="27">
        <f t="shared" si="1773"/>
        <v>0</v>
      </c>
      <c r="O1827" s="122">
        <f t="shared" si="1784"/>
        <v>0</v>
      </c>
      <c r="P1827" s="123">
        <f t="shared" si="1785"/>
        <v>0</v>
      </c>
      <c r="Q1827" s="122">
        <f t="shared" si="1772"/>
        <v>0.1956</v>
      </c>
      <c r="R1827" s="130">
        <f t="shared" si="1786"/>
        <v>1.010475631</v>
      </c>
      <c r="S1827" s="123">
        <f t="shared" si="1787"/>
        <v>3.62102448</v>
      </c>
      <c r="T1827" s="123">
        <f t="shared" si="1788"/>
        <v>0</v>
      </c>
      <c r="U1827" s="131" t="str">
        <f t="shared" si="1770"/>
        <v>J=</v>
      </c>
      <c r="V1827" s="140">
        <f t="shared" si="1789"/>
        <v>45527</v>
      </c>
      <c r="W1827" s="4"/>
      <c r="X1827" s="4"/>
      <c r="Y1827" s="4"/>
      <c r="AD1827" s="5"/>
      <c r="AI1827" s="10"/>
      <c r="AJ1827" s="10"/>
      <c r="AK1827" s="10"/>
      <c r="AL1827" s="10"/>
      <c r="AM1827" s="10"/>
      <c r="AN1827" s="10"/>
      <c r="AO1827" s="10"/>
      <c r="AP1827" s="10"/>
      <c r="AQ1827" s="10"/>
      <c r="AR1827" s="10"/>
      <c r="AS1827" s="10"/>
      <c r="AT1827" s="10"/>
      <c r="AU1827" s="10"/>
    </row>
    <row r="1828" spans="1:47" x14ac:dyDescent="0.2">
      <c r="A1828" s="125">
        <f t="shared" si="1771"/>
        <v>45792</v>
      </c>
      <c r="B1828" s="123">
        <f t="shared" si="1774"/>
        <v>349.55614023999999</v>
      </c>
      <c r="C1828" s="3">
        <f t="shared" si="1775"/>
        <v>343.59027938000003</v>
      </c>
      <c r="D1828" s="126">
        <f t="shared" si="1776"/>
        <v>1101.3889999999999</v>
      </c>
      <c r="E1828" s="175">
        <f>IF(DAY(A1827)=$A$7,VLOOKUP(A1827,[1]A!$A$15:$C$500,3),E1827)</f>
        <v>1110.8869999999999</v>
      </c>
      <c r="F1828" s="127">
        <f t="shared" si="1777"/>
        <v>45436</v>
      </c>
      <c r="G1828" s="122">
        <f t="shared" si="1778"/>
        <v>8.623656128761148E-3</v>
      </c>
      <c r="H1828" s="128">
        <f t="shared" si="1779"/>
        <v>22</v>
      </c>
      <c r="I1828" s="128">
        <f t="shared" si="1780"/>
        <v>30</v>
      </c>
      <c r="J1828" s="123">
        <f t="shared" si="1781"/>
        <v>1.0063167693584465</v>
      </c>
      <c r="K1828" s="123">
        <v>1</v>
      </c>
      <c r="L1828" s="123">
        <f t="shared" si="1782"/>
        <v>1.00631676</v>
      </c>
      <c r="M1828" s="123">
        <f t="shared" si="1783"/>
        <v>345.76065670999998</v>
      </c>
      <c r="N1828" s="27">
        <f t="shared" si="1773"/>
        <v>0</v>
      </c>
      <c r="O1828" s="122">
        <f t="shared" si="1784"/>
        <v>0</v>
      </c>
      <c r="P1828" s="123">
        <f t="shared" si="1785"/>
        <v>0</v>
      </c>
      <c r="Q1828" s="122">
        <f t="shared" si="1772"/>
        <v>0.1956</v>
      </c>
      <c r="R1828" s="130">
        <f t="shared" si="1786"/>
        <v>1.010977199</v>
      </c>
      <c r="S1828" s="123">
        <f t="shared" si="1787"/>
        <v>3.7954835299999998</v>
      </c>
      <c r="T1828" s="123">
        <f t="shared" si="1788"/>
        <v>0</v>
      </c>
      <c r="U1828" s="131" t="str">
        <f t="shared" si="1770"/>
        <v>J=</v>
      </c>
      <c r="V1828" s="140">
        <f t="shared" si="1789"/>
        <v>45527</v>
      </c>
      <c r="W1828" s="4"/>
      <c r="X1828" s="4"/>
      <c r="Y1828" s="4"/>
      <c r="AD1828" s="5"/>
      <c r="AI1828" s="10"/>
      <c r="AJ1828" s="10"/>
      <c r="AK1828" s="10"/>
      <c r="AL1828" s="10"/>
      <c r="AM1828" s="10"/>
      <c r="AN1828" s="10"/>
      <c r="AO1828" s="10"/>
      <c r="AP1828" s="10"/>
      <c r="AQ1828" s="10"/>
      <c r="AR1828" s="10"/>
      <c r="AS1828" s="10"/>
      <c r="AT1828" s="10"/>
      <c r="AU1828" s="10"/>
    </row>
    <row r="1829" spans="1:47" x14ac:dyDescent="0.2">
      <c r="A1829" s="125">
        <f t="shared" si="1771"/>
        <v>45793</v>
      </c>
      <c r="B1829" s="123">
        <f t="shared" si="1774"/>
        <v>349.82976652000002</v>
      </c>
      <c r="C1829" s="3">
        <f t="shared" si="1775"/>
        <v>343.59027938000003</v>
      </c>
      <c r="D1829" s="126">
        <f t="shared" si="1776"/>
        <v>1101.3889999999999</v>
      </c>
      <c r="E1829" s="175">
        <f>IF(DAY(A1828)=$A$7,VLOOKUP(A1828,[1]A!$A$15:$C$500,3),E1828)</f>
        <v>1110.8869999999999</v>
      </c>
      <c r="F1829" s="127">
        <f t="shared" si="1777"/>
        <v>45436</v>
      </c>
      <c r="G1829" s="122">
        <f t="shared" si="1778"/>
        <v>8.623656128761148E-3</v>
      </c>
      <c r="H1829" s="128">
        <f t="shared" si="1779"/>
        <v>23</v>
      </c>
      <c r="I1829" s="128">
        <f t="shared" si="1780"/>
        <v>30</v>
      </c>
      <c r="J1829" s="123">
        <f t="shared" si="1781"/>
        <v>1.006604841413334</v>
      </c>
      <c r="K1829" s="123">
        <v>1</v>
      </c>
      <c r="L1829" s="123">
        <f t="shared" si="1782"/>
        <v>1.0066048400000001</v>
      </c>
      <c r="M1829" s="123">
        <f t="shared" si="1783"/>
        <v>345.85963820000001</v>
      </c>
      <c r="N1829" s="27">
        <f t="shared" si="1773"/>
        <v>0</v>
      </c>
      <c r="O1829" s="122">
        <f t="shared" si="1784"/>
        <v>0</v>
      </c>
      <c r="P1829" s="123">
        <f t="shared" si="1785"/>
        <v>0</v>
      </c>
      <c r="Q1829" s="122">
        <f t="shared" si="1772"/>
        <v>0.1956</v>
      </c>
      <c r="R1829" s="130">
        <f t="shared" si="1786"/>
        <v>1.011479016</v>
      </c>
      <c r="S1829" s="123">
        <f t="shared" si="1787"/>
        <v>3.9701283200000002</v>
      </c>
      <c r="T1829" s="123">
        <f t="shared" si="1788"/>
        <v>0</v>
      </c>
      <c r="U1829" s="131" t="str">
        <f t="shared" si="1770"/>
        <v>J=</v>
      </c>
      <c r="V1829" s="140">
        <f t="shared" si="1789"/>
        <v>45527</v>
      </c>
      <c r="W1829" s="4"/>
      <c r="X1829" s="4"/>
      <c r="Y1829" s="4"/>
      <c r="AD1829" s="5"/>
      <c r="AI1829" s="10"/>
      <c r="AJ1829" s="10"/>
      <c r="AK1829" s="10"/>
      <c r="AL1829" s="10"/>
      <c r="AM1829" s="10"/>
      <c r="AN1829" s="10"/>
      <c r="AO1829" s="10"/>
      <c r="AP1829" s="10"/>
      <c r="AQ1829" s="10"/>
      <c r="AR1829" s="10"/>
      <c r="AS1829" s="10"/>
      <c r="AT1829" s="10"/>
      <c r="AU1829" s="10"/>
    </row>
    <row r="1830" spans="1:47" x14ac:dyDescent="0.2">
      <c r="A1830" s="125">
        <f t="shared" si="1771"/>
        <v>45794</v>
      </c>
      <c r="B1830" s="123">
        <f t="shared" si="1774"/>
        <v>350.10360259999999</v>
      </c>
      <c r="C1830" s="3">
        <f t="shared" si="1775"/>
        <v>343.59027938000003</v>
      </c>
      <c r="D1830" s="126">
        <f t="shared" si="1776"/>
        <v>1101.3889999999999</v>
      </c>
      <c r="E1830" s="175">
        <f>IF(DAY(A1829)=$A$7,VLOOKUP(A1829,[1]A!$A$15:$C$500,3),E1829)</f>
        <v>1110.8869999999999</v>
      </c>
      <c r="F1830" s="127">
        <f t="shared" si="1777"/>
        <v>45436</v>
      </c>
      <c r="G1830" s="122">
        <f t="shared" si="1778"/>
        <v>8.623656128761148E-3</v>
      </c>
      <c r="H1830" s="128">
        <f t="shared" si="1779"/>
        <v>24</v>
      </c>
      <c r="I1830" s="128">
        <f t="shared" si="1780"/>
        <v>30</v>
      </c>
      <c r="J1830" s="123">
        <f t="shared" si="1781"/>
        <v>1.0068929959328203</v>
      </c>
      <c r="K1830" s="123">
        <v>1</v>
      </c>
      <c r="L1830" s="123">
        <f t="shared" si="1782"/>
        <v>1.0068929900000001</v>
      </c>
      <c r="M1830" s="123">
        <f t="shared" si="1783"/>
        <v>345.95864373000001</v>
      </c>
      <c r="N1830" s="27">
        <f t="shared" si="1773"/>
        <v>0</v>
      </c>
      <c r="O1830" s="122">
        <f t="shared" si="1784"/>
        <v>0</v>
      </c>
      <c r="P1830" s="123">
        <f t="shared" si="1785"/>
        <v>0</v>
      </c>
      <c r="Q1830" s="122">
        <f t="shared" si="1772"/>
        <v>0.1956</v>
      </c>
      <c r="R1830" s="130">
        <f t="shared" si="1786"/>
        <v>1.0119810819999999</v>
      </c>
      <c r="S1830" s="123">
        <f t="shared" si="1787"/>
        <v>4.14495887</v>
      </c>
      <c r="T1830" s="123">
        <f t="shared" si="1788"/>
        <v>0</v>
      </c>
      <c r="U1830" s="131" t="str">
        <f t="shared" si="1770"/>
        <v>J=</v>
      </c>
      <c r="V1830" s="140">
        <f t="shared" si="1789"/>
        <v>45527</v>
      </c>
      <c r="W1830" s="4"/>
      <c r="X1830" s="4"/>
      <c r="Y1830" s="4"/>
      <c r="AD1830" s="5"/>
      <c r="AI1830" s="10"/>
      <c r="AJ1830" s="10"/>
      <c r="AK1830" s="10"/>
      <c r="AL1830" s="10"/>
      <c r="AM1830" s="10"/>
      <c r="AN1830" s="10"/>
      <c r="AO1830" s="10"/>
      <c r="AP1830" s="10"/>
      <c r="AQ1830" s="10"/>
      <c r="AR1830" s="10"/>
      <c r="AS1830" s="10"/>
      <c r="AT1830" s="10"/>
      <c r="AU1830" s="10"/>
    </row>
    <row r="1831" spans="1:47" x14ac:dyDescent="0.2">
      <c r="A1831" s="125">
        <f t="shared" si="1771"/>
        <v>45795</v>
      </c>
      <c r="B1831" s="123">
        <f t="shared" si="1774"/>
        <v>350.37765559999997</v>
      </c>
      <c r="C1831" s="3">
        <f t="shared" si="1775"/>
        <v>343.59027938000003</v>
      </c>
      <c r="D1831" s="126">
        <f t="shared" si="1776"/>
        <v>1101.3889999999999</v>
      </c>
      <c r="E1831" s="175">
        <f>IF(DAY(A1830)=$A$7,VLOOKUP(A1830,[1]A!$A$15:$C$500,3),E1830)</f>
        <v>1110.8869999999999</v>
      </c>
      <c r="F1831" s="127">
        <f t="shared" si="1777"/>
        <v>45436</v>
      </c>
      <c r="G1831" s="122">
        <f t="shared" si="1778"/>
        <v>8.623656128761148E-3</v>
      </c>
      <c r="H1831" s="128">
        <f t="shared" si="1779"/>
        <v>25</v>
      </c>
      <c r="I1831" s="128">
        <f t="shared" si="1780"/>
        <v>30</v>
      </c>
      <c r="J1831" s="123">
        <f t="shared" si="1781"/>
        <v>1.0071812329405123</v>
      </c>
      <c r="K1831" s="123">
        <v>1</v>
      </c>
      <c r="L1831" s="123">
        <f t="shared" si="1782"/>
        <v>1.00718123</v>
      </c>
      <c r="M1831" s="123">
        <f t="shared" si="1783"/>
        <v>346.05768019999999</v>
      </c>
      <c r="N1831" s="27">
        <f t="shared" si="1773"/>
        <v>0</v>
      </c>
      <c r="O1831" s="122">
        <f t="shared" si="1784"/>
        <v>0</v>
      </c>
      <c r="P1831" s="123">
        <f t="shared" si="1785"/>
        <v>0</v>
      </c>
      <c r="Q1831" s="122">
        <f t="shared" si="1772"/>
        <v>0.1956</v>
      </c>
      <c r="R1831" s="130">
        <f t="shared" si="1786"/>
        <v>1.012483397</v>
      </c>
      <c r="S1831" s="123">
        <f t="shared" si="1787"/>
        <v>4.3199753999999997</v>
      </c>
      <c r="T1831" s="123">
        <f t="shared" si="1788"/>
        <v>0</v>
      </c>
      <c r="U1831" s="131" t="str">
        <f t="shared" si="1770"/>
        <v>J=</v>
      </c>
      <c r="V1831" s="140">
        <f t="shared" si="1789"/>
        <v>45527</v>
      </c>
      <c r="W1831" s="4"/>
      <c r="X1831" s="4"/>
      <c r="Y1831" s="4"/>
      <c r="AD1831" s="5"/>
      <c r="AI1831" s="10"/>
      <c r="AJ1831" s="10"/>
      <c r="AK1831" s="10"/>
      <c r="AL1831" s="10"/>
      <c r="AM1831" s="10"/>
      <c r="AN1831" s="10"/>
      <c r="AO1831" s="10"/>
      <c r="AP1831" s="10"/>
      <c r="AQ1831" s="10"/>
      <c r="AR1831" s="10"/>
      <c r="AS1831" s="10"/>
      <c r="AT1831" s="10"/>
      <c r="AU1831" s="10"/>
    </row>
    <row r="1832" spans="1:47" x14ac:dyDescent="0.2">
      <c r="A1832" s="125">
        <f t="shared" si="1771"/>
        <v>45796</v>
      </c>
      <c r="B1832" s="123">
        <f t="shared" si="1774"/>
        <v>350.65192211999999</v>
      </c>
      <c r="C1832" s="3">
        <f t="shared" si="1775"/>
        <v>343.59027938000003</v>
      </c>
      <c r="D1832" s="126">
        <f t="shared" si="1776"/>
        <v>1101.3889999999999</v>
      </c>
      <c r="E1832" s="175">
        <f>IF(DAY(A1831)=$A$7,VLOOKUP(A1831,[1]A!$A$15:$C$500,3),E1831)</f>
        <v>1110.8869999999999</v>
      </c>
      <c r="F1832" s="127">
        <f t="shared" si="1777"/>
        <v>45436</v>
      </c>
      <c r="G1832" s="122">
        <f t="shared" si="1778"/>
        <v>8.623656128761148E-3</v>
      </c>
      <c r="H1832" s="128">
        <f t="shared" si="1779"/>
        <v>26</v>
      </c>
      <c r="I1832" s="128">
        <f t="shared" si="1780"/>
        <v>30</v>
      </c>
      <c r="J1832" s="123">
        <f t="shared" si="1781"/>
        <v>1.0074695524600232</v>
      </c>
      <c r="K1832" s="123">
        <v>1</v>
      </c>
      <c r="L1832" s="123">
        <f t="shared" si="1782"/>
        <v>1.0074695499999999</v>
      </c>
      <c r="M1832" s="123">
        <f t="shared" si="1783"/>
        <v>346.15674415000001</v>
      </c>
      <c r="N1832" s="27">
        <f t="shared" si="1773"/>
        <v>0</v>
      </c>
      <c r="O1832" s="122">
        <f t="shared" si="1784"/>
        <v>0</v>
      </c>
      <c r="P1832" s="123">
        <f t="shared" si="1785"/>
        <v>0</v>
      </c>
      <c r="Q1832" s="122">
        <f t="shared" si="1772"/>
        <v>0.1956</v>
      </c>
      <c r="R1832" s="130">
        <f t="shared" si="1786"/>
        <v>1.012985961</v>
      </c>
      <c r="S1832" s="123">
        <f t="shared" si="1787"/>
        <v>4.4951779700000003</v>
      </c>
      <c r="T1832" s="123">
        <f t="shared" si="1788"/>
        <v>0</v>
      </c>
      <c r="U1832" s="131" t="str">
        <f t="shared" si="1770"/>
        <v>J=</v>
      </c>
      <c r="V1832" s="140">
        <f t="shared" si="1789"/>
        <v>45527</v>
      </c>
      <c r="W1832" s="4"/>
      <c r="X1832" s="4"/>
      <c r="Y1832" s="4"/>
      <c r="AD1832" s="5"/>
      <c r="AI1832" s="10"/>
      <c r="AJ1832" s="10"/>
      <c r="AK1832" s="10"/>
      <c r="AL1832" s="10"/>
      <c r="AM1832" s="10"/>
      <c r="AN1832" s="10"/>
      <c r="AO1832" s="10"/>
      <c r="AP1832" s="10"/>
      <c r="AQ1832" s="10"/>
      <c r="AR1832" s="10"/>
      <c r="AS1832" s="10"/>
      <c r="AT1832" s="10"/>
      <c r="AU1832" s="10"/>
    </row>
    <row r="1833" spans="1:47" x14ac:dyDescent="0.2">
      <c r="A1833" s="125">
        <f t="shared" si="1771"/>
        <v>45797</v>
      </c>
      <c r="B1833" s="123">
        <f t="shared" si="1774"/>
        <v>350.92640262999998</v>
      </c>
      <c r="C1833" s="3">
        <f t="shared" si="1775"/>
        <v>343.59027938000003</v>
      </c>
      <c r="D1833" s="126">
        <f t="shared" si="1776"/>
        <v>1101.3889999999999</v>
      </c>
      <c r="E1833" s="175">
        <f>IF(DAY(A1832)=$A$7,VLOOKUP(A1832,[1]A!$A$15:$C$500,3),E1832)</f>
        <v>1110.8869999999999</v>
      </c>
      <c r="F1833" s="127">
        <f t="shared" si="1777"/>
        <v>45436</v>
      </c>
      <c r="G1833" s="122">
        <f t="shared" si="1778"/>
        <v>8.623656128761148E-3</v>
      </c>
      <c r="H1833" s="128">
        <f t="shared" si="1779"/>
        <v>27</v>
      </c>
      <c r="I1833" s="128">
        <f t="shared" si="1780"/>
        <v>30</v>
      </c>
      <c r="J1833" s="123">
        <f t="shared" si="1781"/>
        <v>1.0077579545149733</v>
      </c>
      <c r="K1833" s="123">
        <v>1</v>
      </c>
      <c r="L1833" s="123">
        <f t="shared" si="1782"/>
        <v>1.00775795</v>
      </c>
      <c r="M1833" s="123">
        <f t="shared" si="1783"/>
        <v>346.25583558</v>
      </c>
      <c r="N1833" s="27">
        <f t="shared" si="1773"/>
        <v>0</v>
      </c>
      <c r="O1833" s="122">
        <f t="shared" si="1784"/>
        <v>0</v>
      </c>
      <c r="P1833" s="123">
        <f t="shared" si="1785"/>
        <v>0</v>
      </c>
      <c r="Q1833" s="122">
        <f t="shared" si="1772"/>
        <v>0.1956</v>
      </c>
      <c r="R1833" s="130">
        <f t="shared" si="1786"/>
        <v>1.0134887749999999</v>
      </c>
      <c r="S1833" s="123">
        <f t="shared" si="1787"/>
        <v>4.6705670499999998</v>
      </c>
      <c r="T1833" s="123">
        <f t="shared" si="1788"/>
        <v>0</v>
      </c>
      <c r="U1833" s="131" t="str">
        <f t="shared" si="1770"/>
        <v>J=</v>
      </c>
      <c r="V1833" s="140">
        <f t="shared" si="1789"/>
        <v>45527</v>
      </c>
      <c r="W1833" s="4"/>
      <c r="X1833" s="4"/>
      <c r="Y1833" s="4"/>
      <c r="AD1833" s="5"/>
      <c r="AI1833" s="10"/>
      <c r="AJ1833" s="10"/>
      <c r="AK1833" s="10"/>
      <c r="AL1833" s="10"/>
      <c r="AM1833" s="10"/>
      <c r="AN1833" s="10"/>
      <c r="AO1833" s="10"/>
      <c r="AP1833" s="10"/>
      <c r="AQ1833" s="10"/>
      <c r="AR1833" s="10"/>
      <c r="AS1833" s="10"/>
      <c r="AT1833" s="10"/>
      <c r="AU1833" s="10"/>
    </row>
    <row r="1834" spans="1:47" x14ac:dyDescent="0.2">
      <c r="A1834" s="125">
        <f t="shared" si="1771"/>
        <v>45798</v>
      </c>
      <c r="B1834" s="123">
        <f t="shared" si="1774"/>
        <v>351.20109692000005</v>
      </c>
      <c r="C1834" s="3">
        <f t="shared" si="1775"/>
        <v>343.59027938000003</v>
      </c>
      <c r="D1834" s="126">
        <f t="shared" si="1776"/>
        <v>1101.3889999999999</v>
      </c>
      <c r="E1834" s="175">
        <f>IF(DAY(A1833)=$A$7,VLOOKUP(A1833,[1]A!$A$15:$C$500,3),E1833)</f>
        <v>1110.8869999999999</v>
      </c>
      <c r="F1834" s="127">
        <f t="shared" si="1777"/>
        <v>45436</v>
      </c>
      <c r="G1834" s="122">
        <f t="shared" si="1778"/>
        <v>8.623656128761148E-3</v>
      </c>
      <c r="H1834" s="128">
        <f t="shared" si="1779"/>
        <v>28</v>
      </c>
      <c r="I1834" s="128">
        <f t="shared" si="1780"/>
        <v>30</v>
      </c>
      <c r="J1834" s="123">
        <f t="shared" si="1781"/>
        <v>1.0080464391289894</v>
      </c>
      <c r="K1834" s="123">
        <v>1</v>
      </c>
      <c r="L1834" s="123">
        <f t="shared" si="1782"/>
        <v>1.00804643</v>
      </c>
      <c r="M1834" s="123">
        <f t="shared" si="1783"/>
        <v>346.35495451000003</v>
      </c>
      <c r="N1834" s="27">
        <f t="shared" si="1773"/>
        <v>0</v>
      </c>
      <c r="O1834" s="122">
        <f t="shared" si="1784"/>
        <v>0</v>
      </c>
      <c r="P1834" s="123">
        <f t="shared" si="1785"/>
        <v>0</v>
      </c>
      <c r="Q1834" s="122">
        <f t="shared" si="1772"/>
        <v>0.1956</v>
      </c>
      <c r="R1834" s="130">
        <f t="shared" si="1786"/>
        <v>1.0139918379999999</v>
      </c>
      <c r="S1834" s="123">
        <f t="shared" si="1787"/>
        <v>4.8461424099999997</v>
      </c>
      <c r="T1834" s="123">
        <f t="shared" si="1788"/>
        <v>0</v>
      </c>
      <c r="U1834" s="131" t="str">
        <f t="shared" si="1770"/>
        <v>J=</v>
      </c>
      <c r="V1834" s="140">
        <f t="shared" si="1789"/>
        <v>45527</v>
      </c>
      <c r="W1834" s="9"/>
      <c r="X1834" s="4"/>
      <c r="Y1834" s="4"/>
      <c r="AD1834" s="5"/>
      <c r="AI1834" s="10"/>
      <c r="AJ1834" s="10"/>
      <c r="AK1834" s="10"/>
      <c r="AL1834" s="10"/>
      <c r="AM1834" s="10"/>
      <c r="AN1834" s="10"/>
      <c r="AO1834" s="10"/>
      <c r="AP1834" s="10"/>
      <c r="AQ1834" s="10"/>
      <c r="AR1834" s="10"/>
      <c r="AS1834" s="10"/>
      <c r="AT1834" s="10"/>
      <c r="AU1834" s="10"/>
    </row>
    <row r="1835" spans="1:47" ht="15" x14ac:dyDescent="0.2">
      <c r="A1835" s="125">
        <f t="shared" si="1771"/>
        <v>45799</v>
      </c>
      <c r="B1835" s="123">
        <f t="shared" si="1774"/>
        <v>351.47600925</v>
      </c>
      <c r="C1835" s="3">
        <f t="shared" si="1775"/>
        <v>343.59027938000003</v>
      </c>
      <c r="D1835" s="126">
        <f t="shared" si="1776"/>
        <v>1101.3889999999999</v>
      </c>
      <c r="E1835" s="175">
        <f>IF(DAY(A1834)=$A$7,VLOOKUP(A1834,[1]A!$A$15:$C$500,3),E1834)</f>
        <v>1110.8869999999999</v>
      </c>
      <c r="F1835" s="127">
        <f t="shared" si="1777"/>
        <v>45436</v>
      </c>
      <c r="G1835" s="122">
        <f t="shared" si="1778"/>
        <v>8.623656128761148E-3</v>
      </c>
      <c r="H1835" s="128">
        <f t="shared" si="1779"/>
        <v>29</v>
      </c>
      <c r="I1835" s="128">
        <f t="shared" si="1780"/>
        <v>30</v>
      </c>
      <c r="J1835" s="123">
        <f t="shared" si="1781"/>
        <v>1.0083350063257053</v>
      </c>
      <c r="K1835" s="123">
        <v>1</v>
      </c>
      <c r="L1835" s="123">
        <f t="shared" si="1782"/>
        <v>1.008335</v>
      </c>
      <c r="M1835" s="123">
        <f t="shared" si="1783"/>
        <v>346.45410435000002</v>
      </c>
      <c r="N1835" s="27">
        <f t="shared" si="1773"/>
        <v>0</v>
      </c>
      <c r="O1835" s="122">
        <f t="shared" si="1784"/>
        <v>0</v>
      </c>
      <c r="P1835" s="123">
        <f t="shared" si="1785"/>
        <v>0</v>
      </c>
      <c r="Q1835" s="122">
        <f t="shared" si="1772"/>
        <v>0.1956</v>
      </c>
      <c r="R1835" s="130">
        <f t="shared" si="1786"/>
        <v>1.0144951520000001</v>
      </c>
      <c r="S1835" s="123">
        <f t="shared" si="1787"/>
        <v>5.0219049</v>
      </c>
      <c r="T1835" s="123">
        <f t="shared" si="1788"/>
        <v>0</v>
      </c>
      <c r="U1835" s="131" t="str">
        <f t="shared" si="1770"/>
        <v>J=</v>
      </c>
      <c r="V1835" s="140">
        <f t="shared" si="1789"/>
        <v>45527</v>
      </c>
      <c r="W1835" s="203" t="s">
        <v>98</v>
      </c>
      <c r="X1835" s="203" t="s">
        <v>91</v>
      </c>
      <c r="Y1835" s="4"/>
      <c r="AD1835" s="5"/>
      <c r="AI1835" s="10"/>
      <c r="AJ1835" s="10"/>
      <c r="AK1835" s="10"/>
      <c r="AL1835" s="10"/>
      <c r="AM1835" s="10"/>
      <c r="AN1835" s="10"/>
      <c r="AO1835" s="10"/>
      <c r="AP1835" s="10"/>
      <c r="AQ1835" s="10"/>
      <c r="AR1835" s="10"/>
      <c r="AS1835" s="10"/>
      <c r="AT1835" s="10"/>
      <c r="AU1835" s="10"/>
    </row>
    <row r="1836" spans="1:47" ht="15" x14ac:dyDescent="0.25">
      <c r="A1836" s="125">
        <f t="shared" si="1771"/>
        <v>45800</v>
      </c>
      <c r="B1836" s="123">
        <f t="shared" si="1774"/>
        <v>351.75113524</v>
      </c>
      <c r="C1836" s="3">
        <f t="shared" si="1775"/>
        <v>343.59027938000003</v>
      </c>
      <c r="D1836" s="126">
        <f t="shared" si="1776"/>
        <v>1101.3889999999999</v>
      </c>
      <c r="E1836" s="175">
        <f>IF(DAY(A1835)=$A$7,VLOOKUP(A1835,[1]A!$A$15:$C$500,3),E1835)</f>
        <v>1110.8869999999999</v>
      </c>
      <c r="F1836" s="127">
        <f t="shared" si="1777"/>
        <v>45436</v>
      </c>
      <c r="G1836" s="122">
        <f t="shared" si="1778"/>
        <v>8.623656128761148E-3</v>
      </c>
      <c r="H1836" s="128">
        <f t="shared" si="1779"/>
        <v>30</v>
      </c>
      <c r="I1836" s="128">
        <f t="shared" si="1780"/>
        <v>30</v>
      </c>
      <c r="J1836" s="123">
        <f t="shared" si="1781"/>
        <v>1.0086236561287611</v>
      </c>
      <c r="K1836" s="123">
        <v>1</v>
      </c>
      <c r="L1836" s="123">
        <f t="shared" si="1782"/>
        <v>1.0086236500000001</v>
      </c>
      <c r="M1836" s="123">
        <f t="shared" si="1783"/>
        <v>346.55328169000001</v>
      </c>
      <c r="N1836" s="27">
        <f t="shared" si="1773"/>
        <v>60</v>
      </c>
      <c r="O1836" s="122">
        <f t="shared" si="1784"/>
        <v>0.01</v>
      </c>
      <c r="P1836" s="123">
        <f t="shared" si="1785"/>
        <v>3.46553281</v>
      </c>
      <c r="Q1836" s="122">
        <f t="shared" si="1772"/>
        <v>0.1956</v>
      </c>
      <c r="R1836" s="130">
        <f t="shared" si="1786"/>
        <v>1.0149987140000001</v>
      </c>
      <c r="S1836" s="123">
        <f t="shared" si="1787"/>
        <v>5.1978535499999996</v>
      </c>
      <c r="T1836" s="123">
        <f t="shared" si="1788"/>
        <v>8.6633863600000005</v>
      </c>
      <c r="U1836" s="131" t="str">
        <f t="shared" si="1770"/>
        <v>J=</v>
      </c>
      <c r="V1836" s="140">
        <f t="shared" si="1789"/>
        <v>45527</v>
      </c>
      <c r="W1836" s="177">
        <f>TRUNC(0.01*B1836,8)</f>
        <v>3.5175113499999999</v>
      </c>
      <c r="X1836" s="205"/>
      <c r="Y1836" s="4"/>
      <c r="AD1836" s="5"/>
      <c r="AI1836" s="10"/>
      <c r="AJ1836" s="10"/>
      <c r="AK1836" s="10"/>
      <c r="AL1836" s="10"/>
      <c r="AM1836" s="10"/>
      <c r="AN1836" s="10"/>
      <c r="AO1836" s="10"/>
      <c r="AP1836" s="10"/>
      <c r="AQ1836" s="10"/>
      <c r="AR1836" s="10"/>
      <c r="AS1836" s="10"/>
      <c r="AT1836" s="10"/>
      <c r="AU1836" s="10"/>
    </row>
    <row r="1837" spans="1:47" x14ac:dyDescent="0.2">
      <c r="A1837" s="125">
        <f t="shared" si="1771"/>
        <v>45801</v>
      </c>
      <c r="B1837" s="123">
        <f t="shared" si="1774"/>
        <v>343.34763957999996</v>
      </c>
      <c r="C1837" s="3">
        <f t="shared" si="1775"/>
        <v>343.08774887999999</v>
      </c>
      <c r="D1837" s="126">
        <f t="shared" si="1776"/>
        <v>1101.3889999999999</v>
      </c>
      <c r="E1837" s="175">
        <f>IF(DAY(A1836)=$A$7,VLOOKUP(A1836,[1]A!$A$15:$C$500,3),E1836)</f>
        <v>1110.8869999999999</v>
      </c>
      <c r="F1837" s="127">
        <f t="shared" si="1777"/>
        <v>45436</v>
      </c>
      <c r="G1837" s="122">
        <f t="shared" si="1778"/>
        <v>8.623656128761148E-3</v>
      </c>
      <c r="H1837" s="128">
        <f t="shared" si="1779"/>
        <v>1</v>
      </c>
      <c r="I1837" s="128">
        <f t="shared" si="1780"/>
        <v>31</v>
      </c>
      <c r="J1837" s="123">
        <f t="shared" si="1781"/>
        <v>1.0002770281976832</v>
      </c>
      <c r="K1837" s="123">
        <v>1</v>
      </c>
      <c r="L1837" s="123">
        <f t="shared" si="1782"/>
        <v>1.00027702</v>
      </c>
      <c r="M1837" s="123">
        <f t="shared" si="1783"/>
        <v>343.18279103999998</v>
      </c>
      <c r="N1837" s="27">
        <f t="shared" si="1773"/>
        <v>0</v>
      </c>
      <c r="O1837" s="122">
        <f t="shared" si="1784"/>
        <v>0</v>
      </c>
      <c r="P1837" s="123">
        <f t="shared" si="1785"/>
        <v>0</v>
      </c>
      <c r="Q1837" s="122">
        <f t="shared" si="1772"/>
        <v>0.1956</v>
      </c>
      <c r="R1837" s="130">
        <f t="shared" si="1786"/>
        <v>1.0004803520000001</v>
      </c>
      <c r="S1837" s="123">
        <f t="shared" si="1787"/>
        <v>0.16484853999999999</v>
      </c>
      <c r="T1837" s="123">
        <f t="shared" si="1788"/>
        <v>0</v>
      </c>
      <c r="U1837" s="131" t="s">
        <v>94</v>
      </c>
      <c r="V1837" s="140">
        <f t="shared" si="1789"/>
        <v>45527</v>
      </c>
      <c r="W1837" s="4"/>
      <c r="X1837" s="4"/>
      <c r="Y1837" s="4"/>
      <c r="AD1837" s="5"/>
      <c r="AI1837" s="10"/>
      <c r="AJ1837" s="10"/>
      <c r="AK1837" s="10"/>
      <c r="AL1837" s="10"/>
      <c r="AM1837" s="10"/>
      <c r="AN1837" s="10"/>
      <c r="AO1837" s="10"/>
      <c r="AP1837" s="10"/>
      <c r="AQ1837" s="10"/>
      <c r="AR1837" s="10"/>
      <c r="AS1837" s="10"/>
      <c r="AT1837" s="10"/>
      <c r="AU1837" s="10"/>
    </row>
    <row r="1838" spans="1:47" x14ac:dyDescent="0.2">
      <c r="A1838" s="125">
        <f t="shared" si="1771"/>
        <v>45802</v>
      </c>
      <c r="B1838" s="123">
        <f t="shared" si="1774"/>
        <v>343.60773179999995</v>
      </c>
      <c r="C1838" s="3">
        <f t="shared" si="1775"/>
        <v>343.08774887999999</v>
      </c>
      <c r="D1838" s="126">
        <f t="shared" si="1776"/>
        <v>1101.3889999999999</v>
      </c>
      <c r="E1838" s="175">
        <f>IF(DAY(A1837)=$A$7,VLOOKUP(A1837,[1]A!$A$15:$C$500,3),E1837)</f>
        <v>1110.8869999999999</v>
      </c>
      <c r="F1838" s="127">
        <f t="shared" si="1777"/>
        <v>45436</v>
      </c>
      <c r="G1838" s="122">
        <f t="shared" si="1778"/>
        <v>8.623656128761148E-3</v>
      </c>
      <c r="H1838" s="128">
        <f t="shared" si="1779"/>
        <v>2</v>
      </c>
      <c r="I1838" s="128">
        <f t="shared" si="1780"/>
        <v>31</v>
      </c>
      <c r="J1838" s="123">
        <f t="shared" si="1781"/>
        <v>1.0005541331399888</v>
      </c>
      <c r="K1838" s="123">
        <v>1</v>
      </c>
      <c r="L1838" s="123">
        <f t="shared" si="1782"/>
        <v>1.00055413</v>
      </c>
      <c r="M1838" s="123">
        <f t="shared" si="1783"/>
        <v>343.27786408999998</v>
      </c>
      <c r="N1838" s="27">
        <f t="shared" si="1773"/>
        <v>0</v>
      </c>
      <c r="O1838" s="122">
        <f t="shared" si="1784"/>
        <v>0</v>
      </c>
      <c r="P1838" s="123">
        <f t="shared" si="1785"/>
        <v>0</v>
      </c>
      <c r="Q1838" s="122">
        <f t="shared" si="1772"/>
        <v>0.1956</v>
      </c>
      <c r="R1838" s="130">
        <f t="shared" si="1786"/>
        <v>1.0009609349999999</v>
      </c>
      <c r="S1838" s="123">
        <f t="shared" si="1787"/>
        <v>0.32986770999999998</v>
      </c>
      <c r="T1838" s="123">
        <f t="shared" si="1788"/>
        <v>0</v>
      </c>
      <c r="U1838" s="131" t="str">
        <f t="shared" si="1770"/>
        <v>A+J=</v>
      </c>
      <c r="V1838" s="140">
        <f t="shared" si="1789"/>
        <v>45527</v>
      </c>
      <c r="W1838" s="4"/>
      <c r="X1838" s="4"/>
      <c r="Y1838" s="4"/>
      <c r="AD1838" s="5"/>
      <c r="AI1838" s="10"/>
      <c r="AJ1838" s="10"/>
      <c r="AK1838" s="10"/>
      <c r="AL1838" s="10"/>
      <c r="AM1838" s="10"/>
      <c r="AN1838" s="10"/>
      <c r="AO1838" s="10"/>
      <c r="AP1838" s="10"/>
      <c r="AQ1838" s="10"/>
      <c r="AR1838" s="10"/>
      <c r="AS1838" s="10"/>
      <c r="AT1838" s="10"/>
      <c r="AU1838" s="10"/>
    </row>
    <row r="1839" spans="1:47" x14ac:dyDescent="0.2">
      <c r="A1839" s="125">
        <f t="shared" si="1771"/>
        <v>45803</v>
      </c>
      <c r="B1839" s="123">
        <f t="shared" si="1774"/>
        <v>343.86801876999999</v>
      </c>
      <c r="C1839" s="3">
        <f t="shared" si="1775"/>
        <v>343.08774887999999</v>
      </c>
      <c r="D1839" s="126">
        <f t="shared" si="1776"/>
        <v>1101.3889999999999</v>
      </c>
      <c r="E1839" s="175">
        <f>IF(DAY(A1838)=$A$7,VLOOKUP(A1838,[1]A!$A$15:$C$500,3),E1838)</f>
        <v>1110.8869999999999</v>
      </c>
      <c r="F1839" s="127">
        <f t="shared" si="1777"/>
        <v>45436</v>
      </c>
      <c r="G1839" s="122">
        <f t="shared" si="1778"/>
        <v>8.623656128761148E-3</v>
      </c>
      <c r="H1839" s="128">
        <f t="shared" si="1779"/>
        <v>3</v>
      </c>
      <c r="I1839" s="128">
        <f t="shared" si="1780"/>
        <v>31</v>
      </c>
      <c r="J1839" s="123">
        <f t="shared" si="1781"/>
        <v>1.0008313148481771</v>
      </c>
      <c r="K1839" s="123">
        <v>1</v>
      </c>
      <c r="L1839" s="123">
        <f t="shared" si="1782"/>
        <v>1.0008313099999999</v>
      </c>
      <c r="M1839" s="123">
        <f t="shared" si="1783"/>
        <v>343.37296114999998</v>
      </c>
      <c r="N1839" s="27">
        <f t="shared" si="1773"/>
        <v>0</v>
      </c>
      <c r="O1839" s="122">
        <f t="shared" si="1784"/>
        <v>0</v>
      </c>
      <c r="P1839" s="123">
        <f t="shared" si="1785"/>
        <v>0</v>
      </c>
      <c r="Q1839" s="122">
        <f t="shared" si="1772"/>
        <v>0.1956</v>
      </c>
      <c r="R1839" s="130">
        <f t="shared" si="1786"/>
        <v>1.001441749</v>
      </c>
      <c r="S1839" s="123">
        <f t="shared" si="1787"/>
        <v>0.49505761999999998</v>
      </c>
      <c r="T1839" s="123">
        <f t="shared" si="1788"/>
        <v>0</v>
      </c>
      <c r="U1839" s="131" t="str">
        <f t="shared" si="1770"/>
        <v>A+J=</v>
      </c>
      <c r="V1839" s="140">
        <f t="shared" si="1789"/>
        <v>45527</v>
      </c>
      <c r="W1839" s="4"/>
      <c r="X1839" s="4"/>
      <c r="Y1839" s="4"/>
      <c r="AD1839" s="5"/>
      <c r="AI1839" s="10"/>
      <c r="AJ1839" s="10"/>
      <c r="AK1839" s="10"/>
      <c r="AL1839" s="10"/>
      <c r="AM1839" s="10"/>
      <c r="AN1839" s="10"/>
      <c r="AO1839" s="10"/>
      <c r="AP1839" s="10"/>
      <c r="AQ1839" s="10"/>
      <c r="AR1839" s="10"/>
      <c r="AS1839" s="10"/>
      <c r="AT1839" s="10"/>
      <c r="AU1839" s="10"/>
    </row>
    <row r="1840" spans="1:47" x14ac:dyDescent="0.2">
      <c r="A1840" s="125">
        <f t="shared" si="1771"/>
        <v>45804</v>
      </c>
      <c r="B1840" s="123">
        <f t="shared" si="1774"/>
        <v>344.12850402999999</v>
      </c>
      <c r="C1840" s="3">
        <f t="shared" si="1775"/>
        <v>343.08774887999999</v>
      </c>
      <c r="D1840" s="126">
        <f t="shared" si="1776"/>
        <v>1101.3889999999999</v>
      </c>
      <c r="E1840" s="175">
        <f>IF(DAY(A1839)=$A$7,VLOOKUP(A1839,[1]A!$A$15:$C$500,3),E1839)</f>
        <v>1110.8869999999999</v>
      </c>
      <c r="F1840" s="127">
        <f t="shared" si="1777"/>
        <v>45436</v>
      </c>
      <c r="G1840" s="122">
        <f t="shared" si="1778"/>
        <v>8.623656128761148E-3</v>
      </c>
      <c r="H1840" s="128">
        <f t="shared" si="1779"/>
        <v>4</v>
      </c>
      <c r="I1840" s="128">
        <f t="shared" si="1780"/>
        <v>31</v>
      </c>
      <c r="J1840" s="123">
        <f t="shared" si="1781"/>
        <v>1.0011085733435143</v>
      </c>
      <c r="K1840" s="123">
        <v>1</v>
      </c>
      <c r="L1840" s="123">
        <f t="shared" si="1782"/>
        <v>1.00110857</v>
      </c>
      <c r="M1840" s="123">
        <f t="shared" si="1783"/>
        <v>343.46808565999999</v>
      </c>
      <c r="N1840" s="27">
        <f t="shared" si="1773"/>
        <v>0</v>
      </c>
      <c r="O1840" s="122">
        <f t="shared" si="1784"/>
        <v>0</v>
      </c>
      <c r="P1840" s="123">
        <f t="shared" si="1785"/>
        <v>0</v>
      </c>
      <c r="Q1840" s="122">
        <f t="shared" si="1772"/>
        <v>0.1956</v>
      </c>
      <c r="R1840" s="130">
        <f t="shared" si="1786"/>
        <v>1.0019227939999999</v>
      </c>
      <c r="S1840" s="123">
        <f t="shared" si="1787"/>
        <v>0.66041837000000003</v>
      </c>
      <c r="T1840" s="123">
        <f t="shared" si="1788"/>
        <v>0</v>
      </c>
      <c r="U1840" s="131" t="str">
        <f t="shared" ref="U1840:U1867" si="1790">U1839</f>
        <v>A+J=</v>
      </c>
      <c r="V1840" s="140">
        <f t="shared" si="1789"/>
        <v>45527</v>
      </c>
      <c r="W1840" s="4"/>
      <c r="X1840" s="4"/>
      <c r="Y1840" s="4"/>
      <c r="AD1840" s="5"/>
      <c r="AI1840" s="10"/>
      <c r="AJ1840" s="10"/>
      <c r="AK1840" s="10"/>
      <c r="AL1840" s="10"/>
      <c r="AM1840" s="10"/>
      <c r="AN1840" s="10"/>
      <c r="AO1840" s="10"/>
      <c r="AP1840" s="10"/>
      <c r="AQ1840" s="10"/>
      <c r="AR1840" s="10"/>
      <c r="AS1840" s="10"/>
      <c r="AT1840" s="10"/>
      <c r="AU1840" s="10"/>
    </row>
    <row r="1841" spans="1:47" x14ac:dyDescent="0.2">
      <c r="A1841" s="125">
        <f t="shared" si="1771"/>
        <v>45805</v>
      </c>
      <c r="B1841" s="123">
        <f t="shared" si="1774"/>
        <v>344.38918425000003</v>
      </c>
      <c r="C1841" s="3">
        <f t="shared" si="1775"/>
        <v>343.08774887999999</v>
      </c>
      <c r="D1841" s="126">
        <f t="shared" si="1776"/>
        <v>1101.3889999999999</v>
      </c>
      <c r="E1841" s="175">
        <f>IF(DAY(A1840)=$A$7,VLOOKUP(A1840,[1]A!$A$15:$C$500,3),E1840)</f>
        <v>1110.8869999999999</v>
      </c>
      <c r="F1841" s="127">
        <f t="shared" si="1777"/>
        <v>45436</v>
      </c>
      <c r="G1841" s="122">
        <f t="shared" si="1778"/>
        <v>8.623656128761148E-3</v>
      </c>
      <c r="H1841" s="128">
        <f t="shared" si="1779"/>
        <v>5</v>
      </c>
      <c r="I1841" s="128">
        <f t="shared" si="1780"/>
        <v>31</v>
      </c>
      <c r="J1841" s="123">
        <f t="shared" si="1781"/>
        <v>1.0013859086472729</v>
      </c>
      <c r="K1841" s="123">
        <v>1</v>
      </c>
      <c r="L1841" s="123">
        <f t="shared" si="1782"/>
        <v>1.0013859000000001</v>
      </c>
      <c r="M1841" s="123">
        <f t="shared" si="1783"/>
        <v>343.56323419</v>
      </c>
      <c r="N1841" s="27">
        <f t="shared" si="1773"/>
        <v>0</v>
      </c>
      <c r="O1841" s="122">
        <f t="shared" si="1784"/>
        <v>0</v>
      </c>
      <c r="P1841" s="123">
        <f t="shared" si="1785"/>
        <v>0</v>
      </c>
      <c r="Q1841" s="122">
        <f t="shared" si="1772"/>
        <v>0.1956</v>
      </c>
      <c r="R1841" s="130">
        <f t="shared" si="1786"/>
        <v>1.0024040700000001</v>
      </c>
      <c r="S1841" s="123">
        <f t="shared" si="1787"/>
        <v>0.82595006000000004</v>
      </c>
      <c r="T1841" s="123">
        <f t="shared" si="1788"/>
        <v>0</v>
      </c>
      <c r="U1841" s="131" t="str">
        <f t="shared" si="1790"/>
        <v>A+J=</v>
      </c>
      <c r="V1841" s="140">
        <f t="shared" si="1789"/>
        <v>45527</v>
      </c>
      <c r="W1841" s="4"/>
      <c r="X1841" s="4"/>
      <c r="Y1841" s="4"/>
      <c r="AD1841" s="5"/>
      <c r="AI1841" s="10"/>
      <c r="AJ1841" s="10"/>
      <c r="AK1841" s="10"/>
      <c r="AL1841" s="10"/>
      <c r="AM1841" s="10"/>
      <c r="AN1841" s="10"/>
      <c r="AO1841" s="10"/>
      <c r="AP1841" s="10"/>
      <c r="AQ1841" s="10"/>
      <c r="AR1841" s="10"/>
      <c r="AS1841" s="10"/>
      <c r="AT1841" s="10"/>
      <c r="AU1841" s="10"/>
    </row>
    <row r="1842" spans="1:47" x14ac:dyDescent="0.2">
      <c r="A1842" s="125">
        <f t="shared" si="1771"/>
        <v>45806</v>
      </c>
      <c r="B1842" s="123">
        <f t="shared" si="1774"/>
        <v>344.65006640000001</v>
      </c>
      <c r="C1842" s="3">
        <f t="shared" si="1775"/>
        <v>343.08774887999999</v>
      </c>
      <c r="D1842" s="126">
        <f t="shared" si="1776"/>
        <v>1101.3889999999999</v>
      </c>
      <c r="E1842" s="175">
        <f>IF(DAY(A1841)=$A$7,VLOOKUP(A1841,[1]A!$A$15:$C$500,3),E1841)</f>
        <v>1110.8869999999999</v>
      </c>
      <c r="F1842" s="127">
        <f t="shared" si="1777"/>
        <v>45436</v>
      </c>
      <c r="G1842" s="122">
        <f t="shared" si="1778"/>
        <v>8.623656128761148E-3</v>
      </c>
      <c r="H1842" s="128">
        <f t="shared" si="1779"/>
        <v>6</v>
      </c>
      <c r="I1842" s="128">
        <f t="shared" si="1780"/>
        <v>31</v>
      </c>
      <c r="J1842" s="123">
        <f t="shared" si="1781"/>
        <v>1.0016633207807311</v>
      </c>
      <c r="K1842" s="123">
        <v>1</v>
      </c>
      <c r="L1842" s="123">
        <f t="shared" si="1782"/>
        <v>1.00166332</v>
      </c>
      <c r="M1842" s="123">
        <f t="shared" si="1783"/>
        <v>343.65841359000001</v>
      </c>
      <c r="N1842" s="27">
        <f t="shared" si="1773"/>
        <v>0</v>
      </c>
      <c r="O1842" s="122">
        <f t="shared" si="1784"/>
        <v>0</v>
      </c>
      <c r="P1842" s="123">
        <f t="shared" si="1785"/>
        <v>0</v>
      </c>
      <c r="Q1842" s="122">
        <f t="shared" si="1772"/>
        <v>0.1956</v>
      </c>
      <c r="R1842" s="130">
        <f t="shared" si="1786"/>
        <v>1.002885577</v>
      </c>
      <c r="S1842" s="123">
        <f t="shared" si="1787"/>
        <v>0.99165281000000005</v>
      </c>
      <c r="T1842" s="123">
        <f t="shared" si="1788"/>
        <v>0</v>
      </c>
      <c r="U1842" s="131" t="str">
        <f t="shared" si="1790"/>
        <v>A+J=</v>
      </c>
      <c r="V1842" s="140">
        <f t="shared" si="1789"/>
        <v>45527</v>
      </c>
      <c r="W1842" s="4"/>
      <c r="X1842" s="4"/>
      <c r="Y1842" s="4"/>
      <c r="AD1842" s="5"/>
      <c r="AI1842" s="10"/>
      <c r="AJ1842" s="10"/>
      <c r="AK1842" s="10"/>
      <c r="AL1842" s="10"/>
      <c r="AM1842" s="10"/>
      <c r="AN1842" s="10"/>
      <c r="AO1842" s="10"/>
      <c r="AP1842" s="10"/>
      <c r="AQ1842" s="10"/>
      <c r="AR1842" s="10"/>
      <c r="AS1842" s="10"/>
      <c r="AT1842" s="10"/>
      <c r="AU1842" s="10"/>
    </row>
    <row r="1843" spans="1:47" x14ac:dyDescent="0.2">
      <c r="A1843" s="125">
        <f t="shared" si="1771"/>
        <v>45807</v>
      </c>
      <c r="B1843" s="123">
        <f t="shared" si="1774"/>
        <v>344.91114026999998</v>
      </c>
      <c r="C1843" s="3">
        <f t="shared" si="1775"/>
        <v>343.08774887999999</v>
      </c>
      <c r="D1843" s="126">
        <f t="shared" si="1776"/>
        <v>1101.3889999999999</v>
      </c>
      <c r="E1843" s="175">
        <f>IF(DAY(A1842)=$A$7,VLOOKUP(A1842,[1]A!$A$15:$C$500,3),E1842)</f>
        <v>1110.8869999999999</v>
      </c>
      <c r="F1843" s="127">
        <f t="shared" si="1777"/>
        <v>45436</v>
      </c>
      <c r="G1843" s="122">
        <f t="shared" si="1778"/>
        <v>8.623656128761148E-3</v>
      </c>
      <c r="H1843" s="128">
        <f t="shared" si="1779"/>
        <v>7</v>
      </c>
      <c r="I1843" s="128">
        <f t="shared" si="1780"/>
        <v>31</v>
      </c>
      <c r="J1843" s="123">
        <f t="shared" si="1781"/>
        <v>1.0019408097651723</v>
      </c>
      <c r="K1843" s="123">
        <v>1</v>
      </c>
      <c r="L1843" s="123">
        <f t="shared" si="1782"/>
        <v>1.0019408000000001</v>
      </c>
      <c r="M1843" s="123">
        <f t="shared" si="1783"/>
        <v>343.75361357999998</v>
      </c>
      <c r="N1843" s="27">
        <f t="shared" si="1773"/>
        <v>0</v>
      </c>
      <c r="O1843" s="122">
        <f t="shared" si="1784"/>
        <v>0</v>
      </c>
      <c r="P1843" s="123">
        <f t="shared" si="1785"/>
        <v>0</v>
      </c>
      <c r="Q1843" s="122">
        <f t="shared" si="1772"/>
        <v>0.1956</v>
      </c>
      <c r="R1843" s="130">
        <f t="shared" si="1786"/>
        <v>1.003367315</v>
      </c>
      <c r="S1843" s="123">
        <f t="shared" si="1787"/>
        <v>1.1575266900000001</v>
      </c>
      <c r="T1843" s="123">
        <f t="shared" si="1788"/>
        <v>0</v>
      </c>
      <c r="U1843" s="131" t="str">
        <f t="shared" si="1790"/>
        <v>A+J=</v>
      </c>
      <c r="V1843" s="140">
        <f t="shared" si="1789"/>
        <v>45527</v>
      </c>
      <c r="W1843" s="4"/>
      <c r="X1843" s="4"/>
      <c r="Y1843" s="4"/>
      <c r="AD1843" s="5"/>
      <c r="AI1843" s="10"/>
      <c r="AJ1843" s="10"/>
      <c r="AK1843" s="10"/>
      <c r="AL1843" s="10"/>
      <c r="AM1843" s="10"/>
      <c r="AN1843" s="10"/>
      <c r="AO1843" s="10"/>
      <c r="AP1843" s="10"/>
      <c r="AQ1843" s="10"/>
      <c r="AR1843" s="10"/>
      <c r="AS1843" s="10"/>
      <c r="AT1843" s="10"/>
      <c r="AU1843" s="10"/>
    </row>
    <row r="1844" spans="1:47" x14ac:dyDescent="0.2">
      <c r="A1844" s="125">
        <f t="shared" si="1771"/>
        <v>45808</v>
      </c>
      <c r="B1844" s="123">
        <f t="shared" si="1774"/>
        <v>345.17241662999999</v>
      </c>
      <c r="C1844" s="3">
        <f t="shared" si="1775"/>
        <v>343.08774887999999</v>
      </c>
      <c r="D1844" s="126">
        <f t="shared" si="1776"/>
        <v>1101.3889999999999</v>
      </c>
      <c r="E1844" s="175">
        <f>IF(DAY(A1843)=$A$7,VLOOKUP(A1843,[1]A!$A$15:$C$500,3),E1843)</f>
        <v>1110.8869999999999</v>
      </c>
      <c r="F1844" s="127">
        <f t="shared" si="1777"/>
        <v>45436</v>
      </c>
      <c r="G1844" s="122">
        <f t="shared" si="1778"/>
        <v>8.623656128761148E-3</v>
      </c>
      <c r="H1844" s="128">
        <f t="shared" si="1779"/>
        <v>8</v>
      </c>
      <c r="I1844" s="128">
        <f t="shared" si="1780"/>
        <v>31</v>
      </c>
      <c r="J1844" s="123">
        <f t="shared" si="1781"/>
        <v>1.0022183756218868</v>
      </c>
      <c r="K1844" s="123">
        <v>1</v>
      </c>
      <c r="L1844" s="123">
        <f t="shared" si="1782"/>
        <v>1.00221837</v>
      </c>
      <c r="M1844" s="123">
        <f t="shared" si="1783"/>
        <v>343.84884443999999</v>
      </c>
      <c r="N1844" s="27">
        <f t="shared" si="1773"/>
        <v>0</v>
      </c>
      <c r="O1844" s="122">
        <f t="shared" si="1784"/>
        <v>0</v>
      </c>
      <c r="P1844" s="123">
        <f t="shared" si="1785"/>
        <v>0</v>
      </c>
      <c r="Q1844" s="122">
        <f t="shared" si="1772"/>
        <v>0.1956</v>
      </c>
      <c r="R1844" s="130">
        <f t="shared" si="1786"/>
        <v>1.003849285</v>
      </c>
      <c r="S1844" s="123">
        <f t="shared" si="1787"/>
        <v>1.3235721899999999</v>
      </c>
      <c r="T1844" s="123">
        <f t="shared" si="1788"/>
        <v>0</v>
      </c>
      <c r="U1844" s="131" t="str">
        <f t="shared" si="1790"/>
        <v>A+J=</v>
      </c>
      <c r="V1844" s="140">
        <f t="shared" si="1789"/>
        <v>45527</v>
      </c>
      <c r="W1844" s="4"/>
      <c r="X1844" s="4"/>
      <c r="Y1844" s="4"/>
      <c r="AD1844" s="5"/>
      <c r="AI1844" s="10"/>
      <c r="AJ1844" s="10"/>
      <c r="AK1844" s="10"/>
      <c r="AL1844" s="10"/>
      <c r="AM1844" s="10"/>
      <c r="AN1844" s="10"/>
      <c r="AO1844" s="10"/>
      <c r="AP1844" s="10"/>
      <c r="AQ1844" s="10"/>
      <c r="AR1844" s="10"/>
      <c r="AS1844" s="10"/>
      <c r="AT1844" s="10"/>
      <c r="AU1844" s="10"/>
    </row>
    <row r="1845" spans="1:47" x14ac:dyDescent="0.2">
      <c r="A1845" s="125">
        <f t="shared" si="1771"/>
        <v>45809</v>
      </c>
      <c r="B1845" s="123">
        <f t="shared" si="1774"/>
        <v>345.43388871999997</v>
      </c>
      <c r="C1845" s="3">
        <f t="shared" si="1775"/>
        <v>343.08774887999999</v>
      </c>
      <c r="D1845" s="126">
        <f t="shared" si="1776"/>
        <v>1101.3889999999999</v>
      </c>
      <c r="E1845" s="175">
        <f>IF(DAY(A1844)=$A$7,VLOOKUP(A1844,[1]A!$A$15:$C$500,3),E1844)</f>
        <v>1110.8869999999999</v>
      </c>
      <c r="F1845" s="127">
        <f t="shared" si="1777"/>
        <v>45436</v>
      </c>
      <c r="G1845" s="122">
        <f t="shared" si="1778"/>
        <v>8.623656128761148E-3</v>
      </c>
      <c r="H1845" s="128">
        <f t="shared" si="1779"/>
        <v>9</v>
      </c>
      <c r="I1845" s="128">
        <f t="shared" si="1780"/>
        <v>31</v>
      </c>
      <c r="J1845" s="123">
        <f t="shared" si="1781"/>
        <v>1.0024960183721703</v>
      </c>
      <c r="K1845" s="123">
        <v>1</v>
      </c>
      <c r="L1845" s="123">
        <f t="shared" si="1782"/>
        <v>1.00249601</v>
      </c>
      <c r="M1845" s="123">
        <f t="shared" si="1783"/>
        <v>343.94409932999997</v>
      </c>
      <c r="N1845" s="27">
        <f t="shared" si="1773"/>
        <v>0</v>
      </c>
      <c r="O1845" s="122">
        <f t="shared" si="1784"/>
        <v>0</v>
      </c>
      <c r="P1845" s="123">
        <f t="shared" si="1785"/>
        <v>0</v>
      </c>
      <c r="Q1845" s="122">
        <f t="shared" si="1772"/>
        <v>0.1956</v>
      </c>
      <c r="R1845" s="130">
        <f t="shared" si="1786"/>
        <v>1.004331487</v>
      </c>
      <c r="S1845" s="123">
        <f t="shared" si="1787"/>
        <v>1.4897893900000001</v>
      </c>
      <c r="T1845" s="123">
        <f t="shared" si="1788"/>
        <v>0</v>
      </c>
      <c r="U1845" s="131" t="str">
        <f t="shared" si="1790"/>
        <v>A+J=</v>
      </c>
      <c r="V1845" s="140">
        <f t="shared" si="1789"/>
        <v>45527</v>
      </c>
      <c r="W1845" s="4"/>
      <c r="X1845" s="4"/>
      <c r="Y1845" s="4"/>
      <c r="AD1845" s="5"/>
      <c r="AI1845" s="10"/>
      <c r="AJ1845" s="10"/>
      <c r="AK1845" s="10"/>
      <c r="AL1845" s="10"/>
      <c r="AM1845" s="10"/>
      <c r="AN1845" s="10"/>
      <c r="AO1845" s="10"/>
      <c r="AP1845" s="10"/>
      <c r="AQ1845" s="10"/>
      <c r="AR1845" s="10"/>
      <c r="AS1845" s="10"/>
      <c r="AT1845" s="10"/>
      <c r="AU1845" s="10"/>
    </row>
    <row r="1846" spans="1:47" x14ac:dyDescent="0.2">
      <c r="A1846" s="125">
        <f t="shared" si="1771"/>
        <v>45810</v>
      </c>
      <c r="B1846" s="123">
        <f t="shared" si="1774"/>
        <v>345.69555972000001</v>
      </c>
      <c r="C1846" s="3">
        <f t="shared" si="1775"/>
        <v>343.08774887999999</v>
      </c>
      <c r="D1846" s="126">
        <f t="shared" si="1776"/>
        <v>1101.3889999999999</v>
      </c>
      <c r="E1846" s="175">
        <f>IF(DAY(A1845)=$A$7,VLOOKUP(A1845,[1]A!$A$15:$C$500,3),E1845)</f>
        <v>1110.8869999999999</v>
      </c>
      <c r="F1846" s="127">
        <f t="shared" si="1777"/>
        <v>45436</v>
      </c>
      <c r="G1846" s="122">
        <f t="shared" si="1778"/>
        <v>8.623656128761148E-3</v>
      </c>
      <c r="H1846" s="128">
        <f t="shared" si="1779"/>
        <v>10</v>
      </c>
      <c r="I1846" s="128">
        <f t="shared" si="1780"/>
        <v>31</v>
      </c>
      <c r="J1846" s="123">
        <f t="shared" si="1781"/>
        <v>1.0027737380373245</v>
      </c>
      <c r="K1846" s="123">
        <v>1</v>
      </c>
      <c r="L1846" s="123">
        <f t="shared" si="1782"/>
        <v>1.0027737299999999</v>
      </c>
      <c r="M1846" s="123">
        <f t="shared" si="1783"/>
        <v>344.03938166</v>
      </c>
      <c r="N1846" s="27">
        <f t="shared" si="1773"/>
        <v>0</v>
      </c>
      <c r="O1846" s="122">
        <f t="shared" si="1784"/>
        <v>0</v>
      </c>
      <c r="P1846" s="123">
        <f t="shared" si="1785"/>
        <v>0</v>
      </c>
      <c r="Q1846" s="122">
        <f t="shared" si="1772"/>
        <v>0.1956</v>
      </c>
      <c r="R1846" s="130">
        <f t="shared" si="1786"/>
        <v>1.0048139199999999</v>
      </c>
      <c r="S1846" s="123">
        <f t="shared" si="1787"/>
        <v>1.65617806</v>
      </c>
      <c r="T1846" s="123">
        <f t="shared" si="1788"/>
        <v>0</v>
      </c>
      <c r="U1846" s="131" t="str">
        <f t="shared" si="1790"/>
        <v>A+J=</v>
      </c>
      <c r="V1846" s="140">
        <f t="shared" si="1789"/>
        <v>45527</v>
      </c>
      <c r="W1846" s="4"/>
      <c r="X1846" s="4"/>
      <c r="Y1846" s="4"/>
      <c r="AD1846" s="5"/>
      <c r="AI1846" s="10"/>
      <c r="AJ1846" s="10"/>
      <c r="AK1846" s="10"/>
      <c r="AL1846" s="10"/>
      <c r="AM1846" s="10"/>
      <c r="AN1846" s="10"/>
      <c r="AO1846" s="10"/>
      <c r="AP1846" s="10"/>
      <c r="AQ1846" s="10"/>
      <c r="AR1846" s="10"/>
      <c r="AS1846" s="10"/>
      <c r="AT1846" s="10"/>
      <c r="AU1846" s="10"/>
    </row>
    <row r="1847" spans="1:47" x14ac:dyDescent="0.2">
      <c r="A1847" s="125">
        <f t="shared" si="1771"/>
        <v>45811</v>
      </c>
      <c r="B1847" s="123">
        <f t="shared" si="1774"/>
        <v>345.95742973</v>
      </c>
      <c r="C1847" s="3">
        <f t="shared" si="1775"/>
        <v>343.08774887999999</v>
      </c>
      <c r="D1847" s="126">
        <f t="shared" si="1776"/>
        <v>1101.3889999999999</v>
      </c>
      <c r="E1847" s="175">
        <f>IF(DAY(A1846)=$A$7,VLOOKUP(A1846,[1]A!$A$15:$C$500,3),E1846)</f>
        <v>1110.8869999999999</v>
      </c>
      <c r="F1847" s="127">
        <f t="shared" si="1777"/>
        <v>45436</v>
      </c>
      <c r="G1847" s="122">
        <f t="shared" si="1778"/>
        <v>8.623656128761148E-3</v>
      </c>
      <c r="H1847" s="128">
        <f t="shared" si="1779"/>
        <v>11</v>
      </c>
      <c r="I1847" s="128">
        <f t="shared" si="1780"/>
        <v>31</v>
      </c>
      <c r="J1847" s="123">
        <f t="shared" si="1781"/>
        <v>1.0030515346386573</v>
      </c>
      <c r="K1847" s="123">
        <v>1</v>
      </c>
      <c r="L1847" s="123">
        <f t="shared" si="1782"/>
        <v>1.00305153</v>
      </c>
      <c r="M1847" s="123">
        <f t="shared" si="1783"/>
        <v>344.13469142999998</v>
      </c>
      <c r="N1847" s="27">
        <f t="shared" si="1773"/>
        <v>0</v>
      </c>
      <c r="O1847" s="122">
        <f t="shared" si="1784"/>
        <v>0</v>
      </c>
      <c r="P1847" s="123">
        <f t="shared" si="1785"/>
        <v>0</v>
      </c>
      <c r="Q1847" s="122">
        <f t="shared" si="1772"/>
        <v>0.1956</v>
      </c>
      <c r="R1847" s="130">
        <f t="shared" si="1786"/>
        <v>1.0052965840000001</v>
      </c>
      <c r="S1847" s="123">
        <f t="shared" si="1787"/>
        <v>1.8227382999999999</v>
      </c>
      <c r="T1847" s="123">
        <f t="shared" si="1788"/>
        <v>0</v>
      </c>
      <c r="U1847" s="131" t="str">
        <f t="shared" si="1790"/>
        <v>A+J=</v>
      </c>
      <c r="V1847" s="140">
        <f t="shared" si="1789"/>
        <v>45527</v>
      </c>
      <c r="W1847" s="4"/>
      <c r="X1847" s="4"/>
      <c r="Y1847" s="4"/>
      <c r="AD1847" s="5"/>
      <c r="AI1847" s="10"/>
      <c r="AJ1847" s="10"/>
      <c r="AK1847" s="10"/>
      <c r="AL1847" s="10"/>
      <c r="AM1847" s="10"/>
      <c r="AN1847" s="10"/>
      <c r="AO1847" s="10"/>
      <c r="AP1847" s="10"/>
      <c r="AQ1847" s="10"/>
      <c r="AR1847" s="10"/>
      <c r="AS1847" s="10"/>
      <c r="AT1847" s="10"/>
      <c r="AU1847" s="10"/>
    </row>
    <row r="1848" spans="1:47" x14ac:dyDescent="0.2">
      <c r="A1848" s="125">
        <f t="shared" si="1771"/>
        <v>45812</v>
      </c>
      <c r="B1848" s="123">
        <f t="shared" si="1774"/>
        <v>346.21949612000003</v>
      </c>
      <c r="C1848" s="3">
        <f t="shared" si="1775"/>
        <v>343.08774887999999</v>
      </c>
      <c r="D1848" s="126">
        <f t="shared" si="1776"/>
        <v>1101.3889999999999</v>
      </c>
      <c r="E1848" s="175">
        <f>IF(DAY(A1847)=$A$7,VLOOKUP(A1847,[1]A!$A$15:$C$500,3),E1847)</f>
        <v>1110.8869999999999</v>
      </c>
      <c r="F1848" s="127">
        <f t="shared" si="1777"/>
        <v>45436</v>
      </c>
      <c r="G1848" s="122">
        <f t="shared" si="1778"/>
        <v>8.623656128761148E-3</v>
      </c>
      <c r="H1848" s="128">
        <f t="shared" si="1779"/>
        <v>12</v>
      </c>
      <c r="I1848" s="128">
        <f t="shared" si="1780"/>
        <v>31</v>
      </c>
      <c r="J1848" s="123">
        <f t="shared" si="1781"/>
        <v>1.0033294081974815</v>
      </c>
      <c r="K1848" s="123">
        <v>1</v>
      </c>
      <c r="L1848" s="123">
        <f t="shared" si="1782"/>
        <v>1.0033293999999999</v>
      </c>
      <c r="M1848" s="123">
        <f t="shared" si="1783"/>
        <v>344.23002523000002</v>
      </c>
      <c r="N1848" s="27">
        <f t="shared" si="1773"/>
        <v>0</v>
      </c>
      <c r="O1848" s="122">
        <f t="shared" si="1784"/>
        <v>0</v>
      </c>
      <c r="P1848" s="123">
        <f t="shared" si="1785"/>
        <v>0</v>
      </c>
      <c r="Q1848" s="122">
        <f t="shared" si="1772"/>
        <v>0.1956</v>
      </c>
      <c r="R1848" s="130">
        <f t="shared" si="1786"/>
        <v>1.005779481</v>
      </c>
      <c r="S1848" s="123">
        <f t="shared" si="1787"/>
        <v>1.98947089</v>
      </c>
      <c r="T1848" s="123">
        <f t="shared" si="1788"/>
        <v>0</v>
      </c>
      <c r="U1848" s="131" t="str">
        <f t="shared" si="1790"/>
        <v>A+J=</v>
      </c>
      <c r="V1848" s="140">
        <f t="shared" si="1789"/>
        <v>45527</v>
      </c>
      <c r="W1848" s="4"/>
      <c r="X1848" s="4"/>
      <c r="Y1848" s="4"/>
      <c r="AD1848" s="5"/>
      <c r="AI1848" s="10"/>
      <c r="AJ1848" s="10"/>
      <c r="AK1848" s="10"/>
      <c r="AL1848" s="10"/>
      <c r="AM1848" s="10"/>
      <c r="AN1848" s="10"/>
      <c r="AO1848" s="10"/>
      <c r="AP1848" s="10"/>
      <c r="AQ1848" s="10"/>
      <c r="AR1848" s="10"/>
      <c r="AS1848" s="10"/>
      <c r="AT1848" s="10"/>
      <c r="AU1848" s="10"/>
    </row>
    <row r="1849" spans="1:47" x14ac:dyDescent="0.2">
      <c r="A1849" s="125">
        <f t="shared" si="1771"/>
        <v>45813</v>
      </c>
      <c r="B1849" s="123">
        <f t="shared" si="1774"/>
        <v>346.48176173000002</v>
      </c>
      <c r="C1849" s="3">
        <f t="shared" si="1775"/>
        <v>343.08774887999999</v>
      </c>
      <c r="D1849" s="126">
        <f t="shared" si="1776"/>
        <v>1101.3889999999999</v>
      </c>
      <c r="E1849" s="175">
        <f>IF(DAY(A1848)=$A$7,VLOOKUP(A1848,[1]A!$A$15:$C$500,3),E1848)</f>
        <v>1110.8869999999999</v>
      </c>
      <c r="F1849" s="127">
        <f t="shared" si="1777"/>
        <v>45436</v>
      </c>
      <c r="G1849" s="122">
        <f t="shared" si="1778"/>
        <v>8.623656128761148E-3</v>
      </c>
      <c r="H1849" s="128">
        <f t="shared" si="1779"/>
        <v>13</v>
      </c>
      <c r="I1849" s="128">
        <f t="shared" si="1780"/>
        <v>31</v>
      </c>
      <c r="J1849" s="123">
        <f t="shared" si="1781"/>
        <v>1.0036073587351171</v>
      </c>
      <c r="K1849" s="123">
        <v>1</v>
      </c>
      <c r="L1849" s="123">
        <f t="shared" si="1782"/>
        <v>1.00360735</v>
      </c>
      <c r="M1849" s="123">
        <f t="shared" si="1783"/>
        <v>344.32538647000001</v>
      </c>
      <c r="N1849" s="27">
        <f t="shared" si="1773"/>
        <v>0</v>
      </c>
      <c r="O1849" s="122">
        <f t="shared" si="1784"/>
        <v>0</v>
      </c>
      <c r="P1849" s="123">
        <f t="shared" si="1785"/>
        <v>0</v>
      </c>
      <c r="Q1849" s="122">
        <f t="shared" si="1772"/>
        <v>0.1956</v>
      </c>
      <c r="R1849" s="130">
        <f t="shared" si="1786"/>
        <v>1.006262609</v>
      </c>
      <c r="S1849" s="123">
        <f t="shared" si="1787"/>
        <v>2.1563752599999999</v>
      </c>
      <c r="T1849" s="123">
        <f t="shared" si="1788"/>
        <v>0</v>
      </c>
      <c r="U1849" s="131" t="str">
        <f t="shared" si="1790"/>
        <v>A+J=</v>
      </c>
      <c r="V1849" s="140">
        <f t="shared" si="1789"/>
        <v>45527</v>
      </c>
      <c r="W1849" s="4"/>
      <c r="X1849" s="4"/>
      <c r="Y1849" s="4"/>
      <c r="AD1849" s="5"/>
      <c r="AI1849" s="10"/>
      <c r="AJ1849" s="10"/>
      <c r="AK1849" s="10"/>
      <c r="AL1849" s="10"/>
      <c r="AM1849" s="10"/>
      <c r="AN1849" s="10"/>
      <c r="AO1849" s="10"/>
      <c r="AP1849" s="10"/>
      <c r="AQ1849" s="10"/>
      <c r="AR1849" s="10"/>
      <c r="AS1849" s="10"/>
      <c r="AT1849" s="10"/>
      <c r="AU1849" s="10"/>
    </row>
    <row r="1850" spans="1:47" x14ac:dyDescent="0.2">
      <c r="A1850" s="125">
        <f t="shared" si="1771"/>
        <v>45814</v>
      </c>
      <c r="B1850" s="123">
        <f t="shared" si="1774"/>
        <v>346.74422736000002</v>
      </c>
      <c r="C1850" s="3">
        <f t="shared" si="1775"/>
        <v>343.08774887999999</v>
      </c>
      <c r="D1850" s="126">
        <f t="shared" si="1776"/>
        <v>1101.3889999999999</v>
      </c>
      <c r="E1850" s="175">
        <f>IF(DAY(A1849)=$A$7,VLOOKUP(A1849,[1]A!$A$15:$C$500,3),E1849)</f>
        <v>1110.8869999999999</v>
      </c>
      <c r="F1850" s="127">
        <f t="shared" si="1777"/>
        <v>45436</v>
      </c>
      <c r="G1850" s="122">
        <f t="shared" si="1778"/>
        <v>8.623656128761148E-3</v>
      </c>
      <c r="H1850" s="128">
        <f t="shared" si="1779"/>
        <v>14</v>
      </c>
      <c r="I1850" s="128">
        <f t="shared" si="1780"/>
        <v>31</v>
      </c>
      <c r="J1850" s="123">
        <f t="shared" si="1781"/>
        <v>1.0038853862728891</v>
      </c>
      <c r="K1850" s="123">
        <v>1</v>
      </c>
      <c r="L1850" s="123">
        <f t="shared" si="1782"/>
        <v>1.00388538</v>
      </c>
      <c r="M1850" s="123">
        <f t="shared" si="1783"/>
        <v>344.42077515</v>
      </c>
      <c r="N1850" s="27">
        <f t="shared" si="1773"/>
        <v>0</v>
      </c>
      <c r="O1850" s="122">
        <f t="shared" si="1784"/>
        <v>0</v>
      </c>
      <c r="P1850" s="123">
        <f t="shared" si="1785"/>
        <v>0</v>
      </c>
      <c r="Q1850" s="122">
        <f t="shared" si="1772"/>
        <v>0.1956</v>
      </c>
      <c r="R1850" s="130">
        <f t="shared" si="1786"/>
        <v>1.0067459700000001</v>
      </c>
      <c r="S1850" s="123">
        <f t="shared" si="1787"/>
        <v>2.3234522100000001</v>
      </c>
      <c r="T1850" s="123">
        <f t="shared" si="1788"/>
        <v>0</v>
      </c>
      <c r="U1850" s="131" t="str">
        <f t="shared" si="1790"/>
        <v>A+J=</v>
      </c>
      <c r="V1850" s="140">
        <f t="shared" si="1789"/>
        <v>45527</v>
      </c>
      <c r="W1850" s="4"/>
      <c r="X1850" s="4"/>
      <c r="Y1850" s="4"/>
      <c r="AD1850" s="5"/>
      <c r="AI1850" s="10"/>
      <c r="AJ1850" s="10"/>
      <c r="AK1850" s="10"/>
      <c r="AL1850" s="10"/>
      <c r="AM1850" s="10"/>
      <c r="AN1850" s="10"/>
      <c r="AO1850" s="10"/>
      <c r="AP1850" s="10"/>
      <c r="AQ1850" s="10"/>
      <c r="AR1850" s="10"/>
      <c r="AS1850" s="10"/>
      <c r="AT1850" s="10"/>
      <c r="AU1850" s="10"/>
    </row>
    <row r="1851" spans="1:47" x14ac:dyDescent="0.2">
      <c r="A1851" s="125">
        <f t="shared" si="1771"/>
        <v>45815</v>
      </c>
      <c r="B1851" s="123">
        <f t="shared" si="1774"/>
        <v>347.00689278999999</v>
      </c>
      <c r="C1851" s="3">
        <f t="shared" si="1775"/>
        <v>343.08774887999999</v>
      </c>
      <c r="D1851" s="126">
        <f t="shared" si="1776"/>
        <v>1101.3889999999999</v>
      </c>
      <c r="E1851" s="175">
        <f>IF(DAY(A1850)=$A$7,VLOOKUP(A1850,[1]A!$A$15:$C$500,3),E1850)</f>
        <v>1110.8869999999999</v>
      </c>
      <c r="F1851" s="127">
        <f t="shared" si="1777"/>
        <v>45436</v>
      </c>
      <c r="G1851" s="122">
        <f t="shared" si="1778"/>
        <v>8.623656128761148E-3</v>
      </c>
      <c r="H1851" s="128">
        <f t="shared" si="1779"/>
        <v>15</v>
      </c>
      <c r="I1851" s="128">
        <f t="shared" si="1780"/>
        <v>31</v>
      </c>
      <c r="J1851" s="123">
        <f t="shared" si="1781"/>
        <v>1.0041634908321289</v>
      </c>
      <c r="K1851" s="123">
        <v>1</v>
      </c>
      <c r="L1851" s="123">
        <f t="shared" si="1782"/>
        <v>1.00416349</v>
      </c>
      <c r="M1851" s="123">
        <f t="shared" si="1783"/>
        <v>344.51619128999999</v>
      </c>
      <c r="N1851" s="27">
        <f t="shared" si="1773"/>
        <v>0</v>
      </c>
      <c r="O1851" s="122">
        <f t="shared" si="1784"/>
        <v>0</v>
      </c>
      <c r="P1851" s="123">
        <f t="shared" si="1785"/>
        <v>0</v>
      </c>
      <c r="Q1851" s="122">
        <f t="shared" si="1772"/>
        <v>0.1956</v>
      </c>
      <c r="R1851" s="130">
        <f t="shared" si="1786"/>
        <v>1.0072295630000001</v>
      </c>
      <c r="S1851" s="123">
        <f t="shared" si="1787"/>
        <v>2.4907015000000001</v>
      </c>
      <c r="T1851" s="123">
        <f t="shared" si="1788"/>
        <v>0</v>
      </c>
      <c r="U1851" s="131" t="str">
        <f t="shared" si="1790"/>
        <v>A+J=</v>
      </c>
      <c r="V1851" s="140">
        <f t="shared" si="1789"/>
        <v>45527</v>
      </c>
      <c r="W1851" s="4"/>
      <c r="X1851" s="4"/>
      <c r="Y1851" s="4"/>
      <c r="AD1851" s="5"/>
      <c r="AI1851" s="10"/>
      <c r="AJ1851" s="10"/>
      <c r="AK1851" s="10"/>
      <c r="AL1851" s="10"/>
      <c r="AM1851" s="10"/>
      <c r="AN1851" s="10"/>
      <c r="AO1851" s="10"/>
      <c r="AP1851" s="10"/>
      <c r="AQ1851" s="10"/>
      <c r="AR1851" s="10"/>
      <c r="AS1851" s="10"/>
      <c r="AT1851" s="10"/>
      <c r="AU1851" s="10"/>
    </row>
    <row r="1852" spans="1:47" x14ac:dyDescent="0.2">
      <c r="A1852" s="125">
        <f t="shared" si="1771"/>
        <v>45816</v>
      </c>
      <c r="B1852" s="123">
        <f t="shared" si="1774"/>
        <v>347.26975465999999</v>
      </c>
      <c r="C1852" s="3">
        <f t="shared" si="1775"/>
        <v>343.08774887999999</v>
      </c>
      <c r="D1852" s="126">
        <f t="shared" si="1776"/>
        <v>1101.3889999999999</v>
      </c>
      <c r="E1852" s="175">
        <f>IF(DAY(A1851)=$A$7,VLOOKUP(A1851,[1]A!$A$15:$C$500,3),E1851)</f>
        <v>1110.8869999999999</v>
      </c>
      <c r="F1852" s="127">
        <f t="shared" si="1777"/>
        <v>45436</v>
      </c>
      <c r="G1852" s="122">
        <f t="shared" si="1778"/>
        <v>8.623656128761148E-3</v>
      </c>
      <c r="H1852" s="128">
        <f t="shared" si="1779"/>
        <v>16</v>
      </c>
      <c r="I1852" s="128">
        <f t="shared" si="1780"/>
        <v>31</v>
      </c>
      <c r="J1852" s="123">
        <f t="shared" si="1781"/>
        <v>1.0044416724341734</v>
      </c>
      <c r="K1852" s="123">
        <v>1</v>
      </c>
      <c r="L1852" s="123">
        <f t="shared" si="1782"/>
        <v>1.0044416700000001</v>
      </c>
      <c r="M1852" s="123">
        <f t="shared" si="1783"/>
        <v>344.61163144</v>
      </c>
      <c r="N1852" s="27">
        <f t="shared" si="1773"/>
        <v>0</v>
      </c>
      <c r="O1852" s="122">
        <f t="shared" si="1784"/>
        <v>0</v>
      </c>
      <c r="P1852" s="123">
        <f t="shared" si="1785"/>
        <v>0</v>
      </c>
      <c r="Q1852" s="122">
        <f t="shared" si="1772"/>
        <v>0.1956</v>
      </c>
      <c r="R1852" s="130">
        <f t="shared" si="1786"/>
        <v>1.007713388</v>
      </c>
      <c r="S1852" s="123">
        <f t="shared" si="1787"/>
        <v>2.6581232199999998</v>
      </c>
      <c r="T1852" s="123">
        <f t="shared" si="1788"/>
        <v>0</v>
      </c>
      <c r="U1852" s="131" t="str">
        <f t="shared" si="1790"/>
        <v>A+J=</v>
      </c>
      <c r="V1852" s="140">
        <f t="shared" si="1789"/>
        <v>45527</v>
      </c>
      <c r="W1852" s="4"/>
      <c r="X1852" s="4"/>
      <c r="Y1852" s="4"/>
      <c r="AD1852" s="5"/>
      <c r="AI1852" s="10"/>
      <c r="AJ1852" s="10"/>
      <c r="AK1852" s="10"/>
      <c r="AL1852" s="10"/>
      <c r="AM1852" s="10"/>
      <c r="AN1852" s="10"/>
      <c r="AO1852" s="10"/>
      <c r="AP1852" s="10"/>
      <c r="AQ1852" s="10"/>
      <c r="AR1852" s="10"/>
      <c r="AS1852" s="10"/>
      <c r="AT1852" s="10"/>
      <c r="AU1852" s="10"/>
    </row>
    <row r="1853" spans="1:47" x14ac:dyDescent="0.2">
      <c r="A1853" s="125">
        <f t="shared" si="1771"/>
        <v>45817</v>
      </c>
      <c r="B1853" s="123">
        <f t="shared" si="1774"/>
        <v>347.53281650999998</v>
      </c>
      <c r="C1853" s="3">
        <f t="shared" si="1775"/>
        <v>343.08774887999999</v>
      </c>
      <c r="D1853" s="126">
        <f t="shared" si="1776"/>
        <v>1101.3889999999999</v>
      </c>
      <c r="E1853" s="175">
        <f>IF(DAY(A1852)=$A$7,VLOOKUP(A1852,[1]A!$A$15:$C$500,3),E1852)</f>
        <v>1110.8869999999999</v>
      </c>
      <c r="F1853" s="127">
        <f t="shared" si="1777"/>
        <v>45436</v>
      </c>
      <c r="G1853" s="122">
        <f t="shared" si="1778"/>
        <v>8.623656128761148E-3</v>
      </c>
      <c r="H1853" s="128">
        <f t="shared" si="1779"/>
        <v>17</v>
      </c>
      <c r="I1853" s="128">
        <f t="shared" si="1780"/>
        <v>31</v>
      </c>
      <c r="J1853" s="123">
        <f t="shared" si="1781"/>
        <v>1.0047199311003656</v>
      </c>
      <c r="K1853" s="123">
        <v>1</v>
      </c>
      <c r="L1853" s="123">
        <f t="shared" si="1782"/>
        <v>1.00471993</v>
      </c>
      <c r="M1853" s="123">
        <f t="shared" si="1783"/>
        <v>344.70709902999999</v>
      </c>
      <c r="N1853" s="27">
        <f t="shared" si="1773"/>
        <v>0</v>
      </c>
      <c r="O1853" s="122">
        <f t="shared" si="1784"/>
        <v>0</v>
      </c>
      <c r="P1853" s="123">
        <f t="shared" si="1785"/>
        <v>0</v>
      </c>
      <c r="Q1853" s="122">
        <f t="shared" si="1772"/>
        <v>0.1956</v>
      </c>
      <c r="R1853" s="130">
        <f t="shared" si="1786"/>
        <v>1.008197445</v>
      </c>
      <c r="S1853" s="123">
        <f t="shared" si="1787"/>
        <v>2.8257174799999998</v>
      </c>
      <c r="T1853" s="123">
        <f t="shared" si="1788"/>
        <v>0</v>
      </c>
      <c r="U1853" s="131" t="str">
        <f t="shared" si="1790"/>
        <v>A+J=</v>
      </c>
      <c r="V1853" s="140">
        <f t="shared" si="1789"/>
        <v>45527</v>
      </c>
      <c r="W1853" s="4"/>
      <c r="X1853" s="4"/>
      <c r="Y1853" s="4"/>
      <c r="AD1853" s="5"/>
      <c r="AI1853" s="10"/>
      <c r="AJ1853" s="10"/>
      <c r="AK1853" s="10"/>
      <c r="AL1853" s="10"/>
      <c r="AM1853" s="10"/>
      <c r="AN1853" s="10"/>
      <c r="AO1853" s="10"/>
      <c r="AP1853" s="10"/>
      <c r="AQ1853" s="10"/>
      <c r="AR1853" s="10"/>
      <c r="AS1853" s="10"/>
      <c r="AT1853" s="10"/>
      <c r="AU1853" s="10"/>
    </row>
    <row r="1854" spans="1:47" x14ac:dyDescent="0.2">
      <c r="A1854" s="125">
        <f t="shared" si="1771"/>
        <v>45818</v>
      </c>
      <c r="B1854" s="123">
        <f t="shared" si="1774"/>
        <v>347.79607536000003</v>
      </c>
      <c r="C1854" s="3">
        <f t="shared" si="1775"/>
        <v>343.08774887999999</v>
      </c>
      <c r="D1854" s="126">
        <f t="shared" si="1776"/>
        <v>1101.3889999999999</v>
      </c>
      <c r="E1854" s="175">
        <f>IF(DAY(A1853)=$A$7,VLOOKUP(A1853,[1]A!$A$15:$C$500,3),E1853)</f>
        <v>1110.8869999999999</v>
      </c>
      <c r="F1854" s="127">
        <f t="shared" si="1777"/>
        <v>45436</v>
      </c>
      <c r="G1854" s="122">
        <f t="shared" si="1778"/>
        <v>8.623656128761148E-3</v>
      </c>
      <c r="H1854" s="128">
        <f t="shared" si="1779"/>
        <v>18</v>
      </c>
      <c r="I1854" s="128">
        <f t="shared" si="1780"/>
        <v>31</v>
      </c>
      <c r="J1854" s="123">
        <f t="shared" si="1781"/>
        <v>1.004998266852055</v>
      </c>
      <c r="K1854" s="123">
        <v>1</v>
      </c>
      <c r="L1854" s="123">
        <f t="shared" si="1782"/>
        <v>1.00499826</v>
      </c>
      <c r="M1854" s="123">
        <f t="shared" si="1783"/>
        <v>344.80259065000001</v>
      </c>
      <c r="N1854" s="27">
        <f t="shared" si="1773"/>
        <v>0</v>
      </c>
      <c r="O1854" s="122">
        <f t="shared" si="1784"/>
        <v>0</v>
      </c>
      <c r="P1854" s="123">
        <f t="shared" si="1785"/>
        <v>0</v>
      </c>
      <c r="Q1854" s="122">
        <f t="shared" si="1772"/>
        <v>0.1956</v>
      </c>
      <c r="R1854" s="130">
        <f t="shared" si="1786"/>
        <v>1.0086817349999999</v>
      </c>
      <c r="S1854" s="123">
        <f t="shared" si="1787"/>
        <v>2.9934847100000002</v>
      </c>
      <c r="T1854" s="123">
        <f t="shared" si="1788"/>
        <v>0</v>
      </c>
      <c r="U1854" s="131" t="str">
        <f t="shared" si="1790"/>
        <v>A+J=</v>
      </c>
      <c r="V1854" s="140">
        <f t="shared" si="1789"/>
        <v>45527</v>
      </c>
      <c r="W1854" s="4"/>
      <c r="X1854" s="4"/>
      <c r="Y1854" s="4"/>
      <c r="AD1854" s="5"/>
      <c r="AI1854" s="10"/>
      <c r="AJ1854" s="10"/>
      <c r="AK1854" s="10"/>
      <c r="AL1854" s="10"/>
      <c r="AM1854" s="10"/>
      <c r="AN1854" s="10"/>
      <c r="AO1854" s="10"/>
      <c r="AP1854" s="10"/>
      <c r="AQ1854" s="10"/>
      <c r="AR1854" s="10"/>
      <c r="AS1854" s="10"/>
      <c r="AT1854" s="10"/>
      <c r="AU1854" s="10"/>
    </row>
    <row r="1855" spans="1:47" x14ac:dyDescent="0.2">
      <c r="A1855" s="125">
        <f t="shared" si="1771"/>
        <v>45819</v>
      </c>
      <c r="B1855" s="123">
        <f t="shared" si="1774"/>
        <v>348.05953476000002</v>
      </c>
      <c r="C1855" s="3">
        <f t="shared" si="1775"/>
        <v>343.08774887999999</v>
      </c>
      <c r="D1855" s="126">
        <f t="shared" si="1776"/>
        <v>1101.3889999999999</v>
      </c>
      <c r="E1855" s="175">
        <f>IF(DAY(A1854)=$A$7,VLOOKUP(A1854,[1]A!$A$15:$C$500,3),E1854)</f>
        <v>1110.8869999999999</v>
      </c>
      <c r="F1855" s="127">
        <f t="shared" si="1777"/>
        <v>45436</v>
      </c>
      <c r="G1855" s="122">
        <f t="shared" si="1778"/>
        <v>8.623656128761148E-3</v>
      </c>
      <c r="H1855" s="128">
        <f t="shared" si="1779"/>
        <v>19</v>
      </c>
      <c r="I1855" s="128">
        <f t="shared" si="1780"/>
        <v>31</v>
      </c>
      <c r="J1855" s="123">
        <f t="shared" si="1781"/>
        <v>1.0052766797105956</v>
      </c>
      <c r="K1855" s="123">
        <v>1</v>
      </c>
      <c r="L1855" s="123">
        <f t="shared" si="1782"/>
        <v>1.00527667</v>
      </c>
      <c r="M1855" s="123">
        <f t="shared" si="1783"/>
        <v>344.89810971000003</v>
      </c>
      <c r="N1855" s="27">
        <f t="shared" si="1773"/>
        <v>0</v>
      </c>
      <c r="O1855" s="122">
        <f t="shared" si="1784"/>
        <v>0</v>
      </c>
      <c r="P1855" s="123">
        <f t="shared" si="1785"/>
        <v>0</v>
      </c>
      <c r="Q1855" s="122">
        <f t="shared" si="1772"/>
        <v>0.1956</v>
      </c>
      <c r="R1855" s="130">
        <f t="shared" si="1786"/>
        <v>1.009166258</v>
      </c>
      <c r="S1855" s="123">
        <f t="shared" si="1787"/>
        <v>3.1614250500000001</v>
      </c>
      <c r="T1855" s="123">
        <f t="shared" si="1788"/>
        <v>0</v>
      </c>
      <c r="U1855" s="131" t="str">
        <f t="shared" si="1790"/>
        <v>A+J=</v>
      </c>
      <c r="V1855" s="140">
        <f t="shared" si="1789"/>
        <v>45527</v>
      </c>
      <c r="W1855" s="4"/>
      <c r="X1855" s="4"/>
      <c r="Y1855" s="4"/>
      <c r="AD1855" s="5"/>
      <c r="AI1855" s="10"/>
      <c r="AJ1855" s="10"/>
      <c r="AK1855" s="10"/>
      <c r="AL1855" s="10"/>
      <c r="AM1855" s="10"/>
      <c r="AN1855" s="10"/>
      <c r="AO1855" s="10"/>
      <c r="AP1855" s="10"/>
      <c r="AQ1855" s="10"/>
      <c r="AR1855" s="10"/>
      <c r="AS1855" s="10"/>
      <c r="AT1855" s="10"/>
      <c r="AU1855" s="10"/>
    </row>
    <row r="1856" spans="1:47" x14ac:dyDescent="0.2">
      <c r="A1856" s="125">
        <f t="shared" si="1771"/>
        <v>45820</v>
      </c>
      <c r="B1856" s="123">
        <f t="shared" si="1774"/>
        <v>348.32319446999998</v>
      </c>
      <c r="C1856" s="3">
        <f t="shared" si="1775"/>
        <v>343.08774887999999</v>
      </c>
      <c r="D1856" s="126">
        <f t="shared" si="1776"/>
        <v>1101.3889999999999</v>
      </c>
      <c r="E1856" s="175">
        <f>IF(DAY(A1855)=$A$7,VLOOKUP(A1855,[1]A!$A$15:$C$500,3),E1855)</f>
        <v>1110.8869999999999</v>
      </c>
      <c r="F1856" s="127">
        <f t="shared" si="1777"/>
        <v>45436</v>
      </c>
      <c r="G1856" s="122">
        <f t="shared" si="1778"/>
        <v>8.623656128761148E-3</v>
      </c>
      <c r="H1856" s="128">
        <f t="shared" si="1779"/>
        <v>20</v>
      </c>
      <c r="I1856" s="128">
        <f t="shared" si="1780"/>
        <v>31</v>
      </c>
      <c r="J1856" s="123">
        <f t="shared" si="1781"/>
        <v>1.0055551696973488</v>
      </c>
      <c r="K1856" s="123">
        <v>1</v>
      </c>
      <c r="L1856" s="123">
        <f t="shared" si="1782"/>
        <v>1.0055551599999999</v>
      </c>
      <c r="M1856" s="123">
        <f t="shared" si="1783"/>
        <v>344.99365620999998</v>
      </c>
      <c r="N1856" s="27">
        <f t="shared" si="1773"/>
        <v>0</v>
      </c>
      <c r="O1856" s="122">
        <f t="shared" si="1784"/>
        <v>0</v>
      </c>
      <c r="P1856" s="123">
        <f t="shared" si="1785"/>
        <v>0</v>
      </c>
      <c r="Q1856" s="122">
        <f t="shared" si="1772"/>
        <v>0.1956</v>
      </c>
      <c r="R1856" s="130">
        <f t="shared" si="1786"/>
        <v>1.009651013</v>
      </c>
      <c r="S1856" s="123">
        <f t="shared" si="1787"/>
        <v>3.3295382600000001</v>
      </c>
      <c r="T1856" s="123">
        <f t="shared" si="1788"/>
        <v>0</v>
      </c>
      <c r="U1856" s="131" t="str">
        <f t="shared" si="1790"/>
        <v>A+J=</v>
      </c>
      <c r="V1856" s="140">
        <f t="shared" si="1789"/>
        <v>45527</v>
      </c>
      <c r="W1856" s="4"/>
      <c r="X1856" s="4"/>
      <c r="Y1856" s="4"/>
      <c r="AD1856" s="5"/>
      <c r="AI1856" s="10"/>
      <c r="AJ1856" s="10"/>
      <c r="AK1856" s="10"/>
      <c r="AL1856" s="10"/>
      <c r="AM1856" s="10"/>
      <c r="AN1856" s="10"/>
      <c r="AO1856" s="10"/>
      <c r="AP1856" s="10"/>
      <c r="AQ1856" s="10"/>
      <c r="AR1856" s="10"/>
      <c r="AS1856" s="10"/>
      <c r="AT1856" s="10"/>
      <c r="AU1856" s="10"/>
    </row>
    <row r="1857" spans="1:47" x14ac:dyDescent="0.2">
      <c r="A1857" s="125">
        <f t="shared" si="1771"/>
        <v>45821</v>
      </c>
      <c r="B1857" s="123">
        <f t="shared" si="1774"/>
        <v>348.58705494999998</v>
      </c>
      <c r="C1857" s="3">
        <f t="shared" si="1775"/>
        <v>343.08774887999999</v>
      </c>
      <c r="D1857" s="126">
        <f t="shared" si="1776"/>
        <v>1101.3889999999999</v>
      </c>
      <c r="E1857" s="175">
        <f>IF(DAY(A1856)=$A$7,VLOOKUP(A1856,[1]A!$A$15:$C$500,3),E1856)</f>
        <v>1110.8869999999999</v>
      </c>
      <c r="F1857" s="127">
        <f t="shared" si="1777"/>
        <v>45436</v>
      </c>
      <c r="G1857" s="122">
        <f t="shared" si="1778"/>
        <v>8.623656128761148E-3</v>
      </c>
      <c r="H1857" s="128">
        <f t="shared" si="1779"/>
        <v>21</v>
      </c>
      <c r="I1857" s="128">
        <f t="shared" si="1780"/>
        <v>31</v>
      </c>
      <c r="J1857" s="123">
        <f t="shared" si="1781"/>
        <v>1.0058337368336812</v>
      </c>
      <c r="K1857" s="123">
        <v>1</v>
      </c>
      <c r="L1857" s="123">
        <f t="shared" si="1782"/>
        <v>1.00583373</v>
      </c>
      <c r="M1857" s="123">
        <f t="shared" si="1783"/>
        <v>345.08923017000001</v>
      </c>
      <c r="N1857" s="27">
        <f t="shared" si="1773"/>
        <v>0</v>
      </c>
      <c r="O1857" s="122">
        <f t="shared" si="1784"/>
        <v>0</v>
      </c>
      <c r="P1857" s="123">
        <f t="shared" si="1785"/>
        <v>0</v>
      </c>
      <c r="Q1857" s="122">
        <f t="shared" si="1772"/>
        <v>0.1956</v>
      </c>
      <c r="R1857" s="130">
        <f t="shared" si="1786"/>
        <v>1.010136001</v>
      </c>
      <c r="S1857" s="123">
        <f t="shared" si="1787"/>
        <v>3.4978247800000002</v>
      </c>
      <c r="T1857" s="123">
        <f t="shared" si="1788"/>
        <v>0</v>
      </c>
      <c r="U1857" s="131" t="str">
        <f t="shared" si="1790"/>
        <v>A+J=</v>
      </c>
      <c r="V1857" s="140">
        <f t="shared" si="1789"/>
        <v>45527</v>
      </c>
      <c r="W1857" s="4"/>
      <c r="X1857" s="4"/>
      <c r="Y1857" s="4"/>
      <c r="AD1857" s="5"/>
      <c r="AI1857" s="10"/>
      <c r="AJ1857" s="10"/>
      <c r="AK1857" s="10"/>
      <c r="AL1857" s="10"/>
      <c r="AM1857" s="10"/>
      <c r="AN1857" s="10"/>
      <c r="AO1857" s="10"/>
      <c r="AP1857" s="10"/>
      <c r="AQ1857" s="10"/>
      <c r="AR1857" s="10"/>
      <c r="AS1857" s="10"/>
      <c r="AT1857" s="10"/>
      <c r="AU1857" s="10"/>
    </row>
    <row r="1858" spans="1:47" x14ac:dyDescent="0.2">
      <c r="A1858" s="125">
        <f t="shared" si="1771"/>
        <v>45822</v>
      </c>
      <c r="B1858" s="123">
        <f t="shared" si="1774"/>
        <v>348.85111628999999</v>
      </c>
      <c r="C1858" s="3">
        <f t="shared" si="1775"/>
        <v>343.08774887999999</v>
      </c>
      <c r="D1858" s="126">
        <f t="shared" si="1776"/>
        <v>1101.3889999999999</v>
      </c>
      <c r="E1858" s="175">
        <f>IF(DAY(A1857)=$A$7,VLOOKUP(A1857,[1]A!$A$15:$C$500,3),E1857)</f>
        <v>1110.8869999999999</v>
      </c>
      <c r="F1858" s="127">
        <f t="shared" si="1777"/>
        <v>45436</v>
      </c>
      <c r="G1858" s="122">
        <f t="shared" si="1778"/>
        <v>8.623656128761148E-3</v>
      </c>
      <c r="H1858" s="128">
        <f t="shared" si="1779"/>
        <v>22</v>
      </c>
      <c r="I1858" s="128">
        <f t="shared" si="1780"/>
        <v>31</v>
      </c>
      <c r="J1858" s="123">
        <f t="shared" si="1781"/>
        <v>1.0061123811409654</v>
      </c>
      <c r="K1858" s="123">
        <v>1</v>
      </c>
      <c r="L1858" s="123">
        <f t="shared" si="1782"/>
        <v>1.00611238</v>
      </c>
      <c r="M1858" s="123">
        <f t="shared" si="1783"/>
        <v>345.18483156999997</v>
      </c>
      <c r="N1858" s="27">
        <f t="shared" si="1773"/>
        <v>0</v>
      </c>
      <c r="O1858" s="122">
        <f t="shared" si="1784"/>
        <v>0</v>
      </c>
      <c r="P1858" s="123">
        <f t="shared" si="1785"/>
        <v>0</v>
      </c>
      <c r="Q1858" s="122">
        <f t="shared" si="1772"/>
        <v>0.1956</v>
      </c>
      <c r="R1858" s="130">
        <f t="shared" si="1786"/>
        <v>1.0106212219999999</v>
      </c>
      <c r="S1858" s="123">
        <f t="shared" si="1787"/>
        <v>3.6662847200000002</v>
      </c>
      <c r="T1858" s="123">
        <f t="shared" si="1788"/>
        <v>0</v>
      </c>
      <c r="U1858" s="131" t="str">
        <f t="shared" si="1790"/>
        <v>A+J=</v>
      </c>
      <c r="V1858" s="140">
        <f t="shared" si="1789"/>
        <v>45527</v>
      </c>
      <c r="W1858" s="4"/>
      <c r="X1858" s="4"/>
      <c r="Y1858" s="4"/>
      <c r="AD1858" s="5"/>
      <c r="AI1858" s="10"/>
      <c r="AJ1858" s="10"/>
      <c r="AK1858" s="10"/>
      <c r="AL1858" s="10"/>
      <c r="AM1858" s="10"/>
      <c r="AN1858" s="10"/>
      <c r="AO1858" s="10"/>
      <c r="AP1858" s="10"/>
      <c r="AQ1858" s="10"/>
      <c r="AR1858" s="10"/>
      <c r="AS1858" s="10"/>
      <c r="AT1858" s="10"/>
      <c r="AU1858" s="10"/>
    </row>
    <row r="1859" spans="1:47" x14ac:dyDescent="0.2">
      <c r="A1859" s="125">
        <f t="shared" si="1771"/>
        <v>45823</v>
      </c>
      <c r="B1859" s="123">
        <f t="shared" si="1774"/>
        <v>349.11537514999998</v>
      </c>
      <c r="C1859" s="3">
        <f t="shared" si="1775"/>
        <v>343.08774887999999</v>
      </c>
      <c r="D1859" s="126">
        <f t="shared" si="1776"/>
        <v>1101.3889999999999</v>
      </c>
      <c r="E1859" s="175">
        <f>IF(DAY(A1858)=$A$7,VLOOKUP(A1858,[1]A!$A$15:$C$500,3),E1858)</f>
        <v>1110.8869999999999</v>
      </c>
      <c r="F1859" s="127">
        <f t="shared" si="1777"/>
        <v>45436</v>
      </c>
      <c r="G1859" s="122">
        <f t="shared" si="1778"/>
        <v>8.623656128761148E-3</v>
      </c>
      <c r="H1859" s="128">
        <f t="shared" si="1779"/>
        <v>23</v>
      </c>
      <c r="I1859" s="128">
        <f t="shared" si="1780"/>
        <v>31</v>
      </c>
      <c r="J1859" s="123">
        <f t="shared" si="1781"/>
        <v>1.0063911026405796</v>
      </c>
      <c r="K1859" s="123">
        <v>1</v>
      </c>
      <c r="L1859" s="123">
        <f t="shared" si="1782"/>
        <v>1.0063911000000001</v>
      </c>
      <c r="M1859" s="123">
        <f t="shared" si="1783"/>
        <v>345.28045699</v>
      </c>
      <c r="N1859" s="27">
        <f t="shared" si="1773"/>
        <v>0</v>
      </c>
      <c r="O1859" s="122">
        <f t="shared" si="1784"/>
        <v>0</v>
      </c>
      <c r="P1859" s="123">
        <f t="shared" si="1785"/>
        <v>0</v>
      </c>
      <c r="Q1859" s="122">
        <f t="shared" si="1772"/>
        <v>0.1956</v>
      </c>
      <c r="R1859" s="130">
        <f t="shared" si="1786"/>
        <v>1.011106676</v>
      </c>
      <c r="S1859" s="123">
        <f t="shared" si="1787"/>
        <v>3.83491816</v>
      </c>
      <c r="T1859" s="123">
        <f t="shared" si="1788"/>
        <v>0</v>
      </c>
      <c r="U1859" s="131" t="str">
        <f t="shared" si="1790"/>
        <v>A+J=</v>
      </c>
      <c r="V1859" s="140">
        <f t="shared" si="1789"/>
        <v>45527</v>
      </c>
      <c r="W1859" s="4"/>
      <c r="X1859" s="4"/>
      <c r="Y1859" s="4"/>
      <c r="AD1859" s="5"/>
      <c r="AI1859" s="10"/>
      <c r="AJ1859" s="10"/>
      <c r="AK1859" s="10"/>
      <c r="AL1859" s="10"/>
      <c r="AM1859" s="10"/>
      <c r="AN1859" s="10"/>
      <c r="AO1859" s="10"/>
      <c r="AP1859" s="10"/>
      <c r="AQ1859" s="10"/>
      <c r="AR1859" s="10"/>
      <c r="AS1859" s="10"/>
      <c r="AT1859" s="10"/>
      <c r="AU1859" s="10"/>
    </row>
    <row r="1860" spans="1:47" x14ac:dyDescent="0.2">
      <c r="A1860" s="125">
        <f t="shared" si="1771"/>
        <v>45824</v>
      </c>
      <c r="B1860" s="123">
        <f t="shared" si="1774"/>
        <v>349.37983542999996</v>
      </c>
      <c r="C1860" s="3">
        <f t="shared" si="1775"/>
        <v>343.08774887999999</v>
      </c>
      <c r="D1860" s="126">
        <f t="shared" si="1776"/>
        <v>1101.3889999999999</v>
      </c>
      <c r="E1860" s="175">
        <f>IF(DAY(A1859)=$A$7,VLOOKUP(A1859,[1]A!$A$15:$C$500,3),E1859)</f>
        <v>1110.8869999999999</v>
      </c>
      <c r="F1860" s="127">
        <f t="shared" si="1777"/>
        <v>45436</v>
      </c>
      <c r="G1860" s="122">
        <f t="shared" si="1778"/>
        <v>8.623656128761148E-3</v>
      </c>
      <c r="H1860" s="128">
        <f t="shared" si="1779"/>
        <v>24</v>
      </c>
      <c r="I1860" s="128">
        <f t="shared" si="1780"/>
        <v>31</v>
      </c>
      <c r="J1860" s="123">
        <f t="shared" si="1781"/>
        <v>1.0066699013539084</v>
      </c>
      <c r="K1860" s="123">
        <v>1</v>
      </c>
      <c r="L1860" s="123">
        <f t="shared" si="1782"/>
        <v>1.0066698999999999</v>
      </c>
      <c r="M1860" s="123">
        <f t="shared" si="1783"/>
        <v>345.37610984999998</v>
      </c>
      <c r="N1860" s="27">
        <f t="shared" si="1773"/>
        <v>0</v>
      </c>
      <c r="O1860" s="122">
        <f t="shared" si="1784"/>
        <v>0</v>
      </c>
      <c r="P1860" s="123">
        <f t="shared" si="1785"/>
        <v>0</v>
      </c>
      <c r="Q1860" s="122">
        <f t="shared" si="1772"/>
        <v>0.1956</v>
      </c>
      <c r="R1860" s="130">
        <f t="shared" si="1786"/>
        <v>1.011592364</v>
      </c>
      <c r="S1860" s="123">
        <f t="shared" si="1787"/>
        <v>4.0037255800000002</v>
      </c>
      <c r="T1860" s="123">
        <f t="shared" si="1788"/>
        <v>0</v>
      </c>
      <c r="U1860" s="131" t="str">
        <f t="shared" si="1790"/>
        <v>A+J=</v>
      </c>
      <c r="V1860" s="140">
        <f t="shared" si="1789"/>
        <v>45527</v>
      </c>
      <c r="W1860" s="4"/>
      <c r="X1860" s="4"/>
      <c r="Y1860" s="4"/>
      <c r="AD1860" s="5"/>
      <c r="AI1860" s="10"/>
      <c r="AJ1860" s="10"/>
      <c r="AK1860" s="10"/>
      <c r="AL1860" s="10"/>
      <c r="AM1860" s="10"/>
      <c r="AN1860" s="10"/>
      <c r="AO1860" s="10"/>
      <c r="AP1860" s="10"/>
      <c r="AQ1860" s="10"/>
      <c r="AR1860" s="10"/>
      <c r="AS1860" s="10"/>
      <c r="AT1860" s="10"/>
      <c r="AU1860" s="10"/>
    </row>
    <row r="1861" spans="1:47" x14ac:dyDescent="0.2">
      <c r="A1861" s="125">
        <f t="shared" si="1771"/>
        <v>45825</v>
      </c>
      <c r="B1861" s="123">
        <f t="shared" si="1774"/>
        <v>349.64449342</v>
      </c>
      <c r="C1861" s="3">
        <f t="shared" si="1775"/>
        <v>343.08774887999999</v>
      </c>
      <c r="D1861" s="126">
        <f t="shared" si="1776"/>
        <v>1101.3889999999999</v>
      </c>
      <c r="E1861" s="175">
        <f>IF(DAY(A1860)=$A$7,VLOOKUP(A1860,[1]A!$A$15:$C$500,3),E1860)</f>
        <v>1110.8869999999999</v>
      </c>
      <c r="F1861" s="127">
        <f t="shared" si="1777"/>
        <v>45436</v>
      </c>
      <c r="G1861" s="122">
        <f t="shared" si="1778"/>
        <v>8.623656128761148E-3</v>
      </c>
      <c r="H1861" s="128">
        <f t="shared" si="1779"/>
        <v>25</v>
      </c>
      <c r="I1861" s="128">
        <f t="shared" si="1780"/>
        <v>31</v>
      </c>
      <c r="J1861" s="123">
        <f t="shared" si="1781"/>
        <v>1.0069487773023424</v>
      </c>
      <c r="K1861" s="123">
        <v>1</v>
      </c>
      <c r="L1861" s="123">
        <f t="shared" si="1782"/>
        <v>1.0069487699999999</v>
      </c>
      <c r="M1861" s="123">
        <f t="shared" si="1783"/>
        <v>345.47178673000002</v>
      </c>
      <c r="N1861" s="27">
        <f t="shared" si="1773"/>
        <v>0</v>
      </c>
      <c r="O1861" s="122">
        <f t="shared" si="1784"/>
        <v>0</v>
      </c>
      <c r="P1861" s="123">
        <f t="shared" si="1785"/>
        <v>0</v>
      </c>
      <c r="Q1861" s="122">
        <f t="shared" si="1772"/>
        <v>0.1956</v>
      </c>
      <c r="R1861" s="130">
        <f t="shared" si="1786"/>
        <v>1.0120782850000001</v>
      </c>
      <c r="S1861" s="123">
        <f t="shared" si="1787"/>
        <v>4.1727066900000001</v>
      </c>
      <c r="T1861" s="123">
        <f t="shared" si="1788"/>
        <v>0</v>
      </c>
      <c r="U1861" s="131" t="str">
        <f t="shared" si="1790"/>
        <v>A+J=</v>
      </c>
      <c r="V1861" s="140">
        <f t="shared" si="1789"/>
        <v>45527</v>
      </c>
      <c r="W1861" s="4"/>
      <c r="X1861" s="4"/>
      <c r="Y1861" s="4"/>
      <c r="AD1861" s="5"/>
      <c r="AI1861" s="10"/>
      <c r="AJ1861" s="10"/>
      <c r="AK1861" s="10"/>
      <c r="AL1861" s="10"/>
      <c r="AM1861" s="10"/>
      <c r="AN1861" s="10"/>
      <c r="AO1861" s="10"/>
      <c r="AP1861" s="10"/>
      <c r="AQ1861" s="10"/>
      <c r="AR1861" s="10"/>
      <c r="AS1861" s="10"/>
      <c r="AT1861" s="10"/>
      <c r="AU1861" s="10"/>
    </row>
    <row r="1862" spans="1:47" x14ac:dyDescent="0.2">
      <c r="A1862" s="125">
        <f t="shared" si="1771"/>
        <v>45826</v>
      </c>
      <c r="B1862" s="123">
        <f t="shared" si="1774"/>
        <v>349.90935618999998</v>
      </c>
      <c r="C1862" s="3">
        <f t="shared" si="1775"/>
        <v>343.08774887999999</v>
      </c>
      <c r="D1862" s="126">
        <f t="shared" si="1776"/>
        <v>1101.3889999999999</v>
      </c>
      <c r="E1862" s="175">
        <f>IF(DAY(A1861)=$A$7,VLOOKUP(A1861,[1]A!$A$15:$C$500,3),E1861)</f>
        <v>1110.8869999999999</v>
      </c>
      <c r="F1862" s="127">
        <f t="shared" si="1777"/>
        <v>45436</v>
      </c>
      <c r="G1862" s="122">
        <f t="shared" si="1778"/>
        <v>8.623656128761148E-3</v>
      </c>
      <c r="H1862" s="128">
        <f t="shared" si="1779"/>
        <v>26</v>
      </c>
      <c r="I1862" s="128">
        <f t="shared" si="1780"/>
        <v>31</v>
      </c>
      <c r="J1862" s="123">
        <f t="shared" si="1781"/>
        <v>1.0072277305072779</v>
      </c>
      <c r="K1862" s="123">
        <v>1</v>
      </c>
      <c r="L1862" s="123">
        <f t="shared" si="1782"/>
        <v>1.0072277300000001</v>
      </c>
      <c r="M1862" s="123">
        <f t="shared" si="1783"/>
        <v>345.56749449</v>
      </c>
      <c r="N1862" s="27">
        <f t="shared" si="1773"/>
        <v>0</v>
      </c>
      <c r="O1862" s="122">
        <f t="shared" si="1784"/>
        <v>0</v>
      </c>
      <c r="P1862" s="123">
        <f t="shared" si="1785"/>
        <v>0</v>
      </c>
      <c r="Q1862" s="122">
        <f t="shared" si="1772"/>
        <v>0.1956</v>
      </c>
      <c r="R1862" s="130">
        <f t="shared" si="1786"/>
        <v>1.0125644389999999</v>
      </c>
      <c r="S1862" s="123">
        <f t="shared" si="1787"/>
        <v>4.3418616999999999</v>
      </c>
      <c r="T1862" s="123">
        <f t="shared" si="1788"/>
        <v>0</v>
      </c>
      <c r="U1862" s="131" t="str">
        <f t="shared" si="1790"/>
        <v>A+J=</v>
      </c>
      <c r="V1862" s="140">
        <f t="shared" si="1789"/>
        <v>45527</v>
      </c>
      <c r="W1862" s="4"/>
      <c r="X1862" s="4"/>
      <c r="Y1862" s="4"/>
      <c r="AD1862" s="5"/>
      <c r="AI1862" s="10"/>
      <c r="AJ1862" s="10"/>
      <c r="AK1862" s="10"/>
      <c r="AL1862" s="10"/>
      <c r="AM1862" s="10"/>
      <c r="AN1862" s="10"/>
      <c r="AO1862" s="10"/>
      <c r="AP1862" s="10"/>
      <c r="AQ1862" s="10"/>
      <c r="AR1862" s="10"/>
      <c r="AS1862" s="10"/>
      <c r="AT1862" s="10"/>
      <c r="AU1862" s="10"/>
    </row>
    <row r="1863" spans="1:47" x14ac:dyDescent="0.2">
      <c r="A1863" s="125">
        <f t="shared" si="1771"/>
        <v>45827</v>
      </c>
      <c r="B1863" s="123">
        <f t="shared" si="1774"/>
        <v>350.17441687999997</v>
      </c>
      <c r="C1863" s="3">
        <f t="shared" si="1775"/>
        <v>343.08774887999999</v>
      </c>
      <c r="D1863" s="126">
        <f t="shared" si="1776"/>
        <v>1101.3889999999999</v>
      </c>
      <c r="E1863" s="175">
        <f>IF(DAY(A1862)=$A$7,VLOOKUP(A1862,[1]A!$A$15:$C$500,3),E1862)</f>
        <v>1110.8869999999999</v>
      </c>
      <c r="F1863" s="127">
        <f t="shared" si="1777"/>
        <v>45436</v>
      </c>
      <c r="G1863" s="122">
        <f t="shared" si="1778"/>
        <v>8.623656128761148E-3</v>
      </c>
      <c r="H1863" s="128">
        <f t="shared" si="1779"/>
        <v>27</v>
      </c>
      <c r="I1863" s="128">
        <f t="shared" si="1780"/>
        <v>31</v>
      </c>
      <c r="J1863" s="123">
        <f t="shared" si="1781"/>
        <v>1.0075067609901169</v>
      </c>
      <c r="K1863" s="123">
        <v>1</v>
      </c>
      <c r="L1863" s="123">
        <f t="shared" si="1782"/>
        <v>1.0075067600000001</v>
      </c>
      <c r="M1863" s="123">
        <f t="shared" si="1783"/>
        <v>345.66322625999999</v>
      </c>
      <c r="N1863" s="27">
        <f t="shared" si="1773"/>
        <v>0</v>
      </c>
      <c r="O1863" s="122">
        <f t="shared" si="1784"/>
        <v>0</v>
      </c>
      <c r="P1863" s="123">
        <f t="shared" si="1785"/>
        <v>0</v>
      </c>
      <c r="Q1863" s="122">
        <f t="shared" si="1772"/>
        <v>0.1956</v>
      </c>
      <c r="R1863" s="130">
        <f t="shared" si="1786"/>
        <v>1.013050826</v>
      </c>
      <c r="S1863" s="123">
        <f t="shared" si="1787"/>
        <v>4.5111906199999998</v>
      </c>
      <c r="T1863" s="123">
        <f t="shared" si="1788"/>
        <v>0</v>
      </c>
      <c r="U1863" s="131" t="str">
        <f t="shared" si="1790"/>
        <v>A+J=</v>
      </c>
      <c r="V1863" s="140">
        <f t="shared" si="1789"/>
        <v>45527</v>
      </c>
      <c r="W1863" s="4"/>
      <c r="X1863" s="4"/>
      <c r="Y1863" s="4"/>
      <c r="AD1863" s="5"/>
      <c r="AI1863" s="10"/>
      <c r="AJ1863" s="10"/>
      <c r="AK1863" s="10"/>
      <c r="AL1863" s="10"/>
      <c r="AM1863" s="10"/>
      <c r="AN1863" s="10"/>
      <c r="AO1863" s="10"/>
      <c r="AP1863" s="10"/>
      <c r="AQ1863" s="10"/>
      <c r="AR1863" s="10"/>
      <c r="AS1863" s="10"/>
      <c r="AT1863" s="10"/>
      <c r="AU1863" s="10"/>
    </row>
    <row r="1864" spans="1:47" x14ac:dyDescent="0.2">
      <c r="A1864" s="125">
        <f t="shared" si="1771"/>
        <v>45828</v>
      </c>
      <c r="B1864" s="123">
        <f t="shared" si="1774"/>
        <v>350.43967629999997</v>
      </c>
      <c r="C1864" s="3">
        <f t="shared" si="1775"/>
        <v>343.08774887999999</v>
      </c>
      <c r="D1864" s="126">
        <f t="shared" si="1776"/>
        <v>1101.3889999999999</v>
      </c>
      <c r="E1864" s="175">
        <f>IF(DAY(A1863)=$A$7,VLOOKUP(A1863,[1]A!$A$15:$C$500,3),E1863)</f>
        <v>1110.8869999999999</v>
      </c>
      <c r="F1864" s="127">
        <f t="shared" si="1777"/>
        <v>45436</v>
      </c>
      <c r="G1864" s="122">
        <f t="shared" si="1778"/>
        <v>8.623656128761148E-3</v>
      </c>
      <c r="H1864" s="128">
        <f t="shared" si="1779"/>
        <v>28</v>
      </c>
      <c r="I1864" s="128">
        <f t="shared" si="1780"/>
        <v>31</v>
      </c>
      <c r="J1864" s="123">
        <f t="shared" si="1781"/>
        <v>1.0077858687722678</v>
      </c>
      <c r="K1864" s="123">
        <v>1</v>
      </c>
      <c r="L1864" s="123">
        <f t="shared" si="1782"/>
        <v>1.00778586</v>
      </c>
      <c r="M1864" s="123">
        <f t="shared" si="1783"/>
        <v>345.75898205999999</v>
      </c>
      <c r="N1864" s="27">
        <f t="shared" si="1773"/>
        <v>0</v>
      </c>
      <c r="O1864" s="122">
        <f t="shared" si="1784"/>
        <v>0</v>
      </c>
      <c r="P1864" s="123">
        <f t="shared" si="1785"/>
        <v>0</v>
      </c>
      <c r="Q1864" s="122">
        <f t="shared" si="1772"/>
        <v>0.1956</v>
      </c>
      <c r="R1864" s="130">
        <f t="shared" si="1786"/>
        <v>1.0135374479999999</v>
      </c>
      <c r="S1864" s="123">
        <f t="shared" si="1787"/>
        <v>4.6806942400000002</v>
      </c>
      <c r="T1864" s="123">
        <f t="shared" si="1788"/>
        <v>0</v>
      </c>
      <c r="U1864" s="131" t="str">
        <f t="shared" si="1790"/>
        <v>A+J=</v>
      </c>
      <c r="V1864" s="140">
        <f t="shared" si="1789"/>
        <v>45527</v>
      </c>
      <c r="W1864" s="4"/>
      <c r="X1864" s="4"/>
      <c r="Y1864" s="4"/>
      <c r="AD1864" s="5"/>
      <c r="AI1864" s="10"/>
      <c r="AJ1864" s="10"/>
      <c r="AK1864" s="10"/>
      <c r="AL1864" s="10"/>
      <c r="AM1864" s="10"/>
      <c r="AN1864" s="10"/>
      <c r="AO1864" s="10"/>
      <c r="AP1864" s="10"/>
      <c r="AQ1864" s="10"/>
      <c r="AR1864" s="10"/>
      <c r="AS1864" s="10"/>
      <c r="AT1864" s="10"/>
      <c r="AU1864" s="10"/>
    </row>
    <row r="1865" spans="1:47" x14ac:dyDescent="0.2">
      <c r="A1865" s="125">
        <f t="shared" si="1771"/>
        <v>45829</v>
      </c>
      <c r="B1865" s="123">
        <f t="shared" si="1774"/>
        <v>350.70514078999997</v>
      </c>
      <c r="C1865" s="3">
        <f t="shared" si="1775"/>
        <v>343.08774887999999</v>
      </c>
      <c r="D1865" s="126">
        <f t="shared" si="1776"/>
        <v>1101.3889999999999</v>
      </c>
      <c r="E1865" s="175">
        <f>IF(DAY(A1864)=$A$7,VLOOKUP(A1864,[1]A!$A$15:$C$500,3),E1864)</f>
        <v>1110.8869999999999</v>
      </c>
      <c r="F1865" s="127">
        <f t="shared" si="1777"/>
        <v>45436</v>
      </c>
      <c r="G1865" s="122">
        <f t="shared" si="1778"/>
        <v>8.623656128761148E-3</v>
      </c>
      <c r="H1865" s="128">
        <f t="shared" si="1779"/>
        <v>29</v>
      </c>
      <c r="I1865" s="128">
        <f t="shared" si="1780"/>
        <v>31</v>
      </c>
      <c r="J1865" s="123">
        <f t="shared" si="1781"/>
        <v>1.0080650538751443</v>
      </c>
      <c r="K1865" s="123">
        <v>1</v>
      </c>
      <c r="L1865" s="123">
        <f t="shared" si="1782"/>
        <v>1.0080650499999999</v>
      </c>
      <c r="M1865" s="123">
        <f t="shared" si="1783"/>
        <v>345.85476871999998</v>
      </c>
      <c r="N1865" s="27">
        <f t="shared" si="1773"/>
        <v>0</v>
      </c>
      <c r="O1865" s="122">
        <f t="shared" si="1784"/>
        <v>0</v>
      </c>
      <c r="P1865" s="123">
        <f t="shared" si="1785"/>
        <v>0</v>
      </c>
      <c r="Q1865" s="122">
        <f t="shared" si="1772"/>
        <v>0.1956</v>
      </c>
      <c r="R1865" s="130">
        <f t="shared" si="1786"/>
        <v>1.014024303</v>
      </c>
      <c r="S1865" s="123">
        <f t="shared" si="1787"/>
        <v>4.8503720699999997</v>
      </c>
      <c r="T1865" s="123">
        <f t="shared" si="1788"/>
        <v>0</v>
      </c>
      <c r="U1865" s="131" t="str">
        <f t="shared" si="1790"/>
        <v>A+J=</v>
      </c>
      <c r="V1865" s="140">
        <f t="shared" si="1789"/>
        <v>45527</v>
      </c>
      <c r="W1865" s="4"/>
      <c r="X1865" s="4"/>
      <c r="Y1865" s="4"/>
      <c r="AD1865" s="5"/>
      <c r="AI1865" s="10"/>
      <c r="AJ1865" s="10"/>
      <c r="AK1865" s="10"/>
      <c r="AL1865" s="10"/>
      <c r="AM1865" s="10"/>
      <c r="AN1865" s="10"/>
      <c r="AO1865" s="10"/>
      <c r="AP1865" s="10"/>
      <c r="AQ1865" s="10"/>
      <c r="AR1865" s="10"/>
      <c r="AS1865" s="10"/>
      <c r="AT1865" s="10"/>
      <c r="AU1865" s="10"/>
    </row>
    <row r="1866" spans="1:47" ht="15" x14ac:dyDescent="0.2">
      <c r="A1866" s="125">
        <f t="shared" si="1771"/>
        <v>45830</v>
      </c>
      <c r="B1866" s="123">
        <f t="shared" si="1774"/>
        <v>350.97080388000001</v>
      </c>
      <c r="C1866" s="3">
        <f t="shared" si="1775"/>
        <v>343.08774887999999</v>
      </c>
      <c r="D1866" s="126">
        <f t="shared" si="1776"/>
        <v>1101.3889999999999</v>
      </c>
      <c r="E1866" s="175">
        <f>IF(DAY(A1865)=$A$7,VLOOKUP(A1865,[1]A!$A$15:$C$500,3),E1865)</f>
        <v>1110.8869999999999</v>
      </c>
      <c r="F1866" s="127">
        <f t="shared" si="1777"/>
        <v>45436</v>
      </c>
      <c r="G1866" s="122">
        <f t="shared" si="1778"/>
        <v>8.623656128761148E-3</v>
      </c>
      <c r="H1866" s="128">
        <f t="shared" si="1779"/>
        <v>30</v>
      </c>
      <c r="I1866" s="128">
        <f t="shared" si="1780"/>
        <v>31</v>
      </c>
      <c r="J1866" s="123">
        <f t="shared" si="1781"/>
        <v>1.0083443163201669</v>
      </c>
      <c r="K1866" s="123">
        <v>1</v>
      </c>
      <c r="L1866" s="123">
        <f t="shared" si="1782"/>
        <v>1.00834431</v>
      </c>
      <c r="M1866" s="123">
        <f t="shared" si="1783"/>
        <v>345.95057940999999</v>
      </c>
      <c r="N1866" s="27">
        <f t="shared" si="1773"/>
        <v>0</v>
      </c>
      <c r="O1866" s="122">
        <f t="shared" si="1784"/>
        <v>0</v>
      </c>
      <c r="P1866" s="123">
        <f t="shared" si="1785"/>
        <v>0</v>
      </c>
      <c r="Q1866" s="122">
        <f t="shared" si="1772"/>
        <v>0.1956</v>
      </c>
      <c r="R1866" s="130">
        <f t="shared" si="1786"/>
        <v>1.014511392</v>
      </c>
      <c r="S1866" s="123">
        <f t="shared" si="1787"/>
        <v>5.0202244699999996</v>
      </c>
      <c r="T1866" s="123">
        <f t="shared" si="1788"/>
        <v>0</v>
      </c>
      <c r="U1866" s="131" t="str">
        <f t="shared" si="1790"/>
        <v>A+J=</v>
      </c>
      <c r="V1866" s="140">
        <f t="shared" si="1789"/>
        <v>45527</v>
      </c>
      <c r="W1866" s="203" t="s">
        <v>98</v>
      </c>
      <c r="X1866" s="203" t="s">
        <v>91</v>
      </c>
      <c r="Y1866" s="4"/>
      <c r="AD1866" s="5"/>
      <c r="AI1866" s="10"/>
      <c r="AJ1866" s="10"/>
      <c r="AK1866" s="10"/>
      <c r="AL1866" s="10"/>
      <c r="AM1866" s="10"/>
      <c r="AN1866" s="10"/>
      <c r="AO1866" s="10"/>
      <c r="AP1866" s="10"/>
      <c r="AQ1866" s="10"/>
      <c r="AR1866" s="10"/>
      <c r="AS1866" s="10"/>
      <c r="AT1866" s="10"/>
      <c r="AU1866" s="10"/>
    </row>
    <row r="1867" spans="1:47" ht="15" x14ac:dyDescent="0.25">
      <c r="A1867" s="125">
        <f t="shared" ref="A1867:A1868" si="1791">(A1866+1)</f>
        <v>45831</v>
      </c>
      <c r="B1867" s="123">
        <f t="shared" si="1774"/>
        <v>351.23666878</v>
      </c>
      <c r="C1867" s="3">
        <f t="shared" si="1775"/>
        <v>343.08774887999999</v>
      </c>
      <c r="D1867" s="126">
        <f t="shared" si="1776"/>
        <v>1101.3889999999999</v>
      </c>
      <c r="E1867" s="175">
        <f>IF(DAY(A1866)=$A$7,VLOOKUP(A1866,[1]A!$A$15:$C$500,3),E1866)</f>
        <v>1110.8869999999999</v>
      </c>
      <c r="F1867" s="127">
        <f t="shared" si="1777"/>
        <v>45436</v>
      </c>
      <c r="G1867" s="122">
        <f t="shared" si="1778"/>
        <v>8.623656128761148E-3</v>
      </c>
      <c r="H1867" s="128">
        <f t="shared" si="1779"/>
        <v>31</v>
      </c>
      <c r="I1867" s="128">
        <f t="shared" si="1780"/>
        <v>31</v>
      </c>
      <c r="J1867" s="123">
        <f t="shared" si="1781"/>
        <v>1.0086236561287611</v>
      </c>
      <c r="K1867" s="123">
        <v>1</v>
      </c>
      <c r="L1867" s="123">
        <f t="shared" si="1782"/>
        <v>1.0086236500000001</v>
      </c>
      <c r="M1867" s="123">
        <f t="shared" si="1783"/>
        <v>346.04641753999999</v>
      </c>
      <c r="N1867" s="27">
        <f t="shared" si="1773"/>
        <v>61</v>
      </c>
      <c r="O1867" s="122">
        <f t="shared" si="1784"/>
        <v>1</v>
      </c>
      <c r="P1867" s="123">
        <f t="shared" si="1785"/>
        <v>346.04641753999999</v>
      </c>
      <c r="Q1867" s="122">
        <f t="shared" ref="Q1867" si="1792">(Q1866)</f>
        <v>0.1956</v>
      </c>
      <c r="R1867" s="130">
        <f t="shared" si="1786"/>
        <v>1.0149987140000001</v>
      </c>
      <c r="S1867" s="123">
        <f t="shared" si="1787"/>
        <v>5.1902512400000003</v>
      </c>
      <c r="T1867" s="123">
        <f t="shared" si="1788"/>
        <v>351.23666878</v>
      </c>
      <c r="U1867" s="131" t="str">
        <f t="shared" si="1790"/>
        <v>A+J=</v>
      </c>
      <c r="V1867" s="140">
        <f t="shared" si="1789"/>
        <v>45527</v>
      </c>
      <c r="W1867" s="177">
        <f>TRUNC(0.01*B1867,8)</f>
        <v>3.51236668</v>
      </c>
      <c r="X1867" s="205"/>
      <c r="Y1867" s="4"/>
      <c r="AD1867" s="5"/>
      <c r="AI1867" s="10"/>
      <c r="AJ1867" s="10"/>
      <c r="AK1867" s="10"/>
      <c r="AL1867" s="10"/>
      <c r="AM1867" s="10"/>
      <c r="AN1867" s="10"/>
      <c r="AO1867" s="10"/>
      <c r="AP1867" s="10"/>
      <c r="AQ1867" s="10"/>
      <c r="AR1867" s="10"/>
      <c r="AS1867" s="10"/>
      <c r="AT1867" s="10"/>
      <c r="AU1867" s="10"/>
    </row>
    <row r="1868" spans="1:47" x14ac:dyDescent="0.2">
      <c r="A1868" s="125">
        <f t="shared" si="1791"/>
        <v>45832</v>
      </c>
      <c r="B1868" s="123"/>
      <c r="C1868" s="3">
        <f t="shared" si="1775"/>
        <v>0</v>
      </c>
      <c r="D1868" s="126"/>
      <c r="E1868" s="175"/>
      <c r="F1868" s="127"/>
      <c r="G1868" s="122"/>
      <c r="H1868" s="128"/>
      <c r="I1868" s="128"/>
      <c r="J1868" s="123"/>
      <c r="K1868" s="123"/>
      <c r="L1868" s="123"/>
      <c r="M1868" s="123"/>
      <c r="N1868" s="27"/>
      <c r="O1868" s="122"/>
      <c r="P1868" s="123"/>
      <c r="Q1868" s="122"/>
      <c r="R1868" s="130"/>
      <c r="S1868" s="123"/>
      <c r="T1868" s="123"/>
      <c r="U1868" s="131"/>
      <c r="V1868" s="140"/>
      <c r="W1868" s="4"/>
      <c r="X1868" s="21"/>
      <c r="Y1868" s="20"/>
      <c r="Z1868" s="20"/>
      <c r="AD1868" s="5"/>
      <c r="AI1868" s="10"/>
      <c r="AJ1868" s="10"/>
      <c r="AK1868" s="10"/>
      <c r="AL1868" s="10"/>
      <c r="AM1868" s="10"/>
      <c r="AN1868" s="10"/>
      <c r="AO1868" s="10"/>
      <c r="AP1868" s="10"/>
      <c r="AQ1868" s="10"/>
      <c r="AR1868" s="10"/>
      <c r="AS1868" s="10"/>
      <c r="AT1868" s="10"/>
      <c r="AU1868" s="10"/>
    </row>
    <row r="1869" spans="1:47" x14ac:dyDescent="0.2">
      <c r="A1869" s="125"/>
      <c r="B1869" s="123"/>
      <c r="C1869" s="3"/>
      <c r="D1869" s="126"/>
      <c r="E1869" s="175"/>
      <c r="F1869" s="127"/>
      <c r="G1869" s="122"/>
      <c r="H1869" s="128"/>
      <c r="I1869" s="128"/>
      <c r="J1869" s="123"/>
      <c r="K1869" s="123"/>
      <c r="L1869" s="123"/>
      <c r="M1869" s="123"/>
      <c r="N1869" s="27"/>
      <c r="O1869" s="122"/>
      <c r="P1869" s="123"/>
      <c r="Q1869" s="122"/>
      <c r="R1869" s="130"/>
      <c r="S1869" s="123"/>
      <c r="T1869" s="123"/>
      <c r="U1869" s="131"/>
      <c r="V1869" s="140"/>
      <c r="W1869" s="4"/>
      <c r="X1869" s="21"/>
      <c r="Y1869" s="20"/>
      <c r="Z1869" s="20"/>
      <c r="AD1869" s="5"/>
      <c r="AI1869" s="10"/>
      <c r="AJ1869" s="10"/>
      <c r="AK1869" s="10"/>
      <c r="AL1869" s="10"/>
      <c r="AM1869" s="10"/>
      <c r="AN1869" s="10"/>
      <c r="AO1869" s="10"/>
      <c r="AP1869" s="10"/>
      <c r="AQ1869" s="10"/>
      <c r="AR1869" s="10"/>
      <c r="AS1869" s="10"/>
      <c r="AT1869" s="10"/>
      <c r="AU1869" s="10"/>
    </row>
    <row r="1870" spans="1:47" x14ac:dyDescent="0.2">
      <c r="A1870" s="125"/>
      <c r="B1870" s="123"/>
      <c r="C1870" s="3"/>
      <c r="D1870" s="126"/>
      <c r="E1870" s="175"/>
      <c r="F1870" s="127"/>
      <c r="G1870" s="122"/>
      <c r="H1870" s="128"/>
      <c r="I1870" s="128"/>
      <c r="J1870" s="123"/>
      <c r="K1870" s="123"/>
      <c r="L1870" s="123"/>
      <c r="M1870" s="123"/>
      <c r="N1870" s="27"/>
      <c r="O1870" s="122"/>
      <c r="P1870" s="123"/>
      <c r="Q1870" s="122"/>
      <c r="R1870" s="130"/>
      <c r="S1870" s="123"/>
      <c r="T1870" s="123"/>
      <c r="U1870" s="131"/>
      <c r="V1870" s="140"/>
      <c r="W1870" s="4"/>
      <c r="X1870" s="21"/>
      <c r="Y1870" s="20"/>
      <c r="Z1870" s="20"/>
      <c r="AD1870" s="5"/>
      <c r="AI1870" s="10"/>
      <c r="AJ1870" s="10"/>
      <c r="AK1870" s="10"/>
      <c r="AL1870" s="10"/>
      <c r="AM1870" s="10"/>
      <c r="AN1870" s="10"/>
      <c r="AO1870" s="10"/>
      <c r="AP1870" s="10"/>
      <c r="AQ1870" s="10"/>
      <c r="AR1870" s="10"/>
      <c r="AS1870" s="10"/>
      <c r="AT1870" s="10"/>
      <c r="AU1870" s="10"/>
    </row>
    <row r="1871" spans="1:47" x14ac:dyDescent="0.2">
      <c r="A1871" s="125"/>
      <c r="B1871" s="123"/>
      <c r="C1871" s="3"/>
      <c r="D1871" s="126"/>
      <c r="E1871" s="175"/>
      <c r="F1871" s="127"/>
      <c r="G1871" s="122"/>
      <c r="H1871" s="128"/>
      <c r="I1871" s="128"/>
      <c r="J1871" s="123"/>
      <c r="K1871" s="123"/>
      <c r="L1871" s="123"/>
      <c r="M1871" s="123"/>
      <c r="N1871" s="27"/>
      <c r="O1871" s="122"/>
      <c r="P1871" s="123"/>
      <c r="Q1871" s="122"/>
      <c r="R1871" s="130"/>
      <c r="S1871" s="123"/>
      <c r="T1871" s="123"/>
      <c r="U1871" s="131"/>
      <c r="V1871" s="140"/>
      <c r="W1871" s="4"/>
      <c r="X1871" s="21"/>
      <c r="Y1871" s="20"/>
      <c r="Z1871" s="20"/>
      <c r="AD1871" s="5"/>
      <c r="AI1871" s="10"/>
      <c r="AJ1871" s="10"/>
      <c r="AK1871" s="10"/>
      <c r="AL1871" s="10"/>
      <c r="AM1871" s="10"/>
      <c r="AN1871" s="10"/>
      <c r="AO1871" s="10"/>
      <c r="AP1871" s="10"/>
      <c r="AQ1871" s="10"/>
      <c r="AR1871" s="10"/>
      <c r="AS1871" s="10"/>
      <c r="AT1871" s="10"/>
      <c r="AU1871" s="10"/>
    </row>
    <row r="1872" spans="1:47" x14ac:dyDescent="0.2">
      <c r="A1872" s="125"/>
      <c r="B1872" s="123"/>
      <c r="C1872" s="3"/>
      <c r="D1872" s="126"/>
      <c r="E1872" s="175"/>
      <c r="F1872" s="127"/>
      <c r="G1872" s="122"/>
      <c r="H1872" s="128"/>
      <c r="I1872" s="128"/>
      <c r="J1872" s="123"/>
      <c r="K1872" s="123"/>
      <c r="L1872" s="123"/>
      <c r="M1872" s="123"/>
      <c r="N1872" s="27"/>
      <c r="O1872" s="122"/>
      <c r="P1872" s="123"/>
      <c r="Q1872" s="122"/>
      <c r="R1872" s="130"/>
      <c r="S1872" s="123"/>
      <c r="T1872" s="123"/>
      <c r="U1872" s="131"/>
      <c r="V1872" s="140"/>
      <c r="W1872" s="4"/>
      <c r="X1872" s="21"/>
      <c r="Y1872" s="20"/>
      <c r="Z1872" s="20"/>
      <c r="AD1872" s="5"/>
      <c r="AI1872" s="10"/>
      <c r="AJ1872" s="10"/>
      <c r="AK1872" s="10"/>
      <c r="AL1872" s="10"/>
      <c r="AM1872" s="10"/>
      <c r="AN1872" s="10"/>
      <c r="AO1872" s="10"/>
      <c r="AP1872" s="10"/>
      <c r="AQ1872" s="10"/>
      <c r="AR1872" s="10"/>
      <c r="AS1872" s="10"/>
      <c r="AT1872" s="10"/>
      <c r="AU1872" s="10"/>
    </row>
    <row r="1873" spans="1:47" x14ac:dyDescent="0.2">
      <c r="A1873" s="125"/>
      <c r="B1873" s="123"/>
      <c r="C1873" s="3"/>
      <c r="D1873" s="126"/>
      <c r="E1873" s="175"/>
      <c r="F1873" s="127"/>
      <c r="G1873" s="122"/>
      <c r="H1873" s="128"/>
      <c r="I1873" s="128"/>
      <c r="J1873" s="123"/>
      <c r="K1873" s="123"/>
      <c r="L1873" s="123"/>
      <c r="M1873" s="123"/>
      <c r="N1873" s="27"/>
      <c r="O1873" s="122"/>
      <c r="P1873" s="123"/>
      <c r="Q1873" s="122"/>
      <c r="R1873" s="130"/>
      <c r="S1873" s="123"/>
      <c r="T1873" s="123"/>
      <c r="U1873" s="131"/>
      <c r="V1873" s="140"/>
      <c r="W1873" s="4"/>
      <c r="X1873" s="21"/>
      <c r="Y1873" s="20"/>
      <c r="Z1873" s="20"/>
      <c r="AD1873" s="5"/>
      <c r="AI1873" s="10"/>
      <c r="AJ1873" s="10"/>
      <c r="AK1873" s="10"/>
      <c r="AL1873" s="10"/>
      <c r="AM1873" s="10"/>
      <c r="AN1873" s="10"/>
      <c r="AO1873" s="10"/>
      <c r="AP1873" s="10"/>
      <c r="AQ1873" s="10"/>
      <c r="AR1873" s="10"/>
      <c r="AS1873" s="10"/>
      <c r="AT1873" s="10"/>
      <c r="AU1873" s="10"/>
    </row>
    <row r="1874" spans="1:47" x14ac:dyDescent="0.2">
      <c r="A1874" s="125"/>
      <c r="B1874" s="123"/>
      <c r="C1874" s="3"/>
      <c r="D1874" s="126"/>
      <c r="E1874" s="175"/>
      <c r="F1874" s="127"/>
      <c r="G1874" s="122"/>
      <c r="H1874" s="128"/>
      <c r="I1874" s="128"/>
      <c r="J1874" s="123"/>
      <c r="K1874" s="123"/>
      <c r="L1874" s="123"/>
      <c r="M1874" s="123"/>
      <c r="N1874" s="27"/>
      <c r="O1874" s="122"/>
      <c r="P1874" s="123"/>
      <c r="Q1874" s="122"/>
      <c r="R1874" s="130"/>
      <c r="S1874" s="123"/>
      <c r="T1874" s="123"/>
      <c r="U1874" s="131"/>
      <c r="V1874" s="140"/>
      <c r="W1874" s="4"/>
      <c r="X1874" s="21"/>
      <c r="Y1874" s="20"/>
      <c r="Z1874" s="20"/>
      <c r="AD1874" s="5"/>
      <c r="AI1874" s="10"/>
      <c r="AJ1874" s="10"/>
      <c r="AK1874" s="10"/>
      <c r="AL1874" s="10"/>
      <c r="AM1874" s="10"/>
      <c r="AN1874" s="10"/>
      <c r="AO1874" s="10"/>
      <c r="AP1874" s="10"/>
      <c r="AQ1874" s="10"/>
      <c r="AR1874" s="10"/>
      <c r="AS1874" s="10"/>
      <c r="AT1874" s="10"/>
      <c r="AU1874" s="10"/>
    </row>
    <row r="1875" spans="1:47" x14ac:dyDescent="0.2">
      <c r="A1875" s="125"/>
      <c r="B1875" s="123"/>
      <c r="C1875" s="3"/>
      <c r="D1875" s="126"/>
      <c r="E1875" s="175"/>
      <c r="F1875" s="127"/>
      <c r="G1875" s="122"/>
      <c r="H1875" s="128"/>
      <c r="I1875" s="128"/>
      <c r="J1875" s="123"/>
      <c r="K1875" s="123"/>
      <c r="L1875" s="123"/>
      <c r="M1875" s="123"/>
      <c r="N1875" s="27"/>
      <c r="O1875" s="122"/>
      <c r="P1875" s="123"/>
      <c r="Q1875" s="122"/>
      <c r="R1875" s="130"/>
      <c r="S1875" s="123"/>
      <c r="T1875" s="123"/>
      <c r="U1875" s="131"/>
      <c r="V1875" s="140"/>
      <c r="W1875" s="4"/>
      <c r="X1875" s="21"/>
      <c r="Y1875" s="20"/>
      <c r="Z1875" s="20"/>
      <c r="AD1875" s="5"/>
      <c r="AI1875" s="10"/>
      <c r="AJ1875" s="10"/>
      <c r="AK1875" s="10"/>
      <c r="AL1875" s="10"/>
      <c r="AM1875" s="10"/>
      <c r="AN1875" s="10"/>
      <c r="AO1875" s="10"/>
      <c r="AP1875" s="10"/>
      <c r="AQ1875" s="10"/>
      <c r="AR1875" s="10"/>
      <c r="AS1875" s="10"/>
      <c r="AT1875" s="10"/>
      <c r="AU1875" s="10"/>
    </row>
    <row r="1876" spans="1:47" x14ac:dyDescent="0.2">
      <c r="A1876" s="125"/>
      <c r="B1876" s="123"/>
      <c r="C1876" s="3"/>
      <c r="D1876" s="126"/>
      <c r="E1876" s="175"/>
      <c r="F1876" s="127"/>
      <c r="G1876" s="122"/>
      <c r="H1876" s="128"/>
      <c r="I1876" s="128"/>
      <c r="J1876" s="123"/>
      <c r="K1876" s="123"/>
      <c r="L1876" s="123"/>
      <c r="M1876" s="123"/>
      <c r="N1876" s="27"/>
      <c r="O1876" s="122"/>
      <c r="P1876" s="123"/>
      <c r="Q1876" s="122"/>
      <c r="R1876" s="130"/>
      <c r="S1876" s="123"/>
      <c r="T1876" s="123"/>
      <c r="U1876" s="131"/>
      <c r="V1876" s="140"/>
      <c r="W1876" s="4"/>
      <c r="X1876" s="21"/>
      <c r="Y1876" s="20"/>
      <c r="Z1876" s="20"/>
      <c r="AD1876" s="5"/>
      <c r="AI1876" s="10"/>
      <c r="AJ1876" s="10"/>
      <c r="AK1876" s="10"/>
      <c r="AL1876" s="10"/>
      <c r="AM1876" s="10"/>
      <c r="AN1876" s="10"/>
      <c r="AO1876" s="10"/>
      <c r="AP1876" s="10"/>
      <c r="AQ1876" s="10"/>
      <c r="AR1876" s="10"/>
      <c r="AS1876" s="10"/>
      <c r="AT1876" s="10"/>
      <c r="AU1876" s="10"/>
    </row>
    <row r="1877" spans="1:47" x14ac:dyDescent="0.2">
      <c r="A1877" s="125"/>
      <c r="B1877" s="123"/>
      <c r="C1877" s="3"/>
      <c r="D1877" s="126"/>
      <c r="E1877" s="175"/>
      <c r="F1877" s="127"/>
      <c r="G1877" s="122"/>
      <c r="H1877" s="128"/>
      <c r="I1877" s="128"/>
      <c r="J1877" s="123"/>
      <c r="K1877" s="123"/>
      <c r="L1877" s="123"/>
      <c r="M1877" s="123"/>
      <c r="N1877" s="27"/>
      <c r="O1877" s="122"/>
      <c r="P1877" s="123"/>
      <c r="Q1877" s="122"/>
      <c r="R1877" s="130"/>
      <c r="S1877" s="123"/>
      <c r="T1877" s="123"/>
      <c r="U1877" s="131"/>
      <c r="V1877" s="140"/>
      <c r="W1877" s="4"/>
      <c r="X1877" s="21"/>
      <c r="Y1877" s="20"/>
      <c r="Z1877" s="20"/>
      <c r="AD1877" s="5"/>
      <c r="AI1877" s="10"/>
      <c r="AJ1877" s="10"/>
      <c r="AK1877" s="10"/>
      <c r="AL1877" s="10"/>
      <c r="AM1877" s="10"/>
      <c r="AN1877" s="10"/>
      <c r="AO1877" s="10"/>
      <c r="AP1877" s="10"/>
      <c r="AQ1877" s="10"/>
      <c r="AR1877" s="10"/>
      <c r="AS1877" s="10"/>
      <c r="AT1877" s="10"/>
      <c r="AU1877" s="10"/>
    </row>
    <row r="1878" spans="1:47" x14ac:dyDescent="0.2">
      <c r="A1878" s="125"/>
      <c r="B1878" s="123"/>
      <c r="C1878" s="3"/>
      <c r="D1878" s="126"/>
      <c r="E1878" s="175"/>
      <c r="F1878" s="127"/>
      <c r="G1878" s="122"/>
      <c r="H1878" s="128"/>
      <c r="I1878" s="128"/>
      <c r="J1878" s="123"/>
      <c r="K1878" s="123"/>
      <c r="L1878" s="123"/>
      <c r="M1878" s="123"/>
      <c r="N1878" s="27"/>
      <c r="O1878" s="122"/>
      <c r="P1878" s="123"/>
      <c r="Q1878" s="122"/>
      <c r="R1878" s="130"/>
      <c r="S1878" s="123"/>
      <c r="T1878" s="123"/>
      <c r="U1878" s="131"/>
      <c r="V1878" s="140"/>
      <c r="W1878" s="4"/>
      <c r="X1878" s="21"/>
      <c r="Y1878" s="20"/>
      <c r="Z1878" s="20"/>
      <c r="AD1878" s="5"/>
      <c r="AI1878" s="10"/>
      <c r="AJ1878" s="10"/>
      <c r="AK1878" s="10"/>
      <c r="AL1878" s="10"/>
      <c r="AM1878" s="10"/>
      <c r="AN1878" s="10"/>
      <c r="AO1878" s="10"/>
      <c r="AP1878" s="10"/>
      <c r="AQ1878" s="10"/>
      <c r="AR1878" s="10"/>
      <c r="AS1878" s="10"/>
      <c r="AT1878" s="10"/>
      <c r="AU1878" s="10"/>
    </row>
    <row r="1879" spans="1:47" x14ac:dyDescent="0.2">
      <c r="A1879" s="125"/>
      <c r="B1879" s="123"/>
      <c r="C1879" s="3"/>
      <c r="D1879" s="126"/>
      <c r="E1879" s="175"/>
      <c r="F1879" s="127"/>
      <c r="G1879" s="122"/>
      <c r="H1879" s="128"/>
      <c r="I1879" s="128"/>
      <c r="J1879" s="123"/>
      <c r="K1879" s="123"/>
      <c r="L1879" s="123"/>
      <c r="M1879" s="123"/>
      <c r="N1879" s="27"/>
      <c r="O1879" s="122"/>
      <c r="P1879" s="123"/>
      <c r="Q1879" s="122"/>
      <c r="R1879" s="130"/>
      <c r="S1879" s="123"/>
      <c r="T1879" s="123"/>
      <c r="U1879" s="131"/>
      <c r="V1879" s="140"/>
      <c r="W1879" s="4"/>
      <c r="X1879" s="21"/>
      <c r="Y1879" s="20"/>
      <c r="Z1879" s="20"/>
      <c r="AD1879" s="5"/>
      <c r="AI1879" s="10"/>
      <c r="AJ1879" s="10"/>
      <c r="AK1879" s="10"/>
      <c r="AL1879" s="10"/>
      <c r="AM1879" s="10"/>
      <c r="AN1879" s="10"/>
      <c r="AO1879" s="10"/>
      <c r="AP1879" s="10"/>
      <c r="AQ1879" s="10"/>
      <c r="AR1879" s="10"/>
      <c r="AS1879" s="10"/>
      <c r="AT1879" s="10"/>
      <c r="AU1879" s="10"/>
    </row>
    <row r="1880" spans="1:47" x14ac:dyDescent="0.2">
      <c r="A1880" s="125"/>
      <c r="B1880" s="123"/>
      <c r="C1880" s="3"/>
      <c r="D1880" s="126"/>
      <c r="E1880" s="175"/>
      <c r="F1880" s="127"/>
      <c r="G1880" s="122"/>
      <c r="H1880" s="128"/>
      <c r="I1880" s="128"/>
      <c r="J1880" s="123"/>
      <c r="K1880" s="123"/>
      <c r="L1880" s="123"/>
      <c r="M1880" s="123"/>
      <c r="N1880" s="27"/>
      <c r="O1880" s="122"/>
      <c r="P1880" s="123"/>
      <c r="Q1880" s="122"/>
      <c r="R1880" s="130"/>
      <c r="S1880" s="123"/>
      <c r="T1880" s="123"/>
      <c r="U1880" s="131"/>
      <c r="V1880" s="140"/>
      <c r="W1880" s="4"/>
      <c r="X1880" s="21"/>
      <c r="Y1880" s="20"/>
      <c r="Z1880" s="20"/>
      <c r="AD1880" s="5"/>
      <c r="AI1880" s="10"/>
      <c r="AJ1880" s="10"/>
      <c r="AK1880" s="10"/>
      <c r="AL1880" s="10"/>
      <c r="AM1880" s="10"/>
      <c r="AN1880" s="10"/>
      <c r="AO1880" s="10"/>
      <c r="AP1880" s="10"/>
      <c r="AQ1880" s="10"/>
      <c r="AR1880" s="10"/>
      <c r="AS1880" s="10"/>
      <c r="AT1880" s="10"/>
      <c r="AU1880" s="10"/>
    </row>
    <row r="1881" spans="1:47" x14ac:dyDescent="0.2">
      <c r="A1881" s="125"/>
      <c r="B1881" s="123"/>
      <c r="C1881" s="3"/>
      <c r="D1881" s="126"/>
      <c r="E1881" s="175"/>
      <c r="F1881" s="127"/>
      <c r="G1881" s="122"/>
      <c r="H1881" s="128"/>
      <c r="I1881" s="128"/>
      <c r="J1881" s="123"/>
      <c r="K1881" s="123"/>
      <c r="L1881" s="123"/>
      <c r="M1881" s="123"/>
      <c r="N1881" s="27"/>
      <c r="O1881" s="122"/>
      <c r="P1881" s="123"/>
      <c r="Q1881" s="122"/>
      <c r="R1881" s="130"/>
      <c r="S1881" s="123"/>
      <c r="T1881" s="123"/>
      <c r="U1881" s="131"/>
      <c r="V1881" s="140"/>
      <c r="W1881" s="4"/>
      <c r="X1881" s="21"/>
      <c r="Y1881" s="20"/>
      <c r="Z1881" s="20"/>
      <c r="AD1881" s="5"/>
      <c r="AI1881" s="10"/>
      <c r="AJ1881" s="10"/>
      <c r="AK1881" s="10"/>
      <c r="AL1881" s="10"/>
      <c r="AM1881" s="10"/>
      <c r="AN1881" s="10"/>
      <c r="AO1881" s="10"/>
      <c r="AP1881" s="10"/>
      <c r="AQ1881" s="10"/>
      <c r="AR1881" s="10"/>
      <c r="AS1881" s="10"/>
      <c r="AT1881" s="10"/>
      <c r="AU1881" s="10"/>
    </row>
    <row r="1882" spans="1:47" x14ac:dyDescent="0.2">
      <c r="A1882" s="125"/>
      <c r="B1882" s="123"/>
      <c r="C1882" s="3"/>
      <c r="D1882" s="126"/>
      <c r="E1882" s="175"/>
      <c r="F1882" s="127"/>
      <c r="G1882" s="122"/>
      <c r="H1882" s="128"/>
      <c r="I1882" s="128"/>
      <c r="J1882" s="123"/>
      <c r="K1882" s="123"/>
      <c r="L1882" s="123"/>
      <c r="M1882" s="123"/>
      <c r="N1882" s="27"/>
      <c r="O1882" s="122"/>
      <c r="P1882" s="123"/>
      <c r="Q1882" s="122"/>
      <c r="R1882" s="130"/>
      <c r="S1882" s="123"/>
      <c r="T1882" s="123"/>
      <c r="U1882" s="131"/>
      <c r="V1882" s="140"/>
      <c r="W1882" s="4"/>
      <c r="X1882" s="21"/>
      <c r="Y1882" s="20"/>
      <c r="Z1882" s="20"/>
      <c r="AD1882" s="5"/>
      <c r="AI1882" s="10"/>
      <c r="AJ1882" s="10"/>
      <c r="AK1882" s="10"/>
      <c r="AL1882" s="10"/>
      <c r="AM1882" s="10"/>
      <c r="AN1882" s="10"/>
      <c r="AO1882" s="10"/>
      <c r="AP1882" s="10"/>
      <c r="AQ1882" s="10"/>
      <c r="AR1882" s="10"/>
      <c r="AS1882" s="10"/>
      <c r="AT1882" s="10"/>
      <c r="AU1882" s="10"/>
    </row>
    <row r="1883" spans="1:47" x14ac:dyDescent="0.2">
      <c r="A1883" s="125"/>
      <c r="B1883" s="123"/>
      <c r="C1883" s="3"/>
      <c r="D1883" s="126"/>
      <c r="E1883" s="175"/>
      <c r="F1883" s="127"/>
      <c r="G1883" s="122"/>
      <c r="H1883" s="128"/>
      <c r="I1883" s="128"/>
      <c r="J1883" s="123"/>
      <c r="K1883" s="123"/>
      <c r="L1883" s="123"/>
      <c r="M1883" s="123"/>
      <c r="N1883" s="27"/>
      <c r="O1883" s="122"/>
      <c r="P1883" s="123"/>
      <c r="Q1883" s="122"/>
      <c r="R1883" s="130"/>
      <c r="S1883" s="123"/>
      <c r="T1883" s="123"/>
      <c r="U1883" s="131"/>
      <c r="V1883" s="140"/>
      <c r="W1883" s="4"/>
      <c r="X1883" s="21"/>
      <c r="Y1883" s="20"/>
      <c r="Z1883" s="20"/>
      <c r="AD1883" s="5"/>
      <c r="AI1883" s="10"/>
      <c r="AJ1883" s="10"/>
      <c r="AK1883" s="10"/>
      <c r="AL1883" s="10"/>
      <c r="AM1883" s="10"/>
      <c r="AN1883" s="10"/>
      <c r="AO1883" s="10"/>
      <c r="AP1883" s="10"/>
      <c r="AQ1883" s="10"/>
      <c r="AR1883" s="10"/>
      <c r="AS1883" s="10"/>
      <c r="AT1883" s="10"/>
      <c r="AU1883" s="10"/>
    </row>
    <row r="1884" spans="1:47" x14ac:dyDescent="0.2">
      <c r="A1884" s="125"/>
      <c r="B1884" s="123"/>
      <c r="C1884" s="3"/>
      <c r="D1884" s="126"/>
      <c r="E1884" s="175"/>
      <c r="F1884" s="127"/>
      <c r="G1884" s="122"/>
      <c r="H1884" s="128"/>
      <c r="I1884" s="128"/>
      <c r="J1884" s="123"/>
      <c r="K1884" s="123"/>
      <c r="L1884" s="123"/>
      <c r="M1884" s="123"/>
      <c r="N1884" s="27"/>
      <c r="O1884" s="122"/>
      <c r="P1884" s="123"/>
      <c r="Q1884" s="122"/>
      <c r="R1884" s="130"/>
      <c r="S1884" s="123"/>
      <c r="T1884" s="123"/>
      <c r="U1884" s="131"/>
      <c r="V1884" s="140"/>
      <c r="W1884" s="4"/>
      <c r="X1884" s="21"/>
      <c r="Y1884" s="20"/>
      <c r="Z1884" s="20"/>
      <c r="AD1884" s="5"/>
      <c r="AI1884" s="10"/>
      <c r="AJ1884" s="10"/>
      <c r="AK1884" s="10"/>
      <c r="AL1884" s="10"/>
      <c r="AM1884" s="10"/>
      <c r="AN1884" s="10"/>
      <c r="AO1884" s="10"/>
      <c r="AP1884" s="10"/>
      <c r="AQ1884" s="10"/>
      <c r="AR1884" s="10"/>
      <c r="AS1884" s="10"/>
      <c r="AT1884" s="10"/>
      <c r="AU1884" s="10"/>
    </row>
    <row r="1885" spans="1:47" x14ac:dyDescent="0.2">
      <c r="A1885" s="125"/>
      <c r="B1885" s="123"/>
      <c r="C1885" s="3"/>
      <c r="D1885" s="126"/>
      <c r="E1885" s="175"/>
      <c r="F1885" s="127"/>
      <c r="G1885" s="122"/>
      <c r="H1885" s="128"/>
      <c r="I1885" s="128"/>
      <c r="J1885" s="123"/>
      <c r="K1885" s="123"/>
      <c r="L1885" s="123"/>
      <c r="M1885" s="123"/>
      <c r="N1885" s="27"/>
      <c r="O1885" s="122"/>
      <c r="P1885" s="123"/>
      <c r="Q1885" s="122"/>
      <c r="R1885" s="130"/>
      <c r="S1885" s="123"/>
      <c r="T1885" s="123"/>
      <c r="U1885" s="131"/>
      <c r="V1885" s="140"/>
      <c r="W1885" s="4"/>
      <c r="X1885" s="21"/>
      <c r="Y1885" s="20"/>
      <c r="Z1885" s="20"/>
      <c r="AD1885" s="5"/>
      <c r="AI1885" s="10"/>
      <c r="AJ1885" s="10"/>
      <c r="AK1885" s="10"/>
      <c r="AL1885" s="10"/>
      <c r="AM1885" s="10"/>
      <c r="AN1885" s="10"/>
      <c r="AO1885" s="10"/>
      <c r="AP1885" s="10"/>
      <c r="AQ1885" s="10"/>
      <c r="AR1885" s="10"/>
      <c r="AS1885" s="10"/>
      <c r="AT1885" s="10"/>
      <c r="AU1885" s="10"/>
    </row>
    <row r="1886" spans="1:47" x14ac:dyDescent="0.2">
      <c r="A1886" s="125"/>
      <c r="B1886" s="123"/>
      <c r="C1886" s="3"/>
      <c r="D1886" s="126"/>
      <c r="E1886" s="175"/>
      <c r="F1886" s="127"/>
      <c r="G1886" s="122"/>
      <c r="H1886" s="128"/>
      <c r="I1886" s="128"/>
      <c r="J1886" s="123"/>
      <c r="K1886" s="123"/>
      <c r="L1886" s="123"/>
      <c r="M1886" s="123"/>
      <c r="N1886" s="27"/>
      <c r="O1886" s="122"/>
      <c r="P1886" s="123"/>
      <c r="Q1886" s="122"/>
      <c r="R1886" s="130"/>
      <c r="S1886" s="123"/>
      <c r="T1886" s="123"/>
      <c r="U1886" s="131"/>
      <c r="V1886" s="140"/>
      <c r="W1886" s="4"/>
      <c r="X1886" s="21"/>
      <c r="Y1886" s="20"/>
      <c r="Z1886" s="20"/>
      <c r="AD1886" s="5"/>
      <c r="AI1886" s="10"/>
      <c r="AJ1886" s="10"/>
      <c r="AK1886" s="10"/>
      <c r="AL1886" s="10"/>
      <c r="AM1886" s="10"/>
      <c r="AN1886" s="10"/>
      <c r="AO1886" s="10"/>
      <c r="AP1886" s="10"/>
      <c r="AQ1886" s="10"/>
      <c r="AR1886" s="10"/>
      <c r="AS1886" s="10"/>
      <c r="AT1886" s="10"/>
      <c r="AU1886" s="10"/>
    </row>
    <row r="1887" spans="1:47" x14ac:dyDescent="0.2">
      <c r="A1887" s="125"/>
      <c r="B1887" s="123"/>
      <c r="C1887" s="3"/>
      <c r="D1887" s="126"/>
      <c r="E1887" s="175"/>
      <c r="F1887" s="127"/>
      <c r="G1887" s="122"/>
      <c r="H1887" s="128"/>
      <c r="I1887" s="128"/>
      <c r="J1887" s="123"/>
      <c r="K1887" s="123"/>
      <c r="L1887" s="123"/>
      <c r="M1887" s="123"/>
      <c r="N1887" s="27"/>
      <c r="O1887" s="122"/>
      <c r="P1887" s="123"/>
      <c r="Q1887" s="122"/>
      <c r="R1887" s="130"/>
      <c r="S1887" s="123"/>
      <c r="T1887" s="123"/>
      <c r="U1887" s="131"/>
      <c r="V1887" s="140"/>
      <c r="W1887" s="4"/>
      <c r="X1887" s="21"/>
      <c r="Y1887" s="20"/>
      <c r="Z1887" s="20"/>
      <c r="AD1887" s="5"/>
      <c r="AI1887" s="10"/>
      <c r="AJ1887" s="10"/>
      <c r="AK1887" s="10"/>
      <c r="AL1887" s="10"/>
      <c r="AM1887" s="10"/>
      <c r="AN1887" s="10"/>
      <c r="AO1887" s="10"/>
      <c r="AP1887" s="10"/>
      <c r="AQ1887" s="10"/>
      <c r="AR1887" s="10"/>
      <c r="AS1887" s="10"/>
      <c r="AT1887" s="10"/>
      <c r="AU1887" s="10"/>
    </row>
    <row r="1888" spans="1:47" x14ac:dyDescent="0.2">
      <c r="A1888" s="125"/>
      <c r="B1888" s="123"/>
      <c r="C1888" s="3"/>
      <c r="D1888" s="126"/>
      <c r="E1888" s="175"/>
      <c r="F1888" s="127"/>
      <c r="G1888" s="122"/>
      <c r="H1888" s="128"/>
      <c r="I1888" s="128"/>
      <c r="J1888" s="123"/>
      <c r="K1888" s="123"/>
      <c r="L1888" s="123"/>
      <c r="M1888" s="123"/>
      <c r="N1888" s="27"/>
      <c r="O1888" s="122"/>
      <c r="P1888" s="123"/>
      <c r="Q1888" s="122"/>
      <c r="R1888" s="130"/>
      <c r="S1888" s="123"/>
      <c r="T1888" s="123"/>
      <c r="U1888" s="131"/>
      <c r="V1888" s="140"/>
      <c r="W1888" s="4"/>
      <c r="X1888" s="21"/>
      <c r="Y1888" s="20"/>
      <c r="Z1888" s="20"/>
      <c r="AD1888" s="5"/>
      <c r="AI1888" s="10"/>
      <c r="AJ1888" s="10"/>
      <c r="AK1888" s="10"/>
      <c r="AL1888" s="10"/>
      <c r="AM1888" s="10"/>
      <c r="AN1888" s="10"/>
      <c r="AO1888" s="10"/>
      <c r="AP1888" s="10"/>
      <c r="AQ1888" s="10"/>
      <c r="AR1888" s="10"/>
      <c r="AS1888" s="10"/>
      <c r="AT1888" s="10"/>
      <c r="AU1888" s="10"/>
    </row>
    <row r="1889" spans="1:47" x14ac:dyDescent="0.2">
      <c r="A1889" s="125"/>
      <c r="B1889" s="123"/>
      <c r="C1889" s="3"/>
      <c r="D1889" s="126"/>
      <c r="E1889" s="175"/>
      <c r="F1889" s="127"/>
      <c r="G1889" s="122"/>
      <c r="H1889" s="128"/>
      <c r="I1889" s="128"/>
      <c r="J1889" s="123"/>
      <c r="K1889" s="123"/>
      <c r="L1889" s="123"/>
      <c r="M1889" s="123"/>
      <c r="N1889" s="27"/>
      <c r="O1889" s="122"/>
      <c r="P1889" s="123"/>
      <c r="Q1889" s="122"/>
      <c r="R1889" s="130"/>
      <c r="S1889" s="123"/>
      <c r="T1889" s="123"/>
      <c r="U1889" s="131"/>
      <c r="V1889" s="140"/>
      <c r="W1889" s="4"/>
      <c r="X1889" s="21"/>
      <c r="Y1889" s="20"/>
      <c r="Z1889" s="20"/>
      <c r="AD1889" s="5"/>
      <c r="AI1889" s="10"/>
      <c r="AJ1889" s="10"/>
      <c r="AK1889" s="10"/>
      <c r="AL1889" s="10"/>
      <c r="AM1889" s="10"/>
      <c r="AN1889" s="10"/>
      <c r="AO1889" s="10"/>
      <c r="AP1889" s="10"/>
      <c r="AQ1889" s="10"/>
      <c r="AR1889" s="10"/>
      <c r="AS1889" s="10"/>
      <c r="AT1889" s="10"/>
      <c r="AU1889" s="10"/>
    </row>
    <row r="1890" spans="1:47" x14ac:dyDescent="0.2">
      <c r="A1890" s="125"/>
      <c r="B1890" s="123"/>
      <c r="C1890" s="3"/>
      <c r="D1890" s="126"/>
      <c r="E1890" s="175"/>
      <c r="F1890" s="127"/>
      <c r="G1890" s="122"/>
      <c r="H1890" s="128"/>
      <c r="I1890" s="128"/>
      <c r="J1890" s="123"/>
      <c r="K1890" s="123"/>
      <c r="L1890" s="123"/>
      <c r="M1890" s="123"/>
      <c r="N1890" s="27"/>
      <c r="O1890" s="122"/>
      <c r="P1890" s="123"/>
      <c r="Q1890" s="122"/>
      <c r="R1890" s="130"/>
      <c r="S1890" s="123"/>
      <c r="T1890" s="123"/>
      <c r="U1890" s="131"/>
      <c r="V1890" s="140"/>
      <c r="W1890" s="4"/>
      <c r="X1890" s="21"/>
      <c r="Y1890" s="20"/>
      <c r="Z1890" s="20"/>
      <c r="AD1890" s="5"/>
      <c r="AI1890" s="10"/>
      <c r="AJ1890" s="10"/>
      <c r="AK1890" s="10"/>
      <c r="AL1890" s="10"/>
      <c r="AM1890" s="10"/>
      <c r="AN1890" s="10"/>
      <c r="AO1890" s="10"/>
      <c r="AP1890" s="10"/>
      <c r="AQ1890" s="10"/>
      <c r="AR1890" s="10"/>
      <c r="AS1890" s="10"/>
      <c r="AT1890" s="10"/>
      <c r="AU1890" s="10"/>
    </row>
    <row r="1891" spans="1:47" x14ac:dyDescent="0.2">
      <c r="A1891" s="125"/>
      <c r="B1891" s="123"/>
      <c r="C1891" s="3"/>
      <c r="D1891" s="126"/>
      <c r="E1891" s="175"/>
      <c r="F1891" s="127"/>
      <c r="G1891" s="122"/>
      <c r="H1891" s="128"/>
      <c r="I1891" s="128"/>
      <c r="J1891" s="123"/>
      <c r="K1891" s="123"/>
      <c r="L1891" s="123"/>
      <c r="M1891" s="123"/>
      <c r="N1891" s="27"/>
      <c r="O1891" s="122"/>
      <c r="P1891" s="123"/>
      <c r="Q1891" s="122"/>
      <c r="R1891" s="130"/>
      <c r="S1891" s="123"/>
      <c r="T1891" s="123"/>
      <c r="U1891" s="131"/>
      <c r="V1891" s="140"/>
      <c r="W1891" s="4"/>
      <c r="X1891" s="21"/>
      <c r="Y1891" s="20"/>
      <c r="Z1891" s="20"/>
      <c r="AD1891" s="5"/>
      <c r="AI1891" s="10"/>
      <c r="AJ1891" s="10"/>
      <c r="AK1891" s="10"/>
      <c r="AL1891" s="10"/>
      <c r="AM1891" s="10"/>
      <c r="AN1891" s="10"/>
      <c r="AO1891" s="10"/>
      <c r="AP1891" s="10"/>
      <c r="AQ1891" s="10"/>
      <c r="AR1891" s="10"/>
      <c r="AS1891" s="10"/>
      <c r="AT1891" s="10"/>
      <c r="AU1891" s="10"/>
    </row>
    <row r="1892" spans="1:47" x14ac:dyDescent="0.2">
      <c r="A1892" s="125"/>
      <c r="B1892" s="123"/>
      <c r="C1892" s="3"/>
      <c r="D1892" s="126"/>
      <c r="E1892" s="175"/>
      <c r="F1892" s="127"/>
      <c r="G1892" s="122"/>
      <c r="H1892" s="128"/>
      <c r="I1892" s="128"/>
      <c r="J1892" s="123"/>
      <c r="K1892" s="123"/>
      <c r="L1892" s="123"/>
      <c r="M1892" s="123"/>
      <c r="N1892" s="27"/>
      <c r="O1892" s="122"/>
      <c r="P1892" s="123"/>
      <c r="Q1892" s="122"/>
      <c r="R1892" s="130"/>
      <c r="S1892" s="123"/>
      <c r="T1892" s="123"/>
      <c r="U1892" s="131"/>
      <c r="V1892" s="140"/>
      <c r="W1892" s="4"/>
      <c r="X1892" s="21"/>
      <c r="Y1892" s="20"/>
      <c r="Z1892" s="20"/>
      <c r="AD1892" s="5"/>
      <c r="AI1892" s="10"/>
      <c r="AJ1892" s="10"/>
      <c r="AK1892" s="10"/>
      <c r="AL1892" s="10"/>
      <c r="AM1892" s="10"/>
      <c r="AN1892" s="10"/>
      <c r="AO1892" s="10"/>
      <c r="AP1892" s="10"/>
      <c r="AQ1892" s="10"/>
      <c r="AR1892" s="10"/>
      <c r="AS1892" s="10"/>
      <c r="AT1892" s="10"/>
      <c r="AU1892" s="10"/>
    </row>
    <row r="1893" spans="1:47" x14ac:dyDescent="0.2">
      <c r="A1893" s="125"/>
      <c r="B1893" s="123"/>
      <c r="C1893" s="3"/>
      <c r="D1893" s="126"/>
      <c r="E1893" s="175"/>
      <c r="F1893" s="127"/>
      <c r="G1893" s="122"/>
      <c r="H1893" s="128"/>
      <c r="I1893" s="128"/>
      <c r="J1893" s="123"/>
      <c r="K1893" s="123"/>
      <c r="L1893" s="123"/>
      <c r="M1893" s="123"/>
      <c r="N1893" s="27"/>
      <c r="O1893" s="122"/>
      <c r="P1893" s="123"/>
      <c r="Q1893" s="122"/>
      <c r="R1893" s="130"/>
      <c r="S1893" s="123"/>
      <c r="T1893" s="123"/>
      <c r="U1893" s="131"/>
      <c r="V1893" s="140"/>
      <c r="W1893" s="4"/>
      <c r="X1893" s="21"/>
      <c r="Y1893" s="20"/>
      <c r="Z1893" s="20"/>
      <c r="AD1893" s="5"/>
      <c r="AI1893" s="10"/>
      <c r="AJ1893" s="10"/>
      <c r="AK1893" s="10"/>
      <c r="AL1893" s="10"/>
      <c r="AM1893" s="10"/>
      <c r="AN1893" s="10"/>
      <c r="AO1893" s="10"/>
      <c r="AP1893" s="10"/>
      <c r="AQ1893" s="10"/>
      <c r="AR1893" s="10"/>
      <c r="AS1893" s="10"/>
      <c r="AT1893" s="10"/>
      <c r="AU1893" s="10"/>
    </row>
    <row r="1894" spans="1:47" x14ac:dyDescent="0.2">
      <c r="A1894" s="125"/>
      <c r="B1894" s="123"/>
      <c r="C1894" s="123"/>
      <c r="D1894" s="126"/>
      <c r="E1894" s="11"/>
      <c r="F1894" s="127"/>
      <c r="G1894" s="122"/>
      <c r="H1894" s="128"/>
      <c r="I1894" s="128"/>
      <c r="J1894" s="3"/>
      <c r="K1894" s="123"/>
      <c r="L1894" s="123"/>
      <c r="M1894" s="123"/>
      <c r="N1894" s="129"/>
      <c r="O1894" s="122"/>
      <c r="P1894" s="123"/>
      <c r="Q1894" s="122"/>
      <c r="R1894" s="130"/>
      <c r="S1894" s="123"/>
      <c r="T1894" s="3"/>
      <c r="U1894" s="131"/>
      <c r="V1894" s="10"/>
      <c r="W1894" s="4"/>
      <c r="X1894" s="21"/>
      <c r="Y1894" s="20"/>
      <c r="Z1894" s="20"/>
      <c r="AD1894" s="5"/>
      <c r="AI1894" s="10"/>
      <c r="AJ1894" s="10"/>
      <c r="AK1894" s="10"/>
      <c r="AL1894" s="10"/>
      <c r="AM1894" s="10"/>
      <c r="AN1894" s="10"/>
      <c r="AO1894" s="10"/>
      <c r="AP1894" s="10"/>
      <c r="AQ1894" s="10"/>
      <c r="AR1894" s="10"/>
      <c r="AS1894" s="10"/>
      <c r="AT1894" s="10"/>
      <c r="AU1894" s="10"/>
    </row>
    <row r="1895" spans="1:47" x14ac:dyDescent="0.2">
      <c r="A1895" s="125"/>
      <c r="B1895" s="123"/>
      <c r="C1895" s="123"/>
      <c r="D1895" s="126"/>
      <c r="E1895" s="11"/>
      <c r="F1895" s="127"/>
      <c r="G1895" s="122"/>
      <c r="H1895" s="128"/>
      <c r="I1895" s="128"/>
      <c r="J1895" s="3"/>
      <c r="K1895" s="123"/>
      <c r="L1895" s="123"/>
      <c r="M1895" s="123"/>
      <c r="N1895" s="129"/>
      <c r="O1895" s="122"/>
      <c r="P1895" s="123"/>
      <c r="Q1895" s="122"/>
      <c r="R1895" s="130"/>
      <c r="S1895" s="123"/>
      <c r="T1895" s="3"/>
      <c r="U1895" s="131"/>
      <c r="V1895" s="10"/>
      <c r="W1895" s="4"/>
      <c r="X1895" s="21"/>
      <c r="Y1895" s="20"/>
      <c r="Z1895" s="20"/>
      <c r="AD1895" s="5"/>
      <c r="AI1895" s="10"/>
      <c r="AJ1895" s="10"/>
      <c r="AK1895" s="10"/>
      <c r="AL1895" s="10"/>
      <c r="AM1895" s="10"/>
      <c r="AN1895" s="10"/>
      <c r="AO1895" s="10"/>
      <c r="AP1895" s="10"/>
      <c r="AQ1895" s="10"/>
      <c r="AR1895" s="10"/>
      <c r="AS1895" s="10"/>
      <c r="AT1895" s="10"/>
      <c r="AU1895" s="10"/>
    </row>
    <row r="1896" spans="1:47" x14ac:dyDescent="0.2">
      <c r="A1896" s="125"/>
      <c r="B1896" s="123"/>
      <c r="C1896" s="123"/>
      <c r="D1896" s="126"/>
      <c r="E1896" s="11"/>
      <c r="F1896" s="127"/>
      <c r="G1896" s="122"/>
      <c r="H1896" s="128"/>
      <c r="I1896" s="128"/>
      <c r="J1896" s="3"/>
      <c r="K1896" s="123"/>
      <c r="L1896" s="123"/>
      <c r="M1896" s="123"/>
      <c r="N1896" s="129"/>
      <c r="O1896" s="122"/>
      <c r="P1896" s="123"/>
      <c r="Q1896" s="122"/>
      <c r="R1896" s="130"/>
      <c r="S1896" s="123"/>
      <c r="T1896" s="3"/>
      <c r="U1896" s="131"/>
      <c r="V1896" s="10"/>
      <c r="W1896" s="4"/>
      <c r="X1896" s="21"/>
      <c r="Y1896" s="20"/>
      <c r="Z1896" s="20"/>
      <c r="AD1896" s="5"/>
      <c r="AI1896" s="10"/>
      <c r="AJ1896" s="10"/>
      <c r="AK1896" s="10"/>
      <c r="AL1896" s="10"/>
      <c r="AM1896" s="10"/>
      <c r="AN1896" s="10"/>
      <c r="AO1896" s="10"/>
      <c r="AP1896" s="10"/>
      <c r="AQ1896" s="10"/>
      <c r="AR1896" s="10"/>
      <c r="AS1896" s="10"/>
      <c r="AT1896" s="10"/>
      <c r="AU1896" s="10"/>
    </row>
    <row r="1897" spans="1:47" x14ac:dyDescent="0.2">
      <c r="A1897" s="125"/>
      <c r="B1897" s="123"/>
      <c r="C1897" s="123"/>
      <c r="D1897" s="126"/>
      <c r="E1897" s="11"/>
      <c r="F1897" s="127"/>
      <c r="G1897" s="122"/>
      <c r="H1897" s="128"/>
      <c r="I1897" s="128"/>
      <c r="J1897" s="3"/>
      <c r="K1897" s="123"/>
      <c r="L1897" s="123"/>
      <c r="M1897" s="123"/>
      <c r="N1897" s="129"/>
      <c r="O1897" s="122"/>
      <c r="P1897" s="123"/>
      <c r="Q1897" s="122"/>
      <c r="R1897" s="130"/>
      <c r="S1897" s="123"/>
      <c r="T1897" s="3"/>
      <c r="U1897" s="131"/>
      <c r="V1897" s="10"/>
      <c r="W1897" s="28"/>
      <c r="X1897" s="21"/>
      <c r="Y1897" s="20"/>
      <c r="Z1897" s="20"/>
      <c r="AD1897" s="5"/>
      <c r="AI1897" s="10"/>
      <c r="AJ1897" s="10"/>
      <c r="AK1897" s="10"/>
      <c r="AL1897" s="10"/>
      <c r="AM1897" s="10"/>
      <c r="AN1897" s="10"/>
      <c r="AO1897" s="10"/>
      <c r="AP1897" s="10"/>
      <c r="AQ1897" s="10"/>
      <c r="AR1897" s="10"/>
      <c r="AS1897" s="10"/>
      <c r="AT1897" s="10"/>
      <c r="AU1897" s="10"/>
    </row>
    <row r="1898" spans="1:47" x14ac:dyDescent="0.2">
      <c r="A1898" s="125"/>
      <c r="B1898" s="123"/>
      <c r="C1898" s="123"/>
      <c r="D1898" s="126"/>
      <c r="E1898" s="11"/>
      <c r="F1898" s="127"/>
      <c r="G1898" s="122"/>
      <c r="H1898" s="128"/>
      <c r="I1898" s="128"/>
      <c r="J1898" s="3"/>
      <c r="K1898" s="123"/>
      <c r="L1898" s="123"/>
      <c r="M1898" s="123"/>
      <c r="N1898" s="129"/>
      <c r="O1898" s="122"/>
      <c r="P1898" s="123"/>
      <c r="Q1898" s="122"/>
      <c r="R1898" s="130"/>
      <c r="S1898" s="123"/>
      <c r="T1898" s="3"/>
      <c r="U1898" s="131"/>
      <c r="V1898" s="10"/>
      <c r="W1898" s="4"/>
      <c r="X1898" s="21"/>
      <c r="Y1898" s="20"/>
      <c r="Z1898" s="20"/>
      <c r="AD1898" s="5"/>
      <c r="AI1898" s="10"/>
      <c r="AJ1898" s="10"/>
      <c r="AK1898" s="10"/>
      <c r="AL1898" s="10"/>
      <c r="AM1898" s="10"/>
      <c r="AN1898" s="10"/>
      <c r="AO1898" s="10"/>
      <c r="AP1898" s="10"/>
      <c r="AQ1898" s="10"/>
      <c r="AR1898" s="10"/>
      <c r="AS1898" s="10"/>
      <c r="AT1898" s="10"/>
      <c r="AU1898" s="10"/>
    </row>
    <row r="1899" spans="1:47" x14ac:dyDescent="0.2">
      <c r="A1899" s="125"/>
      <c r="B1899" s="123"/>
      <c r="C1899" s="123"/>
      <c r="D1899" s="126"/>
      <c r="E1899" s="11"/>
      <c r="F1899" s="127"/>
      <c r="G1899" s="122"/>
      <c r="H1899" s="128"/>
      <c r="I1899" s="128"/>
      <c r="J1899" s="3"/>
      <c r="K1899" s="123"/>
      <c r="L1899" s="123"/>
      <c r="M1899" s="123"/>
      <c r="N1899" s="129"/>
      <c r="O1899" s="122"/>
      <c r="P1899" s="123"/>
      <c r="Q1899" s="122"/>
      <c r="R1899" s="130"/>
      <c r="S1899" s="123"/>
      <c r="T1899" s="3"/>
      <c r="U1899" s="131"/>
      <c r="V1899" s="10"/>
      <c r="W1899" s="4"/>
      <c r="X1899" s="21"/>
      <c r="Y1899" s="20"/>
      <c r="Z1899" s="20"/>
      <c r="AD1899" s="5"/>
      <c r="AI1899" s="10"/>
      <c r="AJ1899" s="10"/>
      <c r="AK1899" s="10"/>
      <c r="AL1899" s="10"/>
      <c r="AM1899" s="10"/>
      <c r="AN1899" s="10"/>
      <c r="AO1899" s="10"/>
      <c r="AP1899" s="10"/>
      <c r="AQ1899" s="10"/>
      <c r="AR1899" s="10"/>
      <c r="AS1899" s="10"/>
      <c r="AT1899" s="10"/>
      <c r="AU1899" s="10"/>
    </row>
    <row r="1900" spans="1:47" x14ac:dyDescent="0.2">
      <c r="A1900" s="125"/>
      <c r="B1900" s="123"/>
      <c r="C1900" s="123"/>
      <c r="D1900" s="126"/>
      <c r="E1900" s="11"/>
      <c r="F1900" s="127"/>
      <c r="G1900" s="122"/>
      <c r="H1900" s="128"/>
      <c r="I1900" s="128"/>
      <c r="J1900" s="3"/>
      <c r="K1900" s="123"/>
      <c r="L1900" s="123"/>
      <c r="M1900" s="123"/>
      <c r="N1900" s="129"/>
      <c r="O1900" s="122"/>
      <c r="P1900" s="123"/>
      <c r="Q1900" s="122"/>
      <c r="R1900" s="130"/>
      <c r="S1900" s="123"/>
      <c r="T1900" s="3"/>
      <c r="U1900" s="131"/>
      <c r="V1900" s="10"/>
      <c r="W1900" s="4"/>
      <c r="X1900" s="21"/>
      <c r="Y1900" s="20"/>
      <c r="Z1900" s="20"/>
      <c r="AD1900" s="5"/>
      <c r="AI1900" s="10"/>
      <c r="AJ1900" s="10"/>
      <c r="AK1900" s="10"/>
      <c r="AL1900" s="10"/>
      <c r="AM1900" s="10"/>
      <c r="AN1900" s="10"/>
      <c r="AO1900" s="10"/>
      <c r="AP1900" s="10"/>
      <c r="AQ1900" s="10"/>
      <c r="AR1900" s="10"/>
      <c r="AS1900" s="10"/>
      <c r="AT1900" s="10"/>
      <c r="AU1900" s="10"/>
    </row>
    <row r="1901" spans="1:47" x14ac:dyDescent="0.2">
      <c r="A1901" s="125"/>
      <c r="B1901" s="123"/>
      <c r="C1901" s="123"/>
      <c r="D1901" s="126"/>
      <c r="E1901" s="11"/>
      <c r="F1901" s="127"/>
      <c r="G1901" s="122"/>
      <c r="H1901" s="128"/>
      <c r="I1901" s="128"/>
      <c r="J1901" s="3"/>
      <c r="K1901" s="123"/>
      <c r="L1901" s="123"/>
      <c r="M1901" s="123"/>
      <c r="N1901" s="129"/>
      <c r="O1901" s="122"/>
      <c r="P1901" s="123"/>
      <c r="Q1901" s="122"/>
      <c r="R1901" s="130"/>
      <c r="S1901" s="123"/>
      <c r="T1901" s="3"/>
      <c r="U1901" s="131"/>
      <c r="V1901" s="10"/>
      <c r="W1901" s="4"/>
      <c r="X1901" s="21"/>
      <c r="Y1901" s="20"/>
      <c r="Z1901" s="20"/>
      <c r="AD1901" s="5"/>
      <c r="AI1901" s="10"/>
      <c r="AJ1901" s="10"/>
      <c r="AK1901" s="10"/>
      <c r="AL1901" s="10"/>
      <c r="AM1901" s="10"/>
      <c r="AN1901" s="10"/>
      <c r="AO1901" s="10"/>
      <c r="AP1901" s="10"/>
      <c r="AQ1901" s="10"/>
      <c r="AR1901" s="10"/>
      <c r="AS1901" s="10"/>
      <c r="AT1901" s="10"/>
      <c r="AU1901" s="10"/>
    </row>
    <row r="1902" spans="1:47" x14ac:dyDescent="0.2">
      <c r="A1902" s="125"/>
      <c r="B1902" s="123"/>
      <c r="C1902" s="123"/>
      <c r="D1902" s="126"/>
      <c r="E1902" s="11"/>
      <c r="F1902" s="127"/>
      <c r="G1902" s="122"/>
      <c r="H1902" s="128"/>
      <c r="I1902" s="128"/>
      <c r="J1902" s="3"/>
      <c r="K1902" s="123"/>
      <c r="L1902" s="123"/>
      <c r="M1902" s="123"/>
      <c r="N1902" s="129"/>
      <c r="O1902" s="122"/>
      <c r="P1902" s="123"/>
      <c r="Q1902" s="122"/>
      <c r="R1902" s="130"/>
      <c r="S1902" s="123"/>
      <c r="T1902" s="3"/>
      <c r="U1902" s="131"/>
      <c r="V1902" s="10"/>
      <c r="W1902" s="4"/>
      <c r="X1902" s="21"/>
      <c r="Y1902" s="20"/>
      <c r="Z1902" s="20"/>
      <c r="AD1902" s="5"/>
      <c r="AI1902" s="10"/>
      <c r="AJ1902" s="10"/>
      <c r="AK1902" s="10"/>
      <c r="AL1902" s="10"/>
      <c r="AM1902" s="10"/>
      <c r="AN1902" s="10"/>
      <c r="AO1902" s="10"/>
      <c r="AP1902" s="10"/>
      <c r="AQ1902" s="10"/>
      <c r="AR1902" s="10"/>
      <c r="AS1902" s="10"/>
      <c r="AT1902" s="10"/>
      <c r="AU1902" s="10"/>
    </row>
    <row r="1903" spans="1:47" x14ac:dyDescent="0.2">
      <c r="A1903" s="125"/>
      <c r="B1903" s="123"/>
      <c r="C1903" s="123"/>
      <c r="D1903" s="126"/>
      <c r="E1903" s="11"/>
      <c r="F1903" s="127"/>
      <c r="G1903" s="122"/>
      <c r="H1903" s="128"/>
      <c r="I1903" s="128"/>
      <c r="J1903" s="3"/>
      <c r="K1903" s="123"/>
      <c r="L1903" s="123"/>
      <c r="M1903" s="123"/>
      <c r="N1903" s="129"/>
      <c r="O1903" s="122"/>
      <c r="P1903" s="123"/>
      <c r="Q1903" s="122"/>
      <c r="R1903" s="130"/>
      <c r="S1903" s="123"/>
      <c r="T1903" s="3"/>
      <c r="U1903" s="131"/>
      <c r="V1903" s="10"/>
      <c r="W1903" s="4"/>
      <c r="X1903" s="21"/>
      <c r="Y1903" s="20"/>
      <c r="Z1903" s="20"/>
      <c r="AD1903" s="5"/>
      <c r="AI1903" s="10"/>
      <c r="AJ1903" s="10"/>
      <c r="AK1903" s="10"/>
      <c r="AL1903" s="10"/>
      <c r="AM1903" s="10"/>
      <c r="AN1903" s="10"/>
      <c r="AO1903" s="10"/>
      <c r="AP1903" s="10"/>
      <c r="AQ1903" s="10"/>
      <c r="AR1903" s="10"/>
      <c r="AS1903" s="10"/>
      <c r="AT1903" s="10"/>
      <c r="AU1903" s="10"/>
    </row>
    <row r="1904" spans="1:47" x14ac:dyDescent="0.2">
      <c r="A1904" s="125"/>
      <c r="B1904" s="123"/>
      <c r="C1904" s="123"/>
      <c r="D1904" s="126"/>
      <c r="E1904" s="11"/>
      <c r="F1904" s="127"/>
      <c r="G1904" s="122"/>
      <c r="H1904" s="128"/>
      <c r="I1904" s="128"/>
      <c r="J1904" s="3"/>
      <c r="K1904" s="123"/>
      <c r="L1904" s="123"/>
      <c r="M1904" s="123"/>
      <c r="N1904" s="129"/>
      <c r="O1904" s="122"/>
      <c r="P1904" s="123"/>
      <c r="Q1904" s="122"/>
      <c r="R1904" s="130"/>
      <c r="S1904" s="123"/>
      <c r="T1904" s="3"/>
      <c r="U1904" s="131"/>
      <c r="V1904" s="10"/>
      <c r="W1904" s="4"/>
      <c r="X1904" s="21"/>
      <c r="Y1904" s="20"/>
      <c r="Z1904" s="20"/>
      <c r="AD1904" s="5"/>
      <c r="AI1904" s="10"/>
      <c r="AJ1904" s="10"/>
      <c r="AK1904" s="10"/>
      <c r="AL1904" s="10"/>
      <c r="AM1904" s="10"/>
      <c r="AN1904" s="10"/>
      <c r="AO1904" s="10"/>
      <c r="AP1904" s="10"/>
      <c r="AQ1904" s="10"/>
      <c r="AR1904" s="10"/>
      <c r="AS1904" s="10"/>
      <c r="AT1904" s="10"/>
      <c r="AU1904" s="10"/>
    </row>
    <row r="1905" spans="1:47" x14ac:dyDescent="0.2">
      <c r="A1905" s="125"/>
      <c r="B1905" s="123"/>
      <c r="C1905" s="123"/>
      <c r="D1905" s="126"/>
      <c r="E1905" s="11"/>
      <c r="F1905" s="127"/>
      <c r="G1905" s="122"/>
      <c r="H1905" s="128"/>
      <c r="I1905" s="128"/>
      <c r="J1905" s="3"/>
      <c r="K1905" s="123"/>
      <c r="L1905" s="123"/>
      <c r="M1905" s="123"/>
      <c r="N1905" s="129"/>
      <c r="O1905" s="122"/>
      <c r="P1905" s="123"/>
      <c r="Q1905" s="122"/>
      <c r="R1905" s="130"/>
      <c r="S1905" s="123"/>
      <c r="T1905" s="3"/>
      <c r="U1905" s="131"/>
      <c r="V1905" s="10"/>
      <c r="W1905" s="4"/>
      <c r="X1905" s="21"/>
      <c r="Y1905" s="20"/>
      <c r="Z1905" s="20"/>
      <c r="AD1905" s="5"/>
      <c r="AI1905" s="10"/>
      <c r="AJ1905" s="10"/>
      <c r="AK1905" s="10"/>
      <c r="AL1905" s="10"/>
      <c r="AM1905" s="10"/>
      <c r="AN1905" s="10"/>
      <c r="AO1905" s="10"/>
      <c r="AP1905" s="10"/>
      <c r="AQ1905" s="10"/>
      <c r="AR1905" s="10"/>
      <c r="AS1905" s="10"/>
      <c r="AT1905" s="10"/>
      <c r="AU1905" s="10"/>
    </row>
    <row r="1906" spans="1:47" x14ac:dyDescent="0.2">
      <c r="A1906" s="125"/>
      <c r="B1906" s="123"/>
      <c r="C1906" s="123"/>
      <c r="D1906" s="126"/>
      <c r="E1906" s="11"/>
      <c r="F1906" s="127"/>
      <c r="G1906" s="122"/>
      <c r="H1906" s="128"/>
      <c r="I1906" s="128"/>
      <c r="J1906" s="3"/>
      <c r="K1906" s="123"/>
      <c r="L1906" s="123"/>
      <c r="M1906" s="123"/>
      <c r="N1906" s="129"/>
      <c r="O1906" s="122"/>
      <c r="P1906" s="123"/>
      <c r="Q1906" s="122"/>
      <c r="R1906" s="130"/>
      <c r="S1906" s="123"/>
      <c r="T1906" s="3"/>
      <c r="U1906" s="131"/>
      <c r="V1906" s="10"/>
      <c r="W1906" s="4"/>
      <c r="X1906" s="21"/>
      <c r="Y1906" s="20"/>
      <c r="Z1906" s="20"/>
      <c r="AD1906" s="5"/>
      <c r="AI1906" s="10"/>
      <c r="AJ1906" s="10"/>
      <c r="AK1906" s="10"/>
      <c r="AL1906" s="10"/>
      <c r="AM1906" s="10"/>
      <c r="AN1906" s="10"/>
      <c r="AO1906" s="10"/>
      <c r="AP1906" s="10"/>
      <c r="AQ1906" s="10"/>
      <c r="AR1906" s="10"/>
      <c r="AS1906" s="10"/>
      <c r="AT1906" s="10"/>
      <c r="AU1906" s="10"/>
    </row>
    <row r="1907" spans="1:47" x14ac:dyDescent="0.2">
      <c r="A1907" s="125"/>
      <c r="B1907" s="123"/>
      <c r="C1907" s="123"/>
      <c r="D1907" s="126"/>
      <c r="E1907" s="11"/>
      <c r="F1907" s="127"/>
      <c r="G1907" s="122"/>
      <c r="H1907" s="128"/>
      <c r="I1907" s="128"/>
      <c r="J1907" s="3"/>
      <c r="K1907" s="123"/>
      <c r="L1907" s="123"/>
      <c r="M1907" s="123"/>
      <c r="N1907" s="129"/>
      <c r="O1907" s="122"/>
      <c r="P1907" s="123"/>
      <c r="Q1907" s="122"/>
      <c r="R1907" s="130"/>
      <c r="S1907" s="123"/>
      <c r="T1907" s="3"/>
      <c r="U1907" s="131"/>
      <c r="V1907" s="10"/>
      <c r="W1907" s="4"/>
      <c r="X1907" s="21"/>
      <c r="Y1907" s="20"/>
      <c r="Z1907" s="20"/>
      <c r="AD1907" s="5"/>
      <c r="AI1907" s="10"/>
      <c r="AJ1907" s="10"/>
      <c r="AK1907" s="10"/>
      <c r="AL1907" s="10"/>
      <c r="AM1907" s="10"/>
      <c r="AN1907" s="10"/>
      <c r="AO1907" s="10"/>
      <c r="AP1907" s="10"/>
      <c r="AQ1907" s="10"/>
      <c r="AR1907" s="10"/>
      <c r="AS1907" s="10"/>
      <c r="AT1907" s="10"/>
      <c r="AU1907" s="10"/>
    </row>
    <row r="1908" spans="1:47" x14ac:dyDescent="0.2">
      <c r="A1908" s="125"/>
      <c r="B1908" s="123"/>
      <c r="C1908" s="123"/>
      <c r="D1908" s="126"/>
      <c r="E1908" s="11"/>
      <c r="F1908" s="127"/>
      <c r="G1908" s="122"/>
      <c r="H1908" s="128"/>
      <c r="I1908" s="128"/>
      <c r="J1908" s="3"/>
      <c r="K1908" s="123"/>
      <c r="L1908" s="123"/>
      <c r="M1908" s="123"/>
      <c r="N1908" s="129"/>
      <c r="O1908" s="122"/>
      <c r="P1908" s="123"/>
      <c r="Q1908" s="122"/>
      <c r="R1908" s="130"/>
      <c r="S1908" s="123"/>
      <c r="T1908" s="3"/>
      <c r="U1908" s="131"/>
      <c r="V1908" s="10"/>
      <c r="W1908" s="4"/>
      <c r="X1908" s="21"/>
      <c r="Y1908" s="20"/>
      <c r="Z1908" s="20"/>
      <c r="AD1908" s="5"/>
      <c r="AI1908" s="10"/>
      <c r="AJ1908" s="10"/>
      <c r="AK1908" s="10"/>
      <c r="AL1908" s="10"/>
      <c r="AM1908" s="10"/>
      <c r="AN1908" s="10"/>
      <c r="AO1908" s="10"/>
      <c r="AP1908" s="10"/>
      <c r="AQ1908" s="10"/>
      <c r="AR1908" s="10"/>
      <c r="AS1908" s="10"/>
      <c r="AT1908" s="10"/>
      <c r="AU1908" s="10"/>
    </row>
    <row r="1909" spans="1:47" x14ac:dyDescent="0.2">
      <c r="A1909" s="125"/>
      <c r="B1909" s="123"/>
      <c r="C1909" s="123"/>
      <c r="D1909" s="126"/>
      <c r="E1909" s="11"/>
      <c r="F1909" s="127"/>
      <c r="G1909" s="122"/>
      <c r="H1909" s="128"/>
      <c r="I1909" s="128"/>
      <c r="J1909" s="3"/>
      <c r="K1909" s="123"/>
      <c r="L1909" s="123"/>
      <c r="M1909" s="123"/>
      <c r="N1909" s="129"/>
      <c r="O1909" s="122"/>
      <c r="P1909" s="123"/>
      <c r="Q1909" s="122"/>
      <c r="R1909" s="130"/>
      <c r="S1909" s="123"/>
      <c r="T1909" s="3"/>
      <c r="U1909" s="131"/>
      <c r="V1909" s="10"/>
      <c r="W1909" s="4"/>
      <c r="X1909" s="21"/>
      <c r="Y1909" s="20"/>
      <c r="Z1909" s="20"/>
      <c r="AD1909" s="5"/>
      <c r="AI1909" s="10"/>
      <c r="AJ1909" s="10"/>
      <c r="AK1909" s="10"/>
      <c r="AL1909" s="10"/>
      <c r="AM1909" s="10"/>
      <c r="AN1909" s="10"/>
      <c r="AO1909" s="10"/>
      <c r="AP1909" s="10"/>
      <c r="AQ1909" s="10"/>
      <c r="AR1909" s="10"/>
      <c r="AS1909" s="10"/>
      <c r="AT1909" s="10"/>
      <c r="AU1909" s="10"/>
    </row>
    <row r="1910" spans="1:47" x14ac:dyDescent="0.2">
      <c r="A1910" s="125"/>
      <c r="B1910" s="123"/>
      <c r="C1910" s="123"/>
      <c r="D1910" s="126"/>
      <c r="E1910" s="11"/>
      <c r="F1910" s="127"/>
      <c r="G1910" s="122"/>
      <c r="H1910" s="128"/>
      <c r="I1910" s="128"/>
      <c r="J1910" s="3"/>
      <c r="K1910" s="123"/>
      <c r="L1910" s="123"/>
      <c r="M1910" s="123"/>
      <c r="N1910" s="129"/>
      <c r="O1910" s="122"/>
      <c r="P1910" s="123"/>
      <c r="Q1910" s="122"/>
      <c r="R1910" s="130"/>
      <c r="S1910" s="123"/>
      <c r="T1910" s="3"/>
      <c r="U1910" s="131"/>
      <c r="V1910" s="10"/>
      <c r="W1910" s="4"/>
      <c r="X1910" s="21"/>
      <c r="Y1910" s="20"/>
      <c r="Z1910" s="20"/>
      <c r="AD1910" s="5"/>
      <c r="AI1910" s="10"/>
      <c r="AJ1910" s="10"/>
      <c r="AK1910" s="10"/>
      <c r="AL1910" s="10"/>
      <c r="AM1910" s="10"/>
      <c r="AN1910" s="10"/>
      <c r="AO1910" s="10"/>
      <c r="AP1910" s="10"/>
      <c r="AQ1910" s="10"/>
      <c r="AR1910" s="10"/>
      <c r="AS1910" s="10"/>
      <c r="AT1910" s="10"/>
      <c r="AU1910" s="10"/>
    </row>
    <row r="1911" spans="1:47" x14ac:dyDescent="0.2">
      <c r="A1911" s="125"/>
      <c r="B1911" s="123"/>
      <c r="C1911" s="123"/>
      <c r="D1911" s="126"/>
      <c r="E1911" s="11"/>
      <c r="F1911" s="127"/>
      <c r="G1911" s="122"/>
      <c r="H1911" s="128"/>
      <c r="I1911" s="128"/>
      <c r="J1911" s="3"/>
      <c r="K1911" s="123"/>
      <c r="L1911" s="123"/>
      <c r="M1911" s="123"/>
      <c r="N1911" s="129"/>
      <c r="O1911" s="122"/>
      <c r="P1911" s="123"/>
      <c r="Q1911" s="122"/>
      <c r="R1911" s="130"/>
      <c r="S1911" s="123"/>
      <c r="T1911" s="3"/>
      <c r="U1911" s="131"/>
      <c r="V1911" s="10"/>
      <c r="W1911" s="4"/>
      <c r="X1911" s="21"/>
      <c r="Y1911" s="20"/>
      <c r="Z1911" s="20"/>
      <c r="AD1911" s="5"/>
      <c r="AI1911" s="10"/>
      <c r="AJ1911" s="10"/>
      <c r="AK1911" s="10"/>
      <c r="AL1911" s="10"/>
      <c r="AM1911" s="10"/>
      <c r="AN1911" s="10"/>
      <c r="AO1911" s="10"/>
      <c r="AP1911" s="10"/>
      <c r="AQ1911" s="10"/>
      <c r="AR1911" s="10"/>
      <c r="AS1911" s="10"/>
      <c r="AT1911" s="10"/>
      <c r="AU1911" s="10"/>
    </row>
    <row r="1912" spans="1:47" x14ac:dyDescent="0.2">
      <c r="A1912" s="125"/>
      <c r="B1912" s="123"/>
      <c r="C1912" s="123"/>
      <c r="D1912" s="126"/>
      <c r="E1912" s="11"/>
      <c r="F1912" s="127"/>
      <c r="G1912" s="122"/>
      <c r="H1912" s="128"/>
      <c r="I1912" s="128"/>
      <c r="J1912" s="3"/>
      <c r="K1912" s="123"/>
      <c r="L1912" s="123"/>
      <c r="M1912" s="123"/>
      <c r="N1912" s="129"/>
      <c r="O1912" s="122"/>
      <c r="P1912" s="123"/>
      <c r="Q1912" s="122"/>
      <c r="R1912" s="130"/>
      <c r="S1912" s="123"/>
      <c r="T1912" s="3"/>
      <c r="U1912" s="131"/>
      <c r="V1912" s="10"/>
      <c r="W1912" s="4"/>
      <c r="X1912" s="21"/>
      <c r="Y1912" s="20"/>
      <c r="Z1912" s="20"/>
      <c r="AD1912" s="5"/>
      <c r="AI1912" s="10"/>
      <c r="AJ1912" s="10"/>
      <c r="AK1912" s="10"/>
      <c r="AL1912" s="10"/>
      <c r="AM1912" s="10"/>
      <c r="AN1912" s="10"/>
      <c r="AO1912" s="10"/>
      <c r="AP1912" s="10"/>
      <c r="AQ1912" s="10"/>
      <c r="AR1912" s="10"/>
      <c r="AS1912" s="10"/>
      <c r="AT1912" s="10"/>
      <c r="AU1912" s="10"/>
    </row>
    <row r="1913" spans="1:47" x14ac:dyDescent="0.2">
      <c r="A1913" s="125"/>
      <c r="B1913" s="123"/>
      <c r="C1913" s="123"/>
      <c r="D1913" s="126"/>
      <c r="E1913" s="11"/>
      <c r="F1913" s="127"/>
      <c r="G1913" s="122"/>
      <c r="H1913" s="128"/>
      <c r="I1913" s="128"/>
      <c r="J1913" s="3"/>
      <c r="K1913" s="123"/>
      <c r="L1913" s="123"/>
      <c r="M1913" s="123"/>
      <c r="N1913" s="129"/>
      <c r="O1913" s="122"/>
      <c r="P1913" s="123"/>
      <c r="Q1913" s="122"/>
      <c r="R1913" s="130"/>
      <c r="S1913" s="123"/>
      <c r="T1913" s="3"/>
      <c r="U1913" s="131"/>
      <c r="V1913" s="10"/>
      <c r="W1913" s="4"/>
      <c r="X1913" s="21"/>
      <c r="Y1913" s="20"/>
      <c r="Z1913" s="20"/>
      <c r="AD1913" s="5"/>
      <c r="AI1913" s="10"/>
      <c r="AJ1913" s="10"/>
      <c r="AK1913" s="10"/>
      <c r="AL1913" s="10"/>
      <c r="AM1913" s="10"/>
      <c r="AN1913" s="10"/>
      <c r="AO1913" s="10"/>
      <c r="AP1913" s="10"/>
      <c r="AQ1913" s="10"/>
      <c r="AR1913" s="10"/>
      <c r="AS1913" s="10"/>
      <c r="AT1913" s="10"/>
      <c r="AU1913" s="10"/>
    </row>
    <row r="1914" spans="1:47" x14ac:dyDescent="0.2">
      <c r="A1914" s="125"/>
      <c r="B1914" s="123"/>
      <c r="C1914" s="123"/>
      <c r="D1914" s="126"/>
      <c r="E1914" s="11"/>
      <c r="F1914" s="127"/>
      <c r="G1914" s="122"/>
      <c r="H1914" s="128"/>
      <c r="I1914" s="128"/>
      <c r="J1914" s="3"/>
      <c r="K1914" s="123"/>
      <c r="L1914" s="123"/>
      <c r="M1914" s="123"/>
      <c r="N1914" s="129"/>
      <c r="O1914" s="122"/>
      <c r="P1914" s="123"/>
      <c r="Q1914" s="122"/>
      <c r="R1914" s="130"/>
      <c r="S1914" s="123"/>
      <c r="T1914" s="3"/>
      <c r="U1914" s="131"/>
      <c r="V1914" s="10"/>
      <c r="W1914" s="4"/>
      <c r="X1914" s="21"/>
      <c r="Y1914" s="20"/>
      <c r="Z1914" s="20"/>
      <c r="AD1914" s="5"/>
      <c r="AI1914" s="10"/>
      <c r="AJ1914" s="10"/>
      <c r="AK1914" s="10"/>
      <c r="AL1914" s="10"/>
      <c r="AM1914" s="10"/>
      <c r="AN1914" s="10"/>
      <c r="AO1914" s="10"/>
      <c r="AP1914" s="10"/>
      <c r="AQ1914" s="10"/>
      <c r="AR1914" s="10"/>
      <c r="AS1914" s="10"/>
      <c r="AT1914" s="10"/>
      <c r="AU1914" s="10"/>
    </row>
    <row r="1915" spans="1:47" x14ac:dyDescent="0.2">
      <c r="A1915" s="125"/>
      <c r="B1915" s="123"/>
      <c r="C1915" s="123"/>
      <c r="D1915" s="126"/>
      <c r="E1915" s="11"/>
      <c r="F1915" s="127"/>
      <c r="G1915" s="122"/>
      <c r="H1915" s="128"/>
      <c r="I1915" s="128"/>
      <c r="J1915" s="3"/>
      <c r="K1915" s="123"/>
      <c r="L1915" s="123"/>
      <c r="M1915" s="123"/>
      <c r="N1915" s="129"/>
      <c r="O1915" s="122"/>
      <c r="P1915" s="123"/>
      <c r="Q1915" s="122"/>
      <c r="R1915" s="130"/>
      <c r="S1915" s="123"/>
      <c r="T1915" s="3"/>
      <c r="U1915" s="131"/>
      <c r="V1915" s="10"/>
      <c r="W1915" s="4"/>
      <c r="X1915" s="21"/>
      <c r="Y1915" s="20"/>
      <c r="Z1915" s="20"/>
      <c r="AD1915" s="5"/>
      <c r="AI1915" s="10"/>
      <c r="AJ1915" s="10"/>
      <c r="AK1915" s="10"/>
      <c r="AL1915" s="10"/>
      <c r="AM1915" s="10"/>
      <c r="AN1915" s="10"/>
      <c r="AO1915" s="10"/>
      <c r="AP1915" s="10"/>
      <c r="AQ1915" s="10"/>
      <c r="AR1915" s="10"/>
      <c r="AS1915" s="10"/>
      <c r="AT1915" s="10"/>
      <c r="AU1915" s="10"/>
    </row>
    <row r="1916" spans="1:47" x14ac:dyDescent="0.2">
      <c r="A1916" s="125"/>
      <c r="B1916" s="123"/>
      <c r="C1916" s="123"/>
      <c r="D1916" s="126"/>
      <c r="E1916" s="11"/>
      <c r="F1916" s="127"/>
      <c r="G1916" s="122"/>
      <c r="H1916" s="128"/>
      <c r="I1916" s="128"/>
      <c r="J1916" s="3"/>
      <c r="K1916" s="123"/>
      <c r="L1916" s="123"/>
      <c r="M1916" s="123"/>
      <c r="N1916" s="129"/>
      <c r="O1916" s="122"/>
      <c r="P1916" s="123"/>
      <c r="Q1916" s="122"/>
      <c r="R1916" s="130"/>
      <c r="S1916" s="123"/>
      <c r="T1916" s="3"/>
      <c r="U1916" s="131"/>
      <c r="V1916" s="10"/>
      <c r="W1916" s="4"/>
      <c r="X1916" s="21"/>
      <c r="Y1916" s="20"/>
      <c r="Z1916" s="20"/>
      <c r="AD1916" s="5"/>
      <c r="AI1916" s="10"/>
      <c r="AJ1916" s="10"/>
      <c r="AK1916" s="10"/>
      <c r="AL1916" s="10"/>
      <c r="AM1916" s="10"/>
      <c r="AN1916" s="10"/>
      <c r="AO1916" s="10"/>
      <c r="AP1916" s="10"/>
      <c r="AQ1916" s="10"/>
      <c r="AR1916" s="10"/>
      <c r="AS1916" s="10"/>
      <c r="AT1916" s="10"/>
      <c r="AU1916" s="10"/>
    </row>
    <row r="1917" spans="1:47" x14ac:dyDescent="0.2">
      <c r="A1917" s="125"/>
      <c r="B1917" s="123"/>
      <c r="C1917" s="123"/>
      <c r="D1917" s="126"/>
      <c r="E1917" s="11"/>
      <c r="F1917" s="127"/>
      <c r="G1917" s="122"/>
      <c r="H1917" s="128"/>
      <c r="I1917" s="128"/>
      <c r="J1917" s="3"/>
      <c r="K1917" s="123"/>
      <c r="L1917" s="123"/>
      <c r="M1917" s="123"/>
      <c r="N1917" s="129"/>
      <c r="O1917" s="122"/>
      <c r="P1917" s="123"/>
      <c r="Q1917" s="122"/>
      <c r="R1917" s="130"/>
      <c r="S1917" s="123"/>
      <c r="T1917" s="3"/>
      <c r="U1917" s="131"/>
      <c r="V1917" s="10"/>
      <c r="W1917" s="4"/>
      <c r="X1917" s="21"/>
      <c r="Y1917" s="20"/>
      <c r="Z1917" s="20"/>
      <c r="AD1917" s="5"/>
      <c r="AI1917" s="10"/>
      <c r="AJ1917" s="10"/>
      <c r="AK1917" s="10"/>
      <c r="AL1917" s="10"/>
      <c r="AM1917" s="10"/>
      <c r="AN1917" s="10"/>
      <c r="AO1917" s="10"/>
      <c r="AP1917" s="10"/>
      <c r="AQ1917" s="10"/>
      <c r="AR1917" s="10"/>
      <c r="AS1917" s="10"/>
      <c r="AT1917" s="10"/>
      <c r="AU1917" s="10"/>
    </row>
    <row r="1918" spans="1:47" x14ac:dyDescent="0.2">
      <c r="A1918" s="125"/>
      <c r="B1918" s="123"/>
      <c r="C1918" s="123"/>
      <c r="D1918" s="126"/>
      <c r="E1918" s="11"/>
      <c r="F1918" s="127"/>
      <c r="G1918" s="122"/>
      <c r="H1918" s="128"/>
      <c r="I1918" s="128"/>
      <c r="J1918" s="3"/>
      <c r="K1918" s="123"/>
      <c r="L1918" s="123"/>
      <c r="M1918" s="123"/>
      <c r="N1918" s="129"/>
      <c r="O1918" s="122"/>
      <c r="P1918" s="123"/>
      <c r="Q1918" s="122"/>
      <c r="R1918" s="130"/>
      <c r="S1918" s="123"/>
      <c r="T1918" s="3"/>
      <c r="U1918" s="131"/>
      <c r="V1918" s="10"/>
      <c r="W1918" s="4"/>
      <c r="X1918" s="21"/>
      <c r="Y1918" s="20"/>
      <c r="Z1918" s="20"/>
      <c r="AD1918" s="5"/>
      <c r="AI1918" s="10"/>
      <c r="AJ1918" s="10"/>
      <c r="AK1918" s="10"/>
      <c r="AL1918" s="10"/>
      <c r="AM1918" s="10"/>
      <c r="AN1918" s="10"/>
      <c r="AO1918" s="10"/>
      <c r="AP1918" s="10"/>
      <c r="AQ1918" s="10"/>
      <c r="AR1918" s="10"/>
      <c r="AS1918" s="10"/>
      <c r="AT1918" s="10"/>
      <c r="AU1918" s="10"/>
    </row>
    <row r="1919" spans="1:47" x14ac:dyDescent="0.2">
      <c r="A1919" s="125"/>
      <c r="B1919" s="123"/>
      <c r="C1919" s="123"/>
      <c r="D1919" s="126"/>
      <c r="E1919" s="11"/>
      <c r="F1919" s="127"/>
      <c r="G1919" s="122"/>
      <c r="H1919" s="128"/>
      <c r="I1919" s="128"/>
      <c r="J1919" s="3"/>
      <c r="K1919" s="123"/>
      <c r="L1919" s="123"/>
      <c r="M1919" s="123"/>
      <c r="N1919" s="129"/>
      <c r="O1919" s="122"/>
      <c r="P1919" s="123"/>
      <c r="Q1919" s="122"/>
      <c r="R1919" s="130"/>
      <c r="S1919" s="123"/>
      <c r="T1919" s="3"/>
      <c r="U1919" s="131"/>
      <c r="V1919" s="10"/>
      <c r="W1919" s="4"/>
      <c r="X1919" s="21"/>
      <c r="Y1919" s="20"/>
      <c r="Z1919" s="20"/>
      <c r="AD1919" s="5"/>
      <c r="AI1919" s="10"/>
      <c r="AJ1919" s="10"/>
      <c r="AK1919" s="10"/>
      <c r="AL1919" s="10"/>
      <c r="AM1919" s="10"/>
      <c r="AN1919" s="10"/>
      <c r="AO1919" s="10"/>
      <c r="AP1919" s="10"/>
      <c r="AQ1919" s="10"/>
      <c r="AR1919" s="10"/>
      <c r="AS1919" s="10"/>
      <c r="AT1919" s="10"/>
      <c r="AU1919" s="10"/>
    </row>
    <row r="1920" spans="1:47" x14ac:dyDescent="0.2">
      <c r="A1920" s="125"/>
      <c r="B1920" s="123"/>
      <c r="C1920" s="123"/>
      <c r="D1920" s="126"/>
      <c r="E1920" s="11"/>
      <c r="F1920" s="127"/>
      <c r="G1920" s="122"/>
      <c r="H1920" s="128"/>
      <c r="I1920" s="128"/>
      <c r="J1920" s="3"/>
      <c r="K1920" s="123"/>
      <c r="L1920" s="123"/>
      <c r="M1920" s="123"/>
      <c r="N1920" s="129"/>
      <c r="O1920" s="122"/>
      <c r="P1920" s="123"/>
      <c r="Q1920" s="122"/>
      <c r="R1920" s="130"/>
      <c r="S1920" s="123"/>
      <c r="T1920" s="3"/>
      <c r="U1920" s="131"/>
      <c r="V1920" s="10"/>
      <c r="W1920" s="4"/>
      <c r="X1920" s="21"/>
      <c r="Y1920" s="20"/>
      <c r="Z1920" s="20"/>
      <c r="AD1920" s="5"/>
      <c r="AI1920" s="10"/>
      <c r="AJ1920" s="10"/>
      <c r="AK1920" s="10"/>
      <c r="AL1920" s="10"/>
      <c r="AM1920" s="10"/>
      <c r="AN1920" s="10"/>
      <c r="AO1920" s="10"/>
      <c r="AP1920" s="10"/>
      <c r="AQ1920" s="10"/>
      <c r="AR1920" s="10"/>
      <c r="AS1920" s="10"/>
      <c r="AT1920" s="10"/>
      <c r="AU1920" s="10"/>
    </row>
    <row r="1921" spans="1:47" x14ac:dyDescent="0.2">
      <c r="A1921" s="125"/>
      <c r="B1921" s="123"/>
      <c r="C1921" s="123"/>
      <c r="D1921" s="126"/>
      <c r="E1921" s="11"/>
      <c r="F1921" s="127"/>
      <c r="G1921" s="122"/>
      <c r="H1921" s="128"/>
      <c r="I1921" s="128"/>
      <c r="J1921" s="3"/>
      <c r="K1921" s="123"/>
      <c r="L1921" s="123"/>
      <c r="M1921" s="123"/>
      <c r="N1921" s="129"/>
      <c r="O1921" s="122"/>
      <c r="P1921" s="123"/>
      <c r="Q1921" s="122"/>
      <c r="R1921" s="130"/>
      <c r="S1921" s="123"/>
      <c r="T1921" s="3"/>
      <c r="U1921" s="131"/>
      <c r="V1921" s="10"/>
      <c r="W1921" s="4"/>
      <c r="X1921" s="21"/>
      <c r="Y1921" s="20"/>
      <c r="Z1921" s="20"/>
      <c r="AD1921" s="5"/>
      <c r="AI1921" s="10"/>
      <c r="AJ1921" s="10"/>
      <c r="AK1921" s="10"/>
      <c r="AL1921" s="10"/>
      <c r="AM1921" s="10"/>
      <c r="AN1921" s="10"/>
      <c r="AO1921" s="10"/>
      <c r="AP1921" s="10"/>
      <c r="AQ1921" s="10"/>
      <c r="AR1921" s="10"/>
      <c r="AS1921" s="10"/>
      <c r="AT1921" s="10"/>
      <c r="AU1921" s="10"/>
    </row>
    <row r="1922" spans="1:47" x14ac:dyDescent="0.2">
      <c r="A1922" s="125"/>
      <c r="B1922" s="123"/>
      <c r="C1922" s="123"/>
      <c r="D1922" s="126"/>
      <c r="E1922" s="11"/>
      <c r="F1922" s="127"/>
      <c r="G1922" s="122"/>
      <c r="H1922" s="128"/>
      <c r="I1922" s="128"/>
      <c r="J1922" s="3"/>
      <c r="K1922" s="123"/>
      <c r="L1922" s="123"/>
      <c r="M1922" s="123"/>
      <c r="N1922" s="129"/>
      <c r="O1922" s="122"/>
      <c r="P1922" s="123"/>
      <c r="Q1922" s="122"/>
      <c r="R1922" s="130"/>
      <c r="S1922" s="123"/>
      <c r="T1922" s="3"/>
      <c r="U1922" s="131"/>
      <c r="V1922" s="10"/>
      <c r="W1922" s="4"/>
      <c r="X1922" s="21"/>
      <c r="Y1922" s="20"/>
      <c r="Z1922" s="20"/>
      <c r="AD1922" s="5"/>
      <c r="AI1922" s="10"/>
      <c r="AJ1922" s="10"/>
      <c r="AK1922" s="10"/>
      <c r="AL1922" s="10"/>
      <c r="AM1922" s="10"/>
      <c r="AN1922" s="10"/>
      <c r="AO1922" s="10"/>
      <c r="AP1922" s="10"/>
      <c r="AQ1922" s="10"/>
      <c r="AR1922" s="10"/>
      <c r="AS1922" s="10"/>
      <c r="AT1922" s="10"/>
      <c r="AU1922" s="10"/>
    </row>
    <row r="1923" spans="1:47" x14ac:dyDescent="0.2">
      <c r="A1923" s="125"/>
      <c r="B1923" s="123"/>
      <c r="C1923" s="123"/>
      <c r="D1923" s="126"/>
      <c r="E1923" s="11"/>
      <c r="F1923" s="127"/>
      <c r="G1923" s="122"/>
      <c r="H1923" s="128"/>
      <c r="I1923" s="128"/>
      <c r="J1923" s="3"/>
      <c r="K1923" s="123"/>
      <c r="L1923" s="123"/>
      <c r="M1923" s="123"/>
      <c r="N1923" s="129"/>
      <c r="O1923" s="122"/>
      <c r="P1923" s="123"/>
      <c r="Q1923" s="122"/>
      <c r="R1923" s="130"/>
      <c r="S1923" s="123"/>
      <c r="T1923" s="3"/>
      <c r="U1923" s="131"/>
      <c r="V1923" s="10"/>
      <c r="W1923" s="4"/>
      <c r="X1923" s="21"/>
      <c r="Y1923" s="20"/>
      <c r="Z1923" s="20"/>
      <c r="AD1923" s="5"/>
      <c r="AI1923" s="10"/>
      <c r="AJ1923" s="10"/>
      <c r="AK1923" s="10"/>
      <c r="AL1923" s="10"/>
      <c r="AM1923" s="10"/>
      <c r="AN1923" s="10"/>
      <c r="AO1923" s="10"/>
      <c r="AP1923" s="10"/>
      <c r="AQ1923" s="10"/>
      <c r="AR1923" s="10"/>
      <c r="AS1923" s="10"/>
      <c r="AT1923" s="10"/>
      <c r="AU1923" s="10"/>
    </row>
    <row r="1924" spans="1:47" x14ac:dyDescent="0.2">
      <c r="A1924" s="125"/>
      <c r="B1924" s="123"/>
      <c r="C1924" s="123"/>
      <c r="D1924" s="126"/>
      <c r="E1924" s="11"/>
      <c r="F1924" s="127"/>
      <c r="G1924" s="122"/>
      <c r="H1924" s="128"/>
      <c r="I1924" s="128"/>
      <c r="J1924" s="3"/>
      <c r="K1924" s="123"/>
      <c r="L1924" s="123"/>
      <c r="M1924" s="123"/>
      <c r="N1924" s="129"/>
      <c r="O1924" s="122"/>
      <c r="P1924" s="123"/>
      <c r="Q1924" s="122"/>
      <c r="R1924" s="130"/>
      <c r="S1924" s="123"/>
      <c r="T1924" s="3"/>
      <c r="U1924" s="131"/>
      <c r="V1924" s="10"/>
      <c r="W1924" s="4"/>
      <c r="X1924" s="21"/>
      <c r="Y1924" s="20"/>
      <c r="Z1924" s="20"/>
      <c r="AD1924" s="5"/>
      <c r="AI1924" s="10"/>
      <c r="AJ1924" s="10"/>
      <c r="AK1924" s="10"/>
      <c r="AL1924" s="10"/>
      <c r="AM1924" s="10"/>
      <c r="AN1924" s="10"/>
      <c r="AO1924" s="10"/>
      <c r="AP1924" s="10"/>
      <c r="AQ1924" s="10"/>
      <c r="AR1924" s="10"/>
      <c r="AS1924" s="10"/>
      <c r="AT1924" s="10"/>
      <c r="AU1924" s="10"/>
    </row>
    <row r="1925" spans="1:47" x14ac:dyDescent="0.2">
      <c r="A1925" s="125"/>
      <c r="B1925" s="123"/>
      <c r="C1925" s="123"/>
      <c r="D1925" s="126"/>
      <c r="E1925" s="11"/>
      <c r="F1925" s="127"/>
      <c r="G1925" s="122"/>
      <c r="H1925" s="128"/>
      <c r="I1925" s="128"/>
      <c r="J1925" s="3"/>
      <c r="K1925" s="123"/>
      <c r="L1925" s="123"/>
      <c r="M1925" s="123"/>
      <c r="N1925" s="129"/>
      <c r="O1925" s="122"/>
      <c r="P1925" s="123"/>
      <c r="Q1925" s="122"/>
      <c r="R1925" s="130"/>
      <c r="S1925" s="123"/>
      <c r="T1925" s="3"/>
      <c r="U1925" s="131"/>
      <c r="V1925" s="10"/>
      <c r="W1925" s="4"/>
      <c r="X1925" s="21"/>
      <c r="Y1925" s="20"/>
      <c r="Z1925" s="20"/>
      <c r="AD1925" s="5"/>
      <c r="AI1925" s="10"/>
      <c r="AJ1925" s="10"/>
      <c r="AK1925" s="10"/>
      <c r="AL1925" s="10"/>
      <c r="AM1925" s="10"/>
      <c r="AN1925" s="10"/>
      <c r="AO1925" s="10"/>
      <c r="AP1925" s="10"/>
      <c r="AQ1925" s="10"/>
      <c r="AR1925" s="10"/>
      <c r="AS1925" s="10"/>
      <c r="AT1925" s="10"/>
      <c r="AU1925" s="10"/>
    </row>
    <row r="1926" spans="1:47" x14ac:dyDescent="0.2">
      <c r="A1926" s="125"/>
      <c r="B1926" s="123"/>
      <c r="C1926" s="123"/>
      <c r="D1926" s="126"/>
      <c r="E1926" s="11"/>
      <c r="F1926" s="127"/>
      <c r="G1926" s="122"/>
      <c r="H1926" s="128"/>
      <c r="I1926" s="128"/>
      <c r="J1926" s="3"/>
      <c r="K1926" s="123"/>
      <c r="L1926" s="123"/>
      <c r="M1926" s="123"/>
      <c r="N1926" s="129"/>
      <c r="O1926" s="122"/>
      <c r="P1926" s="123"/>
      <c r="Q1926" s="122"/>
      <c r="R1926" s="130"/>
      <c r="S1926" s="123"/>
      <c r="T1926" s="3"/>
      <c r="U1926" s="131"/>
      <c r="V1926" s="10"/>
      <c r="W1926" s="4"/>
      <c r="X1926" s="21"/>
      <c r="Y1926" s="20"/>
      <c r="Z1926" s="20"/>
      <c r="AD1926" s="5"/>
      <c r="AI1926" s="10"/>
      <c r="AJ1926" s="10"/>
      <c r="AK1926" s="10"/>
      <c r="AL1926" s="10"/>
      <c r="AM1926" s="10"/>
      <c r="AN1926" s="10"/>
      <c r="AO1926" s="10"/>
      <c r="AP1926" s="10"/>
      <c r="AQ1926" s="10"/>
      <c r="AR1926" s="10"/>
      <c r="AS1926" s="10"/>
      <c r="AT1926" s="10"/>
      <c r="AU1926" s="10"/>
    </row>
    <row r="1927" spans="1:47" x14ac:dyDescent="0.2">
      <c r="A1927" s="125"/>
      <c r="B1927" s="123"/>
      <c r="C1927" s="123"/>
      <c r="D1927" s="126"/>
      <c r="E1927" s="11"/>
      <c r="F1927" s="127"/>
      <c r="G1927" s="122"/>
      <c r="H1927" s="128"/>
      <c r="I1927" s="128"/>
      <c r="J1927" s="3"/>
      <c r="K1927" s="123"/>
      <c r="L1927" s="123"/>
      <c r="M1927" s="123"/>
      <c r="N1927" s="129"/>
      <c r="O1927" s="122"/>
      <c r="P1927" s="123"/>
      <c r="Q1927" s="122"/>
      <c r="R1927" s="130"/>
      <c r="S1927" s="123"/>
      <c r="T1927" s="3"/>
      <c r="U1927" s="131"/>
      <c r="V1927" s="10"/>
      <c r="W1927" s="28"/>
      <c r="X1927" s="21"/>
      <c r="Y1927" s="20"/>
      <c r="Z1927" s="20"/>
      <c r="AD1927" s="5"/>
      <c r="AI1927" s="10"/>
      <c r="AJ1927" s="10"/>
      <c r="AK1927" s="10"/>
      <c r="AL1927" s="10"/>
      <c r="AM1927" s="10"/>
      <c r="AN1927" s="10"/>
      <c r="AO1927" s="10"/>
      <c r="AP1927" s="10"/>
      <c r="AQ1927" s="10"/>
      <c r="AR1927" s="10"/>
      <c r="AS1927" s="10"/>
      <c r="AT1927" s="10"/>
      <c r="AU1927" s="10"/>
    </row>
    <row r="1928" spans="1:47" x14ac:dyDescent="0.2">
      <c r="A1928" s="125"/>
      <c r="B1928" s="123"/>
      <c r="C1928" s="123"/>
      <c r="D1928" s="126"/>
      <c r="E1928" s="11"/>
      <c r="F1928" s="127"/>
      <c r="G1928" s="122"/>
      <c r="H1928" s="128"/>
      <c r="I1928" s="128"/>
      <c r="J1928" s="3"/>
      <c r="K1928" s="123"/>
      <c r="L1928" s="123"/>
      <c r="M1928" s="123"/>
      <c r="N1928" s="129"/>
      <c r="O1928" s="122"/>
      <c r="P1928" s="123"/>
      <c r="Q1928" s="122"/>
      <c r="R1928" s="130"/>
      <c r="S1928" s="123"/>
      <c r="T1928" s="3"/>
      <c r="U1928" s="131"/>
      <c r="V1928" s="10"/>
      <c r="W1928" s="4"/>
      <c r="X1928" s="21"/>
      <c r="Y1928" s="20"/>
      <c r="Z1928" s="20"/>
      <c r="AD1928" s="5"/>
      <c r="AI1928" s="10"/>
      <c r="AJ1928" s="10"/>
      <c r="AK1928" s="10"/>
      <c r="AL1928" s="10"/>
      <c r="AM1928" s="10"/>
      <c r="AN1928" s="10"/>
      <c r="AO1928" s="10"/>
      <c r="AP1928" s="10"/>
      <c r="AQ1928" s="10"/>
      <c r="AR1928" s="10"/>
      <c r="AS1928" s="10"/>
      <c r="AT1928" s="10"/>
      <c r="AU1928" s="10"/>
    </row>
    <row r="1929" spans="1:47" x14ac:dyDescent="0.2">
      <c r="A1929" s="125"/>
      <c r="B1929" s="123"/>
      <c r="C1929" s="123"/>
      <c r="D1929" s="126"/>
      <c r="E1929" s="11"/>
      <c r="F1929" s="127"/>
      <c r="G1929" s="122"/>
      <c r="H1929" s="128"/>
      <c r="I1929" s="128"/>
      <c r="J1929" s="3"/>
      <c r="K1929" s="123"/>
      <c r="L1929" s="123"/>
      <c r="M1929" s="123"/>
      <c r="N1929" s="129"/>
      <c r="O1929" s="122"/>
      <c r="P1929" s="123"/>
      <c r="Q1929" s="122"/>
      <c r="R1929" s="130"/>
      <c r="S1929" s="123"/>
      <c r="T1929" s="3"/>
      <c r="U1929" s="131"/>
      <c r="V1929" s="10"/>
      <c r="W1929" s="4"/>
      <c r="X1929" s="21"/>
      <c r="Y1929" s="20"/>
      <c r="Z1929" s="20"/>
      <c r="AD1929" s="5"/>
      <c r="AI1929" s="10"/>
      <c r="AJ1929" s="10"/>
      <c r="AK1929" s="10"/>
      <c r="AL1929" s="10"/>
      <c r="AM1929" s="10"/>
      <c r="AN1929" s="10"/>
      <c r="AO1929" s="10"/>
      <c r="AP1929" s="10"/>
      <c r="AQ1929" s="10"/>
      <c r="AR1929" s="10"/>
      <c r="AS1929" s="10"/>
      <c r="AT1929" s="10"/>
      <c r="AU1929" s="10"/>
    </row>
    <row r="1930" spans="1:47" x14ac:dyDescent="0.2">
      <c r="A1930" s="125"/>
      <c r="B1930" s="123"/>
      <c r="C1930" s="123"/>
      <c r="D1930" s="126"/>
      <c r="E1930" s="11"/>
      <c r="F1930" s="127"/>
      <c r="G1930" s="122"/>
      <c r="H1930" s="128"/>
      <c r="I1930" s="128"/>
      <c r="J1930" s="3"/>
      <c r="K1930" s="123"/>
      <c r="L1930" s="123"/>
      <c r="M1930" s="123"/>
      <c r="N1930" s="129"/>
      <c r="O1930" s="122"/>
      <c r="P1930" s="123"/>
      <c r="Q1930" s="122"/>
      <c r="R1930" s="130"/>
      <c r="S1930" s="123"/>
      <c r="T1930" s="3"/>
      <c r="U1930" s="131"/>
      <c r="V1930" s="10"/>
      <c r="W1930" s="4"/>
      <c r="X1930" s="21"/>
      <c r="Y1930" s="20"/>
      <c r="Z1930" s="20"/>
      <c r="AD1930" s="5"/>
      <c r="AI1930" s="10"/>
      <c r="AJ1930" s="10"/>
      <c r="AK1930" s="10"/>
      <c r="AL1930" s="10"/>
      <c r="AM1930" s="10"/>
      <c r="AN1930" s="10"/>
      <c r="AO1930" s="10"/>
      <c r="AP1930" s="10"/>
      <c r="AQ1930" s="10"/>
      <c r="AR1930" s="10"/>
      <c r="AS1930" s="10"/>
      <c r="AT1930" s="10"/>
      <c r="AU1930" s="10"/>
    </row>
    <row r="1931" spans="1:47" x14ac:dyDescent="0.2">
      <c r="A1931" s="125"/>
      <c r="B1931" s="123"/>
      <c r="C1931" s="123"/>
      <c r="D1931" s="126"/>
      <c r="E1931" s="11"/>
      <c r="F1931" s="127"/>
      <c r="G1931" s="122"/>
      <c r="H1931" s="128"/>
      <c r="I1931" s="128"/>
      <c r="J1931" s="3"/>
      <c r="K1931" s="123"/>
      <c r="L1931" s="123"/>
      <c r="M1931" s="123"/>
      <c r="N1931" s="129"/>
      <c r="O1931" s="122"/>
      <c r="P1931" s="123"/>
      <c r="Q1931" s="122"/>
      <c r="R1931" s="130"/>
      <c r="S1931" s="123"/>
      <c r="T1931" s="3"/>
      <c r="U1931" s="131"/>
      <c r="V1931" s="10"/>
      <c r="W1931" s="4"/>
      <c r="X1931" s="21"/>
      <c r="Y1931" s="20"/>
      <c r="Z1931" s="20"/>
      <c r="AD1931" s="5"/>
      <c r="AI1931" s="10"/>
      <c r="AJ1931" s="10"/>
      <c r="AK1931" s="10"/>
      <c r="AL1931" s="10"/>
      <c r="AM1931" s="10"/>
      <c r="AN1931" s="10"/>
      <c r="AO1931" s="10"/>
      <c r="AP1931" s="10"/>
      <c r="AQ1931" s="10"/>
      <c r="AR1931" s="10"/>
      <c r="AS1931" s="10"/>
      <c r="AT1931" s="10"/>
      <c r="AU1931" s="10"/>
    </row>
    <row r="1932" spans="1:47" x14ac:dyDescent="0.2">
      <c r="A1932" s="125"/>
      <c r="B1932" s="123"/>
      <c r="C1932" s="123"/>
      <c r="D1932" s="126"/>
      <c r="E1932" s="11"/>
      <c r="F1932" s="127"/>
      <c r="G1932" s="122"/>
      <c r="H1932" s="128"/>
      <c r="I1932" s="128"/>
      <c r="J1932" s="3"/>
      <c r="K1932" s="123"/>
      <c r="L1932" s="123"/>
      <c r="M1932" s="123"/>
      <c r="N1932" s="129"/>
      <c r="O1932" s="122"/>
      <c r="P1932" s="123"/>
      <c r="Q1932" s="122"/>
      <c r="R1932" s="130"/>
      <c r="S1932" s="123"/>
      <c r="T1932" s="3"/>
      <c r="U1932" s="131"/>
      <c r="V1932" s="10"/>
      <c r="W1932" s="4"/>
      <c r="X1932" s="21"/>
      <c r="Y1932" s="20"/>
      <c r="Z1932" s="20"/>
      <c r="AD1932" s="5"/>
      <c r="AI1932" s="10"/>
      <c r="AJ1932" s="10"/>
      <c r="AK1932" s="10"/>
      <c r="AL1932" s="10"/>
      <c r="AM1932" s="10"/>
      <c r="AN1932" s="10"/>
      <c r="AO1932" s="10"/>
      <c r="AP1932" s="10"/>
      <c r="AQ1932" s="10"/>
      <c r="AR1932" s="10"/>
      <c r="AS1932" s="10"/>
      <c r="AT1932" s="10"/>
      <c r="AU1932" s="10"/>
    </row>
    <row r="1933" spans="1:47" x14ac:dyDescent="0.2">
      <c r="A1933" s="125"/>
      <c r="B1933" s="123"/>
      <c r="C1933" s="123"/>
      <c r="D1933" s="126"/>
      <c r="E1933" s="11"/>
      <c r="F1933" s="127"/>
      <c r="G1933" s="122"/>
      <c r="H1933" s="128"/>
      <c r="I1933" s="128"/>
      <c r="J1933" s="3"/>
      <c r="K1933" s="123"/>
      <c r="L1933" s="123"/>
      <c r="M1933" s="123"/>
      <c r="N1933" s="129"/>
      <c r="O1933" s="122"/>
      <c r="P1933" s="123"/>
      <c r="Q1933" s="122"/>
      <c r="R1933" s="130"/>
      <c r="S1933" s="123"/>
      <c r="T1933" s="3"/>
      <c r="U1933" s="131"/>
      <c r="V1933" s="10"/>
      <c r="W1933" s="4"/>
      <c r="X1933" s="21"/>
      <c r="Y1933" s="20"/>
      <c r="Z1933" s="20"/>
      <c r="AD1933" s="5"/>
      <c r="AI1933" s="10"/>
      <c r="AJ1933" s="10"/>
      <c r="AK1933" s="10"/>
      <c r="AL1933" s="10"/>
      <c r="AM1933" s="10"/>
      <c r="AN1933" s="10"/>
      <c r="AO1933" s="10"/>
      <c r="AP1933" s="10"/>
      <c r="AQ1933" s="10"/>
      <c r="AR1933" s="10"/>
      <c r="AS1933" s="10"/>
      <c r="AT1933" s="10"/>
      <c r="AU1933" s="10"/>
    </row>
    <row r="1934" spans="1:47" x14ac:dyDescent="0.2">
      <c r="A1934" s="125"/>
      <c r="B1934" s="123"/>
      <c r="C1934" s="123"/>
      <c r="D1934" s="126"/>
      <c r="E1934" s="11"/>
      <c r="F1934" s="127"/>
      <c r="G1934" s="122"/>
      <c r="H1934" s="128"/>
      <c r="I1934" s="128"/>
      <c r="J1934" s="3"/>
      <c r="K1934" s="123"/>
      <c r="L1934" s="123"/>
      <c r="M1934" s="123"/>
      <c r="N1934" s="129"/>
      <c r="O1934" s="122"/>
      <c r="P1934" s="123"/>
      <c r="Q1934" s="122"/>
      <c r="R1934" s="130"/>
      <c r="S1934" s="123"/>
      <c r="T1934" s="3"/>
      <c r="U1934" s="131"/>
      <c r="V1934" s="10"/>
      <c r="W1934" s="4"/>
      <c r="X1934" s="21"/>
      <c r="Y1934" s="20"/>
      <c r="Z1934" s="20"/>
      <c r="AD1934" s="5"/>
      <c r="AI1934" s="10"/>
      <c r="AJ1934" s="10"/>
      <c r="AK1934" s="10"/>
      <c r="AL1934" s="10"/>
      <c r="AM1934" s="10"/>
      <c r="AN1934" s="10"/>
      <c r="AO1934" s="10"/>
      <c r="AP1934" s="10"/>
      <c r="AQ1934" s="10"/>
      <c r="AR1934" s="10"/>
      <c r="AS1934" s="10"/>
      <c r="AT1934" s="10"/>
      <c r="AU1934" s="10"/>
    </row>
    <row r="1935" spans="1:47" x14ac:dyDescent="0.2">
      <c r="A1935" s="125"/>
      <c r="B1935" s="123"/>
      <c r="C1935" s="123"/>
      <c r="D1935" s="126"/>
      <c r="E1935" s="11"/>
      <c r="F1935" s="127"/>
      <c r="G1935" s="122"/>
      <c r="H1935" s="128"/>
      <c r="I1935" s="128"/>
      <c r="J1935" s="3"/>
      <c r="K1935" s="123"/>
      <c r="L1935" s="123"/>
      <c r="M1935" s="123"/>
      <c r="N1935" s="129"/>
      <c r="O1935" s="122"/>
      <c r="P1935" s="123"/>
      <c r="Q1935" s="122"/>
      <c r="R1935" s="130"/>
      <c r="S1935" s="123"/>
      <c r="T1935" s="3"/>
      <c r="U1935" s="131"/>
      <c r="V1935" s="10"/>
      <c r="W1935" s="4"/>
      <c r="X1935" s="21"/>
      <c r="Y1935" s="20"/>
      <c r="Z1935" s="20"/>
      <c r="AD1935" s="5"/>
      <c r="AI1935" s="10"/>
      <c r="AJ1935" s="10"/>
      <c r="AK1935" s="10"/>
      <c r="AL1935" s="10"/>
      <c r="AM1935" s="10"/>
      <c r="AN1935" s="10"/>
      <c r="AO1935" s="10"/>
      <c r="AP1935" s="10"/>
      <c r="AQ1935" s="10"/>
      <c r="AR1935" s="10"/>
      <c r="AS1935" s="10"/>
      <c r="AT1935" s="10"/>
      <c r="AU1935" s="10"/>
    </row>
    <row r="1936" spans="1:47" x14ac:dyDescent="0.2">
      <c r="A1936" s="125"/>
      <c r="B1936" s="123"/>
      <c r="C1936" s="123"/>
      <c r="D1936" s="126"/>
      <c r="E1936" s="11"/>
      <c r="F1936" s="127"/>
      <c r="G1936" s="122"/>
      <c r="H1936" s="128"/>
      <c r="I1936" s="128"/>
      <c r="J1936" s="3"/>
      <c r="K1936" s="123"/>
      <c r="L1936" s="123"/>
      <c r="M1936" s="123"/>
      <c r="N1936" s="129"/>
      <c r="O1936" s="122"/>
      <c r="P1936" s="123"/>
      <c r="Q1936" s="122"/>
      <c r="R1936" s="130"/>
      <c r="S1936" s="123"/>
      <c r="T1936" s="3"/>
      <c r="U1936" s="131"/>
      <c r="V1936" s="10"/>
      <c r="W1936" s="4"/>
      <c r="X1936" s="21"/>
      <c r="Y1936" s="20"/>
      <c r="Z1936" s="20"/>
      <c r="AD1936" s="5"/>
      <c r="AI1936" s="10"/>
      <c r="AJ1936" s="10"/>
      <c r="AK1936" s="10"/>
      <c r="AL1936" s="10"/>
      <c r="AM1936" s="10"/>
      <c r="AN1936" s="10"/>
      <c r="AO1936" s="10"/>
      <c r="AP1936" s="10"/>
      <c r="AQ1936" s="10"/>
      <c r="AR1936" s="10"/>
      <c r="AS1936" s="10"/>
      <c r="AT1936" s="10"/>
      <c r="AU1936" s="10"/>
    </row>
    <row r="1937" spans="1:47" x14ac:dyDescent="0.2">
      <c r="A1937" s="125"/>
      <c r="B1937" s="123"/>
      <c r="C1937" s="123"/>
      <c r="D1937" s="126"/>
      <c r="E1937" s="11"/>
      <c r="F1937" s="127"/>
      <c r="G1937" s="122"/>
      <c r="H1937" s="128"/>
      <c r="I1937" s="128"/>
      <c r="J1937" s="3"/>
      <c r="K1937" s="123"/>
      <c r="L1937" s="123"/>
      <c r="M1937" s="123"/>
      <c r="N1937" s="129"/>
      <c r="O1937" s="122"/>
      <c r="P1937" s="123"/>
      <c r="Q1937" s="122"/>
      <c r="R1937" s="130"/>
      <c r="S1937" s="123"/>
      <c r="T1937" s="3"/>
      <c r="U1937" s="131"/>
      <c r="V1937" s="10"/>
      <c r="W1937" s="4"/>
      <c r="X1937" s="21"/>
      <c r="Y1937" s="20"/>
      <c r="Z1937" s="20"/>
      <c r="AD1937" s="5"/>
      <c r="AI1937" s="10"/>
      <c r="AJ1937" s="10"/>
      <c r="AK1937" s="10"/>
      <c r="AL1937" s="10"/>
      <c r="AM1937" s="10"/>
      <c r="AN1937" s="10"/>
      <c r="AO1937" s="10"/>
      <c r="AP1937" s="10"/>
      <c r="AQ1937" s="10"/>
      <c r="AR1937" s="10"/>
      <c r="AS1937" s="10"/>
      <c r="AT1937" s="10"/>
      <c r="AU1937" s="10"/>
    </row>
    <row r="1938" spans="1:47" x14ac:dyDescent="0.2">
      <c r="A1938" s="125"/>
      <c r="B1938" s="123"/>
      <c r="C1938" s="123"/>
      <c r="D1938" s="126"/>
      <c r="E1938" s="11"/>
      <c r="F1938" s="127"/>
      <c r="G1938" s="122"/>
      <c r="H1938" s="128"/>
      <c r="I1938" s="128"/>
      <c r="J1938" s="3"/>
      <c r="K1938" s="123"/>
      <c r="L1938" s="123"/>
      <c r="M1938" s="123"/>
      <c r="N1938" s="129"/>
      <c r="O1938" s="122"/>
      <c r="P1938" s="123"/>
      <c r="Q1938" s="122"/>
      <c r="R1938" s="130"/>
      <c r="S1938" s="123"/>
      <c r="T1938" s="3"/>
      <c r="U1938" s="131"/>
      <c r="V1938" s="10"/>
      <c r="W1938" s="4"/>
      <c r="X1938" s="21"/>
      <c r="Y1938" s="20"/>
      <c r="Z1938" s="20"/>
      <c r="AD1938" s="5"/>
      <c r="AI1938" s="10"/>
      <c r="AJ1938" s="10"/>
      <c r="AK1938" s="10"/>
      <c r="AL1938" s="10"/>
      <c r="AM1938" s="10"/>
      <c r="AN1938" s="10"/>
      <c r="AO1938" s="10"/>
      <c r="AP1938" s="10"/>
      <c r="AQ1938" s="10"/>
      <c r="AR1938" s="10"/>
      <c r="AS1938" s="10"/>
      <c r="AT1938" s="10"/>
      <c r="AU1938" s="10"/>
    </row>
    <row r="1939" spans="1:47" x14ac:dyDescent="0.2">
      <c r="A1939" s="125"/>
      <c r="B1939" s="123"/>
      <c r="C1939" s="123"/>
      <c r="D1939" s="126"/>
      <c r="E1939" s="11"/>
      <c r="F1939" s="127"/>
      <c r="G1939" s="122"/>
      <c r="H1939" s="128"/>
      <c r="I1939" s="128"/>
      <c r="J1939" s="3"/>
      <c r="K1939" s="123"/>
      <c r="L1939" s="123"/>
      <c r="M1939" s="123"/>
      <c r="N1939" s="129"/>
      <c r="O1939" s="122"/>
      <c r="P1939" s="123"/>
      <c r="Q1939" s="122"/>
      <c r="R1939" s="130"/>
      <c r="S1939" s="123"/>
      <c r="T1939" s="3"/>
      <c r="U1939" s="131"/>
      <c r="V1939" s="10"/>
      <c r="W1939" s="4"/>
      <c r="X1939" s="21"/>
      <c r="Y1939" s="20"/>
      <c r="Z1939" s="20"/>
      <c r="AD1939" s="5"/>
      <c r="AI1939" s="10"/>
      <c r="AJ1939" s="10"/>
      <c r="AK1939" s="10"/>
      <c r="AL1939" s="10"/>
      <c r="AM1939" s="10"/>
      <c r="AN1939" s="10"/>
      <c r="AO1939" s="10"/>
      <c r="AP1939" s="10"/>
      <c r="AQ1939" s="10"/>
      <c r="AR1939" s="10"/>
      <c r="AS1939" s="10"/>
      <c r="AT1939" s="10"/>
      <c r="AU1939" s="10"/>
    </row>
    <row r="1940" spans="1:47" x14ac:dyDescent="0.2">
      <c r="A1940" s="125"/>
      <c r="B1940" s="123"/>
      <c r="C1940" s="123"/>
      <c r="D1940" s="126"/>
      <c r="E1940" s="11"/>
      <c r="F1940" s="127"/>
      <c r="G1940" s="122"/>
      <c r="H1940" s="128"/>
      <c r="I1940" s="128"/>
      <c r="J1940" s="3"/>
      <c r="K1940" s="123"/>
      <c r="L1940" s="123"/>
      <c r="M1940" s="123"/>
      <c r="N1940" s="129"/>
      <c r="O1940" s="122"/>
      <c r="P1940" s="123"/>
      <c r="Q1940" s="122"/>
      <c r="R1940" s="130"/>
      <c r="S1940" s="123"/>
      <c r="T1940" s="3"/>
      <c r="U1940" s="131"/>
      <c r="V1940" s="10"/>
      <c r="W1940" s="4"/>
      <c r="X1940" s="21"/>
      <c r="Y1940" s="20"/>
      <c r="Z1940" s="20"/>
      <c r="AD1940" s="5"/>
      <c r="AI1940" s="10"/>
      <c r="AJ1940" s="10"/>
      <c r="AK1940" s="10"/>
      <c r="AL1940" s="10"/>
      <c r="AM1940" s="10"/>
      <c r="AN1940" s="10"/>
      <c r="AO1940" s="10"/>
      <c r="AP1940" s="10"/>
      <c r="AQ1940" s="10"/>
      <c r="AR1940" s="10"/>
      <c r="AS1940" s="10"/>
      <c r="AT1940" s="10"/>
      <c r="AU1940" s="10"/>
    </row>
    <row r="1941" spans="1:47" x14ac:dyDescent="0.2">
      <c r="A1941" s="125"/>
      <c r="B1941" s="123"/>
      <c r="C1941" s="123"/>
      <c r="D1941" s="126"/>
      <c r="E1941" s="11"/>
      <c r="F1941" s="127"/>
      <c r="G1941" s="122"/>
      <c r="H1941" s="128"/>
      <c r="I1941" s="128"/>
      <c r="J1941" s="3"/>
      <c r="K1941" s="123"/>
      <c r="L1941" s="123"/>
      <c r="M1941" s="123"/>
      <c r="N1941" s="129"/>
      <c r="O1941" s="122"/>
      <c r="P1941" s="123"/>
      <c r="Q1941" s="122"/>
      <c r="R1941" s="130"/>
      <c r="S1941" s="123"/>
      <c r="T1941" s="3"/>
      <c r="U1941" s="131"/>
      <c r="V1941" s="10"/>
      <c r="W1941" s="4"/>
      <c r="X1941" s="21"/>
      <c r="Y1941" s="20"/>
      <c r="Z1941" s="20"/>
      <c r="AD1941" s="5"/>
      <c r="AI1941" s="10"/>
      <c r="AJ1941" s="10"/>
      <c r="AK1941" s="10"/>
      <c r="AL1941" s="10"/>
      <c r="AM1941" s="10"/>
      <c r="AN1941" s="10"/>
      <c r="AO1941" s="10"/>
      <c r="AP1941" s="10"/>
      <c r="AQ1941" s="10"/>
      <c r="AR1941" s="10"/>
      <c r="AS1941" s="10"/>
      <c r="AT1941" s="10"/>
      <c r="AU1941" s="10"/>
    </row>
    <row r="1942" spans="1:47" x14ac:dyDescent="0.2">
      <c r="A1942" s="125"/>
      <c r="B1942" s="123"/>
      <c r="C1942" s="123"/>
      <c r="D1942" s="126"/>
      <c r="E1942" s="11"/>
      <c r="F1942" s="127"/>
      <c r="G1942" s="122"/>
      <c r="H1942" s="128"/>
      <c r="I1942" s="128"/>
      <c r="J1942" s="3"/>
      <c r="K1942" s="123"/>
      <c r="L1942" s="123"/>
      <c r="M1942" s="123"/>
      <c r="N1942" s="129"/>
      <c r="O1942" s="122"/>
      <c r="P1942" s="123"/>
      <c r="Q1942" s="122"/>
      <c r="R1942" s="130"/>
      <c r="S1942" s="123"/>
      <c r="T1942" s="3"/>
      <c r="U1942" s="131"/>
      <c r="V1942" s="10"/>
      <c r="W1942" s="4"/>
      <c r="X1942" s="21"/>
      <c r="Y1942" s="20"/>
      <c r="Z1942" s="20"/>
      <c r="AD1942" s="5"/>
      <c r="AI1942" s="10"/>
      <c r="AJ1942" s="10"/>
      <c r="AK1942" s="10"/>
      <c r="AL1942" s="10"/>
      <c r="AM1942" s="10"/>
      <c r="AN1942" s="10"/>
      <c r="AO1942" s="10"/>
      <c r="AP1942" s="10"/>
      <c r="AQ1942" s="10"/>
      <c r="AR1942" s="10"/>
      <c r="AS1942" s="10"/>
      <c r="AT1942" s="10"/>
      <c r="AU1942" s="10"/>
    </row>
    <row r="1943" spans="1:47" x14ac:dyDescent="0.2">
      <c r="A1943" s="125"/>
      <c r="B1943" s="123"/>
      <c r="C1943" s="123"/>
      <c r="D1943" s="126"/>
      <c r="E1943" s="11"/>
      <c r="F1943" s="127"/>
      <c r="G1943" s="122"/>
      <c r="H1943" s="128"/>
      <c r="I1943" s="128"/>
      <c r="J1943" s="3"/>
      <c r="K1943" s="123"/>
      <c r="L1943" s="123"/>
      <c r="M1943" s="123"/>
      <c r="N1943" s="129"/>
      <c r="O1943" s="122"/>
      <c r="P1943" s="123"/>
      <c r="Q1943" s="122"/>
      <c r="R1943" s="130"/>
      <c r="S1943" s="123"/>
      <c r="T1943" s="3"/>
      <c r="U1943" s="131"/>
      <c r="V1943" s="10"/>
      <c r="W1943" s="4"/>
      <c r="X1943" s="21"/>
      <c r="Y1943" s="20"/>
      <c r="Z1943" s="20"/>
      <c r="AD1943" s="5"/>
      <c r="AI1943" s="10"/>
      <c r="AJ1943" s="10"/>
      <c r="AK1943" s="10"/>
      <c r="AL1943" s="10"/>
      <c r="AM1943" s="10"/>
      <c r="AN1943" s="10"/>
      <c r="AO1943" s="10"/>
      <c r="AP1943" s="10"/>
      <c r="AQ1943" s="10"/>
      <c r="AR1943" s="10"/>
      <c r="AS1943" s="10"/>
      <c r="AT1943" s="10"/>
      <c r="AU1943" s="10"/>
    </row>
    <row r="1944" spans="1:47" x14ac:dyDescent="0.2">
      <c r="A1944" s="125"/>
      <c r="B1944" s="123"/>
      <c r="C1944" s="123"/>
      <c r="D1944" s="126"/>
      <c r="E1944" s="11"/>
      <c r="F1944" s="127"/>
      <c r="G1944" s="122"/>
      <c r="H1944" s="128"/>
      <c r="I1944" s="128"/>
      <c r="J1944" s="3"/>
      <c r="K1944" s="123"/>
      <c r="L1944" s="123"/>
      <c r="M1944" s="123"/>
      <c r="N1944" s="129"/>
      <c r="O1944" s="122"/>
      <c r="P1944" s="123"/>
      <c r="Q1944" s="122"/>
      <c r="R1944" s="130"/>
      <c r="S1944" s="123"/>
      <c r="T1944" s="3"/>
      <c r="U1944" s="131"/>
      <c r="V1944" s="10"/>
      <c r="W1944" s="4"/>
      <c r="X1944" s="21"/>
      <c r="Y1944" s="20"/>
      <c r="Z1944" s="20"/>
      <c r="AD1944" s="5"/>
      <c r="AI1944" s="10"/>
      <c r="AJ1944" s="10"/>
      <c r="AK1944" s="10"/>
      <c r="AL1944" s="10"/>
      <c r="AM1944" s="10"/>
      <c r="AN1944" s="10"/>
      <c r="AO1944" s="10"/>
      <c r="AP1944" s="10"/>
      <c r="AQ1944" s="10"/>
      <c r="AR1944" s="10"/>
      <c r="AS1944" s="10"/>
      <c r="AT1944" s="10"/>
      <c r="AU1944" s="10"/>
    </row>
    <row r="1945" spans="1:47" x14ac:dyDescent="0.2">
      <c r="A1945" s="125"/>
      <c r="B1945" s="123"/>
      <c r="C1945" s="123"/>
      <c r="D1945" s="126"/>
      <c r="E1945" s="11"/>
      <c r="F1945" s="127"/>
      <c r="G1945" s="122"/>
      <c r="H1945" s="128"/>
      <c r="I1945" s="128"/>
      <c r="J1945" s="3"/>
      <c r="K1945" s="123"/>
      <c r="L1945" s="123"/>
      <c r="M1945" s="123"/>
      <c r="N1945" s="129"/>
      <c r="O1945" s="122"/>
      <c r="P1945" s="123"/>
      <c r="Q1945" s="122"/>
      <c r="R1945" s="130"/>
      <c r="S1945" s="123"/>
      <c r="T1945" s="3"/>
      <c r="U1945" s="131"/>
      <c r="V1945" s="10"/>
      <c r="W1945" s="4"/>
      <c r="X1945" s="21"/>
      <c r="Y1945" s="20"/>
      <c r="Z1945" s="20"/>
      <c r="AD1945" s="5"/>
      <c r="AI1945" s="10"/>
      <c r="AJ1945" s="10"/>
      <c r="AK1945" s="10"/>
      <c r="AL1945" s="10"/>
      <c r="AM1945" s="10"/>
      <c r="AN1945" s="10"/>
      <c r="AO1945" s="10"/>
      <c r="AP1945" s="10"/>
      <c r="AQ1945" s="10"/>
      <c r="AR1945" s="10"/>
      <c r="AS1945" s="10"/>
      <c r="AT1945" s="10"/>
      <c r="AU1945" s="10"/>
    </row>
    <row r="1946" spans="1:47" x14ac:dyDescent="0.2">
      <c r="A1946" s="125"/>
      <c r="B1946" s="123"/>
      <c r="C1946" s="123"/>
      <c r="D1946" s="126"/>
      <c r="E1946" s="11"/>
      <c r="F1946" s="127"/>
      <c r="G1946" s="122"/>
      <c r="H1946" s="128"/>
      <c r="I1946" s="128"/>
      <c r="J1946" s="3"/>
      <c r="K1946" s="123"/>
      <c r="L1946" s="123"/>
      <c r="M1946" s="123"/>
      <c r="N1946" s="129"/>
      <c r="O1946" s="122"/>
      <c r="P1946" s="123"/>
      <c r="Q1946" s="122"/>
      <c r="R1946" s="130"/>
      <c r="S1946" s="123"/>
      <c r="T1946" s="3"/>
      <c r="U1946" s="131"/>
      <c r="V1946" s="10"/>
      <c r="W1946" s="4"/>
      <c r="X1946" s="21"/>
      <c r="Y1946" s="20"/>
      <c r="Z1946" s="20"/>
      <c r="AD1946" s="5"/>
      <c r="AI1946" s="10"/>
      <c r="AJ1946" s="10"/>
      <c r="AK1946" s="10"/>
      <c r="AL1946" s="10"/>
      <c r="AM1946" s="10"/>
      <c r="AN1946" s="10"/>
      <c r="AO1946" s="10"/>
      <c r="AP1946" s="10"/>
      <c r="AQ1946" s="10"/>
      <c r="AR1946" s="10"/>
      <c r="AS1946" s="10"/>
      <c r="AT1946" s="10"/>
      <c r="AU1946" s="10"/>
    </row>
    <row r="1947" spans="1:47" x14ac:dyDescent="0.2">
      <c r="A1947" s="125"/>
      <c r="B1947" s="123"/>
      <c r="C1947" s="123"/>
      <c r="D1947" s="126"/>
      <c r="E1947" s="11"/>
      <c r="F1947" s="127"/>
      <c r="G1947" s="122"/>
      <c r="H1947" s="128"/>
      <c r="I1947" s="128"/>
      <c r="J1947" s="3"/>
      <c r="K1947" s="123"/>
      <c r="L1947" s="123"/>
      <c r="M1947" s="123"/>
      <c r="N1947" s="129"/>
      <c r="O1947" s="122"/>
      <c r="P1947" s="123"/>
      <c r="Q1947" s="122"/>
      <c r="R1947" s="130"/>
      <c r="S1947" s="123"/>
      <c r="T1947" s="3"/>
      <c r="U1947" s="131"/>
      <c r="V1947" s="10"/>
      <c r="W1947" s="4"/>
      <c r="X1947" s="21"/>
      <c r="Y1947" s="20"/>
      <c r="Z1947" s="20"/>
      <c r="AD1947" s="5"/>
      <c r="AI1947" s="10"/>
      <c r="AJ1947" s="10"/>
      <c r="AK1947" s="10"/>
      <c r="AL1947" s="10"/>
      <c r="AM1947" s="10"/>
      <c r="AN1947" s="10"/>
      <c r="AO1947" s="10"/>
      <c r="AP1947" s="10"/>
      <c r="AQ1947" s="10"/>
      <c r="AR1947" s="10"/>
      <c r="AS1947" s="10"/>
      <c r="AT1947" s="10"/>
      <c r="AU1947" s="10"/>
    </row>
    <row r="1948" spans="1:47" x14ac:dyDescent="0.2">
      <c r="A1948" s="125"/>
      <c r="B1948" s="123"/>
      <c r="C1948" s="123"/>
      <c r="D1948" s="126"/>
      <c r="E1948" s="11"/>
      <c r="F1948" s="127"/>
      <c r="G1948" s="122"/>
      <c r="H1948" s="128"/>
      <c r="I1948" s="128"/>
      <c r="J1948" s="3"/>
      <c r="K1948" s="123"/>
      <c r="L1948" s="123"/>
      <c r="M1948" s="123"/>
      <c r="N1948" s="129"/>
      <c r="O1948" s="122"/>
      <c r="P1948" s="123"/>
      <c r="Q1948" s="122"/>
      <c r="R1948" s="130"/>
      <c r="S1948" s="123"/>
      <c r="T1948" s="3"/>
      <c r="U1948" s="131"/>
      <c r="V1948" s="10"/>
      <c r="W1948" s="4"/>
      <c r="X1948" s="21"/>
      <c r="Y1948" s="20"/>
      <c r="Z1948" s="20"/>
      <c r="AD1948" s="5"/>
      <c r="AI1948" s="10"/>
      <c r="AJ1948" s="10"/>
      <c r="AK1948" s="10"/>
      <c r="AL1948" s="10"/>
      <c r="AM1948" s="10"/>
      <c r="AN1948" s="10"/>
      <c r="AO1948" s="10"/>
      <c r="AP1948" s="10"/>
      <c r="AQ1948" s="10"/>
      <c r="AR1948" s="10"/>
      <c r="AS1948" s="10"/>
      <c r="AT1948" s="10"/>
      <c r="AU1948" s="10"/>
    </row>
    <row r="1949" spans="1:47" x14ac:dyDescent="0.2">
      <c r="A1949" s="125"/>
      <c r="B1949" s="123"/>
      <c r="C1949" s="123"/>
      <c r="D1949" s="126"/>
      <c r="E1949" s="11"/>
      <c r="F1949" s="127"/>
      <c r="G1949" s="122"/>
      <c r="H1949" s="128"/>
      <c r="I1949" s="128"/>
      <c r="J1949" s="3"/>
      <c r="K1949" s="123"/>
      <c r="L1949" s="123"/>
      <c r="M1949" s="123"/>
      <c r="N1949" s="129"/>
      <c r="O1949" s="122"/>
      <c r="P1949" s="123"/>
      <c r="Q1949" s="122"/>
      <c r="R1949" s="130"/>
      <c r="S1949" s="123"/>
      <c r="T1949" s="3"/>
      <c r="U1949" s="131"/>
      <c r="V1949" s="10"/>
      <c r="W1949" s="4"/>
      <c r="X1949" s="21"/>
      <c r="Y1949" s="20"/>
      <c r="Z1949" s="20"/>
      <c r="AD1949" s="5"/>
      <c r="AI1949" s="10"/>
      <c r="AJ1949" s="10"/>
      <c r="AK1949" s="10"/>
      <c r="AL1949" s="10"/>
      <c r="AM1949" s="10"/>
      <c r="AN1949" s="10"/>
      <c r="AO1949" s="10"/>
      <c r="AP1949" s="10"/>
      <c r="AQ1949" s="10"/>
      <c r="AR1949" s="10"/>
      <c r="AS1949" s="10"/>
      <c r="AT1949" s="10"/>
      <c r="AU1949" s="10"/>
    </row>
    <row r="1950" spans="1:47" x14ac:dyDescent="0.2">
      <c r="A1950" s="125"/>
      <c r="B1950" s="123"/>
      <c r="C1950" s="123"/>
      <c r="D1950" s="126"/>
      <c r="E1950" s="11"/>
      <c r="F1950" s="127"/>
      <c r="G1950" s="122"/>
      <c r="H1950" s="128"/>
      <c r="I1950" s="128"/>
      <c r="J1950" s="3"/>
      <c r="K1950" s="123"/>
      <c r="L1950" s="123"/>
      <c r="M1950" s="123"/>
      <c r="N1950" s="129"/>
      <c r="O1950" s="122"/>
      <c r="P1950" s="123"/>
      <c r="Q1950" s="122"/>
      <c r="R1950" s="130"/>
      <c r="S1950" s="123"/>
      <c r="T1950" s="3"/>
      <c r="U1950" s="131"/>
      <c r="V1950" s="10"/>
      <c r="W1950" s="4"/>
      <c r="X1950" s="21"/>
      <c r="Y1950" s="20"/>
      <c r="Z1950" s="20"/>
      <c r="AD1950" s="5"/>
      <c r="AI1950" s="10"/>
      <c r="AJ1950" s="10"/>
      <c r="AK1950" s="10"/>
      <c r="AL1950" s="10"/>
      <c r="AM1950" s="10"/>
      <c r="AN1950" s="10"/>
      <c r="AO1950" s="10"/>
      <c r="AP1950" s="10"/>
      <c r="AQ1950" s="10"/>
      <c r="AR1950" s="10"/>
      <c r="AS1950" s="10"/>
      <c r="AT1950" s="10"/>
      <c r="AU1950" s="10"/>
    </row>
    <row r="1951" spans="1:47" x14ac:dyDescent="0.2">
      <c r="A1951" s="125"/>
      <c r="B1951" s="123"/>
      <c r="C1951" s="123"/>
      <c r="D1951" s="126"/>
      <c r="E1951" s="11"/>
      <c r="F1951" s="127"/>
      <c r="G1951" s="122"/>
      <c r="H1951" s="128"/>
      <c r="I1951" s="128"/>
      <c r="J1951" s="3"/>
      <c r="K1951" s="123"/>
      <c r="L1951" s="123"/>
      <c r="M1951" s="123"/>
      <c r="N1951" s="129"/>
      <c r="O1951" s="122"/>
      <c r="P1951" s="123"/>
      <c r="Q1951" s="122"/>
      <c r="R1951" s="130"/>
      <c r="S1951" s="123"/>
      <c r="T1951" s="3"/>
      <c r="U1951" s="131"/>
      <c r="V1951" s="10"/>
      <c r="W1951" s="4"/>
      <c r="X1951" s="21"/>
      <c r="Y1951" s="20"/>
      <c r="Z1951" s="20"/>
      <c r="AD1951" s="5"/>
      <c r="AI1951" s="10"/>
      <c r="AJ1951" s="10"/>
      <c r="AK1951" s="10"/>
      <c r="AL1951" s="10"/>
      <c r="AM1951" s="10"/>
      <c r="AN1951" s="10"/>
      <c r="AO1951" s="10"/>
      <c r="AP1951" s="10"/>
      <c r="AQ1951" s="10"/>
      <c r="AR1951" s="10"/>
      <c r="AS1951" s="10"/>
      <c r="AT1951" s="10"/>
      <c r="AU1951" s="10"/>
    </row>
    <row r="1952" spans="1:47" x14ac:dyDescent="0.2">
      <c r="A1952" s="125"/>
      <c r="B1952" s="123"/>
      <c r="C1952" s="123"/>
      <c r="D1952" s="126"/>
      <c r="E1952" s="11"/>
      <c r="F1952" s="127"/>
      <c r="G1952" s="122"/>
      <c r="H1952" s="128"/>
      <c r="I1952" s="128"/>
      <c r="J1952" s="3"/>
      <c r="K1952" s="123"/>
      <c r="L1952" s="123"/>
      <c r="M1952" s="123"/>
      <c r="N1952" s="129"/>
      <c r="O1952" s="122"/>
      <c r="P1952" s="123"/>
      <c r="Q1952" s="122"/>
      <c r="R1952" s="130"/>
      <c r="S1952" s="123"/>
      <c r="T1952" s="3"/>
      <c r="U1952" s="131"/>
      <c r="V1952" s="10"/>
      <c r="W1952" s="4"/>
      <c r="X1952" s="21"/>
      <c r="Y1952" s="20"/>
      <c r="Z1952" s="20"/>
      <c r="AD1952" s="5"/>
      <c r="AI1952" s="10"/>
      <c r="AJ1952" s="10"/>
      <c r="AK1952" s="10"/>
      <c r="AL1952" s="10"/>
      <c r="AM1952" s="10"/>
      <c r="AN1952" s="10"/>
      <c r="AO1952" s="10"/>
      <c r="AP1952" s="10"/>
      <c r="AQ1952" s="10"/>
      <c r="AR1952" s="10"/>
      <c r="AS1952" s="10"/>
      <c r="AT1952" s="10"/>
      <c r="AU1952" s="10"/>
    </row>
    <row r="1953" spans="1:47" x14ac:dyDescent="0.2">
      <c r="A1953" s="125"/>
      <c r="B1953" s="123"/>
      <c r="C1953" s="123"/>
      <c r="D1953" s="126"/>
      <c r="E1953" s="11"/>
      <c r="F1953" s="127"/>
      <c r="G1953" s="122"/>
      <c r="H1953" s="128"/>
      <c r="I1953" s="128"/>
      <c r="J1953" s="3"/>
      <c r="K1953" s="123"/>
      <c r="L1953" s="123"/>
      <c r="M1953" s="123"/>
      <c r="N1953" s="129"/>
      <c r="O1953" s="122"/>
      <c r="P1953" s="123"/>
      <c r="Q1953" s="122"/>
      <c r="R1953" s="130"/>
      <c r="S1953" s="123"/>
      <c r="T1953" s="3"/>
      <c r="U1953" s="131"/>
      <c r="V1953" s="10"/>
      <c r="W1953" s="4"/>
      <c r="X1953" s="21"/>
      <c r="Y1953" s="20"/>
      <c r="Z1953" s="20"/>
      <c r="AD1953" s="5"/>
      <c r="AI1953" s="10"/>
      <c r="AJ1953" s="10"/>
      <c r="AK1953" s="10"/>
      <c r="AL1953" s="10"/>
      <c r="AM1953" s="10"/>
      <c r="AN1953" s="10"/>
      <c r="AO1953" s="10"/>
      <c r="AP1953" s="10"/>
      <c r="AQ1953" s="10"/>
      <c r="AR1953" s="10"/>
      <c r="AS1953" s="10"/>
      <c r="AT1953" s="10"/>
      <c r="AU1953" s="10"/>
    </row>
    <row r="1954" spans="1:47" x14ac:dyDescent="0.2">
      <c r="A1954" s="125"/>
      <c r="B1954" s="123"/>
      <c r="C1954" s="123"/>
      <c r="D1954" s="126"/>
      <c r="E1954" s="11"/>
      <c r="F1954" s="127"/>
      <c r="G1954" s="122"/>
      <c r="H1954" s="128"/>
      <c r="I1954" s="128"/>
      <c r="J1954" s="3"/>
      <c r="K1954" s="123"/>
      <c r="L1954" s="123"/>
      <c r="M1954" s="123"/>
      <c r="N1954" s="129"/>
      <c r="O1954" s="122"/>
      <c r="P1954" s="123"/>
      <c r="Q1954" s="122"/>
      <c r="R1954" s="130"/>
      <c r="S1954" s="123"/>
      <c r="T1954" s="3"/>
      <c r="U1954" s="131"/>
      <c r="V1954" s="10"/>
      <c r="W1954" s="4"/>
      <c r="X1954" s="21"/>
      <c r="Y1954" s="20"/>
      <c r="Z1954" s="20"/>
      <c r="AD1954" s="5"/>
      <c r="AI1954" s="10"/>
      <c r="AJ1954" s="10"/>
      <c r="AK1954" s="10"/>
      <c r="AL1954" s="10"/>
      <c r="AM1954" s="10"/>
      <c r="AN1954" s="10"/>
      <c r="AO1954" s="10"/>
      <c r="AP1954" s="10"/>
      <c r="AQ1954" s="10"/>
      <c r="AR1954" s="10"/>
      <c r="AS1954" s="10"/>
      <c r="AT1954" s="10"/>
      <c r="AU1954" s="10"/>
    </row>
    <row r="1955" spans="1:47" x14ac:dyDescent="0.2">
      <c r="A1955" s="125"/>
      <c r="B1955" s="123"/>
      <c r="C1955" s="123"/>
      <c r="D1955" s="126"/>
      <c r="E1955" s="11"/>
      <c r="F1955" s="127"/>
      <c r="G1955" s="122"/>
      <c r="H1955" s="128"/>
      <c r="I1955" s="128"/>
      <c r="J1955" s="3"/>
      <c r="K1955" s="123"/>
      <c r="L1955" s="123"/>
      <c r="M1955" s="123"/>
      <c r="N1955" s="129"/>
      <c r="O1955" s="122"/>
      <c r="P1955" s="123"/>
      <c r="Q1955" s="122"/>
      <c r="R1955" s="130"/>
      <c r="S1955" s="123"/>
      <c r="T1955" s="3"/>
      <c r="U1955" s="131"/>
      <c r="V1955" s="10"/>
      <c r="W1955" s="4"/>
      <c r="X1955" s="21"/>
      <c r="Y1955" s="20"/>
      <c r="Z1955" s="20"/>
      <c r="AD1955" s="5"/>
      <c r="AI1955" s="10"/>
      <c r="AJ1955" s="10"/>
      <c r="AK1955" s="10"/>
      <c r="AL1955" s="10"/>
      <c r="AM1955" s="10"/>
      <c r="AN1955" s="10"/>
      <c r="AO1955" s="10"/>
      <c r="AP1955" s="10"/>
      <c r="AQ1955" s="10"/>
      <c r="AR1955" s="10"/>
      <c r="AS1955" s="10"/>
      <c r="AT1955" s="10"/>
      <c r="AU1955" s="10"/>
    </row>
    <row r="1956" spans="1:47" x14ac:dyDescent="0.2">
      <c r="A1956" s="125"/>
      <c r="B1956" s="123"/>
      <c r="C1956" s="123"/>
      <c r="D1956" s="126"/>
      <c r="E1956" s="11"/>
      <c r="F1956" s="127"/>
      <c r="G1956" s="122"/>
      <c r="H1956" s="128"/>
      <c r="I1956" s="128"/>
      <c r="J1956" s="3"/>
      <c r="K1956" s="123"/>
      <c r="L1956" s="123"/>
      <c r="M1956" s="123"/>
      <c r="N1956" s="129"/>
      <c r="O1956" s="122"/>
      <c r="P1956" s="123"/>
      <c r="Q1956" s="122"/>
      <c r="R1956" s="130"/>
      <c r="S1956" s="123"/>
      <c r="T1956" s="3"/>
      <c r="U1956" s="131"/>
      <c r="V1956" s="10"/>
      <c r="W1956" s="4"/>
      <c r="X1956" s="21"/>
      <c r="Y1956" s="20"/>
      <c r="Z1956" s="20"/>
      <c r="AD1956" s="5"/>
      <c r="AI1956" s="10"/>
      <c r="AJ1956" s="10"/>
      <c r="AK1956" s="10"/>
      <c r="AL1956" s="10"/>
      <c r="AM1956" s="10"/>
      <c r="AN1956" s="10"/>
      <c r="AO1956" s="10"/>
      <c r="AP1956" s="10"/>
      <c r="AQ1956" s="10"/>
      <c r="AR1956" s="10"/>
      <c r="AS1956" s="10"/>
      <c r="AT1956" s="10"/>
      <c r="AU1956" s="10"/>
    </row>
    <row r="1957" spans="1:47" x14ac:dyDescent="0.2">
      <c r="A1957" s="125"/>
      <c r="B1957" s="123"/>
      <c r="C1957" s="123"/>
      <c r="D1957" s="126"/>
      <c r="E1957" s="11"/>
      <c r="F1957" s="127"/>
      <c r="G1957" s="122"/>
      <c r="H1957" s="128"/>
      <c r="I1957" s="128"/>
      <c r="J1957" s="3"/>
      <c r="K1957" s="123"/>
      <c r="L1957" s="123"/>
      <c r="M1957" s="123"/>
      <c r="N1957" s="129"/>
      <c r="O1957" s="122"/>
      <c r="P1957" s="123"/>
      <c r="Q1957" s="122"/>
      <c r="R1957" s="130"/>
      <c r="S1957" s="123"/>
      <c r="T1957" s="3"/>
      <c r="U1957" s="131"/>
      <c r="V1957" s="10"/>
      <c r="W1957" s="4"/>
      <c r="X1957" s="21"/>
      <c r="Y1957" s="20"/>
      <c r="Z1957" s="20"/>
      <c r="AD1957" s="5"/>
      <c r="AI1957" s="10"/>
      <c r="AJ1957" s="10"/>
      <c r="AK1957" s="10"/>
      <c r="AL1957" s="10"/>
      <c r="AM1957" s="10"/>
      <c r="AN1957" s="10"/>
      <c r="AO1957" s="10"/>
      <c r="AP1957" s="10"/>
      <c r="AQ1957" s="10"/>
      <c r="AR1957" s="10"/>
      <c r="AS1957" s="10"/>
      <c r="AT1957" s="10"/>
      <c r="AU1957" s="10"/>
    </row>
    <row r="1958" spans="1:47" x14ac:dyDescent="0.2">
      <c r="A1958" s="125"/>
      <c r="B1958" s="123"/>
      <c r="C1958" s="123"/>
      <c r="D1958" s="126"/>
      <c r="E1958" s="11"/>
      <c r="F1958" s="127"/>
      <c r="G1958" s="122"/>
      <c r="H1958" s="128"/>
      <c r="I1958" s="128"/>
      <c r="J1958" s="3"/>
      <c r="K1958" s="123"/>
      <c r="L1958" s="123"/>
      <c r="M1958" s="123"/>
      <c r="N1958" s="129"/>
      <c r="O1958" s="122"/>
      <c r="P1958" s="123"/>
      <c r="Q1958" s="122"/>
      <c r="R1958" s="130"/>
      <c r="S1958" s="123"/>
      <c r="T1958" s="3"/>
      <c r="U1958" s="131"/>
      <c r="V1958" s="10"/>
      <c r="W1958" s="28"/>
      <c r="X1958" s="21"/>
      <c r="Y1958" s="20"/>
      <c r="Z1958" s="20"/>
      <c r="AD1958" s="5"/>
      <c r="AI1958" s="10"/>
      <c r="AJ1958" s="10"/>
      <c r="AK1958" s="10"/>
      <c r="AL1958" s="10"/>
      <c r="AM1958" s="10"/>
      <c r="AN1958" s="10"/>
      <c r="AO1958" s="10"/>
      <c r="AP1958" s="10"/>
      <c r="AQ1958" s="10"/>
      <c r="AR1958" s="10"/>
      <c r="AS1958" s="10"/>
      <c r="AT1958" s="10"/>
      <c r="AU1958" s="10"/>
    </row>
    <row r="1959" spans="1:47" x14ac:dyDescent="0.2">
      <c r="A1959" s="125"/>
      <c r="B1959" s="123"/>
      <c r="C1959" s="123"/>
      <c r="D1959" s="126"/>
      <c r="E1959" s="11"/>
      <c r="F1959" s="127"/>
      <c r="G1959" s="122"/>
      <c r="H1959" s="128"/>
      <c r="I1959" s="128"/>
      <c r="J1959" s="3"/>
      <c r="K1959" s="123"/>
      <c r="L1959" s="123"/>
      <c r="M1959" s="123"/>
      <c r="N1959" s="129"/>
      <c r="O1959" s="122"/>
      <c r="P1959" s="123"/>
      <c r="Q1959" s="122"/>
      <c r="R1959" s="130"/>
      <c r="S1959" s="123"/>
      <c r="T1959" s="3"/>
      <c r="U1959" s="131"/>
      <c r="V1959" s="10"/>
      <c r="W1959" s="4"/>
      <c r="X1959" s="21"/>
      <c r="Y1959" s="20"/>
      <c r="Z1959" s="20"/>
      <c r="AD1959" s="5"/>
      <c r="AI1959" s="10"/>
      <c r="AJ1959" s="10"/>
      <c r="AK1959" s="10"/>
      <c r="AL1959" s="10"/>
      <c r="AM1959" s="10"/>
      <c r="AN1959" s="10"/>
      <c r="AO1959" s="10"/>
      <c r="AP1959" s="10"/>
      <c r="AQ1959" s="10"/>
      <c r="AR1959" s="10"/>
      <c r="AS1959" s="10"/>
      <c r="AT1959" s="10"/>
      <c r="AU1959" s="10"/>
    </row>
    <row r="1960" spans="1:47" x14ac:dyDescent="0.2">
      <c r="A1960" s="125"/>
      <c r="B1960" s="123"/>
      <c r="C1960" s="123"/>
      <c r="D1960" s="126"/>
      <c r="E1960" s="11"/>
      <c r="F1960" s="127"/>
      <c r="G1960" s="122"/>
      <c r="H1960" s="128"/>
      <c r="I1960" s="128"/>
      <c r="J1960" s="3"/>
      <c r="K1960" s="123"/>
      <c r="L1960" s="123"/>
      <c r="M1960" s="123"/>
      <c r="N1960" s="129"/>
      <c r="O1960" s="122"/>
      <c r="P1960" s="123"/>
      <c r="Q1960" s="122"/>
      <c r="R1960" s="130"/>
      <c r="S1960" s="123"/>
      <c r="T1960" s="3"/>
      <c r="U1960" s="131"/>
      <c r="V1960" s="10"/>
      <c r="W1960" s="4"/>
      <c r="X1960" s="21"/>
      <c r="Y1960" s="20"/>
      <c r="Z1960" s="20"/>
      <c r="AD1960" s="5"/>
      <c r="AI1960" s="10"/>
      <c r="AJ1960" s="10"/>
      <c r="AK1960" s="10"/>
      <c r="AL1960" s="10"/>
      <c r="AM1960" s="10"/>
      <c r="AN1960" s="10"/>
      <c r="AO1960" s="10"/>
      <c r="AP1960" s="10"/>
      <c r="AQ1960" s="10"/>
      <c r="AR1960" s="10"/>
      <c r="AS1960" s="10"/>
      <c r="AT1960" s="10"/>
      <c r="AU1960" s="10"/>
    </row>
    <row r="1961" spans="1:47" x14ac:dyDescent="0.2">
      <c r="A1961" s="125"/>
      <c r="B1961" s="123"/>
      <c r="C1961" s="123"/>
      <c r="D1961" s="126"/>
      <c r="E1961" s="11"/>
      <c r="F1961" s="127"/>
      <c r="G1961" s="122"/>
      <c r="H1961" s="128"/>
      <c r="I1961" s="128"/>
      <c r="J1961" s="3"/>
      <c r="K1961" s="123"/>
      <c r="L1961" s="123"/>
      <c r="M1961" s="123"/>
      <c r="N1961" s="129"/>
      <c r="O1961" s="122"/>
      <c r="P1961" s="123"/>
      <c r="Q1961" s="122"/>
      <c r="R1961" s="130"/>
      <c r="S1961" s="123"/>
      <c r="T1961" s="3"/>
      <c r="U1961" s="131"/>
      <c r="V1961" s="10"/>
      <c r="W1961" s="4"/>
      <c r="X1961" s="21"/>
      <c r="Y1961" s="20"/>
      <c r="Z1961" s="20"/>
      <c r="AD1961" s="5"/>
      <c r="AI1961" s="10"/>
      <c r="AJ1961" s="10"/>
      <c r="AK1961" s="10"/>
      <c r="AL1961" s="10"/>
      <c r="AM1961" s="10"/>
      <c r="AN1961" s="10"/>
      <c r="AO1961" s="10"/>
      <c r="AP1961" s="10"/>
      <c r="AQ1961" s="10"/>
      <c r="AR1961" s="10"/>
      <c r="AS1961" s="10"/>
      <c r="AT1961" s="10"/>
      <c r="AU1961" s="10"/>
    </row>
    <row r="1962" spans="1:47" x14ac:dyDescent="0.2">
      <c r="A1962" s="125"/>
      <c r="B1962" s="123"/>
      <c r="C1962" s="123"/>
      <c r="D1962" s="126"/>
      <c r="E1962" s="11"/>
      <c r="F1962" s="127"/>
      <c r="G1962" s="122"/>
      <c r="H1962" s="128"/>
      <c r="I1962" s="128"/>
      <c r="J1962" s="3"/>
      <c r="K1962" s="123"/>
      <c r="L1962" s="123"/>
      <c r="M1962" s="123"/>
      <c r="N1962" s="129"/>
      <c r="O1962" s="122"/>
      <c r="P1962" s="123"/>
      <c r="Q1962" s="122"/>
      <c r="R1962" s="130"/>
      <c r="S1962" s="123"/>
      <c r="T1962" s="3"/>
      <c r="U1962" s="131"/>
      <c r="V1962" s="10"/>
      <c r="W1962" s="4"/>
      <c r="X1962" s="21"/>
      <c r="Y1962" s="20"/>
      <c r="Z1962" s="20"/>
      <c r="AD1962" s="5"/>
      <c r="AI1962" s="10"/>
      <c r="AJ1962" s="10"/>
      <c r="AK1962" s="10"/>
      <c r="AL1962" s="10"/>
      <c r="AM1962" s="10"/>
      <c r="AN1962" s="10"/>
      <c r="AO1962" s="10"/>
      <c r="AP1962" s="10"/>
      <c r="AQ1962" s="10"/>
      <c r="AR1962" s="10"/>
      <c r="AS1962" s="10"/>
      <c r="AT1962" s="10"/>
      <c r="AU1962" s="10"/>
    </row>
    <row r="1963" spans="1:47" x14ac:dyDescent="0.2">
      <c r="A1963" s="125"/>
      <c r="B1963" s="123"/>
      <c r="C1963" s="123"/>
      <c r="D1963" s="126"/>
      <c r="E1963" s="11"/>
      <c r="F1963" s="127"/>
      <c r="G1963" s="122"/>
      <c r="H1963" s="128"/>
      <c r="I1963" s="128"/>
      <c r="J1963" s="3"/>
      <c r="K1963" s="123"/>
      <c r="L1963" s="123"/>
      <c r="M1963" s="123"/>
      <c r="N1963" s="129"/>
      <c r="O1963" s="122"/>
      <c r="P1963" s="123"/>
      <c r="Q1963" s="122"/>
      <c r="R1963" s="130"/>
      <c r="S1963" s="123"/>
      <c r="T1963" s="3"/>
      <c r="U1963" s="131"/>
      <c r="V1963" s="10"/>
      <c r="W1963" s="4"/>
      <c r="X1963" s="21"/>
      <c r="Y1963" s="20"/>
      <c r="Z1963" s="20"/>
      <c r="AD1963" s="5"/>
      <c r="AI1963" s="10"/>
      <c r="AJ1963" s="10"/>
      <c r="AK1963" s="10"/>
      <c r="AL1963" s="10"/>
      <c r="AM1963" s="10"/>
      <c r="AN1963" s="10"/>
      <c r="AO1963" s="10"/>
      <c r="AP1963" s="10"/>
      <c r="AQ1963" s="10"/>
      <c r="AR1963" s="10"/>
      <c r="AS1963" s="10"/>
      <c r="AT1963" s="10"/>
      <c r="AU1963" s="10"/>
    </row>
    <row r="1964" spans="1:47" x14ac:dyDescent="0.2">
      <c r="A1964" s="125"/>
      <c r="B1964" s="123"/>
      <c r="C1964" s="123"/>
      <c r="D1964" s="126"/>
      <c r="E1964" s="11"/>
      <c r="F1964" s="127"/>
      <c r="G1964" s="122"/>
      <c r="H1964" s="128"/>
      <c r="I1964" s="128"/>
      <c r="J1964" s="3"/>
      <c r="K1964" s="123"/>
      <c r="L1964" s="123"/>
      <c r="M1964" s="123"/>
      <c r="N1964" s="129"/>
      <c r="O1964" s="122"/>
      <c r="P1964" s="123"/>
      <c r="Q1964" s="122"/>
      <c r="R1964" s="130"/>
      <c r="S1964" s="123"/>
      <c r="T1964" s="3"/>
      <c r="U1964" s="131"/>
      <c r="V1964" s="10"/>
      <c r="W1964" s="4"/>
      <c r="X1964" s="21"/>
      <c r="Y1964" s="20"/>
      <c r="Z1964" s="20"/>
      <c r="AD1964" s="5"/>
      <c r="AI1964" s="10"/>
      <c r="AJ1964" s="10"/>
      <c r="AK1964" s="10"/>
      <c r="AL1964" s="10"/>
      <c r="AM1964" s="10"/>
      <c r="AN1964" s="10"/>
      <c r="AO1964" s="10"/>
      <c r="AP1964" s="10"/>
      <c r="AQ1964" s="10"/>
      <c r="AR1964" s="10"/>
      <c r="AS1964" s="10"/>
      <c r="AT1964" s="10"/>
      <c r="AU1964" s="10"/>
    </row>
    <row r="1965" spans="1:47" x14ac:dyDescent="0.2">
      <c r="A1965" s="125"/>
      <c r="B1965" s="123"/>
      <c r="C1965" s="123"/>
      <c r="D1965" s="126"/>
      <c r="E1965" s="11"/>
      <c r="F1965" s="127"/>
      <c r="G1965" s="122"/>
      <c r="H1965" s="128"/>
      <c r="I1965" s="128"/>
      <c r="J1965" s="3"/>
      <c r="K1965" s="123"/>
      <c r="L1965" s="123"/>
      <c r="M1965" s="123"/>
      <c r="N1965" s="129"/>
      <c r="O1965" s="122"/>
      <c r="P1965" s="123"/>
      <c r="Q1965" s="122"/>
      <c r="R1965" s="130"/>
      <c r="S1965" s="123"/>
      <c r="T1965" s="3"/>
      <c r="U1965" s="131"/>
      <c r="V1965" s="10"/>
      <c r="W1965" s="4"/>
      <c r="X1965" s="21"/>
      <c r="Y1965" s="20"/>
      <c r="Z1965" s="20"/>
      <c r="AD1965" s="5"/>
      <c r="AI1965" s="10"/>
      <c r="AJ1965" s="10"/>
      <c r="AK1965" s="10"/>
      <c r="AL1965" s="10"/>
      <c r="AM1965" s="10"/>
      <c r="AN1965" s="10"/>
      <c r="AO1965" s="10"/>
      <c r="AP1965" s="10"/>
      <c r="AQ1965" s="10"/>
      <c r="AR1965" s="10"/>
      <c r="AS1965" s="10"/>
      <c r="AT1965" s="10"/>
      <c r="AU1965" s="10"/>
    </row>
    <row r="1966" spans="1:47" x14ac:dyDescent="0.2">
      <c r="A1966" s="125"/>
      <c r="B1966" s="123"/>
      <c r="C1966" s="123"/>
      <c r="D1966" s="126"/>
      <c r="E1966" s="11"/>
      <c r="F1966" s="127"/>
      <c r="G1966" s="122"/>
      <c r="H1966" s="128"/>
      <c r="I1966" s="128"/>
      <c r="J1966" s="3"/>
      <c r="K1966" s="123"/>
      <c r="L1966" s="123"/>
      <c r="M1966" s="123"/>
      <c r="N1966" s="129"/>
      <c r="O1966" s="122"/>
      <c r="P1966" s="123"/>
      <c r="Q1966" s="122"/>
      <c r="R1966" s="130"/>
      <c r="S1966" s="123"/>
      <c r="T1966" s="3"/>
      <c r="U1966" s="131"/>
      <c r="V1966" s="10"/>
      <c r="W1966" s="4"/>
      <c r="X1966" s="21"/>
      <c r="Y1966" s="20"/>
      <c r="Z1966" s="20"/>
      <c r="AD1966" s="5"/>
      <c r="AI1966" s="10"/>
      <c r="AJ1966" s="10"/>
      <c r="AK1966" s="10"/>
      <c r="AL1966" s="10"/>
      <c r="AM1966" s="10"/>
      <c r="AN1966" s="10"/>
      <c r="AO1966" s="10"/>
      <c r="AP1966" s="10"/>
      <c r="AQ1966" s="10"/>
      <c r="AR1966" s="10"/>
      <c r="AS1966" s="10"/>
      <c r="AT1966" s="10"/>
      <c r="AU1966" s="10"/>
    </row>
    <row r="1967" spans="1:47" x14ac:dyDescent="0.2">
      <c r="A1967" s="125"/>
      <c r="B1967" s="123"/>
      <c r="C1967" s="123"/>
      <c r="D1967" s="126"/>
      <c r="E1967" s="11"/>
      <c r="F1967" s="127"/>
      <c r="G1967" s="122"/>
      <c r="H1967" s="128"/>
      <c r="I1967" s="128"/>
      <c r="J1967" s="3"/>
      <c r="K1967" s="123"/>
      <c r="L1967" s="123"/>
      <c r="M1967" s="123"/>
      <c r="N1967" s="129"/>
      <c r="O1967" s="122"/>
      <c r="P1967" s="123"/>
      <c r="Q1967" s="122"/>
      <c r="R1967" s="130"/>
      <c r="S1967" s="123"/>
      <c r="T1967" s="3"/>
      <c r="U1967" s="131"/>
      <c r="V1967" s="10"/>
      <c r="W1967" s="4"/>
      <c r="X1967" s="21"/>
      <c r="Y1967" s="20"/>
      <c r="Z1967" s="20"/>
      <c r="AD1967" s="5"/>
      <c r="AI1967" s="10"/>
      <c r="AJ1967" s="10"/>
      <c r="AK1967" s="10"/>
      <c r="AL1967" s="10"/>
      <c r="AM1967" s="10"/>
      <c r="AN1967" s="10"/>
      <c r="AO1967" s="10"/>
      <c r="AP1967" s="10"/>
      <c r="AQ1967" s="10"/>
      <c r="AR1967" s="10"/>
      <c r="AS1967" s="10"/>
      <c r="AT1967" s="10"/>
      <c r="AU1967" s="10"/>
    </row>
    <row r="1968" spans="1:47" x14ac:dyDescent="0.2">
      <c r="A1968" s="125"/>
      <c r="B1968" s="123"/>
      <c r="C1968" s="123"/>
      <c r="D1968" s="126"/>
      <c r="E1968" s="11"/>
      <c r="F1968" s="127"/>
      <c r="G1968" s="122"/>
      <c r="H1968" s="128"/>
      <c r="I1968" s="128"/>
      <c r="J1968" s="3"/>
      <c r="K1968" s="123"/>
      <c r="L1968" s="123"/>
      <c r="M1968" s="123"/>
      <c r="N1968" s="129"/>
      <c r="O1968" s="122"/>
      <c r="P1968" s="123"/>
      <c r="Q1968" s="122"/>
      <c r="R1968" s="130"/>
      <c r="S1968" s="123"/>
      <c r="T1968" s="3"/>
      <c r="U1968" s="131"/>
      <c r="V1968" s="10"/>
      <c r="W1968" s="4"/>
      <c r="X1968" s="21"/>
      <c r="Y1968" s="20"/>
      <c r="Z1968" s="20"/>
      <c r="AD1968" s="5"/>
      <c r="AI1968" s="10"/>
      <c r="AJ1968" s="10"/>
      <c r="AK1968" s="10"/>
      <c r="AL1968" s="10"/>
      <c r="AM1968" s="10"/>
      <c r="AN1968" s="10"/>
      <c r="AO1968" s="10"/>
      <c r="AP1968" s="10"/>
      <c r="AQ1968" s="10"/>
      <c r="AR1968" s="10"/>
      <c r="AS1968" s="10"/>
      <c r="AT1968" s="10"/>
      <c r="AU1968" s="10"/>
    </row>
    <row r="1969" spans="1:47" x14ac:dyDescent="0.2">
      <c r="A1969" s="125"/>
      <c r="B1969" s="123"/>
      <c r="C1969" s="123"/>
      <c r="D1969" s="126"/>
      <c r="E1969" s="11"/>
      <c r="F1969" s="127"/>
      <c r="G1969" s="122"/>
      <c r="H1969" s="128"/>
      <c r="I1969" s="128"/>
      <c r="J1969" s="3"/>
      <c r="K1969" s="123"/>
      <c r="L1969" s="123"/>
      <c r="M1969" s="123"/>
      <c r="N1969" s="129"/>
      <c r="O1969" s="122"/>
      <c r="P1969" s="123"/>
      <c r="Q1969" s="122"/>
      <c r="R1969" s="130"/>
      <c r="S1969" s="123"/>
      <c r="T1969" s="3"/>
      <c r="U1969" s="131"/>
      <c r="V1969" s="10"/>
      <c r="W1969" s="4"/>
      <c r="X1969" s="21"/>
      <c r="Y1969" s="20"/>
      <c r="Z1969" s="20"/>
      <c r="AD1969" s="5"/>
      <c r="AI1969" s="10"/>
      <c r="AJ1969" s="10"/>
      <c r="AK1969" s="10"/>
      <c r="AL1969" s="10"/>
      <c r="AM1969" s="10"/>
      <c r="AN1969" s="10"/>
      <c r="AO1969" s="10"/>
      <c r="AP1969" s="10"/>
      <c r="AQ1969" s="10"/>
      <c r="AR1969" s="10"/>
      <c r="AS1969" s="10"/>
      <c r="AT1969" s="10"/>
      <c r="AU1969" s="10"/>
    </row>
    <row r="1970" spans="1:47" x14ac:dyDescent="0.2">
      <c r="A1970" s="125"/>
      <c r="B1970" s="123"/>
      <c r="C1970" s="123"/>
      <c r="D1970" s="126"/>
      <c r="E1970" s="11"/>
      <c r="F1970" s="127"/>
      <c r="G1970" s="122"/>
      <c r="H1970" s="128"/>
      <c r="I1970" s="128"/>
      <c r="J1970" s="3"/>
      <c r="K1970" s="123"/>
      <c r="L1970" s="123"/>
      <c r="M1970" s="123"/>
      <c r="N1970" s="129"/>
      <c r="O1970" s="122"/>
      <c r="P1970" s="123"/>
      <c r="Q1970" s="122"/>
      <c r="R1970" s="130"/>
      <c r="S1970" s="123"/>
      <c r="T1970" s="3"/>
      <c r="U1970" s="131"/>
      <c r="V1970" s="10"/>
      <c r="W1970" s="4"/>
      <c r="X1970" s="21"/>
      <c r="Y1970" s="20"/>
      <c r="Z1970" s="20"/>
      <c r="AD1970" s="5"/>
      <c r="AI1970" s="10"/>
      <c r="AJ1970" s="10"/>
      <c r="AK1970" s="10"/>
      <c r="AL1970" s="10"/>
      <c r="AM1970" s="10"/>
      <c r="AN1970" s="10"/>
      <c r="AO1970" s="10"/>
      <c r="AP1970" s="10"/>
      <c r="AQ1970" s="10"/>
      <c r="AR1970" s="10"/>
      <c r="AS1970" s="10"/>
      <c r="AT1970" s="10"/>
      <c r="AU1970" s="10"/>
    </row>
    <row r="1971" spans="1:47" x14ac:dyDescent="0.2">
      <c r="A1971" s="125"/>
      <c r="B1971" s="123"/>
      <c r="C1971" s="123"/>
      <c r="D1971" s="126"/>
      <c r="E1971" s="11"/>
      <c r="F1971" s="127"/>
      <c r="G1971" s="122"/>
      <c r="H1971" s="128"/>
      <c r="I1971" s="128"/>
      <c r="J1971" s="3"/>
      <c r="K1971" s="123"/>
      <c r="L1971" s="123"/>
      <c r="M1971" s="123"/>
      <c r="N1971" s="129"/>
      <c r="O1971" s="122"/>
      <c r="P1971" s="123"/>
      <c r="Q1971" s="122"/>
      <c r="R1971" s="130"/>
      <c r="S1971" s="123"/>
      <c r="T1971" s="3"/>
      <c r="U1971" s="131"/>
      <c r="V1971" s="10"/>
      <c r="W1971" s="4"/>
      <c r="X1971" s="21"/>
      <c r="Y1971" s="20"/>
      <c r="Z1971" s="20"/>
      <c r="AD1971" s="5"/>
      <c r="AI1971" s="10"/>
      <c r="AJ1971" s="10"/>
      <c r="AK1971" s="10"/>
      <c r="AL1971" s="10"/>
      <c r="AM1971" s="10"/>
      <c r="AN1971" s="10"/>
      <c r="AO1971" s="10"/>
      <c r="AP1971" s="10"/>
      <c r="AQ1971" s="10"/>
      <c r="AR1971" s="10"/>
      <c r="AS1971" s="10"/>
      <c r="AT1971" s="10"/>
      <c r="AU1971" s="10"/>
    </row>
    <row r="1972" spans="1:47" x14ac:dyDescent="0.2">
      <c r="A1972" s="125"/>
      <c r="B1972" s="123"/>
      <c r="C1972" s="123"/>
      <c r="D1972" s="126"/>
      <c r="E1972" s="11"/>
      <c r="F1972" s="127"/>
      <c r="G1972" s="122"/>
      <c r="H1972" s="128"/>
      <c r="I1972" s="128"/>
      <c r="J1972" s="3"/>
      <c r="K1972" s="123"/>
      <c r="L1972" s="123"/>
      <c r="M1972" s="123"/>
      <c r="N1972" s="129"/>
      <c r="O1972" s="122"/>
      <c r="P1972" s="123"/>
      <c r="Q1972" s="122"/>
      <c r="R1972" s="130"/>
      <c r="S1972" s="123"/>
      <c r="T1972" s="3"/>
      <c r="U1972" s="131"/>
      <c r="V1972" s="10"/>
      <c r="W1972" s="4"/>
      <c r="X1972" s="21"/>
      <c r="Y1972" s="20"/>
      <c r="Z1972" s="20"/>
      <c r="AD1972" s="5"/>
      <c r="AI1972" s="10"/>
      <c r="AJ1972" s="10"/>
      <c r="AK1972" s="10"/>
      <c r="AL1972" s="10"/>
      <c r="AM1972" s="10"/>
      <c r="AN1972" s="10"/>
      <c r="AO1972" s="10"/>
      <c r="AP1972" s="10"/>
      <c r="AQ1972" s="10"/>
      <c r="AR1972" s="10"/>
      <c r="AS1972" s="10"/>
      <c r="AT1972" s="10"/>
      <c r="AU1972" s="10"/>
    </row>
    <row r="1973" spans="1:47" x14ac:dyDescent="0.2">
      <c r="A1973" s="125"/>
      <c r="B1973" s="123"/>
      <c r="C1973" s="123"/>
      <c r="D1973" s="126"/>
      <c r="E1973" s="11"/>
      <c r="F1973" s="127"/>
      <c r="G1973" s="122"/>
      <c r="H1973" s="128"/>
      <c r="I1973" s="128"/>
      <c r="J1973" s="3"/>
      <c r="K1973" s="123"/>
      <c r="L1973" s="123"/>
      <c r="M1973" s="123"/>
      <c r="N1973" s="129"/>
      <c r="O1973" s="122"/>
      <c r="P1973" s="123"/>
      <c r="Q1973" s="122"/>
      <c r="R1973" s="130"/>
      <c r="S1973" s="123"/>
      <c r="T1973" s="3"/>
      <c r="U1973" s="131"/>
      <c r="V1973" s="10"/>
      <c r="W1973" s="4"/>
      <c r="X1973" s="21"/>
      <c r="Y1973" s="20"/>
      <c r="Z1973" s="20"/>
      <c r="AD1973" s="5"/>
      <c r="AI1973" s="10"/>
      <c r="AJ1973" s="10"/>
      <c r="AK1973" s="10"/>
      <c r="AL1973" s="10"/>
      <c r="AM1973" s="10"/>
      <c r="AN1973" s="10"/>
      <c r="AO1973" s="10"/>
      <c r="AP1973" s="10"/>
      <c r="AQ1973" s="10"/>
      <c r="AR1973" s="10"/>
      <c r="AS1973" s="10"/>
      <c r="AT1973" s="10"/>
      <c r="AU1973" s="10"/>
    </row>
    <row r="1974" spans="1:47" x14ac:dyDescent="0.2">
      <c r="A1974" s="125"/>
      <c r="B1974" s="123"/>
      <c r="C1974" s="123"/>
      <c r="D1974" s="126"/>
      <c r="E1974" s="11"/>
      <c r="F1974" s="127"/>
      <c r="G1974" s="122"/>
      <c r="H1974" s="128"/>
      <c r="I1974" s="128"/>
      <c r="J1974" s="3"/>
      <c r="K1974" s="123"/>
      <c r="L1974" s="123"/>
      <c r="M1974" s="123"/>
      <c r="N1974" s="129"/>
      <c r="O1974" s="122"/>
      <c r="P1974" s="123"/>
      <c r="Q1974" s="122"/>
      <c r="R1974" s="130"/>
      <c r="S1974" s="123"/>
      <c r="T1974" s="3"/>
      <c r="U1974" s="131"/>
      <c r="V1974" s="10"/>
      <c r="W1974" s="4"/>
      <c r="X1974" s="21"/>
      <c r="Y1974" s="20"/>
      <c r="Z1974" s="20"/>
      <c r="AD1974" s="5"/>
      <c r="AI1974" s="10"/>
      <c r="AJ1974" s="10"/>
      <c r="AK1974" s="10"/>
      <c r="AL1974" s="10"/>
      <c r="AM1974" s="10"/>
      <c r="AN1974" s="10"/>
      <c r="AO1974" s="10"/>
      <c r="AP1974" s="10"/>
      <c r="AQ1974" s="10"/>
      <c r="AR1974" s="10"/>
      <c r="AS1974" s="10"/>
      <c r="AT1974" s="10"/>
      <c r="AU1974" s="10"/>
    </row>
    <row r="1975" spans="1:47" x14ac:dyDescent="0.2">
      <c r="A1975" s="125"/>
      <c r="B1975" s="123"/>
      <c r="C1975" s="123"/>
      <c r="D1975" s="126"/>
      <c r="E1975" s="11"/>
      <c r="F1975" s="127"/>
      <c r="G1975" s="122"/>
      <c r="H1975" s="128"/>
      <c r="I1975" s="128"/>
      <c r="J1975" s="3"/>
      <c r="K1975" s="123"/>
      <c r="L1975" s="123"/>
      <c r="M1975" s="123"/>
      <c r="N1975" s="129"/>
      <c r="O1975" s="122"/>
      <c r="P1975" s="123"/>
      <c r="Q1975" s="122"/>
      <c r="R1975" s="130"/>
      <c r="S1975" s="123"/>
      <c r="T1975" s="3"/>
      <c r="U1975" s="131"/>
      <c r="V1975" s="10"/>
      <c r="W1975" s="4"/>
      <c r="X1975" s="21"/>
      <c r="Y1975" s="20"/>
      <c r="Z1975" s="20"/>
      <c r="AD1975" s="5"/>
      <c r="AI1975" s="10"/>
      <c r="AJ1975" s="10"/>
      <c r="AK1975" s="10"/>
      <c r="AL1975" s="10"/>
      <c r="AM1975" s="10"/>
      <c r="AN1975" s="10"/>
      <c r="AO1975" s="10"/>
      <c r="AP1975" s="10"/>
      <c r="AQ1975" s="10"/>
      <c r="AR1975" s="10"/>
      <c r="AS1975" s="10"/>
      <c r="AT1975" s="10"/>
      <c r="AU1975" s="10"/>
    </row>
    <row r="1976" spans="1:47" x14ac:dyDescent="0.2">
      <c r="A1976" s="125"/>
      <c r="B1976" s="123"/>
      <c r="C1976" s="123"/>
      <c r="D1976" s="126"/>
      <c r="E1976" s="11"/>
      <c r="F1976" s="127"/>
      <c r="G1976" s="122"/>
      <c r="H1976" s="128"/>
      <c r="I1976" s="128"/>
      <c r="J1976" s="3"/>
      <c r="K1976" s="123"/>
      <c r="L1976" s="123"/>
      <c r="M1976" s="123"/>
      <c r="N1976" s="129"/>
      <c r="O1976" s="122"/>
      <c r="P1976" s="123"/>
      <c r="Q1976" s="122"/>
      <c r="R1976" s="130"/>
      <c r="S1976" s="123"/>
      <c r="T1976" s="3"/>
      <c r="U1976" s="131"/>
      <c r="V1976" s="10"/>
      <c r="W1976" s="4"/>
      <c r="X1976" s="21"/>
      <c r="Y1976" s="20"/>
      <c r="Z1976" s="20"/>
      <c r="AD1976" s="5"/>
      <c r="AI1976" s="10"/>
      <c r="AJ1976" s="10"/>
      <c r="AK1976" s="10"/>
      <c r="AL1976" s="10"/>
      <c r="AM1976" s="10"/>
      <c r="AN1976" s="10"/>
      <c r="AO1976" s="10"/>
      <c r="AP1976" s="10"/>
      <c r="AQ1976" s="10"/>
      <c r="AR1976" s="10"/>
      <c r="AS1976" s="10"/>
      <c r="AT1976" s="10"/>
      <c r="AU1976" s="10"/>
    </row>
    <row r="1977" spans="1:47" x14ac:dyDescent="0.2">
      <c r="A1977" s="125"/>
      <c r="B1977" s="123"/>
      <c r="C1977" s="123"/>
      <c r="D1977" s="126"/>
      <c r="E1977" s="11"/>
      <c r="F1977" s="127"/>
      <c r="G1977" s="122"/>
      <c r="H1977" s="128"/>
      <c r="I1977" s="128"/>
      <c r="J1977" s="3"/>
      <c r="K1977" s="123"/>
      <c r="L1977" s="123"/>
      <c r="M1977" s="123"/>
      <c r="N1977" s="129"/>
      <c r="O1977" s="122"/>
      <c r="P1977" s="123"/>
      <c r="Q1977" s="122"/>
      <c r="R1977" s="130"/>
      <c r="S1977" s="123"/>
      <c r="T1977" s="3"/>
      <c r="U1977" s="131"/>
      <c r="V1977" s="10"/>
      <c r="W1977" s="4"/>
      <c r="X1977" s="21"/>
      <c r="Y1977" s="20"/>
      <c r="Z1977" s="20"/>
      <c r="AD1977" s="5"/>
      <c r="AI1977" s="10"/>
      <c r="AJ1977" s="10"/>
      <c r="AK1977" s="10"/>
      <c r="AL1977" s="10"/>
      <c r="AM1977" s="10"/>
      <c r="AN1977" s="10"/>
      <c r="AO1977" s="10"/>
      <c r="AP1977" s="10"/>
      <c r="AQ1977" s="10"/>
      <c r="AR1977" s="10"/>
      <c r="AS1977" s="10"/>
      <c r="AT1977" s="10"/>
      <c r="AU1977" s="10"/>
    </row>
    <row r="1978" spans="1:47" x14ac:dyDescent="0.2">
      <c r="A1978" s="125"/>
      <c r="B1978" s="123"/>
      <c r="C1978" s="123"/>
      <c r="D1978" s="126"/>
      <c r="E1978" s="11"/>
      <c r="F1978" s="127"/>
      <c r="G1978" s="122"/>
      <c r="H1978" s="128"/>
      <c r="I1978" s="128"/>
      <c r="J1978" s="3"/>
      <c r="K1978" s="123"/>
      <c r="L1978" s="123"/>
      <c r="M1978" s="123"/>
      <c r="N1978" s="129"/>
      <c r="O1978" s="122"/>
      <c r="P1978" s="123"/>
      <c r="Q1978" s="122"/>
      <c r="R1978" s="130"/>
      <c r="S1978" s="123"/>
      <c r="T1978" s="3"/>
      <c r="U1978" s="131"/>
      <c r="V1978" s="10"/>
      <c r="W1978" s="4"/>
      <c r="X1978" s="21"/>
      <c r="Y1978" s="20"/>
      <c r="Z1978" s="20"/>
      <c r="AD1978" s="5"/>
      <c r="AI1978" s="10"/>
      <c r="AJ1978" s="10"/>
      <c r="AK1978" s="10"/>
      <c r="AL1978" s="10"/>
      <c r="AM1978" s="10"/>
      <c r="AN1978" s="10"/>
      <c r="AO1978" s="10"/>
      <c r="AP1978" s="10"/>
      <c r="AQ1978" s="10"/>
      <c r="AR1978" s="10"/>
      <c r="AS1978" s="10"/>
      <c r="AT1978" s="10"/>
      <c r="AU1978" s="10"/>
    </row>
    <row r="1979" spans="1:47" x14ac:dyDescent="0.2">
      <c r="A1979" s="125"/>
      <c r="B1979" s="123"/>
      <c r="C1979" s="123"/>
      <c r="D1979" s="126"/>
      <c r="E1979" s="11"/>
      <c r="F1979" s="127"/>
      <c r="G1979" s="122"/>
      <c r="H1979" s="128"/>
      <c r="I1979" s="128"/>
      <c r="J1979" s="3"/>
      <c r="K1979" s="123"/>
      <c r="L1979" s="123"/>
      <c r="M1979" s="123"/>
      <c r="N1979" s="129"/>
      <c r="O1979" s="122"/>
      <c r="P1979" s="123"/>
      <c r="Q1979" s="122"/>
      <c r="R1979" s="130"/>
      <c r="S1979" s="123"/>
      <c r="T1979" s="3"/>
      <c r="U1979" s="131"/>
      <c r="V1979" s="10"/>
      <c r="W1979" s="4"/>
      <c r="X1979" s="21"/>
      <c r="Y1979" s="20"/>
      <c r="Z1979" s="20"/>
      <c r="AD1979" s="5"/>
      <c r="AI1979" s="10"/>
      <c r="AJ1979" s="10"/>
      <c r="AK1979" s="10"/>
      <c r="AL1979" s="10"/>
      <c r="AM1979" s="10"/>
      <c r="AN1979" s="10"/>
      <c r="AO1979" s="10"/>
      <c r="AP1979" s="10"/>
      <c r="AQ1979" s="10"/>
      <c r="AR1979" s="10"/>
      <c r="AS1979" s="10"/>
      <c r="AT1979" s="10"/>
      <c r="AU1979" s="10"/>
    </row>
    <row r="1980" spans="1:47" x14ac:dyDescent="0.2">
      <c r="A1980" s="125"/>
      <c r="B1980" s="123"/>
      <c r="C1980" s="123"/>
      <c r="D1980" s="126"/>
      <c r="E1980" s="11"/>
      <c r="F1980" s="127"/>
      <c r="G1980" s="122"/>
      <c r="H1980" s="128"/>
      <c r="I1980" s="128"/>
      <c r="J1980" s="3"/>
      <c r="K1980" s="123"/>
      <c r="L1980" s="123"/>
      <c r="M1980" s="123"/>
      <c r="N1980" s="129"/>
      <c r="O1980" s="122"/>
      <c r="P1980" s="123"/>
      <c r="Q1980" s="122"/>
      <c r="R1980" s="130"/>
      <c r="S1980" s="123"/>
      <c r="T1980" s="3"/>
      <c r="U1980" s="131"/>
      <c r="V1980" s="10"/>
      <c r="W1980" s="4"/>
      <c r="X1980" s="21"/>
      <c r="Y1980" s="20"/>
      <c r="Z1980" s="20"/>
      <c r="AD1980" s="5"/>
      <c r="AI1980" s="10"/>
      <c r="AJ1980" s="10"/>
      <c r="AK1980" s="10"/>
      <c r="AL1980" s="10"/>
      <c r="AM1980" s="10"/>
      <c r="AN1980" s="10"/>
      <c r="AO1980" s="10"/>
      <c r="AP1980" s="10"/>
      <c r="AQ1980" s="10"/>
      <c r="AR1980" s="10"/>
      <c r="AS1980" s="10"/>
      <c r="AT1980" s="10"/>
      <c r="AU1980" s="10"/>
    </row>
    <row r="1981" spans="1:47" x14ac:dyDescent="0.2">
      <c r="A1981" s="125"/>
      <c r="B1981" s="123"/>
      <c r="C1981" s="123"/>
      <c r="D1981" s="126"/>
      <c r="E1981" s="11"/>
      <c r="F1981" s="127"/>
      <c r="G1981" s="122"/>
      <c r="H1981" s="128"/>
      <c r="I1981" s="128"/>
      <c r="J1981" s="3"/>
      <c r="K1981" s="123"/>
      <c r="L1981" s="123"/>
      <c r="M1981" s="123"/>
      <c r="N1981" s="129"/>
      <c r="O1981" s="122"/>
      <c r="P1981" s="123"/>
      <c r="Q1981" s="122"/>
      <c r="R1981" s="130"/>
      <c r="S1981" s="123"/>
      <c r="T1981" s="3"/>
      <c r="U1981" s="131"/>
      <c r="V1981" s="10"/>
      <c r="W1981" s="4"/>
      <c r="X1981" s="21"/>
      <c r="Y1981" s="20"/>
      <c r="Z1981" s="20"/>
      <c r="AD1981" s="5"/>
      <c r="AI1981" s="10"/>
      <c r="AJ1981" s="10"/>
      <c r="AK1981" s="10"/>
      <c r="AL1981" s="10"/>
      <c r="AM1981" s="10"/>
      <c r="AN1981" s="10"/>
      <c r="AO1981" s="10"/>
      <c r="AP1981" s="10"/>
      <c r="AQ1981" s="10"/>
      <c r="AR1981" s="10"/>
      <c r="AS1981" s="10"/>
      <c r="AT1981" s="10"/>
      <c r="AU1981" s="10"/>
    </row>
    <row r="1982" spans="1:47" x14ac:dyDescent="0.2">
      <c r="A1982" s="125"/>
      <c r="B1982" s="123"/>
      <c r="C1982" s="123"/>
      <c r="D1982" s="126"/>
      <c r="E1982" s="11"/>
      <c r="F1982" s="127"/>
      <c r="G1982" s="122"/>
      <c r="H1982" s="128"/>
      <c r="I1982" s="128"/>
      <c r="J1982" s="3"/>
      <c r="K1982" s="123"/>
      <c r="L1982" s="123"/>
      <c r="M1982" s="123"/>
      <c r="N1982" s="129"/>
      <c r="O1982" s="122"/>
      <c r="P1982" s="123"/>
      <c r="Q1982" s="122"/>
      <c r="R1982" s="130"/>
      <c r="S1982" s="123"/>
      <c r="T1982" s="3"/>
      <c r="U1982" s="131"/>
      <c r="V1982" s="10"/>
      <c r="W1982" s="4"/>
      <c r="X1982" s="21"/>
      <c r="Y1982" s="20"/>
      <c r="Z1982" s="20"/>
      <c r="AD1982" s="5"/>
      <c r="AI1982" s="10"/>
      <c r="AJ1982" s="10"/>
      <c r="AK1982" s="10"/>
      <c r="AL1982" s="10"/>
      <c r="AM1982" s="10"/>
      <c r="AN1982" s="10"/>
      <c r="AO1982" s="10"/>
      <c r="AP1982" s="10"/>
      <c r="AQ1982" s="10"/>
      <c r="AR1982" s="10"/>
      <c r="AS1982" s="10"/>
      <c r="AT1982" s="10"/>
      <c r="AU1982" s="10"/>
    </row>
    <row r="1983" spans="1:47" x14ac:dyDescent="0.2">
      <c r="A1983" s="125"/>
      <c r="B1983" s="123"/>
      <c r="C1983" s="123"/>
      <c r="D1983" s="126"/>
      <c r="E1983" s="11"/>
      <c r="F1983" s="127"/>
      <c r="G1983" s="122"/>
      <c r="H1983" s="128"/>
      <c r="I1983" s="128"/>
      <c r="J1983" s="3"/>
      <c r="K1983" s="123"/>
      <c r="L1983" s="123"/>
      <c r="M1983" s="123"/>
      <c r="N1983" s="129"/>
      <c r="O1983" s="122"/>
      <c r="P1983" s="123"/>
      <c r="Q1983" s="122"/>
      <c r="R1983" s="130"/>
      <c r="S1983" s="123"/>
      <c r="T1983" s="3"/>
      <c r="U1983" s="131"/>
      <c r="V1983" s="10"/>
      <c r="W1983" s="4"/>
      <c r="X1983" s="21"/>
      <c r="Y1983" s="20"/>
      <c r="Z1983" s="20"/>
      <c r="AD1983" s="5"/>
      <c r="AI1983" s="10"/>
      <c r="AJ1983" s="10"/>
      <c r="AK1983" s="10"/>
      <c r="AL1983" s="10"/>
      <c r="AM1983" s="10"/>
      <c r="AN1983" s="10"/>
      <c r="AO1983" s="10"/>
      <c r="AP1983" s="10"/>
      <c r="AQ1983" s="10"/>
      <c r="AR1983" s="10"/>
      <c r="AS1983" s="10"/>
      <c r="AT1983" s="10"/>
      <c r="AU1983" s="10"/>
    </row>
    <row r="1984" spans="1:47" x14ac:dyDescent="0.2">
      <c r="A1984" s="125"/>
      <c r="B1984" s="123"/>
      <c r="C1984" s="123"/>
      <c r="D1984" s="126"/>
      <c r="E1984" s="11"/>
      <c r="F1984" s="127"/>
      <c r="G1984" s="122"/>
      <c r="H1984" s="128"/>
      <c r="I1984" s="128"/>
      <c r="J1984" s="3"/>
      <c r="K1984" s="123"/>
      <c r="L1984" s="123"/>
      <c r="M1984" s="123"/>
      <c r="N1984" s="129"/>
      <c r="O1984" s="122"/>
      <c r="P1984" s="123"/>
      <c r="Q1984" s="122"/>
      <c r="R1984" s="130"/>
      <c r="S1984" s="123"/>
      <c r="T1984" s="3"/>
      <c r="U1984" s="131"/>
      <c r="V1984" s="10"/>
      <c r="W1984" s="4"/>
      <c r="X1984" s="21"/>
      <c r="Y1984" s="20"/>
      <c r="Z1984" s="20"/>
      <c r="AD1984" s="5"/>
      <c r="AI1984" s="10"/>
      <c r="AJ1984" s="10"/>
      <c r="AK1984" s="10"/>
      <c r="AL1984" s="10"/>
      <c r="AM1984" s="10"/>
      <c r="AN1984" s="10"/>
      <c r="AO1984" s="10"/>
      <c r="AP1984" s="10"/>
      <c r="AQ1984" s="10"/>
      <c r="AR1984" s="10"/>
      <c r="AS1984" s="10"/>
      <c r="AT1984" s="10"/>
      <c r="AU1984" s="10"/>
    </row>
    <row r="1985" spans="1:47" x14ac:dyDescent="0.2">
      <c r="A1985" s="125"/>
      <c r="B1985" s="123"/>
      <c r="C1985" s="123"/>
      <c r="D1985" s="126"/>
      <c r="E1985" s="11"/>
      <c r="F1985" s="127"/>
      <c r="G1985" s="122"/>
      <c r="H1985" s="128"/>
      <c r="I1985" s="128"/>
      <c r="J1985" s="3"/>
      <c r="K1985" s="123"/>
      <c r="L1985" s="123"/>
      <c r="M1985" s="123"/>
      <c r="N1985" s="129"/>
      <c r="O1985" s="122"/>
      <c r="P1985" s="123"/>
      <c r="Q1985" s="122"/>
      <c r="R1985" s="130"/>
      <c r="S1985" s="123"/>
      <c r="T1985" s="3"/>
      <c r="U1985" s="131"/>
      <c r="V1985" s="10"/>
      <c r="W1985" s="4"/>
      <c r="X1985" s="21"/>
      <c r="Y1985" s="20"/>
      <c r="Z1985" s="20"/>
      <c r="AD1985" s="5"/>
      <c r="AI1985" s="10"/>
      <c r="AJ1985" s="10"/>
      <c r="AK1985" s="10"/>
      <c r="AL1985" s="10"/>
      <c r="AM1985" s="10"/>
      <c r="AN1985" s="10"/>
      <c r="AO1985" s="10"/>
      <c r="AP1985" s="10"/>
      <c r="AQ1985" s="10"/>
      <c r="AR1985" s="10"/>
      <c r="AS1985" s="10"/>
      <c r="AT1985" s="10"/>
      <c r="AU1985" s="10"/>
    </row>
    <row r="1986" spans="1:47" x14ac:dyDescent="0.2">
      <c r="A1986" s="125"/>
      <c r="B1986" s="123"/>
      <c r="C1986" s="123"/>
      <c r="D1986" s="126"/>
      <c r="E1986" s="11"/>
      <c r="F1986" s="127"/>
      <c r="G1986" s="122"/>
      <c r="H1986" s="128"/>
      <c r="I1986" s="128"/>
      <c r="J1986" s="3"/>
      <c r="K1986" s="123"/>
      <c r="L1986" s="123"/>
      <c r="M1986" s="123"/>
      <c r="N1986" s="129"/>
      <c r="O1986" s="122"/>
      <c r="P1986" s="123"/>
      <c r="Q1986" s="122"/>
      <c r="R1986" s="130"/>
      <c r="S1986" s="123"/>
      <c r="T1986" s="3"/>
      <c r="U1986" s="131"/>
      <c r="V1986" s="10"/>
      <c r="W1986" s="4"/>
      <c r="X1986" s="21"/>
      <c r="Y1986" s="20"/>
      <c r="Z1986" s="20"/>
      <c r="AD1986" s="5"/>
      <c r="AI1986" s="10"/>
      <c r="AJ1986" s="10"/>
      <c r="AK1986" s="10"/>
      <c r="AL1986" s="10"/>
      <c r="AM1986" s="10"/>
      <c r="AN1986" s="10"/>
      <c r="AO1986" s="10"/>
      <c r="AP1986" s="10"/>
      <c r="AQ1986" s="10"/>
      <c r="AR1986" s="10"/>
      <c r="AS1986" s="10"/>
      <c r="AT1986" s="10"/>
      <c r="AU1986" s="10"/>
    </row>
    <row r="1987" spans="1:47" x14ac:dyDescent="0.2">
      <c r="A1987" s="125"/>
      <c r="B1987" s="123"/>
      <c r="C1987" s="123"/>
      <c r="D1987" s="126"/>
      <c r="E1987" s="11"/>
      <c r="F1987" s="127"/>
      <c r="G1987" s="122"/>
      <c r="H1987" s="128"/>
      <c r="I1987" s="128"/>
      <c r="J1987" s="3"/>
      <c r="K1987" s="123"/>
      <c r="L1987" s="123"/>
      <c r="M1987" s="123"/>
      <c r="N1987" s="129"/>
      <c r="O1987" s="122"/>
      <c r="P1987" s="123"/>
      <c r="Q1987" s="122"/>
      <c r="R1987" s="130"/>
      <c r="S1987" s="123"/>
      <c r="T1987" s="3"/>
      <c r="U1987" s="131"/>
      <c r="V1987" s="10"/>
      <c r="W1987" s="4"/>
      <c r="X1987" s="21"/>
      <c r="Y1987" s="20"/>
      <c r="Z1987" s="20"/>
      <c r="AD1987" s="5"/>
      <c r="AI1987" s="10"/>
      <c r="AJ1987" s="10"/>
      <c r="AK1987" s="10"/>
      <c r="AL1987" s="10"/>
      <c r="AM1987" s="10"/>
      <c r="AN1987" s="10"/>
      <c r="AO1987" s="10"/>
      <c r="AP1987" s="10"/>
      <c r="AQ1987" s="10"/>
      <c r="AR1987" s="10"/>
      <c r="AS1987" s="10"/>
      <c r="AT1987" s="10"/>
      <c r="AU1987" s="10"/>
    </row>
    <row r="1988" spans="1:47" x14ac:dyDescent="0.2">
      <c r="A1988" s="125"/>
      <c r="B1988" s="123"/>
      <c r="C1988" s="123"/>
      <c r="D1988" s="126"/>
      <c r="E1988" s="11"/>
      <c r="F1988" s="127"/>
      <c r="G1988" s="122"/>
      <c r="H1988" s="128"/>
      <c r="I1988" s="128"/>
      <c r="J1988" s="3"/>
      <c r="K1988" s="123"/>
      <c r="L1988" s="123"/>
      <c r="M1988" s="123"/>
      <c r="N1988" s="129"/>
      <c r="O1988" s="122"/>
      <c r="P1988" s="123"/>
      <c r="Q1988" s="122"/>
      <c r="R1988" s="130"/>
      <c r="S1988" s="123"/>
      <c r="T1988" s="3"/>
      <c r="U1988" s="131"/>
      <c r="V1988" s="10"/>
      <c r="W1988" s="4"/>
      <c r="X1988" s="21"/>
      <c r="Y1988" s="20"/>
      <c r="Z1988" s="20"/>
      <c r="AD1988" s="5"/>
      <c r="AI1988" s="10"/>
      <c r="AJ1988" s="10"/>
      <c r="AK1988" s="10"/>
      <c r="AL1988" s="10"/>
      <c r="AM1988" s="10"/>
      <c r="AN1988" s="10"/>
      <c r="AO1988" s="10"/>
      <c r="AP1988" s="10"/>
      <c r="AQ1988" s="10"/>
      <c r="AR1988" s="10"/>
      <c r="AS1988" s="10"/>
      <c r="AT1988" s="10"/>
      <c r="AU1988" s="10"/>
    </row>
    <row r="1989" spans="1:47" x14ac:dyDescent="0.2">
      <c r="A1989" s="125"/>
      <c r="B1989" s="123"/>
      <c r="C1989" s="123"/>
      <c r="D1989" s="126"/>
      <c r="E1989" s="11"/>
      <c r="F1989" s="127"/>
      <c r="G1989" s="122"/>
      <c r="H1989" s="128"/>
      <c r="I1989" s="128"/>
      <c r="J1989" s="3"/>
      <c r="K1989" s="123"/>
      <c r="L1989" s="123"/>
      <c r="M1989" s="123"/>
      <c r="N1989" s="129"/>
      <c r="O1989" s="122"/>
      <c r="P1989" s="123"/>
      <c r="Q1989" s="122"/>
      <c r="R1989" s="130"/>
      <c r="S1989" s="123"/>
      <c r="T1989" s="3"/>
      <c r="U1989" s="131"/>
      <c r="V1989" s="10"/>
      <c r="W1989" s="28"/>
      <c r="X1989" s="21"/>
      <c r="Y1989" s="20"/>
      <c r="Z1989" s="20"/>
      <c r="AD1989" s="5"/>
      <c r="AI1989" s="10"/>
      <c r="AJ1989" s="10"/>
      <c r="AK1989" s="10"/>
      <c r="AL1989" s="10"/>
      <c r="AM1989" s="10"/>
      <c r="AN1989" s="10"/>
      <c r="AO1989" s="10"/>
      <c r="AP1989" s="10"/>
      <c r="AQ1989" s="10"/>
      <c r="AR1989" s="10"/>
      <c r="AS1989" s="10"/>
      <c r="AT1989" s="10"/>
      <c r="AU1989" s="10"/>
    </row>
    <row r="1990" spans="1:47" x14ac:dyDescent="0.2">
      <c r="A1990" s="125"/>
      <c r="B1990" s="123"/>
      <c r="C1990" s="123"/>
      <c r="D1990" s="126"/>
      <c r="E1990" s="11"/>
      <c r="F1990" s="127"/>
      <c r="G1990" s="122"/>
      <c r="H1990" s="128"/>
      <c r="I1990" s="128"/>
      <c r="J1990" s="3"/>
      <c r="K1990" s="123"/>
      <c r="L1990" s="123"/>
      <c r="M1990" s="123"/>
      <c r="N1990" s="129"/>
      <c r="O1990" s="122"/>
      <c r="P1990" s="123"/>
      <c r="Q1990" s="122"/>
      <c r="R1990" s="130"/>
      <c r="S1990" s="123"/>
      <c r="T1990" s="3"/>
      <c r="U1990" s="131"/>
      <c r="V1990" s="10"/>
      <c r="W1990" s="4"/>
      <c r="X1990" s="21"/>
      <c r="Y1990" s="20"/>
      <c r="Z1990" s="20"/>
      <c r="AD1990" s="5"/>
      <c r="AI1990" s="10"/>
      <c r="AJ1990" s="10"/>
      <c r="AK1990" s="10"/>
      <c r="AL1990" s="10"/>
      <c r="AM1990" s="10"/>
      <c r="AN1990" s="10"/>
      <c r="AO1990" s="10"/>
      <c r="AP1990" s="10"/>
      <c r="AQ1990" s="10"/>
      <c r="AR1990" s="10"/>
      <c r="AS1990" s="10"/>
      <c r="AT1990" s="10"/>
      <c r="AU1990" s="10"/>
    </row>
    <row r="1991" spans="1:47" x14ac:dyDescent="0.2">
      <c r="A1991" s="125"/>
      <c r="B1991" s="123"/>
      <c r="C1991" s="123"/>
      <c r="D1991" s="126"/>
      <c r="E1991" s="11"/>
      <c r="F1991" s="127"/>
      <c r="G1991" s="122"/>
      <c r="H1991" s="128"/>
      <c r="I1991" s="128"/>
      <c r="J1991" s="3"/>
      <c r="K1991" s="123"/>
      <c r="L1991" s="123"/>
      <c r="M1991" s="123"/>
      <c r="N1991" s="129"/>
      <c r="O1991" s="122"/>
      <c r="P1991" s="123"/>
      <c r="Q1991" s="122"/>
      <c r="R1991" s="130"/>
      <c r="S1991" s="123"/>
      <c r="T1991" s="3"/>
      <c r="U1991" s="131"/>
      <c r="V1991" s="10"/>
      <c r="W1991" s="4"/>
      <c r="X1991" s="21"/>
      <c r="Y1991" s="20"/>
      <c r="Z1991" s="20"/>
      <c r="AD1991" s="5"/>
      <c r="AI1991" s="10"/>
      <c r="AJ1991" s="10"/>
      <c r="AK1991" s="10"/>
      <c r="AL1991" s="10"/>
      <c r="AM1991" s="10"/>
      <c r="AN1991" s="10"/>
      <c r="AO1991" s="10"/>
      <c r="AP1991" s="10"/>
      <c r="AQ1991" s="10"/>
      <c r="AR1991" s="10"/>
      <c r="AS1991" s="10"/>
      <c r="AT1991" s="10"/>
      <c r="AU1991" s="10"/>
    </row>
    <row r="1992" spans="1:47" x14ac:dyDescent="0.2">
      <c r="A1992" s="125"/>
      <c r="B1992" s="123"/>
      <c r="C1992" s="123"/>
      <c r="D1992" s="126"/>
      <c r="E1992" s="11"/>
      <c r="F1992" s="127"/>
      <c r="G1992" s="122"/>
      <c r="H1992" s="128"/>
      <c r="I1992" s="128"/>
      <c r="J1992" s="3"/>
      <c r="K1992" s="123"/>
      <c r="L1992" s="123"/>
      <c r="M1992" s="123"/>
      <c r="N1992" s="129"/>
      <c r="O1992" s="122"/>
      <c r="P1992" s="123"/>
      <c r="Q1992" s="122"/>
      <c r="R1992" s="130"/>
      <c r="S1992" s="123"/>
      <c r="T1992" s="3"/>
      <c r="U1992" s="131"/>
      <c r="V1992" s="10"/>
      <c r="W1992" s="4"/>
      <c r="X1992" s="21"/>
      <c r="Y1992" s="20"/>
      <c r="Z1992" s="20"/>
      <c r="AD1992" s="5"/>
      <c r="AI1992" s="10"/>
      <c r="AJ1992" s="10"/>
      <c r="AK1992" s="10"/>
      <c r="AL1992" s="10"/>
      <c r="AM1992" s="10"/>
      <c r="AN1992" s="10"/>
      <c r="AO1992" s="10"/>
      <c r="AP1992" s="10"/>
      <c r="AQ1992" s="10"/>
      <c r="AR1992" s="10"/>
      <c r="AS1992" s="10"/>
      <c r="AT1992" s="10"/>
      <c r="AU1992" s="10"/>
    </row>
    <row r="1993" spans="1:47" x14ac:dyDescent="0.2">
      <c r="A1993" s="125"/>
      <c r="B1993" s="123"/>
      <c r="C1993" s="123"/>
      <c r="D1993" s="126"/>
      <c r="E1993" s="11"/>
      <c r="F1993" s="127"/>
      <c r="G1993" s="122"/>
      <c r="H1993" s="128"/>
      <c r="I1993" s="128"/>
      <c r="J1993" s="3"/>
      <c r="K1993" s="123"/>
      <c r="L1993" s="123"/>
      <c r="M1993" s="123"/>
      <c r="N1993" s="129"/>
      <c r="O1993" s="122"/>
      <c r="P1993" s="123"/>
      <c r="Q1993" s="122"/>
      <c r="R1993" s="130"/>
      <c r="S1993" s="123"/>
      <c r="T1993" s="3"/>
      <c r="U1993" s="131"/>
      <c r="V1993" s="10"/>
      <c r="W1993" s="4"/>
      <c r="X1993" s="21"/>
      <c r="Y1993" s="20"/>
      <c r="Z1993" s="20"/>
      <c r="AD1993" s="5"/>
      <c r="AI1993" s="10"/>
      <c r="AJ1993" s="10"/>
      <c r="AK1993" s="10"/>
      <c r="AL1993" s="10"/>
      <c r="AM1993" s="10"/>
      <c r="AN1993" s="10"/>
      <c r="AO1993" s="10"/>
      <c r="AP1993" s="10"/>
      <c r="AQ1993" s="10"/>
      <c r="AR1993" s="10"/>
      <c r="AS1993" s="10"/>
      <c r="AT1993" s="10"/>
      <c r="AU1993" s="10"/>
    </row>
    <row r="1994" spans="1:47" x14ac:dyDescent="0.2">
      <c r="A1994" s="125"/>
      <c r="B1994" s="123"/>
      <c r="C1994" s="123"/>
      <c r="D1994" s="126"/>
      <c r="E1994" s="11"/>
      <c r="F1994" s="127"/>
      <c r="G1994" s="122"/>
      <c r="H1994" s="128"/>
      <c r="I1994" s="128"/>
      <c r="J1994" s="3"/>
      <c r="K1994" s="123"/>
      <c r="L1994" s="123"/>
      <c r="M1994" s="123"/>
      <c r="N1994" s="129"/>
      <c r="O1994" s="122"/>
      <c r="P1994" s="123"/>
      <c r="Q1994" s="122"/>
      <c r="R1994" s="130"/>
      <c r="S1994" s="123"/>
      <c r="T1994" s="3"/>
      <c r="U1994" s="131"/>
      <c r="V1994" s="10"/>
      <c r="W1994" s="4"/>
      <c r="X1994" s="21"/>
      <c r="Y1994" s="20"/>
      <c r="Z1994" s="20"/>
      <c r="AD1994" s="5"/>
      <c r="AI1994" s="10"/>
      <c r="AJ1994" s="10"/>
      <c r="AK1994" s="10"/>
      <c r="AL1994" s="10"/>
      <c r="AM1994" s="10"/>
      <c r="AN1994" s="10"/>
      <c r="AO1994" s="10"/>
      <c r="AP1994" s="10"/>
      <c r="AQ1994" s="10"/>
      <c r="AR1994" s="10"/>
      <c r="AS1994" s="10"/>
      <c r="AT1994" s="10"/>
      <c r="AU1994" s="10"/>
    </row>
    <row r="1995" spans="1:47" x14ac:dyDescent="0.2">
      <c r="A1995" s="125"/>
      <c r="B1995" s="123"/>
      <c r="C1995" s="123"/>
      <c r="D1995" s="126"/>
      <c r="E1995" s="11"/>
      <c r="F1995" s="127"/>
      <c r="G1995" s="122"/>
      <c r="H1995" s="128"/>
      <c r="I1995" s="128"/>
      <c r="J1995" s="3"/>
      <c r="K1995" s="123"/>
      <c r="L1995" s="123"/>
      <c r="M1995" s="123"/>
      <c r="N1995" s="129"/>
      <c r="O1995" s="122"/>
      <c r="P1995" s="123"/>
      <c r="Q1995" s="122"/>
      <c r="R1995" s="130"/>
      <c r="S1995" s="123"/>
      <c r="T1995" s="3"/>
      <c r="U1995" s="131"/>
      <c r="V1995" s="10"/>
      <c r="W1995" s="4"/>
      <c r="X1995" s="21"/>
      <c r="Y1995" s="20"/>
      <c r="Z1995" s="20"/>
      <c r="AD1995" s="5"/>
      <c r="AI1995" s="10"/>
      <c r="AJ1995" s="10"/>
      <c r="AK1995" s="10"/>
      <c r="AL1995" s="10"/>
      <c r="AM1995" s="10"/>
      <c r="AN1995" s="10"/>
      <c r="AO1995" s="10"/>
      <c r="AP1995" s="10"/>
      <c r="AQ1995" s="10"/>
      <c r="AR1995" s="10"/>
      <c r="AS1995" s="10"/>
      <c r="AT1995" s="10"/>
      <c r="AU1995" s="10"/>
    </row>
    <row r="1996" spans="1:47" x14ac:dyDescent="0.2">
      <c r="A1996" s="125"/>
      <c r="B1996" s="123"/>
      <c r="C1996" s="123"/>
      <c r="D1996" s="126"/>
      <c r="E1996" s="11"/>
      <c r="F1996" s="127"/>
      <c r="G1996" s="122"/>
      <c r="H1996" s="128"/>
      <c r="I1996" s="128"/>
      <c r="J1996" s="3"/>
      <c r="K1996" s="123"/>
      <c r="L1996" s="123"/>
      <c r="M1996" s="123"/>
      <c r="N1996" s="129"/>
      <c r="O1996" s="122"/>
      <c r="P1996" s="123"/>
      <c r="Q1996" s="122"/>
      <c r="R1996" s="130"/>
      <c r="S1996" s="123"/>
      <c r="T1996" s="3"/>
      <c r="U1996" s="131"/>
      <c r="V1996" s="10"/>
      <c r="W1996" s="4"/>
      <c r="X1996" s="21"/>
      <c r="Y1996" s="20"/>
      <c r="Z1996" s="20"/>
      <c r="AD1996" s="5"/>
      <c r="AI1996" s="10"/>
      <c r="AJ1996" s="10"/>
      <c r="AK1996" s="10"/>
      <c r="AL1996" s="10"/>
      <c r="AM1996" s="10"/>
      <c r="AN1996" s="10"/>
      <c r="AO1996" s="10"/>
      <c r="AP1996" s="10"/>
      <c r="AQ1996" s="10"/>
      <c r="AR1996" s="10"/>
      <c r="AS1996" s="10"/>
      <c r="AT1996" s="10"/>
      <c r="AU1996" s="10"/>
    </row>
    <row r="1997" spans="1:47" x14ac:dyDescent="0.2">
      <c r="A1997" s="125"/>
      <c r="B1997" s="123"/>
      <c r="C1997" s="123"/>
      <c r="D1997" s="126"/>
      <c r="E1997" s="11"/>
      <c r="F1997" s="127"/>
      <c r="G1997" s="122"/>
      <c r="H1997" s="128"/>
      <c r="I1997" s="128"/>
      <c r="J1997" s="3"/>
      <c r="K1997" s="123"/>
      <c r="L1997" s="123"/>
      <c r="M1997" s="123"/>
      <c r="N1997" s="129"/>
      <c r="O1997" s="122"/>
      <c r="P1997" s="123"/>
      <c r="Q1997" s="122"/>
      <c r="R1997" s="130"/>
      <c r="S1997" s="123"/>
      <c r="T1997" s="3"/>
      <c r="U1997" s="131"/>
      <c r="V1997" s="10"/>
      <c r="W1997" s="4"/>
      <c r="X1997" s="21"/>
      <c r="Y1997" s="20"/>
      <c r="Z1997" s="20"/>
      <c r="AD1997" s="5"/>
      <c r="AI1997" s="10"/>
      <c r="AJ1997" s="10"/>
      <c r="AK1997" s="10"/>
      <c r="AL1997" s="10"/>
      <c r="AM1997" s="10"/>
      <c r="AN1997" s="10"/>
      <c r="AO1997" s="10"/>
      <c r="AP1997" s="10"/>
      <c r="AQ1997" s="10"/>
      <c r="AR1997" s="10"/>
      <c r="AS1997" s="10"/>
      <c r="AT1997" s="10"/>
      <c r="AU1997" s="10"/>
    </row>
    <row r="1998" spans="1:47" x14ac:dyDescent="0.2">
      <c r="A1998" s="125"/>
      <c r="B1998" s="123"/>
      <c r="C1998" s="123"/>
      <c r="D1998" s="126"/>
      <c r="E1998" s="11"/>
      <c r="F1998" s="127"/>
      <c r="G1998" s="122"/>
      <c r="H1998" s="128"/>
      <c r="I1998" s="128"/>
      <c r="J1998" s="3"/>
      <c r="K1998" s="123"/>
      <c r="L1998" s="123"/>
      <c r="M1998" s="123"/>
      <c r="N1998" s="129"/>
      <c r="O1998" s="122"/>
      <c r="P1998" s="123"/>
      <c r="Q1998" s="122"/>
      <c r="R1998" s="130"/>
      <c r="S1998" s="123"/>
      <c r="T1998" s="3"/>
      <c r="U1998" s="131"/>
      <c r="V1998" s="10"/>
      <c r="W1998" s="4"/>
      <c r="X1998" s="21"/>
      <c r="Y1998" s="20"/>
      <c r="Z1998" s="20"/>
      <c r="AD1998" s="5"/>
      <c r="AI1998" s="10"/>
      <c r="AJ1998" s="10"/>
      <c r="AK1998" s="10"/>
      <c r="AL1998" s="10"/>
      <c r="AM1998" s="10"/>
      <c r="AN1998" s="10"/>
      <c r="AO1998" s="10"/>
      <c r="AP1998" s="10"/>
      <c r="AQ1998" s="10"/>
      <c r="AR1998" s="10"/>
      <c r="AS1998" s="10"/>
      <c r="AT1998" s="10"/>
      <c r="AU1998" s="10"/>
    </row>
    <row r="1999" spans="1:47" x14ac:dyDescent="0.2">
      <c r="A1999" s="125"/>
      <c r="B1999" s="123"/>
      <c r="C1999" s="123"/>
      <c r="D1999" s="126"/>
      <c r="E1999" s="11"/>
      <c r="F1999" s="127"/>
      <c r="G1999" s="122"/>
      <c r="H1999" s="128"/>
      <c r="I1999" s="128"/>
      <c r="J1999" s="3"/>
      <c r="K1999" s="123"/>
      <c r="L1999" s="123"/>
      <c r="M1999" s="123"/>
      <c r="N1999" s="129"/>
      <c r="O1999" s="122"/>
      <c r="P1999" s="123"/>
      <c r="Q1999" s="122"/>
      <c r="R1999" s="130"/>
      <c r="S1999" s="123"/>
      <c r="T1999" s="3"/>
      <c r="U1999" s="131"/>
      <c r="V1999" s="10"/>
      <c r="W1999" s="4"/>
      <c r="X1999" s="21"/>
      <c r="Y1999" s="20"/>
      <c r="Z1999" s="20"/>
      <c r="AD1999" s="5"/>
      <c r="AI1999" s="10"/>
      <c r="AJ1999" s="10"/>
      <c r="AK1999" s="10"/>
      <c r="AL1999" s="10"/>
      <c r="AM1999" s="10"/>
      <c r="AN1999" s="10"/>
      <c r="AO1999" s="10"/>
      <c r="AP1999" s="10"/>
      <c r="AQ1999" s="10"/>
      <c r="AR1999" s="10"/>
      <c r="AS1999" s="10"/>
      <c r="AT1999" s="10"/>
      <c r="AU1999" s="10"/>
    </row>
    <row r="2000" spans="1:47" x14ac:dyDescent="0.2">
      <c r="A2000" s="125"/>
      <c r="B2000" s="123"/>
      <c r="C2000" s="123"/>
      <c r="D2000" s="126"/>
      <c r="E2000" s="11"/>
      <c r="F2000" s="127"/>
      <c r="G2000" s="122"/>
      <c r="H2000" s="128"/>
      <c r="I2000" s="128"/>
      <c r="J2000" s="3"/>
      <c r="K2000" s="123"/>
      <c r="L2000" s="123"/>
      <c r="M2000" s="123"/>
      <c r="N2000" s="129"/>
      <c r="O2000" s="122"/>
      <c r="P2000" s="123"/>
      <c r="Q2000" s="122"/>
      <c r="R2000" s="130"/>
      <c r="S2000" s="123"/>
      <c r="T2000" s="3"/>
      <c r="U2000" s="131"/>
      <c r="V2000" s="10"/>
      <c r="W2000" s="4"/>
      <c r="X2000" s="21"/>
      <c r="Y2000" s="20"/>
      <c r="Z2000" s="20"/>
      <c r="AD2000" s="5"/>
      <c r="AI2000" s="10"/>
      <c r="AJ2000" s="10"/>
      <c r="AK2000" s="10"/>
      <c r="AL2000" s="10"/>
      <c r="AM2000" s="10"/>
      <c r="AN2000" s="10"/>
      <c r="AO2000" s="10"/>
      <c r="AP2000" s="10"/>
      <c r="AQ2000" s="10"/>
      <c r="AR2000" s="10"/>
      <c r="AS2000" s="10"/>
      <c r="AT2000" s="10"/>
      <c r="AU2000" s="10"/>
    </row>
    <row r="2001" spans="1:47" x14ac:dyDescent="0.2">
      <c r="A2001" s="125"/>
      <c r="B2001" s="123"/>
      <c r="C2001" s="123"/>
      <c r="D2001" s="126"/>
      <c r="E2001" s="11"/>
      <c r="F2001" s="127"/>
      <c r="G2001" s="122"/>
      <c r="H2001" s="128"/>
      <c r="I2001" s="128"/>
      <c r="J2001" s="3"/>
      <c r="K2001" s="123"/>
      <c r="L2001" s="123"/>
      <c r="M2001" s="123"/>
      <c r="N2001" s="129"/>
      <c r="O2001" s="122"/>
      <c r="P2001" s="123"/>
      <c r="Q2001" s="122"/>
      <c r="R2001" s="130"/>
      <c r="S2001" s="123"/>
      <c r="T2001" s="3"/>
      <c r="U2001" s="131"/>
      <c r="V2001" s="10"/>
      <c r="W2001" s="4"/>
      <c r="X2001" s="21"/>
      <c r="Y2001" s="20"/>
      <c r="Z2001" s="20"/>
      <c r="AD2001" s="5"/>
      <c r="AI2001" s="10"/>
      <c r="AJ2001" s="10"/>
      <c r="AK2001" s="10"/>
      <c r="AL2001" s="10"/>
      <c r="AM2001" s="10"/>
      <c r="AN2001" s="10"/>
      <c r="AO2001" s="10"/>
      <c r="AP2001" s="10"/>
      <c r="AQ2001" s="10"/>
      <c r="AR2001" s="10"/>
      <c r="AS2001" s="10"/>
      <c r="AT2001" s="10"/>
      <c r="AU2001" s="10"/>
    </row>
    <row r="2002" spans="1:47" x14ac:dyDescent="0.2">
      <c r="A2002" s="125"/>
      <c r="B2002" s="123"/>
      <c r="C2002" s="123"/>
      <c r="D2002" s="126"/>
      <c r="E2002" s="11"/>
      <c r="F2002" s="127"/>
      <c r="G2002" s="122"/>
      <c r="H2002" s="128"/>
      <c r="I2002" s="128"/>
      <c r="J2002" s="3"/>
      <c r="K2002" s="123"/>
      <c r="L2002" s="123"/>
      <c r="M2002" s="123"/>
      <c r="N2002" s="129"/>
      <c r="O2002" s="122"/>
      <c r="P2002" s="123"/>
      <c r="Q2002" s="122"/>
      <c r="R2002" s="130"/>
      <c r="S2002" s="123"/>
      <c r="T2002" s="3"/>
      <c r="U2002" s="131"/>
      <c r="V2002" s="10"/>
      <c r="W2002" s="4"/>
      <c r="X2002" s="21"/>
      <c r="Y2002" s="20"/>
      <c r="Z2002" s="20"/>
      <c r="AD2002" s="5"/>
      <c r="AI2002" s="10"/>
      <c r="AJ2002" s="10"/>
      <c r="AK2002" s="10"/>
      <c r="AL2002" s="10"/>
      <c r="AM2002" s="10"/>
      <c r="AN2002" s="10"/>
      <c r="AO2002" s="10"/>
      <c r="AP2002" s="10"/>
      <c r="AQ2002" s="10"/>
      <c r="AR2002" s="10"/>
      <c r="AS2002" s="10"/>
      <c r="AT2002" s="10"/>
      <c r="AU2002" s="10"/>
    </row>
    <row r="2003" spans="1:47" x14ac:dyDescent="0.2">
      <c r="A2003" s="125"/>
      <c r="B2003" s="123"/>
      <c r="C2003" s="123"/>
      <c r="D2003" s="126"/>
      <c r="E2003" s="11"/>
      <c r="F2003" s="127"/>
      <c r="G2003" s="122"/>
      <c r="H2003" s="128"/>
      <c r="I2003" s="128"/>
      <c r="J2003" s="3"/>
      <c r="K2003" s="123"/>
      <c r="L2003" s="123"/>
      <c r="M2003" s="123"/>
      <c r="N2003" s="129"/>
      <c r="O2003" s="122"/>
      <c r="P2003" s="123"/>
      <c r="Q2003" s="122"/>
      <c r="R2003" s="130"/>
      <c r="S2003" s="123"/>
      <c r="T2003" s="3"/>
      <c r="U2003" s="131"/>
      <c r="V2003" s="10"/>
      <c r="W2003" s="4"/>
      <c r="X2003" s="21"/>
      <c r="Y2003" s="20"/>
      <c r="Z2003" s="20"/>
      <c r="AD2003" s="5"/>
      <c r="AI2003" s="10"/>
      <c r="AJ2003" s="10"/>
      <c r="AK2003" s="10"/>
      <c r="AL2003" s="10"/>
      <c r="AM2003" s="10"/>
      <c r="AN2003" s="10"/>
      <c r="AO2003" s="10"/>
      <c r="AP2003" s="10"/>
      <c r="AQ2003" s="10"/>
      <c r="AR2003" s="10"/>
      <c r="AS2003" s="10"/>
      <c r="AT2003" s="10"/>
      <c r="AU2003" s="10"/>
    </row>
    <row r="2004" spans="1:47" x14ac:dyDescent="0.2">
      <c r="A2004" s="125"/>
      <c r="B2004" s="123"/>
      <c r="C2004" s="123"/>
      <c r="D2004" s="126"/>
      <c r="E2004" s="11"/>
      <c r="F2004" s="127"/>
      <c r="G2004" s="122"/>
      <c r="H2004" s="128"/>
      <c r="I2004" s="128"/>
      <c r="J2004" s="3"/>
      <c r="K2004" s="123"/>
      <c r="L2004" s="123"/>
      <c r="M2004" s="123"/>
      <c r="N2004" s="129"/>
      <c r="O2004" s="122"/>
      <c r="P2004" s="123"/>
      <c r="Q2004" s="122"/>
      <c r="R2004" s="130"/>
      <c r="S2004" s="123"/>
      <c r="T2004" s="3"/>
      <c r="U2004" s="131"/>
      <c r="V2004" s="10"/>
      <c r="W2004" s="4"/>
      <c r="X2004" s="21"/>
      <c r="Y2004" s="20"/>
      <c r="Z2004" s="20"/>
      <c r="AD2004" s="5"/>
      <c r="AI2004" s="10"/>
      <c r="AJ2004" s="10"/>
      <c r="AK2004" s="10"/>
      <c r="AL2004" s="10"/>
      <c r="AM2004" s="10"/>
      <c r="AN2004" s="10"/>
      <c r="AO2004" s="10"/>
      <c r="AP2004" s="10"/>
      <c r="AQ2004" s="10"/>
      <c r="AR2004" s="10"/>
      <c r="AS2004" s="10"/>
      <c r="AT2004" s="10"/>
      <c r="AU2004" s="10"/>
    </row>
    <row r="2005" spans="1:47" x14ac:dyDescent="0.2">
      <c r="A2005" s="125"/>
      <c r="B2005" s="123"/>
      <c r="C2005" s="123"/>
      <c r="D2005" s="126"/>
      <c r="E2005" s="11"/>
      <c r="F2005" s="127"/>
      <c r="G2005" s="122"/>
      <c r="H2005" s="128"/>
      <c r="I2005" s="128"/>
      <c r="J2005" s="3"/>
      <c r="K2005" s="123"/>
      <c r="L2005" s="123"/>
      <c r="M2005" s="123"/>
      <c r="N2005" s="129"/>
      <c r="O2005" s="122"/>
      <c r="P2005" s="123"/>
      <c r="Q2005" s="122"/>
      <c r="R2005" s="130"/>
      <c r="S2005" s="123"/>
      <c r="T2005" s="3"/>
      <c r="U2005" s="131"/>
      <c r="V2005" s="10"/>
      <c r="W2005" s="4"/>
      <c r="X2005" s="21"/>
      <c r="Y2005" s="20"/>
      <c r="Z2005" s="20"/>
      <c r="AD2005" s="5"/>
      <c r="AI2005" s="10"/>
      <c r="AJ2005" s="10"/>
      <c r="AK2005" s="10"/>
      <c r="AL2005" s="10"/>
      <c r="AM2005" s="10"/>
      <c r="AN2005" s="10"/>
      <c r="AO2005" s="10"/>
      <c r="AP2005" s="10"/>
      <c r="AQ2005" s="10"/>
      <c r="AR2005" s="10"/>
      <c r="AS2005" s="10"/>
      <c r="AT2005" s="10"/>
      <c r="AU2005" s="10"/>
    </row>
    <row r="2006" spans="1:47" x14ac:dyDescent="0.2">
      <c r="A2006" s="125"/>
      <c r="B2006" s="123"/>
      <c r="C2006" s="123"/>
      <c r="D2006" s="126"/>
      <c r="E2006" s="11"/>
      <c r="F2006" s="127"/>
      <c r="G2006" s="122"/>
      <c r="H2006" s="128"/>
      <c r="I2006" s="128"/>
      <c r="J2006" s="3"/>
      <c r="K2006" s="123"/>
      <c r="L2006" s="123"/>
      <c r="M2006" s="123"/>
      <c r="N2006" s="129"/>
      <c r="O2006" s="122"/>
      <c r="P2006" s="123"/>
      <c r="Q2006" s="122"/>
      <c r="R2006" s="130"/>
      <c r="S2006" s="123"/>
      <c r="T2006" s="3"/>
      <c r="U2006" s="131"/>
      <c r="V2006" s="10"/>
      <c r="W2006" s="4"/>
      <c r="X2006" s="21"/>
      <c r="Y2006" s="20"/>
      <c r="Z2006" s="20"/>
      <c r="AD2006" s="5"/>
      <c r="AI2006" s="10"/>
      <c r="AJ2006" s="10"/>
      <c r="AK2006" s="10"/>
      <c r="AL2006" s="10"/>
      <c r="AM2006" s="10"/>
      <c r="AN2006" s="10"/>
      <c r="AO2006" s="10"/>
      <c r="AP2006" s="10"/>
      <c r="AQ2006" s="10"/>
      <c r="AR2006" s="10"/>
      <c r="AS2006" s="10"/>
      <c r="AT2006" s="10"/>
      <c r="AU2006" s="10"/>
    </row>
    <row r="2007" spans="1:47" x14ac:dyDescent="0.2">
      <c r="A2007" s="125"/>
      <c r="B2007" s="123"/>
      <c r="C2007" s="123"/>
      <c r="D2007" s="126"/>
      <c r="E2007" s="11"/>
      <c r="F2007" s="127"/>
      <c r="G2007" s="122"/>
      <c r="H2007" s="128"/>
      <c r="I2007" s="128"/>
      <c r="J2007" s="3"/>
      <c r="K2007" s="123"/>
      <c r="L2007" s="123"/>
      <c r="M2007" s="123"/>
      <c r="N2007" s="129"/>
      <c r="O2007" s="122"/>
      <c r="P2007" s="123"/>
      <c r="Q2007" s="122"/>
      <c r="R2007" s="130"/>
      <c r="S2007" s="123"/>
      <c r="T2007" s="3"/>
      <c r="U2007" s="131"/>
      <c r="V2007" s="10"/>
      <c r="W2007" s="4"/>
      <c r="X2007" s="21"/>
      <c r="Y2007" s="20"/>
      <c r="Z2007" s="20"/>
      <c r="AD2007" s="5"/>
      <c r="AI2007" s="10"/>
      <c r="AJ2007" s="10"/>
      <c r="AK2007" s="10"/>
      <c r="AL2007" s="10"/>
      <c r="AM2007" s="10"/>
      <c r="AN2007" s="10"/>
      <c r="AO2007" s="10"/>
      <c r="AP2007" s="10"/>
      <c r="AQ2007" s="10"/>
      <c r="AR2007" s="10"/>
      <c r="AS2007" s="10"/>
      <c r="AT2007" s="10"/>
      <c r="AU2007" s="10"/>
    </row>
    <row r="2008" spans="1:47" x14ac:dyDescent="0.2">
      <c r="A2008" s="125"/>
      <c r="B2008" s="123"/>
      <c r="C2008" s="123"/>
      <c r="D2008" s="126"/>
      <c r="E2008" s="11"/>
      <c r="F2008" s="127"/>
      <c r="G2008" s="122"/>
      <c r="H2008" s="128"/>
      <c r="I2008" s="128"/>
      <c r="J2008" s="3"/>
      <c r="K2008" s="123"/>
      <c r="L2008" s="123"/>
      <c r="M2008" s="123"/>
      <c r="N2008" s="129"/>
      <c r="O2008" s="122"/>
      <c r="P2008" s="123"/>
      <c r="Q2008" s="122"/>
      <c r="R2008" s="130"/>
      <c r="S2008" s="123"/>
      <c r="T2008" s="3"/>
      <c r="U2008" s="131"/>
      <c r="V2008" s="10"/>
      <c r="W2008" s="4"/>
      <c r="X2008" s="21"/>
      <c r="Y2008" s="20"/>
      <c r="Z2008" s="20"/>
      <c r="AD2008" s="5"/>
      <c r="AI2008" s="10"/>
      <c r="AJ2008" s="10"/>
      <c r="AK2008" s="10"/>
      <c r="AL2008" s="10"/>
      <c r="AM2008" s="10"/>
      <c r="AN2008" s="10"/>
      <c r="AO2008" s="10"/>
      <c r="AP2008" s="10"/>
      <c r="AQ2008" s="10"/>
      <c r="AR2008" s="10"/>
      <c r="AS2008" s="10"/>
      <c r="AT2008" s="10"/>
      <c r="AU2008" s="10"/>
    </row>
    <row r="2009" spans="1:47" x14ac:dyDescent="0.2">
      <c r="A2009" s="125"/>
      <c r="B2009" s="123"/>
      <c r="C2009" s="123"/>
      <c r="D2009" s="126"/>
      <c r="E2009" s="11"/>
      <c r="F2009" s="127"/>
      <c r="G2009" s="122"/>
      <c r="H2009" s="128"/>
      <c r="I2009" s="128"/>
      <c r="J2009" s="3"/>
      <c r="K2009" s="123"/>
      <c r="L2009" s="123"/>
      <c r="M2009" s="123"/>
      <c r="N2009" s="129"/>
      <c r="O2009" s="122"/>
      <c r="P2009" s="123"/>
      <c r="Q2009" s="122"/>
      <c r="R2009" s="130"/>
      <c r="S2009" s="123"/>
      <c r="T2009" s="3"/>
      <c r="U2009" s="131"/>
      <c r="V2009" s="10"/>
      <c r="W2009" s="4"/>
      <c r="X2009" s="21"/>
      <c r="Y2009" s="20"/>
      <c r="Z2009" s="20"/>
      <c r="AD2009" s="5"/>
      <c r="AI2009" s="10"/>
      <c r="AJ2009" s="10"/>
      <c r="AK2009" s="10"/>
      <c r="AL2009" s="10"/>
      <c r="AM2009" s="10"/>
      <c r="AN2009" s="10"/>
      <c r="AO2009" s="10"/>
      <c r="AP2009" s="10"/>
      <c r="AQ2009" s="10"/>
      <c r="AR2009" s="10"/>
      <c r="AS2009" s="10"/>
      <c r="AT2009" s="10"/>
      <c r="AU2009" s="10"/>
    </row>
    <row r="2010" spans="1:47" x14ac:dyDescent="0.2">
      <c r="A2010" s="125"/>
      <c r="B2010" s="123"/>
      <c r="C2010" s="123"/>
      <c r="D2010" s="126"/>
      <c r="E2010" s="11"/>
      <c r="F2010" s="127"/>
      <c r="G2010" s="122"/>
      <c r="H2010" s="128"/>
      <c r="I2010" s="128"/>
      <c r="J2010" s="3"/>
      <c r="K2010" s="123"/>
      <c r="L2010" s="123"/>
      <c r="M2010" s="123"/>
      <c r="N2010" s="129"/>
      <c r="O2010" s="122"/>
      <c r="P2010" s="123"/>
      <c r="Q2010" s="122"/>
      <c r="R2010" s="130"/>
      <c r="S2010" s="123"/>
      <c r="T2010" s="3"/>
      <c r="U2010" s="131"/>
      <c r="V2010" s="10"/>
      <c r="W2010" s="4"/>
      <c r="X2010" s="21"/>
      <c r="Y2010" s="20"/>
      <c r="Z2010" s="20"/>
      <c r="AD2010" s="5"/>
      <c r="AI2010" s="10"/>
      <c r="AJ2010" s="10"/>
      <c r="AK2010" s="10"/>
      <c r="AL2010" s="10"/>
      <c r="AM2010" s="10"/>
      <c r="AN2010" s="10"/>
      <c r="AO2010" s="10"/>
      <c r="AP2010" s="10"/>
      <c r="AQ2010" s="10"/>
      <c r="AR2010" s="10"/>
      <c r="AS2010" s="10"/>
      <c r="AT2010" s="10"/>
      <c r="AU2010" s="10"/>
    </row>
    <row r="2011" spans="1:47" x14ac:dyDescent="0.2">
      <c r="A2011" s="125"/>
      <c r="B2011" s="123"/>
      <c r="C2011" s="123"/>
      <c r="D2011" s="126"/>
      <c r="E2011" s="11"/>
      <c r="F2011" s="127"/>
      <c r="G2011" s="122"/>
      <c r="H2011" s="128"/>
      <c r="I2011" s="128"/>
      <c r="J2011" s="3"/>
      <c r="K2011" s="123"/>
      <c r="L2011" s="123"/>
      <c r="M2011" s="123"/>
      <c r="N2011" s="129"/>
      <c r="O2011" s="122"/>
      <c r="P2011" s="123"/>
      <c r="Q2011" s="122"/>
      <c r="R2011" s="130"/>
      <c r="S2011" s="123"/>
      <c r="T2011" s="3"/>
      <c r="U2011" s="131"/>
      <c r="V2011" s="10"/>
      <c r="W2011" s="4"/>
      <c r="X2011" s="21"/>
      <c r="Y2011" s="20"/>
      <c r="Z2011" s="20"/>
      <c r="AD2011" s="5"/>
      <c r="AI2011" s="10"/>
      <c r="AJ2011" s="10"/>
      <c r="AK2011" s="10"/>
      <c r="AL2011" s="10"/>
      <c r="AM2011" s="10"/>
      <c r="AN2011" s="10"/>
      <c r="AO2011" s="10"/>
      <c r="AP2011" s="10"/>
      <c r="AQ2011" s="10"/>
      <c r="AR2011" s="10"/>
      <c r="AS2011" s="10"/>
      <c r="AT2011" s="10"/>
      <c r="AU2011" s="10"/>
    </row>
    <row r="2012" spans="1:47" x14ac:dyDescent="0.2">
      <c r="A2012" s="125"/>
      <c r="B2012" s="123"/>
      <c r="C2012" s="123"/>
      <c r="D2012" s="126"/>
      <c r="E2012" s="11"/>
      <c r="F2012" s="127"/>
      <c r="G2012" s="122"/>
      <c r="H2012" s="128"/>
      <c r="I2012" s="128"/>
      <c r="J2012" s="3"/>
      <c r="K2012" s="123"/>
      <c r="L2012" s="123"/>
      <c r="M2012" s="123"/>
      <c r="N2012" s="129"/>
      <c r="O2012" s="122"/>
      <c r="P2012" s="123"/>
      <c r="Q2012" s="122"/>
      <c r="R2012" s="130"/>
      <c r="S2012" s="123"/>
      <c r="T2012" s="3"/>
      <c r="U2012" s="131"/>
      <c r="V2012" s="10"/>
      <c r="W2012" s="4"/>
      <c r="X2012" s="21"/>
      <c r="Y2012" s="20"/>
      <c r="Z2012" s="20"/>
      <c r="AD2012" s="5"/>
      <c r="AI2012" s="10"/>
      <c r="AJ2012" s="10"/>
      <c r="AK2012" s="10"/>
      <c r="AL2012" s="10"/>
      <c r="AM2012" s="10"/>
      <c r="AN2012" s="10"/>
      <c r="AO2012" s="10"/>
      <c r="AP2012" s="10"/>
      <c r="AQ2012" s="10"/>
      <c r="AR2012" s="10"/>
      <c r="AS2012" s="10"/>
      <c r="AT2012" s="10"/>
      <c r="AU2012" s="10"/>
    </row>
    <row r="2013" spans="1:47" x14ac:dyDescent="0.2">
      <c r="A2013" s="125"/>
      <c r="B2013" s="123"/>
      <c r="C2013" s="123"/>
      <c r="D2013" s="126"/>
      <c r="E2013" s="11"/>
      <c r="F2013" s="127"/>
      <c r="G2013" s="122"/>
      <c r="H2013" s="128"/>
      <c r="I2013" s="128"/>
      <c r="J2013" s="3"/>
      <c r="K2013" s="123"/>
      <c r="L2013" s="123"/>
      <c r="M2013" s="123"/>
      <c r="N2013" s="129"/>
      <c r="O2013" s="122"/>
      <c r="P2013" s="123"/>
      <c r="Q2013" s="122"/>
      <c r="R2013" s="130"/>
      <c r="S2013" s="123"/>
      <c r="T2013" s="3"/>
      <c r="U2013" s="131"/>
      <c r="V2013" s="10"/>
      <c r="W2013" s="4"/>
      <c r="X2013" s="21"/>
      <c r="Y2013" s="20"/>
      <c r="Z2013" s="20"/>
      <c r="AD2013" s="5"/>
      <c r="AI2013" s="10"/>
      <c r="AJ2013" s="10"/>
      <c r="AK2013" s="10"/>
      <c r="AL2013" s="10"/>
      <c r="AM2013" s="10"/>
      <c r="AN2013" s="10"/>
      <c r="AO2013" s="10"/>
      <c r="AP2013" s="10"/>
      <c r="AQ2013" s="10"/>
      <c r="AR2013" s="10"/>
      <c r="AS2013" s="10"/>
      <c r="AT2013" s="10"/>
      <c r="AU2013" s="10"/>
    </row>
    <row r="2014" spans="1:47" x14ac:dyDescent="0.2">
      <c r="A2014" s="125"/>
      <c r="B2014" s="123"/>
      <c r="C2014" s="123"/>
      <c r="D2014" s="126"/>
      <c r="E2014" s="11"/>
      <c r="F2014" s="127"/>
      <c r="G2014" s="122"/>
      <c r="H2014" s="128"/>
      <c r="I2014" s="128"/>
      <c r="J2014" s="3"/>
      <c r="K2014" s="123"/>
      <c r="L2014" s="123"/>
      <c r="M2014" s="123"/>
      <c r="N2014" s="129"/>
      <c r="O2014" s="122"/>
      <c r="P2014" s="123"/>
      <c r="Q2014" s="122"/>
      <c r="R2014" s="130"/>
      <c r="S2014" s="123"/>
      <c r="T2014" s="3"/>
      <c r="U2014" s="131"/>
      <c r="V2014" s="10"/>
      <c r="W2014" s="4"/>
      <c r="X2014" s="21"/>
      <c r="Y2014" s="20"/>
      <c r="Z2014" s="20"/>
      <c r="AD2014" s="5"/>
      <c r="AI2014" s="10"/>
      <c r="AJ2014" s="10"/>
      <c r="AK2014" s="10"/>
      <c r="AL2014" s="10"/>
      <c r="AM2014" s="10"/>
      <c r="AN2014" s="10"/>
      <c r="AO2014" s="10"/>
      <c r="AP2014" s="10"/>
      <c r="AQ2014" s="10"/>
      <c r="AR2014" s="10"/>
      <c r="AS2014" s="10"/>
      <c r="AT2014" s="10"/>
      <c r="AU2014" s="10"/>
    </row>
    <row r="2015" spans="1:47" x14ac:dyDescent="0.2">
      <c r="A2015" s="125"/>
      <c r="B2015" s="123"/>
      <c r="C2015" s="123"/>
      <c r="D2015" s="126"/>
      <c r="E2015" s="11"/>
      <c r="F2015" s="127"/>
      <c r="G2015" s="122"/>
      <c r="H2015" s="128"/>
      <c r="I2015" s="128"/>
      <c r="J2015" s="3"/>
      <c r="K2015" s="123"/>
      <c r="L2015" s="123"/>
      <c r="M2015" s="123"/>
      <c r="N2015" s="129"/>
      <c r="O2015" s="122"/>
      <c r="P2015" s="123"/>
      <c r="Q2015" s="122"/>
      <c r="R2015" s="130"/>
      <c r="S2015" s="123"/>
      <c r="T2015" s="3"/>
      <c r="U2015" s="131"/>
      <c r="V2015" s="10"/>
      <c r="W2015" s="4"/>
      <c r="X2015" s="21"/>
      <c r="Y2015" s="20"/>
      <c r="Z2015" s="20"/>
      <c r="AD2015" s="5"/>
      <c r="AI2015" s="10"/>
      <c r="AJ2015" s="10"/>
      <c r="AK2015" s="10"/>
      <c r="AL2015" s="10"/>
      <c r="AM2015" s="10"/>
      <c r="AN2015" s="10"/>
      <c r="AO2015" s="10"/>
      <c r="AP2015" s="10"/>
      <c r="AQ2015" s="10"/>
      <c r="AR2015" s="10"/>
      <c r="AS2015" s="10"/>
      <c r="AT2015" s="10"/>
      <c r="AU2015" s="10"/>
    </row>
    <row r="2016" spans="1:47" x14ac:dyDescent="0.2">
      <c r="A2016" s="125"/>
      <c r="B2016" s="123"/>
      <c r="C2016" s="123"/>
      <c r="D2016" s="126"/>
      <c r="E2016" s="11"/>
      <c r="F2016" s="127"/>
      <c r="G2016" s="122"/>
      <c r="H2016" s="128"/>
      <c r="I2016" s="128"/>
      <c r="J2016" s="3"/>
      <c r="K2016" s="123"/>
      <c r="L2016" s="123"/>
      <c r="M2016" s="123"/>
      <c r="N2016" s="129"/>
      <c r="O2016" s="122"/>
      <c r="P2016" s="123"/>
      <c r="Q2016" s="122"/>
      <c r="R2016" s="130"/>
      <c r="S2016" s="123"/>
      <c r="T2016" s="3"/>
      <c r="U2016" s="131"/>
      <c r="V2016" s="10"/>
      <c r="W2016" s="4"/>
      <c r="X2016" s="21"/>
      <c r="Y2016" s="20"/>
      <c r="Z2016" s="20"/>
      <c r="AD2016" s="5"/>
      <c r="AI2016" s="10"/>
      <c r="AJ2016" s="10"/>
      <c r="AK2016" s="10"/>
      <c r="AL2016" s="10"/>
      <c r="AM2016" s="10"/>
      <c r="AN2016" s="10"/>
      <c r="AO2016" s="10"/>
      <c r="AP2016" s="10"/>
      <c r="AQ2016" s="10"/>
      <c r="AR2016" s="10"/>
      <c r="AS2016" s="10"/>
      <c r="AT2016" s="10"/>
      <c r="AU2016" s="10"/>
    </row>
    <row r="2017" spans="1:47" x14ac:dyDescent="0.2">
      <c r="A2017" s="125"/>
      <c r="B2017" s="123"/>
      <c r="C2017" s="123"/>
      <c r="D2017" s="126"/>
      <c r="E2017" s="11"/>
      <c r="F2017" s="127"/>
      <c r="G2017" s="122"/>
      <c r="H2017" s="128"/>
      <c r="I2017" s="128"/>
      <c r="J2017" s="3"/>
      <c r="K2017" s="123"/>
      <c r="L2017" s="123"/>
      <c r="M2017" s="123"/>
      <c r="N2017" s="129"/>
      <c r="O2017" s="122"/>
      <c r="P2017" s="123"/>
      <c r="Q2017" s="122"/>
      <c r="R2017" s="130"/>
      <c r="S2017" s="123"/>
      <c r="T2017" s="3"/>
      <c r="U2017" s="131"/>
      <c r="V2017" s="10"/>
      <c r="W2017" s="28"/>
      <c r="X2017" s="21"/>
      <c r="Y2017" s="20"/>
      <c r="Z2017" s="20"/>
      <c r="AD2017" s="5"/>
      <c r="AI2017" s="10"/>
      <c r="AJ2017" s="10"/>
      <c r="AK2017" s="10"/>
      <c r="AL2017" s="10"/>
      <c r="AM2017" s="10"/>
      <c r="AN2017" s="10"/>
      <c r="AO2017" s="10"/>
      <c r="AP2017" s="10"/>
      <c r="AQ2017" s="10"/>
      <c r="AR2017" s="10"/>
      <c r="AS2017" s="10"/>
      <c r="AT2017" s="10"/>
      <c r="AU2017" s="10"/>
    </row>
    <row r="2018" spans="1:47" x14ac:dyDescent="0.2">
      <c r="A2018" s="125"/>
      <c r="B2018" s="123"/>
      <c r="C2018" s="123"/>
      <c r="D2018" s="126"/>
      <c r="E2018" s="11"/>
      <c r="F2018" s="127"/>
      <c r="G2018" s="122"/>
      <c r="H2018" s="128"/>
      <c r="I2018" s="128"/>
      <c r="J2018" s="3"/>
      <c r="K2018" s="123"/>
      <c r="L2018" s="123"/>
      <c r="M2018" s="123"/>
      <c r="N2018" s="129"/>
      <c r="O2018" s="122"/>
      <c r="P2018" s="123"/>
      <c r="Q2018" s="122"/>
      <c r="R2018" s="130"/>
      <c r="S2018" s="123"/>
      <c r="T2018" s="3"/>
      <c r="U2018" s="131"/>
      <c r="V2018" s="10"/>
      <c r="W2018" s="4"/>
      <c r="X2018" s="21"/>
      <c r="Y2018" s="20"/>
      <c r="Z2018" s="20"/>
      <c r="AD2018" s="5"/>
      <c r="AI2018" s="10"/>
      <c r="AJ2018" s="10"/>
      <c r="AK2018" s="10"/>
      <c r="AL2018" s="10"/>
      <c r="AM2018" s="10"/>
      <c r="AN2018" s="10"/>
      <c r="AO2018" s="10"/>
      <c r="AP2018" s="10"/>
      <c r="AQ2018" s="10"/>
      <c r="AR2018" s="10"/>
      <c r="AS2018" s="10"/>
      <c r="AT2018" s="10"/>
      <c r="AU2018" s="10"/>
    </row>
    <row r="2019" spans="1:47" x14ac:dyDescent="0.2">
      <c r="A2019" s="125"/>
      <c r="B2019" s="123"/>
      <c r="C2019" s="123"/>
      <c r="D2019" s="126"/>
      <c r="E2019" s="11"/>
      <c r="F2019" s="127"/>
      <c r="G2019" s="122"/>
      <c r="H2019" s="128"/>
      <c r="I2019" s="128"/>
      <c r="J2019" s="3"/>
      <c r="K2019" s="123"/>
      <c r="L2019" s="123"/>
      <c r="M2019" s="123"/>
      <c r="N2019" s="129"/>
      <c r="O2019" s="122"/>
      <c r="P2019" s="123"/>
      <c r="Q2019" s="122"/>
      <c r="R2019" s="130"/>
      <c r="S2019" s="123"/>
      <c r="T2019" s="3"/>
      <c r="U2019" s="131"/>
      <c r="V2019" s="10"/>
      <c r="W2019" s="4"/>
      <c r="X2019" s="21"/>
      <c r="Y2019" s="20"/>
      <c r="Z2019" s="20"/>
      <c r="AD2019" s="5"/>
      <c r="AI2019" s="10"/>
      <c r="AJ2019" s="10"/>
      <c r="AK2019" s="10"/>
      <c r="AL2019" s="10"/>
      <c r="AM2019" s="10"/>
      <c r="AN2019" s="10"/>
      <c r="AO2019" s="10"/>
      <c r="AP2019" s="10"/>
      <c r="AQ2019" s="10"/>
      <c r="AR2019" s="10"/>
      <c r="AS2019" s="10"/>
      <c r="AT2019" s="10"/>
      <c r="AU2019" s="10"/>
    </row>
    <row r="2020" spans="1:47" x14ac:dyDescent="0.2">
      <c r="A2020" s="125"/>
      <c r="B2020" s="123"/>
      <c r="C2020" s="123"/>
      <c r="D2020" s="126"/>
      <c r="E2020" s="11"/>
      <c r="F2020" s="127"/>
      <c r="G2020" s="122"/>
      <c r="H2020" s="128"/>
      <c r="I2020" s="128"/>
      <c r="J2020" s="3"/>
      <c r="K2020" s="123"/>
      <c r="L2020" s="123"/>
      <c r="M2020" s="123"/>
      <c r="N2020" s="129"/>
      <c r="O2020" s="122"/>
      <c r="P2020" s="123"/>
      <c r="Q2020" s="122"/>
      <c r="R2020" s="130"/>
      <c r="S2020" s="123"/>
      <c r="T2020" s="3"/>
      <c r="U2020" s="131"/>
      <c r="V2020" s="10"/>
      <c r="W2020" s="4"/>
      <c r="X2020" s="21"/>
      <c r="Y2020" s="20"/>
      <c r="Z2020" s="20"/>
      <c r="AD2020" s="5"/>
      <c r="AI2020" s="10"/>
      <c r="AJ2020" s="10"/>
      <c r="AK2020" s="10"/>
      <c r="AL2020" s="10"/>
      <c r="AM2020" s="10"/>
      <c r="AN2020" s="10"/>
      <c r="AO2020" s="10"/>
      <c r="AP2020" s="10"/>
      <c r="AQ2020" s="10"/>
      <c r="AR2020" s="10"/>
      <c r="AS2020" s="10"/>
      <c r="AT2020" s="10"/>
      <c r="AU2020" s="10"/>
    </row>
    <row r="2021" spans="1:47" x14ac:dyDescent="0.2">
      <c r="A2021" s="125"/>
      <c r="B2021" s="123"/>
      <c r="C2021" s="123"/>
      <c r="D2021" s="126"/>
      <c r="E2021" s="11"/>
      <c r="F2021" s="127"/>
      <c r="G2021" s="122"/>
      <c r="H2021" s="128"/>
      <c r="I2021" s="128"/>
      <c r="J2021" s="3"/>
      <c r="K2021" s="123"/>
      <c r="L2021" s="123"/>
      <c r="M2021" s="123"/>
      <c r="N2021" s="129"/>
      <c r="O2021" s="122"/>
      <c r="P2021" s="123"/>
      <c r="Q2021" s="122"/>
      <c r="R2021" s="130"/>
      <c r="S2021" s="123"/>
      <c r="T2021" s="3"/>
      <c r="U2021" s="131"/>
      <c r="V2021" s="10"/>
      <c r="W2021" s="4"/>
      <c r="X2021" s="21"/>
      <c r="Y2021" s="20"/>
      <c r="Z2021" s="20"/>
      <c r="AD2021" s="5"/>
      <c r="AI2021" s="10"/>
      <c r="AJ2021" s="10"/>
      <c r="AK2021" s="10"/>
      <c r="AL2021" s="10"/>
      <c r="AM2021" s="10"/>
      <c r="AN2021" s="10"/>
      <c r="AO2021" s="10"/>
      <c r="AP2021" s="10"/>
      <c r="AQ2021" s="10"/>
      <c r="AR2021" s="10"/>
      <c r="AS2021" s="10"/>
      <c r="AT2021" s="10"/>
      <c r="AU2021" s="10"/>
    </row>
    <row r="2022" spans="1:47" x14ac:dyDescent="0.2">
      <c r="A2022" s="125"/>
      <c r="B2022" s="123"/>
      <c r="C2022" s="123"/>
      <c r="D2022" s="126"/>
      <c r="E2022" s="11"/>
      <c r="F2022" s="127"/>
      <c r="G2022" s="122"/>
      <c r="H2022" s="128"/>
      <c r="I2022" s="128"/>
      <c r="J2022" s="3"/>
      <c r="K2022" s="123"/>
      <c r="L2022" s="123"/>
      <c r="M2022" s="123"/>
      <c r="N2022" s="129"/>
      <c r="O2022" s="122"/>
      <c r="P2022" s="123"/>
      <c r="Q2022" s="122"/>
      <c r="R2022" s="130"/>
      <c r="S2022" s="123"/>
      <c r="T2022" s="3"/>
      <c r="U2022" s="131"/>
      <c r="V2022" s="10"/>
      <c r="W2022" s="4"/>
      <c r="X2022" s="21"/>
      <c r="Y2022" s="20"/>
      <c r="Z2022" s="20"/>
      <c r="AD2022" s="5"/>
      <c r="AI2022" s="10"/>
      <c r="AJ2022" s="10"/>
      <c r="AK2022" s="10"/>
      <c r="AL2022" s="10"/>
      <c r="AM2022" s="10"/>
      <c r="AN2022" s="10"/>
      <c r="AO2022" s="10"/>
      <c r="AP2022" s="10"/>
      <c r="AQ2022" s="10"/>
      <c r="AR2022" s="10"/>
      <c r="AS2022" s="10"/>
      <c r="AT2022" s="10"/>
      <c r="AU2022" s="10"/>
    </row>
    <row r="2023" spans="1:47" x14ac:dyDescent="0.2">
      <c r="A2023" s="125"/>
      <c r="B2023" s="123"/>
      <c r="C2023" s="123"/>
      <c r="D2023" s="126"/>
      <c r="E2023" s="11"/>
      <c r="F2023" s="127"/>
      <c r="G2023" s="122"/>
      <c r="H2023" s="128"/>
      <c r="I2023" s="128"/>
      <c r="J2023" s="3"/>
      <c r="K2023" s="123"/>
      <c r="L2023" s="123"/>
      <c r="M2023" s="123"/>
      <c r="N2023" s="129"/>
      <c r="O2023" s="122"/>
      <c r="P2023" s="123"/>
      <c r="Q2023" s="122"/>
      <c r="R2023" s="130"/>
      <c r="S2023" s="123"/>
      <c r="T2023" s="3"/>
      <c r="U2023" s="131"/>
      <c r="V2023" s="10"/>
      <c r="W2023" s="4"/>
      <c r="X2023" s="21"/>
      <c r="Y2023" s="20"/>
      <c r="Z2023" s="20"/>
      <c r="AD2023" s="5"/>
      <c r="AI2023" s="10"/>
      <c r="AJ2023" s="10"/>
      <c r="AK2023" s="10"/>
      <c r="AL2023" s="10"/>
      <c r="AM2023" s="10"/>
      <c r="AN2023" s="10"/>
      <c r="AO2023" s="10"/>
      <c r="AP2023" s="10"/>
      <c r="AQ2023" s="10"/>
      <c r="AR2023" s="10"/>
      <c r="AS2023" s="10"/>
      <c r="AT2023" s="10"/>
      <c r="AU2023" s="10"/>
    </row>
    <row r="2024" spans="1:47" x14ac:dyDescent="0.2">
      <c r="A2024" s="125"/>
      <c r="B2024" s="123"/>
      <c r="C2024" s="123"/>
      <c r="D2024" s="126"/>
      <c r="E2024" s="11"/>
      <c r="F2024" s="127"/>
      <c r="G2024" s="122"/>
      <c r="H2024" s="128"/>
      <c r="I2024" s="128"/>
      <c r="J2024" s="3"/>
      <c r="K2024" s="123"/>
      <c r="L2024" s="123"/>
      <c r="M2024" s="123"/>
      <c r="N2024" s="129"/>
      <c r="O2024" s="122"/>
      <c r="P2024" s="123"/>
      <c r="Q2024" s="122"/>
      <c r="R2024" s="130"/>
      <c r="S2024" s="123"/>
      <c r="T2024" s="3"/>
      <c r="U2024" s="131"/>
      <c r="V2024" s="10"/>
      <c r="W2024" s="4"/>
      <c r="X2024" s="21"/>
      <c r="Y2024" s="20"/>
      <c r="Z2024" s="20"/>
      <c r="AD2024" s="5"/>
      <c r="AI2024" s="10"/>
      <c r="AJ2024" s="10"/>
      <c r="AK2024" s="10"/>
      <c r="AL2024" s="10"/>
      <c r="AM2024" s="10"/>
      <c r="AN2024" s="10"/>
      <c r="AO2024" s="10"/>
      <c r="AP2024" s="10"/>
      <c r="AQ2024" s="10"/>
      <c r="AR2024" s="10"/>
      <c r="AS2024" s="10"/>
      <c r="AT2024" s="10"/>
      <c r="AU2024" s="10"/>
    </row>
    <row r="2025" spans="1:47" x14ac:dyDescent="0.2">
      <c r="A2025" s="125"/>
      <c r="B2025" s="123"/>
      <c r="C2025" s="123"/>
      <c r="D2025" s="126"/>
      <c r="E2025" s="11"/>
      <c r="F2025" s="127"/>
      <c r="G2025" s="122"/>
      <c r="H2025" s="128"/>
      <c r="I2025" s="128"/>
      <c r="J2025" s="3"/>
      <c r="K2025" s="123"/>
      <c r="L2025" s="123"/>
      <c r="M2025" s="123"/>
      <c r="N2025" s="129"/>
      <c r="O2025" s="122"/>
      <c r="P2025" s="123"/>
      <c r="Q2025" s="122"/>
      <c r="R2025" s="130"/>
      <c r="S2025" s="123"/>
      <c r="T2025" s="3"/>
      <c r="U2025" s="131"/>
      <c r="V2025" s="10"/>
      <c r="W2025" s="4"/>
      <c r="X2025" s="21"/>
      <c r="Y2025" s="20"/>
      <c r="Z2025" s="20"/>
      <c r="AD2025" s="5"/>
      <c r="AI2025" s="10"/>
      <c r="AJ2025" s="10"/>
      <c r="AK2025" s="10"/>
      <c r="AL2025" s="10"/>
      <c r="AM2025" s="10"/>
      <c r="AN2025" s="10"/>
      <c r="AO2025" s="10"/>
      <c r="AP2025" s="10"/>
      <c r="AQ2025" s="10"/>
      <c r="AR2025" s="10"/>
      <c r="AS2025" s="10"/>
      <c r="AT2025" s="10"/>
      <c r="AU2025" s="10"/>
    </row>
    <row r="2026" spans="1:47" x14ac:dyDescent="0.2">
      <c r="A2026" s="125"/>
      <c r="B2026" s="123"/>
      <c r="C2026" s="123"/>
      <c r="D2026" s="126"/>
      <c r="E2026" s="11"/>
      <c r="F2026" s="127"/>
      <c r="G2026" s="122"/>
      <c r="H2026" s="128"/>
      <c r="I2026" s="128"/>
      <c r="J2026" s="3"/>
      <c r="K2026" s="123"/>
      <c r="L2026" s="123"/>
      <c r="M2026" s="123"/>
      <c r="N2026" s="129"/>
      <c r="O2026" s="122"/>
      <c r="P2026" s="123"/>
      <c r="Q2026" s="122"/>
      <c r="R2026" s="130"/>
      <c r="S2026" s="123"/>
      <c r="T2026" s="3"/>
      <c r="U2026" s="131"/>
      <c r="V2026" s="10"/>
      <c r="W2026" s="4"/>
      <c r="X2026" s="21"/>
      <c r="Y2026" s="20"/>
      <c r="Z2026" s="20"/>
      <c r="AD2026" s="5"/>
      <c r="AI2026" s="10"/>
      <c r="AJ2026" s="10"/>
      <c r="AK2026" s="10"/>
      <c r="AL2026" s="10"/>
      <c r="AM2026" s="10"/>
      <c r="AN2026" s="10"/>
      <c r="AO2026" s="10"/>
      <c r="AP2026" s="10"/>
      <c r="AQ2026" s="10"/>
      <c r="AR2026" s="10"/>
      <c r="AS2026" s="10"/>
      <c r="AT2026" s="10"/>
      <c r="AU2026" s="10"/>
    </row>
    <row r="2027" spans="1:47" x14ac:dyDescent="0.2">
      <c r="A2027" s="125"/>
      <c r="B2027" s="123"/>
      <c r="C2027" s="123"/>
      <c r="D2027" s="126"/>
      <c r="E2027" s="11"/>
      <c r="F2027" s="127"/>
      <c r="G2027" s="122"/>
      <c r="H2027" s="128"/>
      <c r="I2027" s="128"/>
      <c r="J2027" s="3"/>
      <c r="K2027" s="123"/>
      <c r="L2027" s="123"/>
      <c r="M2027" s="123"/>
      <c r="N2027" s="129"/>
      <c r="O2027" s="122"/>
      <c r="P2027" s="123"/>
      <c r="Q2027" s="122"/>
      <c r="R2027" s="130"/>
      <c r="S2027" s="123"/>
      <c r="T2027" s="3"/>
      <c r="U2027" s="131"/>
      <c r="V2027" s="10"/>
      <c r="W2027" s="4"/>
      <c r="X2027" s="21"/>
      <c r="Y2027" s="20"/>
      <c r="Z2027" s="20"/>
      <c r="AD2027" s="5"/>
      <c r="AI2027" s="10"/>
      <c r="AJ2027" s="10"/>
      <c r="AK2027" s="10"/>
      <c r="AL2027" s="10"/>
      <c r="AM2027" s="10"/>
      <c r="AN2027" s="10"/>
      <c r="AO2027" s="10"/>
      <c r="AP2027" s="10"/>
      <c r="AQ2027" s="10"/>
      <c r="AR2027" s="10"/>
      <c r="AS2027" s="10"/>
      <c r="AT2027" s="10"/>
      <c r="AU2027" s="10"/>
    </row>
    <row r="2028" spans="1:47" x14ac:dyDescent="0.2">
      <c r="A2028" s="125"/>
      <c r="B2028" s="123"/>
      <c r="C2028" s="123"/>
      <c r="D2028" s="126"/>
      <c r="E2028" s="11"/>
      <c r="F2028" s="127"/>
      <c r="G2028" s="122"/>
      <c r="H2028" s="128"/>
      <c r="I2028" s="128"/>
      <c r="J2028" s="3"/>
      <c r="K2028" s="123"/>
      <c r="L2028" s="123"/>
      <c r="M2028" s="123"/>
      <c r="N2028" s="129"/>
      <c r="O2028" s="122"/>
      <c r="P2028" s="123"/>
      <c r="Q2028" s="122"/>
      <c r="R2028" s="130"/>
      <c r="S2028" s="123"/>
      <c r="T2028" s="3"/>
      <c r="U2028" s="131"/>
      <c r="V2028" s="10"/>
      <c r="W2028" s="4"/>
      <c r="X2028" s="21"/>
      <c r="Y2028" s="20"/>
      <c r="Z2028" s="20"/>
      <c r="AD2028" s="5"/>
      <c r="AI2028" s="10"/>
      <c r="AJ2028" s="10"/>
      <c r="AK2028" s="10"/>
      <c r="AL2028" s="10"/>
      <c r="AM2028" s="10"/>
      <c r="AN2028" s="10"/>
      <c r="AO2028" s="10"/>
      <c r="AP2028" s="10"/>
      <c r="AQ2028" s="10"/>
      <c r="AR2028" s="10"/>
      <c r="AS2028" s="10"/>
      <c r="AT2028" s="10"/>
      <c r="AU2028" s="10"/>
    </row>
    <row r="2029" spans="1:47" x14ac:dyDescent="0.2">
      <c r="A2029" s="125"/>
      <c r="B2029" s="123"/>
      <c r="C2029" s="123"/>
      <c r="D2029" s="126"/>
      <c r="E2029" s="11"/>
      <c r="F2029" s="127"/>
      <c r="G2029" s="122"/>
      <c r="H2029" s="128"/>
      <c r="I2029" s="128"/>
      <c r="J2029" s="3"/>
      <c r="K2029" s="123"/>
      <c r="L2029" s="123"/>
      <c r="M2029" s="123"/>
      <c r="N2029" s="129"/>
      <c r="O2029" s="122"/>
      <c r="P2029" s="123"/>
      <c r="Q2029" s="122"/>
      <c r="R2029" s="130"/>
      <c r="S2029" s="123"/>
      <c r="T2029" s="3"/>
      <c r="U2029" s="131"/>
      <c r="V2029" s="10"/>
      <c r="W2029" s="4"/>
      <c r="X2029" s="21"/>
      <c r="Y2029" s="20"/>
      <c r="Z2029" s="20"/>
      <c r="AD2029" s="5"/>
      <c r="AI2029" s="10"/>
      <c r="AJ2029" s="10"/>
      <c r="AK2029" s="10"/>
      <c r="AL2029" s="10"/>
      <c r="AM2029" s="10"/>
      <c r="AN2029" s="10"/>
      <c r="AO2029" s="10"/>
      <c r="AP2029" s="10"/>
      <c r="AQ2029" s="10"/>
      <c r="AR2029" s="10"/>
      <c r="AS2029" s="10"/>
      <c r="AT2029" s="10"/>
      <c r="AU2029" s="10"/>
    </row>
    <row r="2030" spans="1:47" x14ac:dyDescent="0.2">
      <c r="A2030" s="125"/>
      <c r="B2030" s="123"/>
      <c r="C2030" s="123"/>
      <c r="D2030" s="126"/>
      <c r="E2030" s="11"/>
      <c r="F2030" s="127"/>
      <c r="G2030" s="122"/>
      <c r="H2030" s="128"/>
      <c r="I2030" s="128"/>
      <c r="J2030" s="3"/>
      <c r="K2030" s="123"/>
      <c r="L2030" s="123"/>
      <c r="M2030" s="123"/>
      <c r="N2030" s="129"/>
      <c r="O2030" s="122"/>
      <c r="P2030" s="123"/>
      <c r="Q2030" s="122"/>
      <c r="R2030" s="130"/>
      <c r="S2030" s="123"/>
      <c r="T2030" s="3"/>
      <c r="U2030" s="131"/>
      <c r="V2030" s="10"/>
      <c r="W2030" s="4"/>
      <c r="X2030" s="21"/>
      <c r="Y2030" s="20"/>
      <c r="Z2030" s="20"/>
      <c r="AD2030" s="5"/>
      <c r="AI2030" s="10"/>
      <c r="AJ2030" s="10"/>
      <c r="AK2030" s="10"/>
      <c r="AL2030" s="10"/>
      <c r="AM2030" s="10"/>
      <c r="AN2030" s="10"/>
      <c r="AO2030" s="10"/>
      <c r="AP2030" s="10"/>
      <c r="AQ2030" s="10"/>
      <c r="AR2030" s="10"/>
      <c r="AS2030" s="10"/>
      <c r="AT2030" s="10"/>
      <c r="AU2030" s="10"/>
    </row>
    <row r="2031" spans="1:47" x14ac:dyDescent="0.2">
      <c r="A2031" s="125"/>
      <c r="B2031" s="123"/>
      <c r="C2031" s="123"/>
      <c r="D2031" s="126"/>
      <c r="E2031" s="11"/>
      <c r="F2031" s="127"/>
      <c r="G2031" s="122"/>
      <c r="H2031" s="128"/>
      <c r="I2031" s="128"/>
      <c r="J2031" s="3"/>
      <c r="K2031" s="123"/>
      <c r="L2031" s="123"/>
      <c r="M2031" s="123"/>
      <c r="N2031" s="129"/>
      <c r="O2031" s="122"/>
      <c r="P2031" s="123"/>
      <c r="Q2031" s="122"/>
      <c r="R2031" s="130"/>
      <c r="S2031" s="123"/>
      <c r="T2031" s="3"/>
      <c r="U2031" s="131"/>
      <c r="V2031" s="10"/>
      <c r="W2031" s="4"/>
      <c r="X2031" s="21"/>
      <c r="Y2031" s="20"/>
      <c r="Z2031" s="20"/>
      <c r="AD2031" s="5"/>
      <c r="AI2031" s="10"/>
      <c r="AJ2031" s="10"/>
      <c r="AK2031" s="10"/>
      <c r="AL2031" s="10"/>
      <c r="AM2031" s="10"/>
      <c r="AN2031" s="10"/>
      <c r="AO2031" s="10"/>
      <c r="AP2031" s="10"/>
      <c r="AQ2031" s="10"/>
      <c r="AR2031" s="10"/>
      <c r="AS2031" s="10"/>
      <c r="AT2031" s="10"/>
      <c r="AU2031" s="10"/>
    </row>
    <row r="2032" spans="1:47" x14ac:dyDescent="0.2">
      <c r="A2032" s="125"/>
      <c r="B2032" s="123"/>
      <c r="C2032" s="123"/>
      <c r="D2032" s="126"/>
      <c r="E2032" s="11"/>
      <c r="F2032" s="127"/>
      <c r="G2032" s="122"/>
      <c r="H2032" s="128"/>
      <c r="I2032" s="128"/>
      <c r="J2032" s="3"/>
      <c r="K2032" s="123"/>
      <c r="L2032" s="123"/>
      <c r="M2032" s="123"/>
      <c r="N2032" s="129"/>
      <c r="O2032" s="122"/>
      <c r="P2032" s="123"/>
      <c r="Q2032" s="122"/>
      <c r="R2032" s="130"/>
      <c r="S2032" s="123"/>
      <c r="T2032" s="3"/>
      <c r="U2032" s="131"/>
      <c r="V2032" s="10"/>
      <c r="W2032" s="4"/>
      <c r="X2032" s="21"/>
      <c r="Y2032" s="20"/>
      <c r="Z2032" s="20"/>
      <c r="AD2032" s="5"/>
      <c r="AI2032" s="10"/>
      <c r="AJ2032" s="10"/>
      <c r="AK2032" s="10"/>
      <c r="AL2032" s="10"/>
      <c r="AM2032" s="10"/>
      <c r="AN2032" s="10"/>
      <c r="AO2032" s="10"/>
      <c r="AP2032" s="10"/>
      <c r="AQ2032" s="10"/>
      <c r="AR2032" s="10"/>
      <c r="AS2032" s="10"/>
      <c r="AT2032" s="10"/>
      <c r="AU2032" s="10"/>
    </row>
    <row r="2033" spans="1:47" x14ac:dyDescent="0.2">
      <c r="A2033" s="125"/>
      <c r="B2033" s="123"/>
      <c r="C2033" s="123"/>
      <c r="D2033" s="126"/>
      <c r="E2033" s="11"/>
      <c r="F2033" s="127"/>
      <c r="G2033" s="122"/>
      <c r="H2033" s="128"/>
      <c r="I2033" s="128"/>
      <c r="J2033" s="3"/>
      <c r="K2033" s="123"/>
      <c r="L2033" s="123"/>
      <c r="M2033" s="123"/>
      <c r="N2033" s="129"/>
      <c r="O2033" s="122"/>
      <c r="P2033" s="123"/>
      <c r="Q2033" s="122"/>
      <c r="R2033" s="130"/>
      <c r="S2033" s="123"/>
      <c r="T2033" s="3"/>
      <c r="U2033" s="131"/>
      <c r="V2033" s="10"/>
      <c r="W2033" s="4"/>
      <c r="X2033" s="21"/>
      <c r="Y2033" s="20"/>
      <c r="Z2033" s="20"/>
      <c r="AD2033" s="5"/>
      <c r="AI2033" s="10"/>
      <c r="AJ2033" s="10"/>
      <c r="AK2033" s="10"/>
      <c r="AL2033" s="10"/>
      <c r="AM2033" s="10"/>
      <c r="AN2033" s="10"/>
      <c r="AO2033" s="10"/>
      <c r="AP2033" s="10"/>
      <c r="AQ2033" s="10"/>
      <c r="AR2033" s="10"/>
      <c r="AS2033" s="10"/>
      <c r="AT2033" s="10"/>
      <c r="AU2033" s="10"/>
    </row>
    <row r="2034" spans="1:47" x14ac:dyDescent="0.2">
      <c r="A2034" s="125"/>
      <c r="B2034" s="123"/>
      <c r="C2034" s="123"/>
      <c r="D2034" s="126"/>
      <c r="E2034" s="11"/>
      <c r="F2034" s="127"/>
      <c r="G2034" s="122"/>
      <c r="H2034" s="128"/>
      <c r="I2034" s="128"/>
      <c r="J2034" s="3"/>
      <c r="K2034" s="123"/>
      <c r="L2034" s="123"/>
      <c r="M2034" s="123"/>
      <c r="N2034" s="129"/>
      <c r="O2034" s="122"/>
      <c r="P2034" s="123"/>
      <c r="Q2034" s="122"/>
      <c r="R2034" s="130"/>
      <c r="S2034" s="123"/>
      <c r="T2034" s="3"/>
      <c r="U2034" s="131"/>
      <c r="V2034" s="10"/>
      <c r="W2034" s="4"/>
      <c r="X2034" s="21"/>
      <c r="Y2034" s="20"/>
      <c r="Z2034" s="20"/>
      <c r="AD2034" s="5"/>
      <c r="AI2034" s="10"/>
      <c r="AJ2034" s="10"/>
      <c r="AK2034" s="10"/>
      <c r="AL2034" s="10"/>
      <c r="AM2034" s="10"/>
      <c r="AN2034" s="10"/>
      <c r="AO2034" s="10"/>
      <c r="AP2034" s="10"/>
      <c r="AQ2034" s="10"/>
      <c r="AR2034" s="10"/>
      <c r="AS2034" s="10"/>
      <c r="AT2034" s="10"/>
      <c r="AU2034" s="10"/>
    </row>
    <row r="2035" spans="1:47" x14ac:dyDescent="0.2">
      <c r="A2035" s="125"/>
      <c r="B2035" s="123"/>
      <c r="C2035" s="123"/>
      <c r="D2035" s="126"/>
      <c r="E2035" s="11"/>
      <c r="F2035" s="127"/>
      <c r="G2035" s="122"/>
      <c r="H2035" s="128"/>
      <c r="I2035" s="128"/>
      <c r="J2035" s="3"/>
      <c r="K2035" s="123"/>
      <c r="L2035" s="123"/>
      <c r="M2035" s="123"/>
      <c r="N2035" s="129"/>
      <c r="O2035" s="122"/>
      <c r="P2035" s="123"/>
      <c r="Q2035" s="122"/>
      <c r="R2035" s="130"/>
      <c r="S2035" s="123"/>
      <c r="T2035" s="3"/>
      <c r="U2035" s="131"/>
      <c r="V2035" s="10"/>
      <c r="W2035" s="4"/>
      <c r="X2035" s="21"/>
      <c r="Y2035" s="20"/>
      <c r="Z2035" s="20"/>
      <c r="AD2035" s="5"/>
      <c r="AI2035" s="10"/>
      <c r="AJ2035" s="10"/>
      <c r="AK2035" s="10"/>
      <c r="AL2035" s="10"/>
      <c r="AM2035" s="10"/>
      <c r="AN2035" s="10"/>
      <c r="AO2035" s="10"/>
      <c r="AP2035" s="10"/>
      <c r="AQ2035" s="10"/>
      <c r="AR2035" s="10"/>
      <c r="AS2035" s="10"/>
      <c r="AT2035" s="10"/>
      <c r="AU2035" s="10"/>
    </row>
    <row r="2036" spans="1:47" x14ac:dyDescent="0.2">
      <c r="A2036" s="125"/>
      <c r="B2036" s="123"/>
      <c r="C2036" s="123"/>
      <c r="D2036" s="126"/>
      <c r="E2036" s="11"/>
      <c r="F2036" s="127"/>
      <c r="G2036" s="122"/>
      <c r="H2036" s="128"/>
      <c r="I2036" s="128"/>
      <c r="J2036" s="3"/>
      <c r="K2036" s="123"/>
      <c r="L2036" s="123"/>
      <c r="M2036" s="123"/>
      <c r="N2036" s="129"/>
      <c r="O2036" s="122"/>
      <c r="P2036" s="123"/>
      <c r="Q2036" s="122"/>
      <c r="R2036" s="130"/>
      <c r="S2036" s="123"/>
      <c r="T2036" s="3"/>
      <c r="U2036" s="131"/>
      <c r="V2036" s="10"/>
      <c r="W2036" s="4"/>
      <c r="X2036" s="21"/>
      <c r="Y2036" s="20"/>
      <c r="Z2036" s="20"/>
      <c r="AD2036" s="5"/>
      <c r="AI2036" s="10"/>
      <c r="AJ2036" s="10"/>
      <c r="AK2036" s="10"/>
      <c r="AL2036" s="10"/>
      <c r="AM2036" s="10"/>
      <c r="AN2036" s="10"/>
      <c r="AO2036" s="10"/>
      <c r="AP2036" s="10"/>
      <c r="AQ2036" s="10"/>
      <c r="AR2036" s="10"/>
      <c r="AS2036" s="10"/>
      <c r="AT2036" s="10"/>
      <c r="AU2036" s="10"/>
    </row>
    <row r="2037" spans="1:47" x14ac:dyDescent="0.2">
      <c r="A2037" s="125"/>
      <c r="B2037" s="123"/>
      <c r="C2037" s="123"/>
      <c r="D2037" s="126"/>
      <c r="E2037" s="11"/>
      <c r="F2037" s="127"/>
      <c r="G2037" s="122"/>
      <c r="H2037" s="128"/>
      <c r="I2037" s="128"/>
      <c r="J2037" s="3"/>
      <c r="K2037" s="123"/>
      <c r="L2037" s="123"/>
      <c r="M2037" s="123"/>
      <c r="N2037" s="129"/>
      <c r="O2037" s="122"/>
      <c r="P2037" s="123"/>
      <c r="Q2037" s="122"/>
      <c r="R2037" s="130"/>
      <c r="S2037" s="123"/>
      <c r="T2037" s="3"/>
      <c r="U2037" s="131"/>
      <c r="V2037" s="10"/>
      <c r="W2037" s="4"/>
      <c r="X2037" s="21"/>
      <c r="Y2037" s="20"/>
      <c r="Z2037" s="20"/>
      <c r="AD2037" s="5"/>
      <c r="AI2037" s="10"/>
      <c r="AJ2037" s="10"/>
      <c r="AK2037" s="10"/>
      <c r="AL2037" s="10"/>
      <c r="AM2037" s="10"/>
      <c r="AN2037" s="10"/>
      <c r="AO2037" s="10"/>
      <c r="AP2037" s="10"/>
      <c r="AQ2037" s="10"/>
      <c r="AR2037" s="10"/>
      <c r="AS2037" s="10"/>
      <c r="AT2037" s="10"/>
      <c r="AU2037" s="10"/>
    </row>
    <row r="2038" spans="1:47" x14ac:dyDescent="0.2">
      <c r="A2038" s="125"/>
      <c r="B2038" s="123"/>
      <c r="C2038" s="123"/>
      <c r="D2038" s="126"/>
      <c r="E2038" s="11"/>
      <c r="F2038" s="127"/>
      <c r="G2038" s="122"/>
      <c r="H2038" s="128"/>
      <c r="I2038" s="128"/>
      <c r="J2038" s="3"/>
      <c r="K2038" s="123"/>
      <c r="L2038" s="123"/>
      <c r="M2038" s="123"/>
      <c r="N2038" s="129"/>
      <c r="O2038" s="122"/>
      <c r="P2038" s="123"/>
      <c r="Q2038" s="122"/>
      <c r="R2038" s="130"/>
      <c r="S2038" s="123"/>
      <c r="T2038" s="3"/>
      <c r="U2038" s="131"/>
      <c r="V2038" s="10"/>
      <c r="W2038" s="4"/>
      <c r="X2038" s="21"/>
      <c r="Y2038" s="20"/>
      <c r="Z2038" s="20"/>
      <c r="AD2038" s="5"/>
      <c r="AI2038" s="10"/>
      <c r="AJ2038" s="10"/>
      <c r="AK2038" s="10"/>
      <c r="AL2038" s="10"/>
      <c r="AM2038" s="10"/>
      <c r="AN2038" s="10"/>
      <c r="AO2038" s="10"/>
      <c r="AP2038" s="10"/>
      <c r="AQ2038" s="10"/>
      <c r="AR2038" s="10"/>
      <c r="AS2038" s="10"/>
      <c r="AT2038" s="10"/>
      <c r="AU2038" s="10"/>
    </row>
    <row r="2039" spans="1:47" x14ac:dyDescent="0.2">
      <c r="A2039" s="125"/>
      <c r="B2039" s="123"/>
      <c r="C2039" s="123"/>
      <c r="D2039" s="126"/>
      <c r="E2039" s="11"/>
      <c r="F2039" s="127"/>
      <c r="G2039" s="122"/>
      <c r="H2039" s="128"/>
      <c r="I2039" s="128"/>
      <c r="J2039" s="3"/>
      <c r="K2039" s="123"/>
      <c r="L2039" s="123"/>
      <c r="M2039" s="123"/>
      <c r="N2039" s="129"/>
      <c r="O2039" s="122"/>
      <c r="P2039" s="123"/>
      <c r="Q2039" s="122"/>
      <c r="R2039" s="130"/>
      <c r="S2039" s="123"/>
      <c r="T2039" s="3"/>
      <c r="U2039" s="131"/>
      <c r="V2039" s="10"/>
      <c r="W2039" s="4"/>
      <c r="X2039" s="21"/>
      <c r="Y2039" s="20"/>
      <c r="Z2039" s="20"/>
      <c r="AD2039" s="5"/>
      <c r="AI2039" s="10"/>
      <c r="AJ2039" s="10"/>
      <c r="AK2039" s="10"/>
      <c r="AL2039" s="10"/>
      <c r="AM2039" s="10"/>
      <c r="AN2039" s="10"/>
      <c r="AO2039" s="10"/>
      <c r="AP2039" s="10"/>
      <c r="AQ2039" s="10"/>
      <c r="AR2039" s="10"/>
      <c r="AS2039" s="10"/>
      <c r="AT2039" s="10"/>
      <c r="AU2039" s="10"/>
    </row>
    <row r="2040" spans="1:47" x14ac:dyDescent="0.2">
      <c r="A2040" s="125"/>
      <c r="B2040" s="123"/>
      <c r="C2040" s="123"/>
      <c r="D2040" s="126"/>
      <c r="E2040" s="11"/>
      <c r="F2040" s="127"/>
      <c r="G2040" s="122"/>
      <c r="H2040" s="128"/>
      <c r="I2040" s="128"/>
      <c r="J2040" s="3"/>
      <c r="K2040" s="123"/>
      <c r="L2040" s="123"/>
      <c r="M2040" s="123"/>
      <c r="N2040" s="129"/>
      <c r="O2040" s="122"/>
      <c r="P2040" s="123"/>
      <c r="Q2040" s="122"/>
      <c r="R2040" s="130"/>
      <c r="S2040" s="123"/>
      <c r="T2040" s="3"/>
      <c r="U2040" s="131"/>
      <c r="V2040" s="10"/>
      <c r="W2040" s="4"/>
      <c r="X2040" s="21"/>
      <c r="Y2040" s="20"/>
      <c r="Z2040" s="20"/>
      <c r="AD2040" s="5"/>
      <c r="AI2040" s="10"/>
      <c r="AJ2040" s="10"/>
      <c r="AK2040" s="10"/>
      <c r="AL2040" s="10"/>
      <c r="AM2040" s="10"/>
      <c r="AN2040" s="10"/>
      <c r="AO2040" s="10"/>
      <c r="AP2040" s="10"/>
      <c r="AQ2040" s="10"/>
      <c r="AR2040" s="10"/>
      <c r="AS2040" s="10"/>
      <c r="AT2040" s="10"/>
      <c r="AU2040" s="10"/>
    </row>
    <row r="2041" spans="1:47" x14ac:dyDescent="0.2">
      <c r="A2041" s="125"/>
      <c r="B2041" s="123"/>
      <c r="C2041" s="123"/>
      <c r="D2041" s="126"/>
      <c r="E2041" s="11"/>
      <c r="F2041" s="127"/>
      <c r="G2041" s="122"/>
      <c r="H2041" s="128"/>
      <c r="I2041" s="128"/>
      <c r="J2041" s="3"/>
      <c r="K2041" s="123"/>
      <c r="L2041" s="123"/>
      <c r="M2041" s="123"/>
      <c r="N2041" s="129"/>
      <c r="O2041" s="122"/>
      <c r="P2041" s="123"/>
      <c r="Q2041" s="122"/>
      <c r="R2041" s="130"/>
      <c r="S2041" s="123"/>
      <c r="T2041" s="3"/>
      <c r="U2041" s="131"/>
      <c r="V2041" s="10"/>
      <c r="W2041" s="4"/>
      <c r="X2041" s="21"/>
      <c r="Y2041" s="20"/>
      <c r="Z2041" s="20"/>
      <c r="AD2041" s="5"/>
      <c r="AI2041" s="10"/>
      <c r="AJ2041" s="10"/>
      <c r="AK2041" s="10"/>
      <c r="AL2041" s="10"/>
      <c r="AM2041" s="10"/>
      <c r="AN2041" s="10"/>
      <c r="AO2041" s="10"/>
      <c r="AP2041" s="10"/>
      <c r="AQ2041" s="10"/>
      <c r="AR2041" s="10"/>
      <c r="AS2041" s="10"/>
      <c r="AT2041" s="10"/>
      <c r="AU2041" s="10"/>
    </row>
    <row r="2042" spans="1:47" x14ac:dyDescent="0.2">
      <c r="A2042" s="125"/>
      <c r="B2042" s="123"/>
      <c r="C2042" s="123"/>
      <c r="D2042" s="126"/>
      <c r="E2042" s="11"/>
      <c r="F2042" s="127"/>
      <c r="G2042" s="122"/>
      <c r="H2042" s="128"/>
      <c r="I2042" s="128"/>
      <c r="J2042" s="3"/>
      <c r="K2042" s="123"/>
      <c r="L2042" s="123"/>
      <c r="M2042" s="123"/>
      <c r="N2042" s="129"/>
      <c r="O2042" s="122"/>
      <c r="P2042" s="123"/>
      <c r="Q2042" s="122"/>
      <c r="R2042" s="130"/>
      <c r="S2042" s="123"/>
      <c r="T2042" s="3"/>
      <c r="U2042" s="131"/>
      <c r="V2042" s="10"/>
      <c r="W2042" s="4"/>
      <c r="X2042" s="21"/>
      <c r="Y2042" s="20"/>
      <c r="Z2042" s="20"/>
      <c r="AD2042" s="5"/>
      <c r="AI2042" s="10"/>
      <c r="AJ2042" s="10"/>
      <c r="AK2042" s="10"/>
      <c r="AL2042" s="10"/>
      <c r="AM2042" s="10"/>
      <c r="AN2042" s="10"/>
      <c r="AO2042" s="10"/>
      <c r="AP2042" s="10"/>
      <c r="AQ2042" s="10"/>
      <c r="AR2042" s="10"/>
      <c r="AS2042" s="10"/>
      <c r="AT2042" s="10"/>
      <c r="AU2042" s="10"/>
    </row>
    <row r="2043" spans="1:47" x14ac:dyDescent="0.2">
      <c r="A2043" s="125"/>
      <c r="B2043" s="123"/>
      <c r="C2043" s="123"/>
      <c r="D2043" s="126"/>
      <c r="E2043" s="11"/>
      <c r="F2043" s="127"/>
      <c r="G2043" s="122"/>
      <c r="H2043" s="128"/>
      <c r="I2043" s="128"/>
      <c r="J2043" s="3"/>
      <c r="K2043" s="123"/>
      <c r="L2043" s="123"/>
      <c r="M2043" s="123"/>
      <c r="N2043" s="129"/>
      <c r="O2043" s="122"/>
      <c r="P2043" s="123"/>
      <c r="Q2043" s="122"/>
      <c r="R2043" s="130"/>
      <c r="S2043" s="123"/>
      <c r="T2043" s="3"/>
      <c r="U2043" s="131"/>
      <c r="V2043" s="10"/>
      <c r="W2043" s="4"/>
      <c r="X2043" s="21"/>
      <c r="Y2043" s="20"/>
      <c r="Z2043" s="20"/>
      <c r="AD2043" s="5"/>
      <c r="AI2043" s="10"/>
      <c r="AJ2043" s="10"/>
      <c r="AK2043" s="10"/>
      <c r="AL2043" s="10"/>
      <c r="AM2043" s="10"/>
      <c r="AN2043" s="10"/>
      <c r="AO2043" s="10"/>
      <c r="AP2043" s="10"/>
      <c r="AQ2043" s="10"/>
      <c r="AR2043" s="10"/>
      <c r="AS2043" s="10"/>
      <c r="AT2043" s="10"/>
      <c r="AU2043" s="10"/>
    </row>
    <row r="2044" spans="1:47" x14ac:dyDescent="0.2">
      <c r="A2044" s="125"/>
      <c r="B2044" s="123"/>
      <c r="C2044" s="123"/>
      <c r="D2044" s="126"/>
      <c r="E2044" s="11"/>
      <c r="F2044" s="127"/>
      <c r="G2044" s="122"/>
      <c r="H2044" s="128"/>
      <c r="I2044" s="128"/>
      <c r="J2044" s="3"/>
      <c r="K2044" s="123"/>
      <c r="L2044" s="123"/>
      <c r="M2044" s="123"/>
      <c r="N2044" s="129"/>
      <c r="O2044" s="122"/>
      <c r="P2044" s="123"/>
      <c r="Q2044" s="122"/>
      <c r="R2044" s="130"/>
      <c r="S2044" s="123"/>
      <c r="T2044" s="3"/>
      <c r="U2044" s="131"/>
      <c r="V2044" s="10"/>
      <c r="W2044" s="4"/>
      <c r="X2044" s="21"/>
      <c r="Y2044" s="20"/>
      <c r="Z2044" s="20"/>
      <c r="AD2044" s="5"/>
      <c r="AI2044" s="10"/>
      <c r="AJ2044" s="10"/>
      <c r="AK2044" s="10"/>
      <c r="AL2044" s="10"/>
      <c r="AM2044" s="10"/>
      <c r="AN2044" s="10"/>
      <c r="AO2044" s="10"/>
      <c r="AP2044" s="10"/>
      <c r="AQ2044" s="10"/>
      <c r="AR2044" s="10"/>
      <c r="AS2044" s="10"/>
      <c r="AT2044" s="10"/>
      <c r="AU2044" s="10"/>
    </row>
    <row r="2045" spans="1:47" x14ac:dyDescent="0.2">
      <c r="A2045" s="125"/>
      <c r="B2045" s="123"/>
      <c r="C2045" s="123"/>
      <c r="D2045" s="126"/>
      <c r="E2045" s="11"/>
      <c r="F2045" s="127"/>
      <c r="G2045" s="122"/>
      <c r="H2045" s="128"/>
      <c r="I2045" s="128"/>
      <c r="J2045" s="3"/>
      <c r="K2045" s="123"/>
      <c r="L2045" s="123"/>
      <c r="M2045" s="123"/>
      <c r="N2045" s="129"/>
      <c r="O2045" s="122"/>
      <c r="P2045" s="123"/>
      <c r="Q2045" s="122"/>
      <c r="R2045" s="130"/>
      <c r="S2045" s="123"/>
      <c r="T2045" s="3"/>
      <c r="U2045" s="131"/>
      <c r="V2045" s="10"/>
      <c r="W2045" s="4"/>
      <c r="X2045" s="21"/>
      <c r="Y2045" s="20"/>
      <c r="Z2045" s="20"/>
      <c r="AD2045" s="5"/>
      <c r="AI2045" s="10"/>
      <c r="AJ2045" s="10"/>
      <c r="AK2045" s="10"/>
      <c r="AL2045" s="10"/>
      <c r="AM2045" s="10"/>
      <c r="AN2045" s="10"/>
      <c r="AO2045" s="10"/>
      <c r="AP2045" s="10"/>
      <c r="AQ2045" s="10"/>
      <c r="AR2045" s="10"/>
      <c r="AS2045" s="10"/>
      <c r="AT2045" s="10"/>
      <c r="AU2045" s="10"/>
    </row>
    <row r="2046" spans="1:47" x14ac:dyDescent="0.2">
      <c r="A2046" s="125"/>
      <c r="B2046" s="123"/>
      <c r="C2046" s="123"/>
      <c r="D2046" s="126"/>
      <c r="E2046" s="11"/>
      <c r="F2046" s="127"/>
      <c r="G2046" s="122"/>
      <c r="H2046" s="128"/>
      <c r="I2046" s="128"/>
      <c r="J2046" s="3"/>
      <c r="K2046" s="123"/>
      <c r="L2046" s="123"/>
      <c r="M2046" s="123"/>
      <c r="N2046" s="129"/>
      <c r="O2046" s="122"/>
      <c r="P2046" s="123"/>
      <c r="Q2046" s="122"/>
      <c r="R2046" s="130"/>
      <c r="S2046" s="123"/>
      <c r="T2046" s="3"/>
      <c r="U2046" s="131"/>
      <c r="V2046" s="10"/>
      <c r="W2046" s="4"/>
      <c r="X2046" s="21"/>
      <c r="Y2046" s="20"/>
      <c r="Z2046" s="20"/>
      <c r="AD2046" s="5"/>
      <c r="AI2046" s="10"/>
      <c r="AJ2046" s="10"/>
      <c r="AK2046" s="10"/>
      <c r="AL2046" s="10"/>
      <c r="AM2046" s="10"/>
      <c r="AN2046" s="10"/>
      <c r="AO2046" s="10"/>
      <c r="AP2046" s="10"/>
      <c r="AQ2046" s="10"/>
      <c r="AR2046" s="10"/>
      <c r="AS2046" s="10"/>
      <c r="AT2046" s="10"/>
      <c r="AU2046" s="10"/>
    </row>
    <row r="2047" spans="1:47" x14ac:dyDescent="0.2">
      <c r="A2047" s="125"/>
      <c r="B2047" s="123"/>
      <c r="C2047" s="123"/>
      <c r="D2047" s="126"/>
      <c r="E2047" s="11"/>
      <c r="F2047" s="127"/>
      <c r="G2047" s="122"/>
      <c r="H2047" s="128"/>
      <c r="I2047" s="128"/>
      <c r="J2047" s="3"/>
      <c r="K2047" s="123"/>
      <c r="L2047" s="123"/>
      <c r="M2047" s="123"/>
      <c r="N2047" s="129"/>
      <c r="O2047" s="122"/>
      <c r="P2047" s="123"/>
      <c r="Q2047" s="122"/>
      <c r="R2047" s="130"/>
      <c r="S2047" s="123"/>
      <c r="T2047" s="3"/>
      <c r="U2047" s="131"/>
      <c r="V2047" s="10"/>
      <c r="W2047" s="4"/>
      <c r="X2047" s="21"/>
      <c r="Y2047" s="20"/>
      <c r="Z2047" s="20"/>
      <c r="AD2047" s="5"/>
      <c r="AI2047" s="10"/>
      <c r="AJ2047" s="10"/>
      <c r="AK2047" s="10"/>
      <c r="AL2047" s="10"/>
      <c r="AM2047" s="10"/>
      <c r="AN2047" s="10"/>
      <c r="AO2047" s="10"/>
      <c r="AP2047" s="10"/>
      <c r="AQ2047" s="10"/>
      <c r="AR2047" s="10"/>
      <c r="AS2047" s="10"/>
      <c r="AT2047" s="10"/>
      <c r="AU2047" s="10"/>
    </row>
    <row r="2048" spans="1:47" x14ac:dyDescent="0.2">
      <c r="A2048" s="125"/>
      <c r="B2048" s="123"/>
      <c r="C2048" s="123"/>
      <c r="D2048" s="126"/>
      <c r="E2048" s="11"/>
      <c r="F2048" s="127"/>
      <c r="G2048" s="122"/>
      <c r="H2048" s="128"/>
      <c r="I2048" s="128"/>
      <c r="J2048" s="3"/>
      <c r="K2048" s="123"/>
      <c r="L2048" s="123"/>
      <c r="M2048" s="123"/>
      <c r="N2048" s="129"/>
      <c r="O2048" s="122"/>
      <c r="P2048" s="123"/>
      <c r="Q2048" s="122"/>
      <c r="R2048" s="130"/>
      <c r="S2048" s="123"/>
      <c r="T2048" s="3"/>
      <c r="U2048" s="131"/>
      <c r="V2048" s="10"/>
      <c r="W2048" s="28"/>
      <c r="X2048" s="21"/>
      <c r="Y2048" s="20"/>
      <c r="Z2048" s="20"/>
      <c r="AD2048" s="5"/>
      <c r="AI2048" s="10"/>
      <c r="AJ2048" s="10"/>
      <c r="AK2048" s="10"/>
      <c r="AL2048" s="10"/>
      <c r="AM2048" s="10"/>
      <c r="AN2048" s="10"/>
      <c r="AO2048" s="10"/>
      <c r="AP2048" s="10"/>
      <c r="AQ2048" s="10"/>
      <c r="AR2048" s="10"/>
      <c r="AS2048" s="10"/>
      <c r="AT2048" s="10"/>
      <c r="AU2048" s="10"/>
    </row>
    <row r="2049" spans="1:47" x14ac:dyDescent="0.2">
      <c r="A2049" s="125"/>
      <c r="B2049" s="123"/>
      <c r="C2049" s="123"/>
      <c r="D2049" s="126"/>
      <c r="E2049" s="11"/>
      <c r="F2049" s="127"/>
      <c r="G2049" s="122"/>
      <c r="H2049" s="128"/>
      <c r="I2049" s="128"/>
      <c r="J2049" s="3"/>
      <c r="K2049" s="123"/>
      <c r="L2049" s="123"/>
      <c r="M2049" s="123"/>
      <c r="N2049" s="129"/>
      <c r="O2049" s="122"/>
      <c r="P2049" s="123"/>
      <c r="Q2049" s="122"/>
      <c r="R2049" s="130"/>
      <c r="S2049" s="123"/>
      <c r="T2049" s="3"/>
      <c r="U2049" s="131"/>
      <c r="V2049" s="10"/>
      <c r="W2049" s="4"/>
      <c r="X2049" s="21"/>
      <c r="Y2049" s="20"/>
      <c r="Z2049" s="20"/>
      <c r="AD2049" s="5"/>
      <c r="AI2049" s="10"/>
      <c r="AJ2049" s="10"/>
      <c r="AK2049" s="10"/>
      <c r="AL2049" s="10"/>
      <c r="AM2049" s="10"/>
      <c r="AN2049" s="10"/>
      <c r="AO2049" s="10"/>
      <c r="AP2049" s="10"/>
      <c r="AQ2049" s="10"/>
      <c r="AR2049" s="10"/>
      <c r="AS2049" s="10"/>
      <c r="AT2049" s="10"/>
      <c r="AU2049" s="10"/>
    </row>
    <row r="2050" spans="1:47" x14ac:dyDescent="0.2">
      <c r="A2050" s="125"/>
      <c r="B2050" s="123"/>
      <c r="C2050" s="123"/>
      <c r="D2050" s="126"/>
      <c r="E2050" s="11"/>
      <c r="F2050" s="127"/>
      <c r="G2050" s="122"/>
      <c r="H2050" s="128"/>
      <c r="I2050" s="128"/>
      <c r="J2050" s="3"/>
      <c r="K2050" s="123"/>
      <c r="L2050" s="123"/>
      <c r="M2050" s="123"/>
      <c r="N2050" s="129"/>
      <c r="O2050" s="122"/>
      <c r="P2050" s="123"/>
      <c r="Q2050" s="122"/>
      <c r="R2050" s="130"/>
      <c r="S2050" s="123"/>
      <c r="T2050" s="3"/>
      <c r="U2050" s="131"/>
      <c r="V2050" s="10"/>
      <c r="W2050" s="4"/>
      <c r="X2050" s="21"/>
      <c r="Y2050" s="20"/>
      <c r="Z2050" s="20"/>
      <c r="AD2050" s="5"/>
      <c r="AI2050" s="10"/>
      <c r="AJ2050" s="10"/>
      <c r="AK2050" s="10"/>
      <c r="AL2050" s="10"/>
      <c r="AM2050" s="10"/>
      <c r="AN2050" s="10"/>
      <c r="AO2050" s="10"/>
      <c r="AP2050" s="10"/>
      <c r="AQ2050" s="10"/>
      <c r="AR2050" s="10"/>
      <c r="AS2050" s="10"/>
      <c r="AT2050" s="10"/>
      <c r="AU2050" s="10"/>
    </row>
    <row r="2051" spans="1:47" x14ac:dyDescent="0.2">
      <c r="A2051" s="125"/>
      <c r="B2051" s="123"/>
      <c r="C2051" s="123"/>
      <c r="D2051" s="126"/>
      <c r="E2051" s="11"/>
      <c r="F2051" s="127"/>
      <c r="G2051" s="122"/>
      <c r="H2051" s="128"/>
      <c r="I2051" s="128"/>
      <c r="J2051" s="3"/>
      <c r="K2051" s="123"/>
      <c r="L2051" s="123"/>
      <c r="M2051" s="123"/>
      <c r="N2051" s="129"/>
      <c r="O2051" s="122"/>
      <c r="P2051" s="123"/>
      <c r="Q2051" s="122"/>
      <c r="R2051" s="130"/>
      <c r="S2051" s="123"/>
      <c r="T2051" s="3"/>
      <c r="U2051" s="131"/>
      <c r="V2051" s="10"/>
      <c r="W2051" s="4"/>
      <c r="X2051" s="21"/>
      <c r="Y2051" s="20"/>
      <c r="Z2051" s="20"/>
      <c r="AD2051" s="5"/>
      <c r="AI2051" s="10"/>
      <c r="AJ2051" s="10"/>
      <c r="AK2051" s="10"/>
      <c r="AL2051" s="10"/>
      <c r="AM2051" s="10"/>
      <c r="AN2051" s="10"/>
      <c r="AO2051" s="10"/>
      <c r="AP2051" s="10"/>
      <c r="AQ2051" s="10"/>
      <c r="AR2051" s="10"/>
      <c r="AS2051" s="10"/>
      <c r="AT2051" s="10"/>
      <c r="AU2051" s="10"/>
    </row>
    <row r="2052" spans="1:47" x14ac:dyDescent="0.2">
      <c r="A2052" s="125"/>
      <c r="B2052" s="123"/>
      <c r="C2052" s="123"/>
      <c r="D2052" s="126"/>
      <c r="E2052" s="11"/>
      <c r="F2052" s="127"/>
      <c r="G2052" s="122"/>
      <c r="H2052" s="128"/>
      <c r="I2052" s="128"/>
      <c r="J2052" s="3"/>
      <c r="K2052" s="123"/>
      <c r="L2052" s="123"/>
      <c r="M2052" s="123"/>
      <c r="N2052" s="129"/>
      <c r="O2052" s="122"/>
      <c r="P2052" s="123"/>
      <c r="Q2052" s="122"/>
      <c r="R2052" s="130"/>
      <c r="S2052" s="123"/>
      <c r="T2052" s="3"/>
      <c r="U2052" s="131"/>
      <c r="V2052" s="10"/>
      <c r="W2052" s="4"/>
      <c r="X2052" s="21"/>
      <c r="Y2052" s="20"/>
      <c r="Z2052" s="20"/>
      <c r="AD2052" s="5"/>
      <c r="AI2052" s="10"/>
      <c r="AJ2052" s="10"/>
      <c r="AK2052" s="10"/>
      <c r="AL2052" s="10"/>
      <c r="AM2052" s="10"/>
      <c r="AN2052" s="10"/>
      <c r="AO2052" s="10"/>
      <c r="AP2052" s="10"/>
      <c r="AQ2052" s="10"/>
      <c r="AR2052" s="10"/>
      <c r="AS2052" s="10"/>
      <c r="AT2052" s="10"/>
      <c r="AU2052" s="10"/>
    </row>
    <row r="2053" spans="1:47" x14ac:dyDescent="0.2">
      <c r="A2053" s="125"/>
      <c r="B2053" s="123"/>
      <c r="C2053" s="123"/>
      <c r="D2053" s="126"/>
      <c r="E2053" s="11"/>
      <c r="F2053" s="127"/>
      <c r="G2053" s="122"/>
      <c r="H2053" s="128"/>
      <c r="I2053" s="128"/>
      <c r="J2053" s="3"/>
      <c r="K2053" s="123"/>
      <c r="L2053" s="123"/>
      <c r="M2053" s="123"/>
      <c r="N2053" s="129"/>
      <c r="O2053" s="122"/>
      <c r="P2053" s="123"/>
      <c r="Q2053" s="122"/>
      <c r="R2053" s="130"/>
      <c r="S2053" s="123"/>
      <c r="T2053" s="3"/>
      <c r="U2053" s="131"/>
      <c r="V2053" s="10"/>
      <c r="W2053" s="4"/>
      <c r="X2053" s="21"/>
      <c r="Y2053" s="20"/>
      <c r="Z2053" s="20"/>
      <c r="AD2053" s="5"/>
      <c r="AI2053" s="10"/>
      <c r="AJ2053" s="10"/>
      <c r="AK2053" s="10"/>
      <c r="AL2053" s="10"/>
      <c r="AM2053" s="10"/>
      <c r="AN2053" s="10"/>
      <c r="AO2053" s="10"/>
      <c r="AP2053" s="10"/>
      <c r="AQ2053" s="10"/>
      <c r="AR2053" s="10"/>
      <c r="AS2053" s="10"/>
      <c r="AT2053" s="10"/>
      <c r="AU2053" s="10"/>
    </row>
    <row r="2054" spans="1:47" x14ac:dyDescent="0.2">
      <c r="A2054" s="125"/>
      <c r="B2054" s="123"/>
      <c r="C2054" s="123"/>
      <c r="D2054" s="126"/>
      <c r="E2054" s="11"/>
      <c r="F2054" s="127"/>
      <c r="G2054" s="122"/>
      <c r="H2054" s="128"/>
      <c r="I2054" s="128"/>
      <c r="J2054" s="3"/>
      <c r="K2054" s="123"/>
      <c r="L2054" s="123"/>
      <c r="M2054" s="123"/>
      <c r="N2054" s="129"/>
      <c r="O2054" s="122"/>
      <c r="P2054" s="123"/>
      <c r="Q2054" s="122"/>
      <c r="R2054" s="130"/>
      <c r="S2054" s="123"/>
      <c r="T2054" s="3"/>
      <c r="U2054" s="131"/>
      <c r="V2054" s="10"/>
      <c r="W2054" s="4"/>
      <c r="X2054" s="21"/>
      <c r="Y2054" s="20"/>
      <c r="Z2054" s="20"/>
      <c r="AD2054" s="5"/>
      <c r="AI2054" s="10"/>
      <c r="AJ2054" s="10"/>
      <c r="AK2054" s="10"/>
      <c r="AL2054" s="10"/>
      <c r="AM2054" s="10"/>
      <c r="AN2054" s="10"/>
      <c r="AO2054" s="10"/>
      <c r="AP2054" s="10"/>
      <c r="AQ2054" s="10"/>
      <c r="AR2054" s="10"/>
      <c r="AS2054" s="10"/>
      <c r="AT2054" s="10"/>
      <c r="AU2054" s="10"/>
    </row>
    <row r="2055" spans="1:47" x14ac:dyDescent="0.2">
      <c r="A2055" s="125"/>
      <c r="B2055" s="123"/>
      <c r="C2055" s="123"/>
      <c r="D2055" s="126"/>
      <c r="E2055" s="11"/>
      <c r="F2055" s="127"/>
      <c r="G2055" s="122"/>
      <c r="H2055" s="128"/>
      <c r="I2055" s="128"/>
      <c r="J2055" s="3"/>
      <c r="K2055" s="123"/>
      <c r="L2055" s="123"/>
      <c r="M2055" s="123"/>
      <c r="N2055" s="129"/>
      <c r="O2055" s="122"/>
      <c r="P2055" s="123"/>
      <c r="Q2055" s="122"/>
      <c r="R2055" s="130"/>
      <c r="S2055" s="123"/>
      <c r="T2055" s="3"/>
      <c r="U2055" s="131"/>
      <c r="V2055" s="10"/>
      <c r="W2055" s="4"/>
      <c r="X2055" s="21"/>
      <c r="Y2055" s="20"/>
      <c r="Z2055" s="20"/>
      <c r="AD2055" s="5"/>
      <c r="AI2055" s="10"/>
      <c r="AJ2055" s="10"/>
      <c r="AK2055" s="10"/>
      <c r="AL2055" s="10"/>
      <c r="AM2055" s="10"/>
      <c r="AN2055" s="10"/>
      <c r="AO2055" s="10"/>
      <c r="AP2055" s="10"/>
      <c r="AQ2055" s="10"/>
      <c r="AR2055" s="10"/>
      <c r="AS2055" s="10"/>
      <c r="AT2055" s="10"/>
      <c r="AU2055" s="10"/>
    </row>
    <row r="2056" spans="1:47" x14ac:dyDescent="0.2">
      <c r="A2056" s="125"/>
      <c r="B2056" s="123"/>
      <c r="C2056" s="123"/>
      <c r="D2056" s="126"/>
      <c r="E2056" s="11"/>
      <c r="F2056" s="127"/>
      <c r="G2056" s="122"/>
      <c r="H2056" s="128"/>
      <c r="I2056" s="128"/>
      <c r="J2056" s="3"/>
      <c r="K2056" s="123"/>
      <c r="L2056" s="123"/>
      <c r="M2056" s="123"/>
      <c r="N2056" s="129"/>
      <c r="O2056" s="122"/>
      <c r="P2056" s="123"/>
      <c r="Q2056" s="122"/>
      <c r="R2056" s="130"/>
      <c r="S2056" s="123"/>
      <c r="T2056" s="3"/>
      <c r="U2056" s="131"/>
      <c r="V2056" s="10"/>
      <c r="W2056" s="4"/>
      <c r="X2056" s="21"/>
      <c r="Y2056" s="20"/>
      <c r="Z2056" s="20"/>
      <c r="AD2056" s="5"/>
      <c r="AI2056" s="10"/>
      <c r="AJ2056" s="10"/>
      <c r="AK2056" s="10"/>
      <c r="AL2056" s="10"/>
      <c r="AM2056" s="10"/>
      <c r="AN2056" s="10"/>
      <c r="AO2056" s="10"/>
      <c r="AP2056" s="10"/>
      <c r="AQ2056" s="10"/>
      <c r="AR2056" s="10"/>
      <c r="AS2056" s="10"/>
      <c r="AT2056" s="10"/>
      <c r="AU2056" s="10"/>
    </row>
    <row r="2057" spans="1:47" x14ac:dyDescent="0.2">
      <c r="A2057" s="125"/>
      <c r="B2057" s="123"/>
      <c r="C2057" s="123"/>
      <c r="D2057" s="126"/>
      <c r="E2057" s="11"/>
      <c r="F2057" s="127"/>
      <c r="G2057" s="122"/>
      <c r="H2057" s="128"/>
      <c r="I2057" s="128"/>
      <c r="J2057" s="3"/>
      <c r="K2057" s="123"/>
      <c r="L2057" s="123"/>
      <c r="M2057" s="123"/>
      <c r="N2057" s="129"/>
      <c r="O2057" s="122"/>
      <c r="P2057" s="123"/>
      <c r="Q2057" s="122"/>
      <c r="R2057" s="130"/>
      <c r="S2057" s="123"/>
      <c r="T2057" s="3"/>
      <c r="U2057" s="131"/>
      <c r="V2057" s="10"/>
      <c r="W2057" s="4"/>
      <c r="X2057" s="21"/>
      <c r="Y2057" s="20"/>
      <c r="Z2057" s="20"/>
      <c r="AD2057" s="5"/>
      <c r="AI2057" s="10"/>
      <c r="AJ2057" s="10"/>
      <c r="AK2057" s="10"/>
      <c r="AL2057" s="10"/>
      <c r="AM2057" s="10"/>
      <c r="AN2057" s="10"/>
      <c r="AO2057" s="10"/>
      <c r="AP2057" s="10"/>
      <c r="AQ2057" s="10"/>
      <c r="AR2057" s="10"/>
      <c r="AS2057" s="10"/>
      <c r="AT2057" s="10"/>
      <c r="AU2057" s="10"/>
    </row>
    <row r="2058" spans="1:47" x14ac:dyDescent="0.2">
      <c r="A2058" s="125"/>
      <c r="B2058" s="123"/>
      <c r="C2058" s="123"/>
      <c r="D2058" s="126"/>
      <c r="E2058" s="11"/>
      <c r="F2058" s="127"/>
      <c r="G2058" s="122"/>
      <c r="H2058" s="128"/>
      <c r="I2058" s="128"/>
      <c r="J2058" s="3"/>
      <c r="K2058" s="123"/>
      <c r="L2058" s="123"/>
      <c r="M2058" s="123"/>
      <c r="N2058" s="129"/>
      <c r="O2058" s="122"/>
      <c r="P2058" s="123"/>
      <c r="Q2058" s="122"/>
      <c r="R2058" s="130"/>
      <c r="S2058" s="123"/>
      <c r="T2058" s="3"/>
      <c r="U2058" s="131"/>
      <c r="V2058" s="10"/>
      <c r="W2058" s="4"/>
      <c r="X2058" s="21"/>
      <c r="Y2058" s="20"/>
      <c r="Z2058" s="20"/>
      <c r="AD2058" s="5"/>
      <c r="AI2058" s="10"/>
      <c r="AJ2058" s="10"/>
      <c r="AK2058" s="10"/>
      <c r="AL2058" s="10"/>
      <c r="AM2058" s="10"/>
      <c r="AN2058" s="10"/>
      <c r="AO2058" s="10"/>
      <c r="AP2058" s="10"/>
      <c r="AQ2058" s="10"/>
      <c r="AR2058" s="10"/>
      <c r="AS2058" s="10"/>
      <c r="AT2058" s="10"/>
      <c r="AU2058" s="10"/>
    </row>
    <row r="2059" spans="1:47" x14ac:dyDescent="0.2">
      <c r="A2059" s="125"/>
      <c r="B2059" s="123"/>
      <c r="C2059" s="123"/>
      <c r="D2059" s="126"/>
      <c r="E2059" s="11"/>
      <c r="F2059" s="127"/>
      <c r="G2059" s="122"/>
      <c r="H2059" s="128"/>
      <c r="I2059" s="128"/>
      <c r="J2059" s="3"/>
      <c r="K2059" s="123"/>
      <c r="L2059" s="123"/>
      <c r="M2059" s="123"/>
      <c r="N2059" s="129"/>
      <c r="O2059" s="122"/>
      <c r="P2059" s="123"/>
      <c r="Q2059" s="122"/>
      <c r="R2059" s="130"/>
      <c r="S2059" s="123"/>
      <c r="T2059" s="3"/>
      <c r="U2059" s="131"/>
      <c r="V2059" s="10"/>
      <c r="W2059" s="4"/>
      <c r="X2059" s="21"/>
      <c r="Y2059" s="20"/>
      <c r="Z2059" s="20"/>
      <c r="AD2059" s="5"/>
      <c r="AI2059" s="10"/>
      <c r="AJ2059" s="10"/>
      <c r="AK2059" s="10"/>
      <c r="AL2059" s="10"/>
      <c r="AM2059" s="10"/>
      <c r="AN2059" s="10"/>
      <c r="AO2059" s="10"/>
      <c r="AP2059" s="10"/>
      <c r="AQ2059" s="10"/>
      <c r="AR2059" s="10"/>
      <c r="AS2059" s="10"/>
      <c r="AT2059" s="10"/>
      <c r="AU2059" s="10"/>
    </row>
    <row r="2060" spans="1:47" x14ac:dyDescent="0.2">
      <c r="A2060" s="125"/>
      <c r="B2060" s="123"/>
      <c r="C2060" s="123"/>
      <c r="D2060" s="126"/>
      <c r="E2060" s="11"/>
      <c r="F2060" s="127"/>
      <c r="G2060" s="122"/>
      <c r="H2060" s="128"/>
      <c r="I2060" s="128"/>
      <c r="J2060" s="3"/>
      <c r="K2060" s="123"/>
      <c r="L2060" s="123"/>
      <c r="M2060" s="123"/>
      <c r="N2060" s="129"/>
      <c r="O2060" s="122"/>
      <c r="P2060" s="123"/>
      <c r="Q2060" s="122"/>
      <c r="R2060" s="130"/>
      <c r="S2060" s="123"/>
      <c r="T2060" s="3"/>
      <c r="U2060" s="131"/>
      <c r="V2060" s="10"/>
      <c r="W2060" s="4"/>
      <c r="X2060" s="21"/>
      <c r="Y2060" s="20"/>
      <c r="Z2060" s="20"/>
      <c r="AD2060" s="5"/>
      <c r="AI2060" s="10"/>
      <c r="AJ2060" s="10"/>
      <c r="AK2060" s="10"/>
      <c r="AL2060" s="10"/>
      <c r="AM2060" s="10"/>
      <c r="AN2060" s="10"/>
      <c r="AO2060" s="10"/>
      <c r="AP2060" s="10"/>
      <c r="AQ2060" s="10"/>
      <c r="AR2060" s="10"/>
      <c r="AS2060" s="10"/>
      <c r="AT2060" s="10"/>
      <c r="AU2060" s="10"/>
    </row>
    <row r="2061" spans="1:47" x14ac:dyDescent="0.2">
      <c r="A2061" s="125"/>
      <c r="B2061" s="123"/>
      <c r="C2061" s="123"/>
      <c r="D2061" s="126"/>
      <c r="E2061" s="11"/>
      <c r="F2061" s="127"/>
      <c r="G2061" s="122"/>
      <c r="H2061" s="128"/>
      <c r="I2061" s="128"/>
      <c r="J2061" s="3"/>
      <c r="K2061" s="123"/>
      <c r="L2061" s="123"/>
      <c r="M2061" s="123"/>
      <c r="N2061" s="129"/>
      <c r="O2061" s="122"/>
      <c r="P2061" s="123"/>
      <c r="Q2061" s="122"/>
      <c r="R2061" s="130"/>
      <c r="S2061" s="123"/>
      <c r="T2061" s="3"/>
      <c r="U2061" s="131"/>
      <c r="V2061" s="10"/>
      <c r="W2061" s="4"/>
      <c r="X2061" s="21"/>
      <c r="Y2061" s="20"/>
      <c r="Z2061" s="20"/>
      <c r="AD2061" s="5"/>
      <c r="AI2061" s="10"/>
      <c r="AJ2061" s="10"/>
      <c r="AK2061" s="10"/>
      <c r="AL2061" s="10"/>
      <c r="AM2061" s="10"/>
      <c r="AN2061" s="10"/>
      <c r="AO2061" s="10"/>
      <c r="AP2061" s="10"/>
      <c r="AQ2061" s="10"/>
      <c r="AR2061" s="10"/>
      <c r="AS2061" s="10"/>
      <c r="AT2061" s="10"/>
      <c r="AU2061" s="10"/>
    </row>
    <row r="2062" spans="1:47" x14ac:dyDescent="0.2">
      <c r="A2062" s="125"/>
      <c r="B2062" s="123"/>
      <c r="C2062" s="123"/>
      <c r="D2062" s="126"/>
      <c r="E2062" s="11"/>
      <c r="F2062" s="127"/>
      <c r="G2062" s="122"/>
      <c r="H2062" s="128"/>
      <c r="I2062" s="128"/>
      <c r="J2062" s="3"/>
      <c r="K2062" s="123"/>
      <c r="L2062" s="123"/>
      <c r="M2062" s="123"/>
      <c r="N2062" s="129"/>
      <c r="O2062" s="122"/>
      <c r="P2062" s="123"/>
      <c r="Q2062" s="122"/>
      <c r="R2062" s="130"/>
      <c r="S2062" s="123"/>
      <c r="T2062" s="3"/>
      <c r="U2062" s="131"/>
      <c r="V2062" s="10"/>
      <c r="W2062" s="4"/>
      <c r="X2062" s="21"/>
      <c r="Y2062" s="20"/>
      <c r="Z2062" s="20"/>
      <c r="AD2062" s="5"/>
      <c r="AI2062" s="10"/>
      <c r="AJ2062" s="10"/>
      <c r="AK2062" s="10"/>
      <c r="AL2062" s="10"/>
      <c r="AM2062" s="10"/>
      <c r="AN2062" s="10"/>
      <c r="AO2062" s="10"/>
      <c r="AP2062" s="10"/>
      <c r="AQ2062" s="10"/>
      <c r="AR2062" s="10"/>
      <c r="AS2062" s="10"/>
      <c r="AT2062" s="10"/>
      <c r="AU2062" s="10"/>
    </row>
    <row r="2063" spans="1:47" x14ac:dyDescent="0.2">
      <c r="A2063" s="125"/>
      <c r="B2063" s="123"/>
      <c r="C2063" s="123"/>
      <c r="D2063" s="126"/>
      <c r="E2063" s="11"/>
      <c r="F2063" s="127"/>
      <c r="G2063" s="122"/>
      <c r="H2063" s="128"/>
      <c r="I2063" s="128"/>
      <c r="J2063" s="3"/>
      <c r="K2063" s="123"/>
      <c r="L2063" s="123"/>
      <c r="M2063" s="123"/>
      <c r="N2063" s="129"/>
      <c r="O2063" s="122"/>
      <c r="P2063" s="123"/>
      <c r="Q2063" s="122"/>
      <c r="R2063" s="130"/>
      <c r="S2063" s="123"/>
      <c r="T2063" s="3"/>
      <c r="U2063" s="131"/>
      <c r="V2063" s="10"/>
      <c r="W2063" s="4"/>
      <c r="X2063" s="21"/>
      <c r="Y2063" s="20"/>
      <c r="Z2063" s="20"/>
      <c r="AD2063" s="5"/>
      <c r="AI2063" s="10"/>
      <c r="AJ2063" s="10"/>
      <c r="AK2063" s="10"/>
      <c r="AL2063" s="10"/>
      <c r="AM2063" s="10"/>
      <c r="AN2063" s="10"/>
      <c r="AO2063" s="10"/>
      <c r="AP2063" s="10"/>
      <c r="AQ2063" s="10"/>
      <c r="AR2063" s="10"/>
      <c r="AS2063" s="10"/>
      <c r="AT2063" s="10"/>
      <c r="AU2063" s="10"/>
    </row>
    <row r="2064" spans="1:47" x14ac:dyDescent="0.2">
      <c r="A2064" s="125"/>
      <c r="B2064" s="123"/>
      <c r="C2064" s="123"/>
      <c r="D2064" s="126"/>
      <c r="E2064" s="11"/>
      <c r="F2064" s="127"/>
      <c r="G2064" s="122"/>
      <c r="H2064" s="128"/>
      <c r="I2064" s="128"/>
      <c r="J2064" s="3"/>
      <c r="K2064" s="123"/>
      <c r="L2064" s="123"/>
      <c r="M2064" s="123"/>
      <c r="N2064" s="129"/>
      <c r="O2064" s="122"/>
      <c r="P2064" s="123"/>
      <c r="Q2064" s="122"/>
      <c r="R2064" s="130"/>
      <c r="S2064" s="123"/>
      <c r="T2064" s="3"/>
      <c r="U2064" s="131"/>
      <c r="V2064" s="10"/>
      <c r="W2064" s="4"/>
      <c r="X2064" s="21"/>
      <c r="Y2064" s="20"/>
      <c r="Z2064" s="20"/>
      <c r="AD2064" s="5"/>
      <c r="AI2064" s="10"/>
      <c r="AJ2064" s="10"/>
      <c r="AK2064" s="10"/>
      <c r="AL2064" s="10"/>
      <c r="AM2064" s="10"/>
      <c r="AN2064" s="10"/>
      <c r="AO2064" s="10"/>
      <c r="AP2064" s="10"/>
      <c r="AQ2064" s="10"/>
      <c r="AR2064" s="10"/>
      <c r="AS2064" s="10"/>
      <c r="AT2064" s="10"/>
      <c r="AU2064" s="10"/>
    </row>
    <row r="2065" spans="1:47" x14ac:dyDescent="0.2">
      <c r="A2065" s="125"/>
      <c r="B2065" s="123"/>
      <c r="C2065" s="123"/>
      <c r="D2065" s="126"/>
      <c r="E2065" s="11"/>
      <c r="F2065" s="127"/>
      <c r="G2065" s="122"/>
      <c r="H2065" s="128"/>
      <c r="I2065" s="128"/>
      <c r="J2065" s="3"/>
      <c r="K2065" s="123"/>
      <c r="L2065" s="123"/>
      <c r="M2065" s="123"/>
      <c r="N2065" s="129"/>
      <c r="O2065" s="122"/>
      <c r="P2065" s="123"/>
      <c r="Q2065" s="122"/>
      <c r="R2065" s="130"/>
      <c r="S2065" s="123"/>
      <c r="T2065" s="3"/>
      <c r="U2065" s="131"/>
      <c r="V2065" s="10"/>
      <c r="W2065" s="4"/>
      <c r="X2065" s="21"/>
      <c r="Y2065" s="20"/>
      <c r="Z2065" s="20"/>
      <c r="AD2065" s="5"/>
      <c r="AI2065" s="10"/>
      <c r="AJ2065" s="10"/>
      <c r="AK2065" s="10"/>
      <c r="AL2065" s="10"/>
      <c r="AM2065" s="10"/>
      <c r="AN2065" s="10"/>
      <c r="AO2065" s="10"/>
      <c r="AP2065" s="10"/>
      <c r="AQ2065" s="10"/>
      <c r="AR2065" s="10"/>
      <c r="AS2065" s="10"/>
      <c r="AT2065" s="10"/>
      <c r="AU2065" s="10"/>
    </row>
    <row r="2066" spans="1:47" x14ac:dyDescent="0.2">
      <c r="A2066" s="125"/>
      <c r="B2066" s="123"/>
      <c r="C2066" s="123"/>
      <c r="D2066" s="126"/>
      <c r="E2066" s="11"/>
      <c r="F2066" s="127"/>
      <c r="G2066" s="122"/>
      <c r="H2066" s="128"/>
      <c r="I2066" s="128"/>
      <c r="J2066" s="3"/>
      <c r="K2066" s="123"/>
      <c r="L2066" s="123"/>
      <c r="M2066" s="123"/>
      <c r="N2066" s="129"/>
      <c r="O2066" s="122"/>
      <c r="P2066" s="123"/>
      <c r="Q2066" s="122"/>
      <c r="R2066" s="130"/>
      <c r="S2066" s="123"/>
      <c r="T2066" s="3"/>
      <c r="U2066" s="131"/>
      <c r="V2066" s="10"/>
      <c r="W2066" s="4"/>
      <c r="X2066" s="21"/>
      <c r="Y2066" s="20"/>
      <c r="Z2066" s="20"/>
      <c r="AD2066" s="5"/>
      <c r="AI2066" s="10"/>
      <c r="AJ2066" s="10"/>
      <c r="AK2066" s="10"/>
      <c r="AL2066" s="10"/>
      <c r="AM2066" s="10"/>
      <c r="AN2066" s="10"/>
      <c r="AO2066" s="10"/>
      <c r="AP2066" s="10"/>
      <c r="AQ2066" s="10"/>
      <c r="AR2066" s="10"/>
      <c r="AS2066" s="10"/>
      <c r="AT2066" s="10"/>
      <c r="AU2066" s="10"/>
    </row>
    <row r="2067" spans="1:47" x14ac:dyDescent="0.2">
      <c r="A2067" s="125"/>
      <c r="B2067" s="123"/>
      <c r="C2067" s="123"/>
      <c r="D2067" s="126"/>
      <c r="E2067" s="11"/>
      <c r="F2067" s="127"/>
      <c r="G2067" s="122"/>
      <c r="H2067" s="128"/>
      <c r="I2067" s="128"/>
      <c r="J2067" s="3"/>
      <c r="K2067" s="123"/>
      <c r="L2067" s="123"/>
      <c r="M2067" s="123"/>
      <c r="N2067" s="129"/>
      <c r="O2067" s="122"/>
      <c r="P2067" s="123"/>
      <c r="Q2067" s="122"/>
      <c r="R2067" s="130"/>
      <c r="S2067" s="123"/>
      <c r="T2067" s="3"/>
      <c r="U2067" s="131"/>
      <c r="V2067" s="10"/>
      <c r="W2067" s="4"/>
      <c r="X2067" s="21"/>
      <c r="Y2067" s="20"/>
      <c r="Z2067" s="20"/>
      <c r="AD2067" s="5"/>
      <c r="AI2067" s="10"/>
      <c r="AJ2067" s="10"/>
      <c r="AK2067" s="10"/>
      <c r="AL2067" s="10"/>
      <c r="AM2067" s="10"/>
      <c r="AN2067" s="10"/>
      <c r="AO2067" s="10"/>
      <c r="AP2067" s="10"/>
      <c r="AQ2067" s="10"/>
      <c r="AR2067" s="10"/>
      <c r="AS2067" s="10"/>
      <c r="AT2067" s="10"/>
      <c r="AU2067" s="10"/>
    </row>
    <row r="2068" spans="1:47" x14ac:dyDescent="0.2">
      <c r="A2068" s="125"/>
      <c r="B2068" s="123"/>
      <c r="C2068" s="123"/>
      <c r="D2068" s="126"/>
      <c r="E2068" s="11"/>
      <c r="F2068" s="127"/>
      <c r="G2068" s="122"/>
      <c r="H2068" s="128"/>
      <c r="I2068" s="128"/>
      <c r="J2068" s="3"/>
      <c r="K2068" s="123"/>
      <c r="L2068" s="123"/>
      <c r="M2068" s="123"/>
      <c r="N2068" s="129"/>
      <c r="O2068" s="122"/>
      <c r="P2068" s="123"/>
      <c r="Q2068" s="122"/>
      <c r="R2068" s="130"/>
      <c r="S2068" s="123"/>
      <c r="T2068" s="3"/>
      <c r="U2068" s="131"/>
      <c r="V2068" s="10"/>
      <c r="W2068" s="4"/>
      <c r="X2068" s="21"/>
      <c r="Y2068" s="20"/>
      <c r="Z2068" s="20"/>
      <c r="AD2068" s="5"/>
      <c r="AI2068" s="10"/>
      <c r="AJ2068" s="10"/>
      <c r="AK2068" s="10"/>
      <c r="AL2068" s="10"/>
      <c r="AM2068" s="10"/>
      <c r="AN2068" s="10"/>
      <c r="AO2068" s="10"/>
      <c r="AP2068" s="10"/>
      <c r="AQ2068" s="10"/>
      <c r="AR2068" s="10"/>
      <c r="AS2068" s="10"/>
      <c r="AT2068" s="10"/>
      <c r="AU2068" s="10"/>
    </row>
    <row r="2069" spans="1:47" x14ac:dyDescent="0.2">
      <c r="A2069" s="125"/>
      <c r="B2069" s="123"/>
      <c r="C2069" s="123"/>
      <c r="D2069" s="126"/>
      <c r="E2069" s="11"/>
      <c r="F2069" s="127"/>
      <c r="G2069" s="122"/>
      <c r="H2069" s="128"/>
      <c r="I2069" s="128"/>
      <c r="J2069" s="3"/>
      <c r="K2069" s="123"/>
      <c r="L2069" s="123"/>
      <c r="M2069" s="123"/>
      <c r="N2069" s="129"/>
      <c r="O2069" s="122"/>
      <c r="P2069" s="123"/>
      <c r="Q2069" s="122"/>
      <c r="R2069" s="130"/>
      <c r="S2069" s="123"/>
      <c r="T2069" s="3"/>
      <c r="U2069" s="131"/>
      <c r="V2069" s="10"/>
      <c r="W2069" s="4"/>
      <c r="X2069" s="21"/>
      <c r="Y2069" s="20"/>
      <c r="Z2069" s="20"/>
      <c r="AD2069" s="5"/>
      <c r="AI2069" s="10"/>
      <c r="AJ2069" s="10"/>
      <c r="AK2069" s="10"/>
      <c r="AL2069" s="10"/>
      <c r="AM2069" s="10"/>
      <c r="AN2069" s="10"/>
      <c r="AO2069" s="10"/>
      <c r="AP2069" s="10"/>
      <c r="AQ2069" s="10"/>
      <c r="AR2069" s="10"/>
      <c r="AS2069" s="10"/>
      <c r="AT2069" s="10"/>
      <c r="AU2069" s="10"/>
    </row>
    <row r="2070" spans="1:47" x14ac:dyDescent="0.2">
      <c r="A2070" s="125"/>
      <c r="B2070" s="123"/>
      <c r="C2070" s="123"/>
      <c r="D2070" s="126"/>
      <c r="E2070" s="11"/>
      <c r="F2070" s="127"/>
      <c r="G2070" s="122"/>
      <c r="H2070" s="128"/>
      <c r="I2070" s="128"/>
      <c r="J2070" s="3"/>
      <c r="K2070" s="123"/>
      <c r="L2070" s="123"/>
      <c r="M2070" s="123"/>
      <c r="N2070" s="129"/>
      <c r="O2070" s="122"/>
      <c r="P2070" s="123"/>
      <c r="Q2070" s="122"/>
      <c r="R2070" s="130"/>
      <c r="S2070" s="123"/>
      <c r="T2070" s="3"/>
      <c r="U2070" s="131"/>
      <c r="V2070" s="10"/>
      <c r="W2070" s="4"/>
      <c r="X2070" s="21"/>
      <c r="Y2070" s="20"/>
      <c r="Z2070" s="20"/>
      <c r="AD2070" s="5"/>
      <c r="AI2070" s="10"/>
      <c r="AJ2070" s="10"/>
      <c r="AK2070" s="10"/>
      <c r="AL2070" s="10"/>
      <c r="AM2070" s="10"/>
      <c r="AN2070" s="10"/>
      <c r="AO2070" s="10"/>
      <c r="AP2070" s="10"/>
      <c r="AQ2070" s="10"/>
      <c r="AR2070" s="10"/>
      <c r="AS2070" s="10"/>
      <c r="AT2070" s="10"/>
      <c r="AU2070" s="10"/>
    </row>
    <row r="2071" spans="1:47" x14ac:dyDescent="0.2">
      <c r="A2071" s="125"/>
      <c r="B2071" s="123"/>
      <c r="C2071" s="123"/>
      <c r="D2071" s="126"/>
      <c r="E2071" s="11"/>
      <c r="F2071" s="127"/>
      <c r="G2071" s="122"/>
      <c r="H2071" s="128"/>
      <c r="I2071" s="128"/>
      <c r="J2071" s="3"/>
      <c r="K2071" s="123"/>
      <c r="L2071" s="123"/>
      <c r="M2071" s="123"/>
      <c r="N2071" s="129"/>
      <c r="O2071" s="122"/>
      <c r="P2071" s="123"/>
      <c r="Q2071" s="122"/>
      <c r="R2071" s="130"/>
      <c r="S2071" s="123"/>
      <c r="T2071" s="3"/>
      <c r="U2071" s="131"/>
      <c r="V2071" s="10"/>
      <c r="W2071" s="4"/>
      <c r="X2071" s="21"/>
      <c r="Y2071" s="20"/>
      <c r="Z2071" s="20"/>
      <c r="AD2071" s="5"/>
      <c r="AI2071" s="10"/>
      <c r="AJ2071" s="10"/>
      <c r="AK2071" s="10"/>
      <c r="AL2071" s="10"/>
      <c r="AM2071" s="10"/>
      <c r="AN2071" s="10"/>
      <c r="AO2071" s="10"/>
      <c r="AP2071" s="10"/>
      <c r="AQ2071" s="10"/>
      <c r="AR2071" s="10"/>
      <c r="AS2071" s="10"/>
      <c r="AT2071" s="10"/>
      <c r="AU2071" s="10"/>
    </row>
    <row r="2072" spans="1:47" x14ac:dyDescent="0.2">
      <c r="A2072" s="125"/>
      <c r="B2072" s="123"/>
      <c r="C2072" s="123"/>
      <c r="D2072" s="126"/>
      <c r="E2072" s="11"/>
      <c r="F2072" s="127"/>
      <c r="G2072" s="122"/>
      <c r="H2072" s="128"/>
      <c r="I2072" s="128"/>
      <c r="J2072" s="3"/>
      <c r="K2072" s="123"/>
      <c r="L2072" s="123"/>
      <c r="M2072" s="123"/>
      <c r="N2072" s="129"/>
      <c r="O2072" s="122"/>
      <c r="P2072" s="123"/>
      <c r="Q2072" s="122"/>
      <c r="R2072" s="130"/>
      <c r="S2072" s="123"/>
      <c r="T2072" s="3"/>
      <c r="U2072" s="131"/>
      <c r="V2072" s="10"/>
      <c r="W2072" s="4"/>
      <c r="X2072" s="21"/>
      <c r="Y2072" s="20"/>
      <c r="Z2072" s="20"/>
      <c r="AD2072" s="5"/>
      <c r="AI2072" s="10"/>
      <c r="AJ2072" s="10"/>
      <c r="AK2072" s="10"/>
      <c r="AL2072" s="10"/>
      <c r="AM2072" s="10"/>
      <c r="AN2072" s="10"/>
      <c r="AO2072" s="10"/>
      <c r="AP2072" s="10"/>
      <c r="AQ2072" s="10"/>
      <c r="AR2072" s="10"/>
      <c r="AS2072" s="10"/>
      <c r="AT2072" s="10"/>
      <c r="AU2072" s="10"/>
    </row>
    <row r="2073" spans="1:47" x14ac:dyDescent="0.2">
      <c r="A2073" s="125"/>
      <c r="B2073" s="123"/>
      <c r="C2073" s="123"/>
      <c r="D2073" s="126"/>
      <c r="E2073" s="11"/>
      <c r="F2073" s="127"/>
      <c r="G2073" s="122"/>
      <c r="H2073" s="128"/>
      <c r="I2073" s="128"/>
      <c r="J2073" s="3"/>
      <c r="K2073" s="123"/>
      <c r="L2073" s="123"/>
      <c r="M2073" s="123"/>
      <c r="N2073" s="129"/>
      <c r="O2073" s="122"/>
      <c r="P2073" s="123"/>
      <c r="Q2073" s="122"/>
      <c r="R2073" s="130"/>
      <c r="S2073" s="123"/>
      <c r="T2073" s="3"/>
      <c r="U2073" s="131"/>
      <c r="V2073" s="10"/>
      <c r="W2073" s="4"/>
      <c r="X2073" s="21"/>
      <c r="Y2073" s="20"/>
      <c r="Z2073" s="20"/>
      <c r="AD2073" s="5"/>
      <c r="AI2073" s="10"/>
      <c r="AJ2073" s="10"/>
      <c r="AK2073" s="10"/>
      <c r="AL2073" s="10"/>
      <c r="AM2073" s="10"/>
      <c r="AN2073" s="10"/>
      <c r="AO2073" s="10"/>
      <c r="AP2073" s="10"/>
      <c r="AQ2073" s="10"/>
      <c r="AR2073" s="10"/>
      <c r="AS2073" s="10"/>
      <c r="AT2073" s="10"/>
      <c r="AU2073" s="10"/>
    </row>
    <row r="2074" spans="1:47" x14ac:dyDescent="0.2">
      <c r="A2074" s="125"/>
      <c r="B2074" s="123"/>
      <c r="C2074" s="123"/>
      <c r="D2074" s="126"/>
      <c r="E2074" s="11"/>
      <c r="F2074" s="127"/>
      <c r="G2074" s="122"/>
      <c r="H2074" s="128"/>
      <c r="I2074" s="128"/>
      <c r="J2074" s="3"/>
      <c r="K2074" s="123"/>
      <c r="L2074" s="123"/>
      <c r="M2074" s="123"/>
      <c r="N2074" s="129"/>
      <c r="O2074" s="122"/>
      <c r="P2074" s="123"/>
      <c r="Q2074" s="122"/>
      <c r="R2074" s="130"/>
      <c r="S2074" s="123"/>
      <c r="T2074" s="3"/>
      <c r="U2074" s="131"/>
      <c r="V2074" s="10"/>
      <c r="W2074" s="4"/>
      <c r="X2074" s="21"/>
      <c r="Y2074" s="20"/>
      <c r="Z2074" s="20"/>
      <c r="AD2074" s="5"/>
      <c r="AI2074" s="10"/>
      <c r="AJ2074" s="10"/>
      <c r="AK2074" s="10"/>
      <c r="AL2074" s="10"/>
      <c r="AM2074" s="10"/>
      <c r="AN2074" s="10"/>
      <c r="AO2074" s="10"/>
      <c r="AP2074" s="10"/>
      <c r="AQ2074" s="10"/>
      <c r="AR2074" s="10"/>
      <c r="AS2074" s="10"/>
      <c r="AT2074" s="10"/>
      <c r="AU2074" s="10"/>
    </row>
    <row r="2075" spans="1:47" x14ac:dyDescent="0.2">
      <c r="A2075" s="125"/>
      <c r="B2075" s="123"/>
      <c r="C2075" s="123"/>
      <c r="D2075" s="126"/>
      <c r="E2075" s="11"/>
      <c r="F2075" s="127"/>
      <c r="G2075" s="122"/>
      <c r="H2075" s="128"/>
      <c r="I2075" s="128"/>
      <c r="J2075" s="3"/>
      <c r="K2075" s="123"/>
      <c r="L2075" s="123"/>
      <c r="M2075" s="123"/>
      <c r="N2075" s="129"/>
      <c r="O2075" s="122"/>
      <c r="P2075" s="123"/>
      <c r="Q2075" s="122"/>
      <c r="R2075" s="130"/>
      <c r="S2075" s="123"/>
      <c r="T2075" s="3"/>
      <c r="U2075" s="131"/>
      <c r="V2075" s="10"/>
      <c r="W2075" s="4"/>
      <c r="X2075" s="21"/>
      <c r="Y2075" s="20"/>
      <c r="Z2075" s="20"/>
      <c r="AD2075" s="5"/>
      <c r="AI2075" s="10"/>
      <c r="AJ2075" s="10"/>
      <c r="AK2075" s="10"/>
      <c r="AL2075" s="10"/>
      <c r="AM2075" s="10"/>
      <c r="AN2075" s="10"/>
      <c r="AO2075" s="10"/>
      <c r="AP2075" s="10"/>
      <c r="AQ2075" s="10"/>
      <c r="AR2075" s="10"/>
      <c r="AS2075" s="10"/>
      <c r="AT2075" s="10"/>
      <c r="AU2075" s="10"/>
    </row>
    <row r="2076" spans="1:47" x14ac:dyDescent="0.2">
      <c r="A2076" s="125"/>
      <c r="B2076" s="123"/>
      <c r="C2076" s="123"/>
      <c r="D2076" s="126"/>
      <c r="E2076" s="11"/>
      <c r="F2076" s="127"/>
      <c r="G2076" s="122"/>
      <c r="H2076" s="128"/>
      <c r="I2076" s="128"/>
      <c r="J2076" s="3"/>
      <c r="K2076" s="123"/>
      <c r="L2076" s="123"/>
      <c r="M2076" s="123"/>
      <c r="N2076" s="129"/>
      <c r="O2076" s="122"/>
      <c r="P2076" s="123"/>
      <c r="Q2076" s="122"/>
      <c r="R2076" s="130"/>
      <c r="S2076" s="123"/>
      <c r="T2076" s="3"/>
      <c r="U2076" s="131"/>
      <c r="V2076" s="10"/>
      <c r="W2076" s="4"/>
      <c r="X2076" s="21"/>
      <c r="Y2076" s="20"/>
      <c r="Z2076" s="20"/>
      <c r="AD2076" s="5"/>
      <c r="AI2076" s="10"/>
      <c r="AJ2076" s="10"/>
      <c r="AK2076" s="10"/>
      <c r="AL2076" s="10"/>
      <c r="AM2076" s="10"/>
      <c r="AN2076" s="10"/>
      <c r="AO2076" s="10"/>
      <c r="AP2076" s="10"/>
      <c r="AQ2076" s="10"/>
      <c r="AR2076" s="10"/>
      <c r="AS2076" s="10"/>
      <c r="AT2076" s="10"/>
      <c r="AU2076" s="10"/>
    </row>
    <row r="2077" spans="1:47" x14ac:dyDescent="0.2">
      <c r="A2077" s="125"/>
      <c r="B2077" s="123"/>
      <c r="C2077" s="123"/>
      <c r="D2077" s="126"/>
      <c r="E2077" s="11"/>
      <c r="F2077" s="127"/>
      <c r="G2077" s="122"/>
      <c r="H2077" s="128"/>
      <c r="I2077" s="128"/>
      <c r="J2077" s="3"/>
      <c r="K2077" s="123"/>
      <c r="L2077" s="123"/>
      <c r="M2077" s="123"/>
      <c r="N2077" s="129"/>
      <c r="O2077" s="122"/>
      <c r="P2077" s="123"/>
      <c r="Q2077" s="122"/>
      <c r="R2077" s="130"/>
      <c r="S2077" s="123"/>
      <c r="T2077" s="3"/>
      <c r="U2077" s="131"/>
      <c r="V2077" s="10"/>
      <c r="W2077" s="4"/>
      <c r="X2077" s="21"/>
      <c r="Y2077" s="20"/>
      <c r="Z2077" s="20"/>
      <c r="AD2077" s="5"/>
      <c r="AI2077" s="10"/>
      <c r="AJ2077" s="10"/>
      <c r="AK2077" s="10"/>
      <c r="AL2077" s="10"/>
      <c r="AM2077" s="10"/>
      <c r="AN2077" s="10"/>
      <c r="AO2077" s="10"/>
      <c r="AP2077" s="10"/>
      <c r="AQ2077" s="10"/>
      <c r="AR2077" s="10"/>
      <c r="AS2077" s="10"/>
      <c r="AT2077" s="10"/>
      <c r="AU2077" s="10"/>
    </row>
    <row r="2078" spans="1:47" x14ac:dyDescent="0.2">
      <c r="A2078" s="125"/>
      <c r="B2078" s="123"/>
      <c r="C2078" s="123"/>
      <c r="D2078" s="126"/>
      <c r="E2078" s="11"/>
      <c r="F2078" s="127"/>
      <c r="G2078" s="122"/>
      <c r="H2078" s="128"/>
      <c r="I2078" s="128"/>
      <c r="J2078" s="3"/>
      <c r="K2078" s="123"/>
      <c r="L2078" s="123"/>
      <c r="M2078" s="123"/>
      <c r="N2078" s="129"/>
      <c r="O2078" s="122"/>
      <c r="P2078" s="123"/>
      <c r="Q2078" s="122"/>
      <c r="R2078" s="130"/>
      <c r="S2078" s="123"/>
      <c r="T2078" s="3"/>
      <c r="U2078" s="131"/>
      <c r="V2078" s="10"/>
      <c r="W2078" s="28"/>
      <c r="X2078" s="23"/>
      <c r="Y2078" s="20"/>
      <c r="Z2078" s="20"/>
      <c r="AD2078" s="5"/>
      <c r="AI2078" s="10"/>
      <c r="AJ2078" s="10"/>
      <c r="AK2078" s="10"/>
      <c r="AL2078" s="10"/>
      <c r="AM2078" s="10"/>
      <c r="AN2078" s="10"/>
      <c r="AO2078" s="10"/>
      <c r="AP2078" s="10"/>
      <c r="AQ2078" s="10"/>
      <c r="AR2078" s="10"/>
      <c r="AS2078" s="10"/>
      <c r="AT2078" s="10"/>
      <c r="AU2078" s="10"/>
    </row>
    <row r="2079" spans="1:47" x14ac:dyDescent="0.2">
      <c r="A2079" s="125"/>
      <c r="B2079" s="123"/>
      <c r="C2079" s="123"/>
      <c r="D2079" s="126"/>
      <c r="E2079" s="11"/>
      <c r="F2079" s="127"/>
      <c r="G2079" s="122"/>
      <c r="H2079" s="128"/>
      <c r="I2079" s="128"/>
      <c r="J2079" s="3"/>
      <c r="K2079" s="123"/>
      <c r="L2079" s="123"/>
      <c r="M2079" s="123"/>
      <c r="N2079" s="129"/>
      <c r="O2079" s="122"/>
      <c r="P2079" s="123"/>
      <c r="Q2079" s="122"/>
      <c r="R2079" s="130"/>
      <c r="S2079" s="123"/>
      <c r="T2079" s="3"/>
      <c r="U2079" s="131"/>
      <c r="V2079" s="10"/>
      <c r="W2079" s="4"/>
      <c r="X2079" s="24"/>
      <c r="Y2079" s="20"/>
      <c r="Z2079" s="20"/>
      <c r="AD2079" s="5"/>
      <c r="AI2079" s="10"/>
      <c r="AJ2079" s="10"/>
      <c r="AK2079" s="10"/>
      <c r="AL2079" s="10"/>
      <c r="AM2079" s="10"/>
      <c r="AN2079" s="10"/>
      <c r="AO2079" s="10"/>
      <c r="AP2079" s="10"/>
      <c r="AQ2079" s="10"/>
      <c r="AR2079" s="10"/>
      <c r="AS2079" s="10"/>
      <c r="AT2079" s="10"/>
      <c r="AU2079" s="10"/>
    </row>
    <row r="2080" spans="1:47" x14ac:dyDescent="0.2">
      <c r="A2080" s="125"/>
      <c r="B2080" s="123"/>
      <c r="C2080" s="123"/>
      <c r="D2080" s="126"/>
      <c r="E2080" s="11"/>
      <c r="F2080" s="127"/>
      <c r="G2080" s="122"/>
      <c r="H2080" s="128"/>
      <c r="I2080" s="128"/>
      <c r="J2080" s="3"/>
      <c r="K2080" s="123"/>
      <c r="L2080" s="123"/>
      <c r="M2080" s="123"/>
      <c r="N2080" s="129"/>
      <c r="O2080" s="122"/>
      <c r="P2080" s="123"/>
      <c r="Q2080" s="122"/>
      <c r="R2080" s="130"/>
      <c r="S2080" s="123"/>
      <c r="T2080" s="3"/>
      <c r="U2080" s="131"/>
      <c r="V2080" s="10"/>
      <c r="W2080" s="4"/>
      <c r="X2080" s="23"/>
      <c r="Y2080" s="20"/>
      <c r="Z2080" s="20"/>
      <c r="AD2080" s="5"/>
      <c r="AI2080" s="10"/>
      <c r="AJ2080" s="10"/>
      <c r="AK2080" s="10"/>
      <c r="AL2080" s="10"/>
      <c r="AM2080" s="10"/>
      <c r="AN2080" s="10"/>
      <c r="AO2080" s="10"/>
      <c r="AP2080" s="10"/>
      <c r="AQ2080" s="10"/>
      <c r="AR2080" s="10"/>
      <c r="AS2080" s="10"/>
      <c r="AT2080" s="10"/>
      <c r="AU2080" s="10"/>
    </row>
    <row r="2081" spans="1:47" x14ac:dyDescent="0.2">
      <c r="A2081" s="125"/>
      <c r="B2081" s="123"/>
      <c r="C2081" s="123"/>
      <c r="D2081" s="126"/>
      <c r="E2081" s="11"/>
      <c r="F2081" s="127"/>
      <c r="G2081" s="122"/>
      <c r="H2081" s="128"/>
      <c r="I2081" s="128"/>
      <c r="J2081" s="3"/>
      <c r="K2081" s="123"/>
      <c r="L2081" s="123"/>
      <c r="M2081" s="123"/>
      <c r="N2081" s="129"/>
      <c r="O2081" s="122"/>
      <c r="P2081" s="123"/>
      <c r="Q2081" s="122"/>
      <c r="R2081" s="130"/>
      <c r="S2081" s="123"/>
      <c r="T2081" s="3"/>
      <c r="U2081" s="131"/>
      <c r="V2081" s="10"/>
      <c r="W2081" s="4"/>
      <c r="X2081" s="21"/>
      <c r="Y2081" s="20"/>
      <c r="Z2081" s="20"/>
      <c r="AD2081" s="5"/>
      <c r="AI2081" s="10"/>
      <c r="AJ2081" s="10"/>
      <c r="AK2081" s="10"/>
      <c r="AL2081" s="10"/>
      <c r="AM2081" s="10"/>
      <c r="AN2081" s="10"/>
      <c r="AO2081" s="10"/>
      <c r="AP2081" s="10"/>
      <c r="AQ2081" s="10"/>
      <c r="AR2081" s="10"/>
      <c r="AS2081" s="10"/>
      <c r="AT2081" s="10"/>
      <c r="AU2081" s="10"/>
    </row>
    <row r="2082" spans="1:47" x14ac:dyDescent="0.2">
      <c r="A2082" s="125"/>
      <c r="B2082" s="123"/>
      <c r="C2082" s="123"/>
      <c r="D2082" s="126"/>
      <c r="E2082" s="11"/>
      <c r="F2082" s="127"/>
      <c r="G2082" s="122"/>
      <c r="H2082" s="128"/>
      <c r="I2082" s="128"/>
      <c r="J2082" s="3"/>
      <c r="K2082" s="123"/>
      <c r="L2082" s="123"/>
      <c r="M2082" s="123"/>
      <c r="N2082" s="129"/>
      <c r="O2082" s="122"/>
      <c r="P2082" s="123"/>
      <c r="Q2082" s="122"/>
      <c r="R2082" s="130"/>
      <c r="S2082" s="123"/>
      <c r="T2082" s="3"/>
      <c r="U2082" s="131"/>
      <c r="V2082" s="10"/>
      <c r="W2082" s="4"/>
      <c r="X2082" s="21"/>
      <c r="Y2082" s="20"/>
      <c r="Z2082" s="20"/>
      <c r="AD2082" s="5"/>
      <c r="AI2082" s="10"/>
      <c r="AJ2082" s="10"/>
      <c r="AK2082" s="10"/>
      <c r="AL2082" s="10"/>
      <c r="AM2082" s="10"/>
      <c r="AN2082" s="10"/>
      <c r="AO2082" s="10"/>
      <c r="AP2082" s="10"/>
      <c r="AQ2082" s="10"/>
      <c r="AR2082" s="10"/>
      <c r="AS2082" s="10"/>
      <c r="AT2082" s="10"/>
      <c r="AU2082" s="10"/>
    </row>
    <row r="2083" spans="1:47" x14ac:dyDescent="0.2">
      <c r="A2083" s="125"/>
      <c r="B2083" s="123"/>
      <c r="C2083" s="123"/>
      <c r="D2083" s="126"/>
      <c r="E2083" s="11"/>
      <c r="F2083" s="127"/>
      <c r="G2083" s="122"/>
      <c r="H2083" s="128"/>
      <c r="I2083" s="128"/>
      <c r="J2083" s="3"/>
      <c r="K2083" s="123"/>
      <c r="L2083" s="123"/>
      <c r="M2083" s="123"/>
      <c r="N2083" s="129"/>
      <c r="O2083" s="122"/>
      <c r="P2083" s="123"/>
      <c r="Q2083" s="122"/>
      <c r="R2083" s="130"/>
      <c r="S2083" s="123"/>
      <c r="T2083" s="3"/>
      <c r="U2083" s="131"/>
      <c r="V2083" s="10"/>
      <c r="W2083" s="4"/>
      <c r="X2083" s="21"/>
      <c r="Y2083" s="20"/>
      <c r="Z2083" s="20"/>
      <c r="AD2083" s="5"/>
      <c r="AI2083" s="10"/>
      <c r="AJ2083" s="10"/>
      <c r="AK2083" s="10"/>
      <c r="AL2083" s="10"/>
      <c r="AM2083" s="10"/>
      <c r="AN2083" s="10"/>
      <c r="AO2083" s="10"/>
      <c r="AP2083" s="10"/>
      <c r="AQ2083" s="10"/>
      <c r="AR2083" s="10"/>
      <c r="AS2083" s="10"/>
      <c r="AT2083" s="10"/>
      <c r="AU2083" s="10"/>
    </row>
    <row r="2084" spans="1:47" x14ac:dyDescent="0.2">
      <c r="A2084" s="125"/>
      <c r="B2084" s="123"/>
      <c r="C2084" s="123"/>
      <c r="D2084" s="126"/>
      <c r="E2084" s="11"/>
      <c r="F2084" s="127"/>
      <c r="G2084" s="122"/>
      <c r="H2084" s="128"/>
      <c r="I2084" s="128"/>
      <c r="J2084" s="3"/>
      <c r="K2084" s="123"/>
      <c r="L2084" s="123"/>
      <c r="M2084" s="123"/>
      <c r="N2084" s="129"/>
      <c r="O2084" s="122"/>
      <c r="P2084" s="123"/>
      <c r="Q2084" s="122"/>
      <c r="R2084" s="130"/>
      <c r="S2084" s="123"/>
      <c r="T2084" s="3"/>
      <c r="U2084" s="131"/>
      <c r="V2084" s="10"/>
      <c r="W2084" s="4"/>
      <c r="X2084" s="21"/>
      <c r="Y2084" s="20"/>
      <c r="Z2084" s="20"/>
      <c r="AD2084" s="5"/>
      <c r="AI2084" s="10"/>
      <c r="AJ2084" s="10"/>
      <c r="AK2084" s="10"/>
      <c r="AL2084" s="10"/>
      <c r="AM2084" s="10"/>
      <c r="AN2084" s="10"/>
      <c r="AO2084" s="10"/>
      <c r="AP2084" s="10"/>
      <c r="AQ2084" s="10"/>
      <c r="AR2084" s="10"/>
      <c r="AS2084" s="10"/>
      <c r="AT2084" s="10"/>
      <c r="AU2084" s="10"/>
    </row>
    <row r="2085" spans="1:47" x14ac:dyDescent="0.2">
      <c r="A2085" s="125"/>
      <c r="B2085" s="123"/>
      <c r="C2085" s="123"/>
      <c r="D2085" s="126"/>
      <c r="E2085" s="11"/>
      <c r="F2085" s="127"/>
      <c r="G2085" s="122"/>
      <c r="H2085" s="128"/>
      <c r="I2085" s="128"/>
      <c r="J2085" s="3"/>
      <c r="K2085" s="123"/>
      <c r="L2085" s="123"/>
      <c r="M2085" s="123"/>
      <c r="N2085" s="129"/>
      <c r="O2085" s="122"/>
      <c r="P2085" s="123"/>
      <c r="Q2085" s="122"/>
      <c r="R2085" s="130"/>
      <c r="S2085" s="123"/>
      <c r="T2085" s="3"/>
      <c r="U2085" s="131"/>
      <c r="V2085" s="10"/>
      <c r="W2085" s="4"/>
      <c r="X2085" s="21"/>
      <c r="Y2085" s="20"/>
      <c r="Z2085" s="20"/>
      <c r="AD2085" s="5"/>
      <c r="AI2085" s="10"/>
      <c r="AJ2085" s="10"/>
      <c r="AK2085" s="10"/>
      <c r="AL2085" s="10"/>
      <c r="AM2085" s="10"/>
      <c r="AN2085" s="10"/>
      <c r="AO2085" s="10"/>
      <c r="AP2085" s="10"/>
      <c r="AQ2085" s="10"/>
      <c r="AR2085" s="10"/>
      <c r="AS2085" s="10"/>
      <c r="AT2085" s="10"/>
      <c r="AU2085" s="10"/>
    </row>
    <row r="2086" spans="1:47" x14ac:dyDescent="0.2">
      <c r="A2086" s="125"/>
      <c r="B2086" s="123"/>
      <c r="C2086" s="123"/>
      <c r="D2086" s="126"/>
      <c r="E2086" s="11"/>
      <c r="F2086" s="127"/>
      <c r="G2086" s="122"/>
      <c r="H2086" s="128"/>
      <c r="I2086" s="128"/>
      <c r="J2086" s="3"/>
      <c r="K2086" s="123"/>
      <c r="L2086" s="123"/>
      <c r="M2086" s="123"/>
      <c r="N2086" s="129"/>
      <c r="O2086" s="122"/>
      <c r="P2086" s="123"/>
      <c r="Q2086" s="122"/>
      <c r="R2086" s="130"/>
      <c r="S2086" s="123"/>
      <c r="T2086" s="3"/>
      <c r="U2086" s="131"/>
      <c r="V2086" s="10"/>
      <c r="W2086" s="4"/>
      <c r="X2086" s="21"/>
      <c r="Y2086" s="20"/>
      <c r="Z2086" s="20"/>
      <c r="AD2086" s="5"/>
      <c r="AI2086" s="10"/>
      <c r="AJ2086" s="10"/>
      <c r="AK2086" s="10"/>
      <c r="AL2086" s="10"/>
      <c r="AM2086" s="10"/>
      <c r="AN2086" s="10"/>
      <c r="AO2086" s="10"/>
      <c r="AP2086" s="10"/>
      <c r="AQ2086" s="10"/>
      <c r="AR2086" s="10"/>
      <c r="AS2086" s="10"/>
      <c r="AT2086" s="10"/>
      <c r="AU2086" s="10"/>
    </row>
    <row r="2087" spans="1:47" x14ac:dyDescent="0.2">
      <c r="A2087" s="125"/>
      <c r="B2087" s="123"/>
      <c r="C2087" s="123"/>
      <c r="D2087" s="126"/>
      <c r="E2087" s="11"/>
      <c r="F2087" s="127"/>
      <c r="G2087" s="122"/>
      <c r="H2087" s="128"/>
      <c r="I2087" s="128"/>
      <c r="J2087" s="3"/>
      <c r="K2087" s="123"/>
      <c r="L2087" s="123"/>
      <c r="M2087" s="123"/>
      <c r="N2087" s="129"/>
      <c r="O2087" s="122"/>
      <c r="P2087" s="123"/>
      <c r="Q2087" s="122"/>
      <c r="R2087" s="130"/>
      <c r="S2087" s="123"/>
      <c r="T2087" s="3"/>
      <c r="U2087" s="131"/>
      <c r="V2087" s="10"/>
      <c r="W2087" s="4"/>
      <c r="X2087" s="21"/>
      <c r="Y2087" s="20"/>
      <c r="Z2087" s="20"/>
      <c r="AD2087" s="5"/>
      <c r="AI2087" s="10"/>
      <c r="AJ2087" s="10"/>
      <c r="AK2087" s="10"/>
      <c r="AL2087" s="10"/>
      <c r="AM2087" s="10"/>
      <c r="AN2087" s="10"/>
      <c r="AO2087" s="10"/>
      <c r="AP2087" s="10"/>
      <c r="AQ2087" s="10"/>
      <c r="AR2087" s="10"/>
      <c r="AS2087" s="10"/>
      <c r="AT2087" s="10"/>
      <c r="AU2087" s="10"/>
    </row>
    <row r="2088" spans="1:47" x14ac:dyDescent="0.2">
      <c r="A2088" s="125"/>
      <c r="B2088" s="123"/>
      <c r="C2088" s="123"/>
      <c r="D2088" s="126"/>
      <c r="E2088" s="11"/>
      <c r="F2088" s="127"/>
      <c r="G2088" s="122"/>
      <c r="H2088" s="128"/>
      <c r="I2088" s="128"/>
      <c r="J2088" s="3"/>
      <c r="K2088" s="123"/>
      <c r="L2088" s="123"/>
      <c r="M2088" s="123"/>
      <c r="N2088" s="129"/>
      <c r="O2088" s="122"/>
      <c r="P2088" s="123"/>
      <c r="Q2088" s="122"/>
      <c r="R2088" s="130"/>
      <c r="S2088" s="123"/>
      <c r="T2088" s="3"/>
      <c r="U2088" s="131"/>
      <c r="V2088" s="10"/>
      <c r="W2088" s="4"/>
      <c r="X2088" s="21"/>
      <c r="Y2088" s="20"/>
      <c r="Z2088" s="20"/>
      <c r="AD2088" s="5"/>
      <c r="AI2088" s="10"/>
      <c r="AJ2088" s="10"/>
      <c r="AK2088" s="10"/>
      <c r="AL2088" s="10"/>
      <c r="AM2088" s="10"/>
      <c r="AN2088" s="10"/>
      <c r="AO2088" s="10"/>
      <c r="AP2088" s="10"/>
      <c r="AQ2088" s="10"/>
      <c r="AR2088" s="10"/>
      <c r="AS2088" s="10"/>
      <c r="AT2088" s="10"/>
      <c r="AU2088" s="10"/>
    </row>
    <row r="2089" spans="1:47" x14ac:dyDescent="0.2">
      <c r="A2089" s="125"/>
      <c r="B2089" s="123"/>
      <c r="C2089" s="123"/>
      <c r="D2089" s="126"/>
      <c r="E2089" s="11"/>
      <c r="F2089" s="127"/>
      <c r="G2089" s="122"/>
      <c r="H2089" s="128"/>
      <c r="I2089" s="128"/>
      <c r="J2089" s="3"/>
      <c r="K2089" s="123"/>
      <c r="L2089" s="123"/>
      <c r="M2089" s="123"/>
      <c r="N2089" s="129"/>
      <c r="O2089" s="122"/>
      <c r="P2089" s="123"/>
      <c r="Q2089" s="122"/>
      <c r="R2089" s="130"/>
      <c r="S2089" s="123"/>
      <c r="T2089" s="3"/>
      <c r="U2089" s="131"/>
      <c r="V2089" s="10"/>
      <c r="W2089" s="4"/>
      <c r="X2089" s="21"/>
      <c r="Y2089" s="20"/>
      <c r="Z2089" s="20"/>
      <c r="AD2089" s="5"/>
      <c r="AI2089" s="10"/>
      <c r="AJ2089" s="10"/>
      <c r="AK2089" s="10"/>
      <c r="AL2089" s="10"/>
      <c r="AM2089" s="10"/>
      <c r="AN2089" s="10"/>
      <c r="AO2089" s="10"/>
      <c r="AP2089" s="10"/>
      <c r="AQ2089" s="10"/>
      <c r="AR2089" s="10"/>
      <c r="AS2089" s="10"/>
      <c r="AT2089" s="10"/>
      <c r="AU2089" s="10"/>
    </row>
    <row r="2090" spans="1:47" x14ac:dyDescent="0.2">
      <c r="A2090" s="125"/>
      <c r="B2090" s="123"/>
      <c r="C2090" s="123"/>
      <c r="D2090" s="126"/>
      <c r="E2090" s="11"/>
      <c r="F2090" s="127"/>
      <c r="G2090" s="122"/>
      <c r="H2090" s="128"/>
      <c r="I2090" s="128"/>
      <c r="J2090" s="3"/>
      <c r="K2090" s="123"/>
      <c r="L2090" s="123"/>
      <c r="M2090" s="123"/>
      <c r="N2090" s="129"/>
      <c r="O2090" s="122"/>
      <c r="P2090" s="123"/>
      <c r="Q2090" s="122"/>
      <c r="R2090" s="130"/>
      <c r="S2090" s="123"/>
      <c r="T2090" s="3"/>
      <c r="U2090" s="131"/>
      <c r="V2090" s="10"/>
      <c r="W2090" s="4"/>
      <c r="X2090" s="21"/>
      <c r="Y2090" s="20"/>
      <c r="Z2090" s="20"/>
      <c r="AD2090" s="5"/>
      <c r="AI2090" s="10"/>
      <c r="AJ2090" s="10"/>
      <c r="AK2090" s="10"/>
      <c r="AL2090" s="10"/>
      <c r="AM2090" s="10"/>
      <c r="AN2090" s="10"/>
      <c r="AO2090" s="10"/>
      <c r="AP2090" s="10"/>
      <c r="AQ2090" s="10"/>
      <c r="AR2090" s="10"/>
      <c r="AS2090" s="10"/>
      <c r="AT2090" s="10"/>
      <c r="AU2090" s="10"/>
    </row>
    <row r="2091" spans="1:47" x14ac:dyDescent="0.2">
      <c r="A2091" s="125"/>
      <c r="B2091" s="123"/>
      <c r="C2091" s="123"/>
      <c r="D2091" s="126"/>
      <c r="E2091" s="11"/>
      <c r="F2091" s="127"/>
      <c r="G2091" s="122"/>
      <c r="H2091" s="128"/>
      <c r="I2091" s="128"/>
      <c r="J2091" s="3"/>
      <c r="K2091" s="123"/>
      <c r="L2091" s="123"/>
      <c r="M2091" s="123"/>
      <c r="N2091" s="129"/>
      <c r="O2091" s="122"/>
      <c r="P2091" s="123"/>
      <c r="Q2091" s="122"/>
      <c r="R2091" s="130"/>
      <c r="S2091" s="123"/>
      <c r="T2091" s="3"/>
      <c r="U2091" s="131"/>
      <c r="V2091" s="10"/>
      <c r="W2091" s="4"/>
      <c r="X2091" s="21"/>
      <c r="Y2091" s="20"/>
      <c r="Z2091" s="20"/>
      <c r="AD2091" s="5"/>
      <c r="AI2091" s="10"/>
      <c r="AJ2091" s="10"/>
      <c r="AK2091" s="10"/>
      <c r="AL2091" s="10"/>
      <c r="AM2091" s="10"/>
      <c r="AN2091" s="10"/>
      <c r="AO2091" s="10"/>
      <c r="AP2091" s="10"/>
      <c r="AQ2091" s="10"/>
      <c r="AR2091" s="10"/>
      <c r="AS2091" s="10"/>
      <c r="AT2091" s="10"/>
      <c r="AU2091" s="10"/>
    </row>
    <row r="2092" spans="1:47" x14ac:dyDescent="0.2">
      <c r="A2092" s="125"/>
      <c r="B2092" s="123"/>
      <c r="C2092" s="123"/>
      <c r="D2092" s="126"/>
      <c r="E2092" s="11"/>
      <c r="F2092" s="127"/>
      <c r="G2092" s="122"/>
      <c r="H2092" s="128"/>
      <c r="I2092" s="128"/>
      <c r="J2092" s="3"/>
      <c r="K2092" s="123"/>
      <c r="L2092" s="123"/>
      <c r="M2092" s="123"/>
      <c r="N2092" s="129"/>
      <c r="O2092" s="122"/>
      <c r="P2092" s="123"/>
      <c r="Q2092" s="122"/>
      <c r="R2092" s="130"/>
      <c r="S2092" s="123"/>
      <c r="T2092" s="3"/>
      <c r="U2092" s="131"/>
      <c r="V2092" s="10"/>
      <c r="W2092" s="4"/>
      <c r="X2092" s="21"/>
      <c r="Y2092" s="20"/>
      <c r="Z2092" s="20"/>
      <c r="AD2092" s="5"/>
      <c r="AI2092" s="10"/>
      <c r="AJ2092" s="10"/>
      <c r="AK2092" s="10"/>
      <c r="AL2092" s="10"/>
      <c r="AM2092" s="10"/>
      <c r="AN2092" s="10"/>
      <c r="AO2092" s="10"/>
      <c r="AP2092" s="10"/>
      <c r="AQ2092" s="10"/>
      <c r="AR2092" s="10"/>
      <c r="AS2092" s="10"/>
      <c r="AT2092" s="10"/>
      <c r="AU2092" s="10"/>
    </row>
    <row r="2093" spans="1:47" x14ac:dyDescent="0.2">
      <c r="A2093" s="125"/>
      <c r="B2093" s="123"/>
      <c r="C2093" s="123"/>
      <c r="D2093" s="126"/>
      <c r="E2093" s="11"/>
      <c r="F2093" s="127"/>
      <c r="G2093" s="122"/>
      <c r="H2093" s="128"/>
      <c r="I2093" s="128"/>
      <c r="J2093" s="3"/>
      <c r="K2093" s="123"/>
      <c r="L2093" s="123"/>
      <c r="M2093" s="123"/>
      <c r="N2093" s="129"/>
      <c r="O2093" s="122"/>
      <c r="P2093" s="123"/>
      <c r="Q2093" s="122"/>
      <c r="R2093" s="130"/>
      <c r="S2093" s="123"/>
      <c r="T2093" s="3"/>
      <c r="U2093" s="131"/>
      <c r="V2093" s="10"/>
      <c r="W2093" s="4"/>
      <c r="X2093" s="21"/>
      <c r="Y2093" s="20"/>
      <c r="Z2093" s="20"/>
      <c r="AD2093" s="5"/>
      <c r="AI2093" s="10"/>
      <c r="AJ2093" s="10"/>
      <c r="AK2093" s="10"/>
      <c r="AL2093" s="10"/>
      <c r="AM2093" s="10"/>
      <c r="AN2093" s="10"/>
      <c r="AO2093" s="10"/>
      <c r="AP2093" s="10"/>
      <c r="AQ2093" s="10"/>
      <c r="AR2093" s="10"/>
      <c r="AS2093" s="10"/>
      <c r="AT2093" s="10"/>
      <c r="AU2093" s="10"/>
    </row>
    <row r="2094" spans="1:47" x14ac:dyDescent="0.2">
      <c r="A2094" s="125"/>
      <c r="B2094" s="123"/>
      <c r="C2094" s="123"/>
      <c r="D2094" s="126"/>
      <c r="E2094" s="11"/>
      <c r="F2094" s="127"/>
      <c r="G2094" s="122"/>
      <c r="H2094" s="128"/>
      <c r="I2094" s="128"/>
      <c r="J2094" s="3"/>
      <c r="K2094" s="123"/>
      <c r="L2094" s="123"/>
      <c r="M2094" s="123"/>
      <c r="N2094" s="129"/>
      <c r="O2094" s="122"/>
      <c r="P2094" s="123"/>
      <c r="Q2094" s="122"/>
      <c r="R2094" s="130"/>
      <c r="S2094" s="123"/>
      <c r="T2094" s="3"/>
      <c r="U2094" s="131"/>
      <c r="V2094" s="10"/>
      <c r="W2094" s="4"/>
      <c r="X2094" s="21"/>
      <c r="Y2094" s="20"/>
      <c r="Z2094" s="20"/>
      <c r="AD2094" s="5"/>
      <c r="AI2094" s="10"/>
      <c r="AJ2094" s="10"/>
      <c r="AK2094" s="10"/>
      <c r="AL2094" s="10"/>
      <c r="AM2094" s="10"/>
      <c r="AN2094" s="10"/>
      <c r="AO2094" s="10"/>
      <c r="AP2094" s="10"/>
      <c r="AQ2094" s="10"/>
      <c r="AR2094" s="10"/>
      <c r="AS2094" s="10"/>
      <c r="AT2094" s="10"/>
      <c r="AU2094" s="10"/>
    </row>
    <row r="2095" spans="1:47" x14ac:dyDescent="0.2">
      <c r="A2095" s="125"/>
      <c r="B2095" s="123"/>
      <c r="C2095" s="123"/>
      <c r="D2095" s="126"/>
      <c r="E2095" s="11"/>
      <c r="F2095" s="127"/>
      <c r="G2095" s="122"/>
      <c r="H2095" s="128"/>
      <c r="I2095" s="128"/>
      <c r="J2095" s="3"/>
      <c r="K2095" s="123"/>
      <c r="L2095" s="123"/>
      <c r="M2095" s="123"/>
      <c r="N2095" s="129"/>
      <c r="O2095" s="122"/>
      <c r="P2095" s="123"/>
      <c r="Q2095" s="122"/>
      <c r="R2095" s="130"/>
      <c r="S2095" s="123"/>
      <c r="T2095" s="3"/>
      <c r="U2095" s="131"/>
      <c r="V2095" s="10"/>
      <c r="W2095" s="4"/>
      <c r="X2095" s="21"/>
      <c r="Y2095" s="20"/>
      <c r="Z2095" s="20"/>
      <c r="AD2095" s="5"/>
      <c r="AI2095" s="10"/>
      <c r="AJ2095" s="10"/>
      <c r="AK2095" s="10"/>
      <c r="AL2095" s="10"/>
      <c r="AM2095" s="10"/>
      <c r="AN2095" s="10"/>
      <c r="AO2095" s="10"/>
      <c r="AP2095" s="10"/>
      <c r="AQ2095" s="10"/>
      <c r="AR2095" s="10"/>
      <c r="AS2095" s="10"/>
      <c r="AT2095" s="10"/>
      <c r="AU2095" s="10"/>
    </row>
    <row r="2096" spans="1:47" x14ac:dyDescent="0.2">
      <c r="A2096" s="125"/>
      <c r="B2096" s="123"/>
      <c r="C2096" s="123"/>
      <c r="D2096" s="126"/>
      <c r="E2096" s="11"/>
      <c r="F2096" s="127"/>
      <c r="G2096" s="122"/>
      <c r="H2096" s="128"/>
      <c r="I2096" s="128"/>
      <c r="J2096" s="3"/>
      <c r="K2096" s="123"/>
      <c r="L2096" s="123"/>
      <c r="M2096" s="123"/>
      <c r="N2096" s="129"/>
      <c r="O2096" s="122"/>
      <c r="P2096" s="123"/>
      <c r="Q2096" s="122"/>
      <c r="R2096" s="130"/>
      <c r="S2096" s="123"/>
      <c r="T2096" s="3"/>
      <c r="U2096" s="131"/>
      <c r="V2096" s="10"/>
      <c r="W2096" s="4"/>
      <c r="X2096" s="21"/>
      <c r="Y2096" s="20"/>
      <c r="Z2096" s="20"/>
      <c r="AD2096" s="5"/>
      <c r="AI2096" s="10"/>
      <c r="AJ2096" s="10"/>
      <c r="AK2096" s="10"/>
      <c r="AL2096" s="10"/>
      <c r="AM2096" s="10"/>
      <c r="AN2096" s="10"/>
      <c r="AO2096" s="10"/>
      <c r="AP2096" s="10"/>
      <c r="AQ2096" s="10"/>
      <c r="AR2096" s="10"/>
      <c r="AS2096" s="10"/>
      <c r="AT2096" s="10"/>
      <c r="AU2096" s="10"/>
    </row>
    <row r="2097" spans="1:47" x14ac:dyDescent="0.2">
      <c r="A2097" s="125"/>
      <c r="B2097" s="123"/>
      <c r="C2097" s="123"/>
      <c r="D2097" s="126"/>
      <c r="E2097" s="11"/>
      <c r="F2097" s="127"/>
      <c r="G2097" s="122"/>
      <c r="H2097" s="128"/>
      <c r="I2097" s="128"/>
      <c r="J2097" s="3"/>
      <c r="K2097" s="123"/>
      <c r="L2097" s="123"/>
      <c r="M2097" s="123"/>
      <c r="N2097" s="129"/>
      <c r="O2097" s="122"/>
      <c r="P2097" s="123"/>
      <c r="Q2097" s="122"/>
      <c r="R2097" s="130"/>
      <c r="S2097" s="123"/>
      <c r="T2097" s="3"/>
      <c r="U2097" s="131"/>
      <c r="V2097" s="10"/>
      <c r="W2097" s="4"/>
      <c r="X2097" s="21"/>
      <c r="Y2097" s="20"/>
      <c r="Z2097" s="20"/>
      <c r="AD2097" s="5"/>
      <c r="AI2097" s="10"/>
      <c r="AJ2097" s="10"/>
      <c r="AK2097" s="10"/>
      <c r="AL2097" s="10"/>
      <c r="AM2097" s="10"/>
      <c r="AN2097" s="10"/>
      <c r="AO2097" s="10"/>
      <c r="AP2097" s="10"/>
      <c r="AQ2097" s="10"/>
      <c r="AR2097" s="10"/>
      <c r="AS2097" s="10"/>
      <c r="AT2097" s="10"/>
      <c r="AU2097" s="10"/>
    </row>
    <row r="2098" spans="1:47" x14ac:dyDescent="0.2">
      <c r="A2098" s="125"/>
      <c r="B2098" s="123"/>
      <c r="C2098" s="123"/>
      <c r="D2098" s="126"/>
      <c r="E2098" s="11"/>
      <c r="F2098" s="127"/>
      <c r="G2098" s="122"/>
      <c r="H2098" s="128"/>
      <c r="I2098" s="128"/>
      <c r="J2098" s="3"/>
      <c r="K2098" s="123"/>
      <c r="L2098" s="123"/>
      <c r="M2098" s="123"/>
      <c r="N2098" s="129"/>
      <c r="O2098" s="122"/>
      <c r="P2098" s="123"/>
      <c r="Q2098" s="122"/>
      <c r="R2098" s="130"/>
      <c r="S2098" s="123"/>
      <c r="T2098" s="3"/>
      <c r="U2098" s="131"/>
      <c r="V2098" s="10"/>
      <c r="W2098" s="4"/>
      <c r="X2098" s="21"/>
      <c r="Y2098" s="20"/>
      <c r="Z2098" s="20"/>
      <c r="AD2098" s="5"/>
      <c r="AI2098" s="10"/>
      <c r="AJ2098" s="10"/>
      <c r="AK2098" s="10"/>
      <c r="AL2098" s="10"/>
      <c r="AM2098" s="10"/>
      <c r="AN2098" s="10"/>
      <c r="AO2098" s="10"/>
      <c r="AP2098" s="10"/>
      <c r="AQ2098" s="10"/>
      <c r="AR2098" s="10"/>
      <c r="AS2098" s="10"/>
      <c r="AT2098" s="10"/>
      <c r="AU2098" s="10"/>
    </row>
    <row r="2099" spans="1:47" x14ac:dyDescent="0.2">
      <c r="A2099" s="125"/>
      <c r="B2099" s="123"/>
      <c r="C2099" s="123"/>
      <c r="D2099" s="126"/>
      <c r="E2099" s="11"/>
      <c r="F2099" s="127"/>
      <c r="G2099" s="122"/>
      <c r="H2099" s="128"/>
      <c r="I2099" s="128"/>
      <c r="J2099" s="3"/>
      <c r="K2099" s="123"/>
      <c r="L2099" s="123"/>
      <c r="M2099" s="123"/>
      <c r="N2099" s="129"/>
      <c r="O2099" s="122"/>
      <c r="P2099" s="123"/>
      <c r="Q2099" s="122"/>
      <c r="R2099" s="130"/>
      <c r="S2099" s="123"/>
      <c r="T2099" s="3"/>
      <c r="U2099" s="131"/>
      <c r="V2099" s="10"/>
      <c r="W2099" s="4"/>
      <c r="X2099" s="21"/>
      <c r="Y2099" s="20"/>
      <c r="Z2099" s="20"/>
      <c r="AD2099" s="5"/>
      <c r="AI2099" s="10"/>
      <c r="AJ2099" s="10"/>
      <c r="AK2099" s="10"/>
      <c r="AL2099" s="10"/>
      <c r="AM2099" s="10"/>
      <c r="AN2099" s="10"/>
      <c r="AO2099" s="10"/>
      <c r="AP2099" s="10"/>
      <c r="AQ2099" s="10"/>
      <c r="AR2099" s="10"/>
      <c r="AS2099" s="10"/>
      <c r="AT2099" s="10"/>
      <c r="AU2099" s="10"/>
    </row>
    <row r="2100" spans="1:47" x14ac:dyDescent="0.2">
      <c r="A2100" s="125"/>
      <c r="B2100" s="123"/>
      <c r="C2100" s="123"/>
      <c r="D2100" s="126"/>
      <c r="E2100" s="11"/>
      <c r="F2100" s="127"/>
      <c r="G2100" s="122"/>
      <c r="H2100" s="128"/>
      <c r="I2100" s="128"/>
      <c r="J2100" s="3"/>
      <c r="K2100" s="123"/>
      <c r="L2100" s="123"/>
      <c r="M2100" s="123"/>
      <c r="N2100" s="129"/>
      <c r="O2100" s="122"/>
      <c r="P2100" s="123"/>
      <c r="Q2100" s="122"/>
      <c r="R2100" s="130"/>
      <c r="S2100" s="123"/>
      <c r="T2100" s="3"/>
      <c r="U2100" s="131"/>
      <c r="V2100" s="10"/>
      <c r="W2100" s="4"/>
      <c r="X2100" s="21"/>
      <c r="Y2100" s="20"/>
      <c r="Z2100" s="20"/>
      <c r="AD2100" s="5"/>
      <c r="AI2100" s="10"/>
      <c r="AJ2100" s="10"/>
      <c r="AK2100" s="10"/>
      <c r="AL2100" s="10"/>
      <c r="AM2100" s="10"/>
      <c r="AN2100" s="10"/>
      <c r="AO2100" s="10"/>
      <c r="AP2100" s="10"/>
      <c r="AQ2100" s="10"/>
      <c r="AR2100" s="10"/>
      <c r="AS2100" s="10"/>
      <c r="AT2100" s="10"/>
      <c r="AU2100" s="10"/>
    </row>
    <row r="2101" spans="1:47" x14ac:dyDescent="0.2">
      <c r="A2101" s="125"/>
      <c r="B2101" s="123"/>
      <c r="C2101" s="123"/>
      <c r="D2101" s="126"/>
      <c r="E2101" s="11"/>
      <c r="F2101" s="127"/>
      <c r="G2101" s="122"/>
      <c r="H2101" s="128"/>
      <c r="I2101" s="128"/>
      <c r="J2101" s="3"/>
      <c r="K2101" s="123"/>
      <c r="L2101" s="123"/>
      <c r="M2101" s="123"/>
      <c r="N2101" s="129"/>
      <c r="O2101" s="122"/>
      <c r="P2101" s="123"/>
      <c r="Q2101" s="122"/>
      <c r="R2101" s="130"/>
      <c r="S2101" s="123"/>
      <c r="T2101" s="3"/>
      <c r="U2101" s="131"/>
      <c r="V2101" s="10"/>
      <c r="W2101" s="4"/>
      <c r="X2101" s="21"/>
      <c r="Y2101" s="20"/>
      <c r="Z2101" s="20"/>
      <c r="AD2101" s="5"/>
      <c r="AI2101" s="10"/>
      <c r="AJ2101" s="10"/>
      <c r="AK2101" s="10"/>
      <c r="AL2101" s="10"/>
      <c r="AM2101" s="10"/>
      <c r="AN2101" s="10"/>
      <c r="AO2101" s="10"/>
      <c r="AP2101" s="10"/>
      <c r="AQ2101" s="10"/>
      <c r="AR2101" s="10"/>
      <c r="AS2101" s="10"/>
      <c r="AT2101" s="10"/>
      <c r="AU2101" s="10"/>
    </row>
    <row r="2102" spans="1:47" x14ac:dyDescent="0.2">
      <c r="A2102" s="125"/>
      <c r="B2102" s="123"/>
      <c r="C2102" s="123"/>
      <c r="D2102" s="126"/>
      <c r="E2102" s="11"/>
      <c r="F2102" s="127"/>
      <c r="G2102" s="122"/>
      <c r="H2102" s="128"/>
      <c r="I2102" s="128"/>
      <c r="J2102" s="3"/>
      <c r="K2102" s="123"/>
      <c r="L2102" s="123"/>
      <c r="M2102" s="123"/>
      <c r="N2102" s="129"/>
      <c r="O2102" s="122"/>
      <c r="P2102" s="123"/>
      <c r="Q2102" s="122"/>
      <c r="R2102" s="130"/>
      <c r="S2102" s="123"/>
      <c r="T2102" s="3"/>
      <c r="U2102" s="131"/>
      <c r="V2102" s="10"/>
      <c r="W2102" s="4"/>
      <c r="X2102" s="21"/>
      <c r="Y2102" s="20"/>
      <c r="Z2102" s="20"/>
      <c r="AD2102" s="5"/>
      <c r="AI2102" s="10"/>
      <c r="AJ2102" s="10"/>
      <c r="AK2102" s="10"/>
      <c r="AL2102" s="10"/>
      <c r="AM2102" s="10"/>
      <c r="AN2102" s="10"/>
      <c r="AO2102" s="10"/>
      <c r="AP2102" s="10"/>
      <c r="AQ2102" s="10"/>
      <c r="AR2102" s="10"/>
      <c r="AS2102" s="10"/>
      <c r="AT2102" s="10"/>
      <c r="AU2102" s="10"/>
    </row>
    <row r="2103" spans="1:47" x14ac:dyDescent="0.2">
      <c r="A2103" s="125"/>
      <c r="B2103" s="123"/>
      <c r="C2103" s="123"/>
      <c r="D2103" s="126"/>
      <c r="E2103" s="11"/>
      <c r="F2103" s="127"/>
      <c r="G2103" s="122"/>
      <c r="H2103" s="128"/>
      <c r="I2103" s="128"/>
      <c r="J2103" s="3"/>
      <c r="K2103" s="123"/>
      <c r="L2103" s="123"/>
      <c r="M2103" s="123"/>
      <c r="N2103" s="129"/>
      <c r="O2103" s="122"/>
      <c r="P2103" s="123"/>
      <c r="Q2103" s="122"/>
      <c r="R2103" s="130"/>
      <c r="S2103" s="123"/>
      <c r="T2103" s="3"/>
      <c r="U2103" s="131"/>
      <c r="V2103" s="10"/>
      <c r="W2103" s="4"/>
      <c r="X2103" s="21"/>
      <c r="Y2103" s="20"/>
      <c r="Z2103" s="20"/>
      <c r="AD2103" s="5"/>
      <c r="AI2103" s="10"/>
      <c r="AJ2103" s="10"/>
      <c r="AK2103" s="10"/>
      <c r="AL2103" s="10"/>
      <c r="AM2103" s="10"/>
      <c r="AN2103" s="10"/>
      <c r="AO2103" s="10"/>
      <c r="AP2103" s="10"/>
      <c r="AQ2103" s="10"/>
      <c r="AR2103" s="10"/>
      <c r="AS2103" s="10"/>
      <c r="AT2103" s="10"/>
      <c r="AU2103" s="10"/>
    </row>
    <row r="2104" spans="1:47" x14ac:dyDescent="0.2">
      <c r="A2104" s="125"/>
      <c r="B2104" s="123"/>
      <c r="C2104" s="123"/>
      <c r="D2104" s="126"/>
      <c r="E2104" s="11"/>
      <c r="F2104" s="127"/>
      <c r="G2104" s="122"/>
      <c r="H2104" s="128"/>
      <c r="I2104" s="128"/>
      <c r="J2104" s="3"/>
      <c r="K2104" s="123"/>
      <c r="L2104" s="123"/>
      <c r="M2104" s="123"/>
      <c r="N2104" s="129"/>
      <c r="O2104" s="122"/>
      <c r="P2104" s="123"/>
      <c r="Q2104" s="122"/>
      <c r="R2104" s="130"/>
      <c r="S2104" s="123"/>
      <c r="T2104" s="3"/>
      <c r="U2104" s="131"/>
      <c r="V2104" s="10"/>
      <c r="W2104" s="4"/>
      <c r="X2104" s="21"/>
      <c r="Y2104" s="20"/>
      <c r="Z2104" s="20"/>
      <c r="AD2104" s="5"/>
      <c r="AI2104" s="10"/>
      <c r="AJ2104" s="10"/>
      <c r="AK2104" s="10"/>
      <c r="AL2104" s="10"/>
      <c r="AM2104" s="10"/>
      <c r="AN2104" s="10"/>
      <c r="AO2104" s="10"/>
      <c r="AP2104" s="10"/>
      <c r="AQ2104" s="10"/>
      <c r="AR2104" s="10"/>
      <c r="AS2104" s="10"/>
      <c r="AT2104" s="10"/>
      <c r="AU2104" s="10"/>
    </row>
    <row r="2105" spans="1:47" x14ac:dyDescent="0.2">
      <c r="A2105" s="125"/>
      <c r="B2105" s="123"/>
      <c r="C2105" s="123"/>
      <c r="D2105" s="126"/>
      <c r="E2105" s="11"/>
      <c r="F2105" s="127"/>
      <c r="G2105" s="122"/>
      <c r="H2105" s="128"/>
      <c r="I2105" s="128"/>
      <c r="J2105" s="3"/>
      <c r="K2105" s="123"/>
      <c r="L2105" s="123"/>
      <c r="M2105" s="123"/>
      <c r="N2105" s="129"/>
      <c r="O2105" s="122"/>
      <c r="P2105" s="123"/>
      <c r="Q2105" s="122"/>
      <c r="R2105" s="130"/>
      <c r="S2105" s="123"/>
      <c r="T2105" s="3"/>
      <c r="U2105" s="131"/>
      <c r="V2105" s="10"/>
      <c r="W2105" s="4"/>
      <c r="X2105" s="21"/>
      <c r="Y2105" s="20"/>
      <c r="Z2105" s="20"/>
      <c r="AD2105" s="5"/>
      <c r="AI2105" s="10"/>
      <c r="AJ2105" s="10"/>
      <c r="AK2105" s="10"/>
      <c r="AL2105" s="10"/>
      <c r="AM2105" s="10"/>
      <c r="AN2105" s="10"/>
      <c r="AO2105" s="10"/>
      <c r="AP2105" s="10"/>
      <c r="AQ2105" s="10"/>
      <c r="AR2105" s="10"/>
      <c r="AS2105" s="10"/>
      <c r="AT2105" s="10"/>
      <c r="AU2105" s="10"/>
    </row>
    <row r="2106" spans="1:47" x14ac:dyDescent="0.2">
      <c r="A2106" s="125"/>
      <c r="B2106" s="123"/>
      <c r="C2106" s="123"/>
      <c r="D2106" s="126"/>
      <c r="E2106" s="11"/>
      <c r="F2106" s="127"/>
      <c r="G2106" s="122"/>
      <c r="H2106" s="128"/>
      <c r="I2106" s="128"/>
      <c r="J2106" s="3"/>
      <c r="K2106" s="123"/>
      <c r="L2106" s="123"/>
      <c r="M2106" s="123"/>
      <c r="N2106" s="129"/>
      <c r="O2106" s="122"/>
      <c r="P2106" s="123"/>
      <c r="Q2106" s="122"/>
      <c r="R2106" s="130"/>
      <c r="S2106" s="123"/>
      <c r="T2106" s="3"/>
      <c r="U2106" s="131"/>
      <c r="V2106" s="10"/>
      <c r="W2106" s="4"/>
      <c r="X2106" s="21"/>
      <c r="Y2106" s="20"/>
      <c r="Z2106" s="20"/>
      <c r="AD2106" s="5"/>
      <c r="AI2106" s="10"/>
      <c r="AJ2106" s="10"/>
      <c r="AK2106" s="10"/>
      <c r="AL2106" s="10"/>
      <c r="AM2106" s="10"/>
      <c r="AN2106" s="10"/>
      <c r="AO2106" s="10"/>
      <c r="AP2106" s="10"/>
      <c r="AQ2106" s="10"/>
      <c r="AR2106" s="10"/>
      <c r="AS2106" s="10"/>
      <c r="AT2106" s="10"/>
      <c r="AU2106" s="10"/>
    </row>
    <row r="2107" spans="1:47" x14ac:dyDescent="0.2">
      <c r="A2107" s="125"/>
      <c r="B2107" s="123"/>
      <c r="C2107" s="123"/>
      <c r="D2107" s="126"/>
      <c r="E2107" s="11"/>
      <c r="F2107" s="127"/>
      <c r="G2107" s="122"/>
      <c r="H2107" s="128"/>
      <c r="I2107" s="128"/>
      <c r="J2107" s="3"/>
      <c r="K2107" s="123"/>
      <c r="L2107" s="123"/>
      <c r="M2107" s="123"/>
      <c r="N2107" s="129"/>
      <c r="O2107" s="122"/>
      <c r="P2107" s="123"/>
      <c r="Q2107" s="122"/>
      <c r="R2107" s="130"/>
      <c r="S2107" s="123"/>
      <c r="T2107" s="3"/>
      <c r="U2107" s="131"/>
      <c r="V2107" s="10"/>
      <c r="W2107" s="4"/>
      <c r="X2107" s="21"/>
      <c r="Y2107" s="20"/>
      <c r="Z2107" s="20"/>
      <c r="AD2107" s="5"/>
      <c r="AI2107" s="10"/>
      <c r="AJ2107" s="10"/>
      <c r="AK2107" s="10"/>
      <c r="AL2107" s="10"/>
      <c r="AM2107" s="10"/>
      <c r="AN2107" s="10"/>
      <c r="AO2107" s="10"/>
      <c r="AP2107" s="10"/>
      <c r="AQ2107" s="10"/>
      <c r="AR2107" s="10"/>
      <c r="AS2107" s="10"/>
      <c r="AT2107" s="10"/>
      <c r="AU2107" s="10"/>
    </row>
    <row r="2108" spans="1:47" x14ac:dyDescent="0.2">
      <c r="A2108" s="125"/>
      <c r="B2108" s="123"/>
      <c r="C2108" s="123"/>
      <c r="D2108" s="126"/>
      <c r="E2108" s="11"/>
      <c r="F2108" s="127"/>
      <c r="G2108" s="122"/>
      <c r="H2108" s="128"/>
      <c r="I2108" s="128"/>
      <c r="J2108" s="3"/>
      <c r="K2108" s="123"/>
      <c r="L2108" s="123"/>
      <c r="M2108" s="123"/>
      <c r="N2108" s="129"/>
      <c r="O2108" s="122"/>
      <c r="P2108" s="123"/>
      <c r="Q2108" s="122"/>
      <c r="R2108" s="130"/>
      <c r="S2108" s="123"/>
      <c r="T2108" s="3"/>
      <c r="U2108" s="131"/>
      <c r="V2108" s="10"/>
      <c r="W2108" s="4"/>
      <c r="X2108" s="21"/>
      <c r="Y2108" s="20"/>
      <c r="Z2108" s="20"/>
      <c r="AD2108" s="5"/>
      <c r="AI2108" s="10"/>
      <c r="AJ2108" s="10"/>
      <c r="AK2108" s="10"/>
      <c r="AL2108" s="10"/>
      <c r="AM2108" s="10"/>
      <c r="AN2108" s="10"/>
      <c r="AO2108" s="10"/>
      <c r="AP2108" s="10"/>
      <c r="AQ2108" s="10"/>
      <c r="AR2108" s="10"/>
      <c r="AS2108" s="10"/>
      <c r="AT2108" s="10"/>
      <c r="AU2108" s="10"/>
    </row>
    <row r="2109" spans="1:47" x14ac:dyDescent="0.2">
      <c r="A2109" s="125"/>
      <c r="B2109" s="123"/>
      <c r="C2109" s="123"/>
      <c r="D2109" s="126"/>
      <c r="E2109" s="11"/>
      <c r="F2109" s="127"/>
      <c r="G2109" s="122"/>
      <c r="H2109" s="128"/>
      <c r="I2109" s="128"/>
      <c r="J2109" s="3"/>
      <c r="K2109" s="123"/>
      <c r="L2109" s="123"/>
      <c r="M2109" s="123"/>
      <c r="N2109" s="129"/>
      <c r="O2109" s="122"/>
      <c r="P2109" s="123"/>
      <c r="Q2109" s="122"/>
      <c r="R2109" s="130"/>
      <c r="S2109" s="123"/>
      <c r="T2109" s="3"/>
      <c r="U2109" s="131"/>
      <c r="V2109" s="10"/>
      <c r="W2109" s="28"/>
      <c r="X2109" s="21"/>
      <c r="Y2109" s="20"/>
      <c r="Z2109" s="20"/>
      <c r="AD2109" s="5"/>
      <c r="AI2109" s="10"/>
      <c r="AJ2109" s="10"/>
      <c r="AK2109" s="10"/>
      <c r="AL2109" s="10"/>
      <c r="AM2109" s="10"/>
      <c r="AN2109" s="10"/>
      <c r="AO2109" s="10"/>
      <c r="AP2109" s="10"/>
      <c r="AQ2109" s="10"/>
      <c r="AR2109" s="10"/>
      <c r="AS2109" s="10"/>
      <c r="AT2109" s="10"/>
      <c r="AU2109" s="10"/>
    </row>
    <row r="2110" spans="1:47" x14ac:dyDescent="0.2">
      <c r="A2110" s="125"/>
      <c r="B2110" s="123"/>
      <c r="C2110" s="123"/>
      <c r="D2110" s="126"/>
      <c r="E2110" s="11"/>
      <c r="F2110" s="127"/>
      <c r="G2110" s="122"/>
      <c r="H2110" s="128"/>
      <c r="I2110" s="128"/>
      <c r="J2110" s="3"/>
      <c r="K2110" s="123"/>
      <c r="L2110" s="123"/>
      <c r="M2110" s="123"/>
      <c r="N2110" s="129"/>
      <c r="O2110" s="122"/>
      <c r="P2110" s="123"/>
      <c r="Q2110" s="122"/>
      <c r="R2110" s="130"/>
      <c r="S2110" s="123"/>
      <c r="T2110" s="3"/>
      <c r="U2110" s="131"/>
      <c r="V2110" s="10"/>
      <c r="W2110" s="4"/>
      <c r="X2110" s="21"/>
      <c r="Y2110" s="20"/>
      <c r="Z2110" s="20"/>
      <c r="AD2110" s="5"/>
      <c r="AI2110" s="10"/>
      <c r="AJ2110" s="10"/>
      <c r="AK2110" s="10"/>
      <c r="AL2110" s="10"/>
      <c r="AM2110" s="10"/>
      <c r="AN2110" s="10"/>
      <c r="AO2110" s="10"/>
      <c r="AP2110" s="10"/>
      <c r="AQ2110" s="10"/>
      <c r="AR2110" s="10"/>
      <c r="AS2110" s="10"/>
      <c r="AT2110" s="10"/>
      <c r="AU2110" s="10"/>
    </row>
    <row r="2111" spans="1:47" x14ac:dyDescent="0.2">
      <c r="A2111" s="125"/>
      <c r="B2111" s="123"/>
      <c r="C2111" s="123"/>
      <c r="D2111" s="126"/>
      <c r="E2111" s="11"/>
      <c r="F2111" s="127"/>
      <c r="G2111" s="122"/>
      <c r="H2111" s="128"/>
      <c r="I2111" s="128"/>
      <c r="J2111" s="3"/>
      <c r="K2111" s="123"/>
      <c r="L2111" s="123"/>
      <c r="M2111" s="123"/>
      <c r="N2111" s="129"/>
      <c r="O2111" s="122"/>
      <c r="P2111" s="123"/>
      <c r="Q2111" s="122"/>
      <c r="R2111" s="130"/>
      <c r="S2111" s="123"/>
      <c r="T2111" s="3"/>
      <c r="U2111" s="131"/>
      <c r="V2111" s="10"/>
      <c r="W2111" s="4"/>
      <c r="X2111" s="21"/>
      <c r="Y2111" s="20"/>
      <c r="Z2111" s="20"/>
      <c r="AD2111" s="5"/>
      <c r="AI2111" s="10"/>
      <c r="AJ2111" s="10"/>
      <c r="AK2111" s="10"/>
      <c r="AL2111" s="10"/>
      <c r="AM2111" s="10"/>
      <c r="AN2111" s="10"/>
      <c r="AO2111" s="10"/>
      <c r="AP2111" s="10"/>
      <c r="AQ2111" s="10"/>
      <c r="AR2111" s="10"/>
      <c r="AS2111" s="10"/>
      <c r="AT2111" s="10"/>
      <c r="AU2111" s="10"/>
    </row>
    <row r="2112" spans="1:47" x14ac:dyDescent="0.2">
      <c r="A2112" s="125"/>
      <c r="B2112" s="123"/>
      <c r="C2112" s="123"/>
      <c r="D2112" s="126"/>
      <c r="E2112" s="11"/>
      <c r="F2112" s="127"/>
      <c r="G2112" s="122"/>
      <c r="H2112" s="128"/>
      <c r="I2112" s="128"/>
      <c r="J2112" s="3"/>
      <c r="K2112" s="123"/>
      <c r="L2112" s="123"/>
      <c r="M2112" s="123"/>
      <c r="N2112" s="129"/>
      <c r="O2112" s="122"/>
      <c r="P2112" s="123"/>
      <c r="Q2112" s="122"/>
      <c r="R2112" s="130"/>
      <c r="S2112" s="123"/>
      <c r="T2112" s="3"/>
      <c r="U2112" s="131"/>
      <c r="V2112" s="10"/>
      <c r="W2112" s="4"/>
      <c r="X2112" s="21"/>
      <c r="Y2112" s="20"/>
      <c r="Z2112" s="20"/>
      <c r="AD2112" s="5"/>
      <c r="AI2112" s="10"/>
      <c r="AJ2112" s="10"/>
      <c r="AK2112" s="10"/>
      <c r="AL2112" s="10"/>
      <c r="AM2112" s="10"/>
      <c r="AN2112" s="10"/>
      <c r="AO2112" s="10"/>
      <c r="AP2112" s="10"/>
      <c r="AQ2112" s="10"/>
      <c r="AR2112" s="10"/>
      <c r="AS2112" s="10"/>
      <c r="AT2112" s="10"/>
      <c r="AU2112" s="10"/>
    </row>
    <row r="2113" spans="1:47" x14ac:dyDescent="0.2">
      <c r="A2113" s="125"/>
      <c r="B2113" s="123"/>
      <c r="C2113" s="123"/>
      <c r="D2113" s="126"/>
      <c r="E2113" s="11"/>
      <c r="F2113" s="127"/>
      <c r="G2113" s="122"/>
      <c r="H2113" s="128"/>
      <c r="I2113" s="128"/>
      <c r="J2113" s="3"/>
      <c r="K2113" s="123"/>
      <c r="L2113" s="123"/>
      <c r="M2113" s="123"/>
      <c r="N2113" s="129"/>
      <c r="O2113" s="122"/>
      <c r="P2113" s="123"/>
      <c r="Q2113" s="122"/>
      <c r="R2113" s="130"/>
      <c r="S2113" s="123"/>
      <c r="T2113" s="3"/>
      <c r="U2113" s="131"/>
      <c r="V2113" s="10"/>
      <c r="W2113" s="4"/>
      <c r="X2113" s="21"/>
      <c r="Y2113" s="20"/>
      <c r="Z2113" s="20"/>
      <c r="AD2113" s="5"/>
      <c r="AI2113" s="10"/>
      <c r="AJ2113" s="10"/>
      <c r="AK2113" s="10"/>
      <c r="AL2113" s="10"/>
      <c r="AM2113" s="10"/>
      <c r="AN2113" s="10"/>
      <c r="AO2113" s="10"/>
      <c r="AP2113" s="10"/>
      <c r="AQ2113" s="10"/>
      <c r="AR2113" s="10"/>
      <c r="AS2113" s="10"/>
      <c r="AT2113" s="10"/>
      <c r="AU2113" s="10"/>
    </row>
    <row r="2114" spans="1:47" x14ac:dyDescent="0.2">
      <c r="A2114" s="125"/>
      <c r="B2114" s="123"/>
      <c r="C2114" s="123"/>
      <c r="D2114" s="126"/>
      <c r="E2114" s="11"/>
      <c r="F2114" s="127"/>
      <c r="G2114" s="122"/>
      <c r="H2114" s="128"/>
      <c r="I2114" s="128"/>
      <c r="J2114" s="3"/>
      <c r="K2114" s="123"/>
      <c r="L2114" s="123"/>
      <c r="M2114" s="123"/>
      <c r="N2114" s="129"/>
      <c r="O2114" s="122"/>
      <c r="P2114" s="123"/>
      <c r="Q2114" s="122"/>
      <c r="R2114" s="130"/>
      <c r="S2114" s="123"/>
      <c r="T2114" s="3"/>
      <c r="U2114" s="131"/>
      <c r="V2114" s="10"/>
      <c r="W2114" s="4"/>
      <c r="X2114" s="21"/>
      <c r="Y2114" s="20"/>
      <c r="Z2114" s="20"/>
      <c r="AD2114" s="5"/>
      <c r="AI2114" s="10"/>
      <c r="AJ2114" s="10"/>
      <c r="AK2114" s="10"/>
      <c r="AL2114" s="10"/>
      <c r="AM2114" s="10"/>
      <c r="AN2114" s="10"/>
      <c r="AO2114" s="10"/>
      <c r="AP2114" s="10"/>
      <c r="AQ2114" s="10"/>
      <c r="AR2114" s="10"/>
      <c r="AS2114" s="10"/>
      <c r="AT2114" s="10"/>
      <c r="AU2114" s="10"/>
    </row>
    <row r="2115" spans="1:47" x14ac:dyDescent="0.2">
      <c r="A2115" s="125"/>
      <c r="B2115" s="123"/>
      <c r="C2115" s="123"/>
      <c r="D2115" s="126"/>
      <c r="E2115" s="11"/>
      <c r="F2115" s="127"/>
      <c r="G2115" s="122"/>
      <c r="H2115" s="128"/>
      <c r="I2115" s="128"/>
      <c r="J2115" s="3"/>
      <c r="K2115" s="123"/>
      <c r="L2115" s="123"/>
      <c r="M2115" s="123"/>
      <c r="N2115" s="129"/>
      <c r="O2115" s="122"/>
      <c r="P2115" s="123"/>
      <c r="Q2115" s="122"/>
      <c r="R2115" s="130"/>
      <c r="S2115" s="123"/>
      <c r="T2115" s="3"/>
      <c r="U2115" s="131"/>
      <c r="V2115" s="10"/>
      <c r="W2115" s="4"/>
      <c r="X2115" s="21"/>
      <c r="Y2115" s="20"/>
      <c r="Z2115" s="20"/>
      <c r="AD2115" s="5"/>
      <c r="AI2115" s="10"/>
      <c r="AJ2115" s="10"/>
      <c r="AK2115" s="10"/>
      <c r="AL2115" s="10"/>
      <c r="AM2115" s="10"/>
      <c r="AN2115" s="10"/>
      <c r="AO2115" s="10"/>
      <c r="AP2115" s="10"/>
      <c r="AQ2115" s="10"/>
      <c r="AR2115" s="10"/>
      <c r="AS2115" s="10"/>
      <c r="AT2115" s="10"/>
      <c r="AU2115" s="10"/>
    </row>
    <row r="2116" spans="1:47" x14ac:dyDescent="0.2">
      <c r="A2116" s="125"/>
      <c r="B2116" s="123"/>
      <c r="C2116" s="123"/>
      <c r="D2116" s="126"/>
      <c r="E2116" s="11"/>
      <c r="F2116" s="127"/>
      <c r="G2116" s="122"/>
      <c r="H2116" s="128"/>
      <c r="I2116" s="128"/>
      <c r="J2116" s="3"/>
      <c r="K2116" s="123"/>
      <c r="L2116" s="123"/>
      <c r="M2116" s="123"/>
      <c r="N2116" s="129"/>
      <c r="O2116" s="122"/>
      <c r="P2116" s="123"/>
      <c r="Q2116" s="122"/>
      <c r="R2116" s="130"/>
      <c r="S2116" s="123"/>
      <c r="T2116" s="3"/>
      <c r="U2116" s="131"/>
      <c r="V2116" s="10"/>
      <c r="W2116" s="4"/>
      <c r="X2116" s="21"/>
      <c r="Y2116" s="20"/>
      <c r="Z2116" s="20"/>
      <c r="AD2116" s="5"/>
      <c r="AI2116" s="10"/>
      <c r="AJ2116" s="10"/>
      <c r="AK2116" s="10"/>
      <c r="AL2116" s="10"/>
      <c r="AM2116" s="10"/>
      <c r="AN2116" s="10"/>
      <c r="AO2116" s="10"/>
      <c r="AP2116" s="10"/>
      <c r="AQ2116" s="10"/>
      <c r="AR2116" s="10"/>
      <c r="AS2116" s="10"/>
      <c r="AT2116" s="10"/>
      <c r="AU2116" s="10"/>
    </row>
    <row r="2117" spans="1:47" x14ac:dyDescent="0.2">
      <c r="A2117" s="125"/>
      <c r="B2117" s="123"/>
      <c r="C2117" s="123"/>
      <c r="D2117" s="126"/>
      <c r="E2117" s="11"/>
      <c r="F2117" s="127"/>
      <c r="G2117" s="122"/>
      <c r="H2117" s="128"/>
      <c r="I2117" s="128"/>
      <c r="J2117" s="3"/>
      <c r="K2117" s="123"/>
      <c r="L2117" s="123"/>
      <c r="M2117" s="123"/>
      <c r="N2117" s="129"/>
      <c r="O2117" s="122"/>
      <c r="P2117" s="123"/>
      <c r="Q2117" s="122"/>
      <c r="R2117" s="130"/>
      <c r="S2117" s="123"/>
      <c r="T2117" s="3"/>
      <c r="U2117" s="131"/>
      <c r="V2117" s="10"/>
      <c r="W2117" s="4"/>
      <c r="X2117" s="21"/>
      <c r="Y2117" s="20"/>
      <c r="Z2117" s="20"/>
      <c r="AD2117" s="5"/>
      <c r="AI2117" s="10"/>
      <c r="AJ2117" s="10"/>
      <c r="AK2117" s="10"/>
      <c r="AL2117" s="10"/>
      <c r="AM2117" s="10"/>
      <c r="AN2117" s="10"/>
      <c r="AO2117" s="10"/>
      <c r="AP2117" s="10"/>
      <c r="AQ2117" s="10"/>
      <c r="AR2117" s="10"/>
      <c r="AS2117" s="10"/>
      <c r="AT2117" s="10"/>
      <c r="AU2117" s="10"/>
    </row>
    <row r="2118" spans="1:47" x14ac:dyDescent="0.2">
      <c r="A2118" s="125"/>
      <c r="B2118" s="123"/>
      <c r="C2118" s="123"/>
      <c r="D2118" s="126"/>
      <c r="E2118" s="11"/>
      <c r="F2118" s="127"/>
      <c r="G2118" s="122"/>
      <c r="H2118" s="128"/>
      <c r="I2118" s="128"/>
      <c r="J2118" s="3"/>
      <c r="K2118" s="123"/>
      <c r="L2118" s="123"/>
      <c r="M2118" s="123"/>
      <c r="N2118" s="129"/>
      <c r="O2118" s="122"/>
      <c r="P2118" s="123"/>
      <c r="Q2118" s="122"/>
      <c r="R2118" s="130"/>
      <c r="S2118" s="123"/>
      <c r="T2118" s="3"/>
      <c r="U2118" s="131"/>
      <c r="V2118" s="10"/>
      <c r="W2118" s="4"/>
      <c r="X2118" s="21"/>
      <c r="Y2118" s="20"/>
      <c r="Z2118" s="20"/>
      <c r="AD2118" s="5"/>
      <c r="AI2118" s="10"/>
      <c r="AJ2118" s="10"/>
      <c r="AK2118" s="10"/>
      <c r="AL2118" s="10"/>
      <c r="AM2118" s="10"/>
      <c r="AN2118" s="10"/>
      <c r="AO2118" s="10"/>
      <c r="AP2118" s="10"/>
      <c r="AQ2118" s="10"/>
      <c r="AR2118" s="10"/>
      <c r="AS2118" s="10"/>
      <c r="AT2118" s="10"/>
      <c r="AU2118" s="10"/>
    </row>
    <row r="2119" spans="1:47" x14ac:dyDescent="0.2">
      <c r="A2119" s="125"/>
      <c r="B2119" s="123"/>
      <c r="C2119" s="123"/>
      <c r="D2119" s="126"/>
      <c r="E2119" s="11"/>
      <c r="F2119" s="127"/>
      <c r="G2119" s="122"/>
      <c r="H2119" s="128"/>
      <c r="I2119" s="128"/>
      <c r="J2119" s="3"/>
      <c r="K2119" s="123"/>
      <c r="L2119" s="123"/>
      <c r="M2119" s="123"/>
      <c r="N2119" s="129"/>
      <c r="O2119" s="122"/>
      <c r="P2119" s="123"/>
      <c r="Q2119" s="122"/>
      <c r="R2119" s="130"/>
      <c r="S2119" s="123"/>
      <c r="T2119" s="3"/>
      <c r="U2119" s="131"/>
      <c r="V2119" s="10"/>
      <c r="W2119" s="4"/>
      <c r="X2119" s="21"/>
      <c r="Y2119" s="20"/>
      <c r="Z2119" s="20"/>
      <c r="AD2119" s="5"/>
      <c r="AI2119" s="10"/>
      <c r="AJ2119" s="10"/>
      <c r="AK2119" s="10"/>
      <c r="AL2119" s="10"/>
      <c r="AM2119" s="10"/>
      <c r="AN2119" s="10"/>
      <c r="AO2119" s="10"/>
      <c r="AP2119" s="10"/>
      <c r="AQ2119" s="10"/>
      <c r="AR2119" s="10"/>
      <c r="AS2119" s="10"/>
      <c r="AT2119" s="10"/>
      <c r="AU2119" s="10"/>
    </row>
    <row r="2120" spans="1:47" x14ac:dyDescent="0.2">
      <c r="A2120" s="125"/>
      <c r="B2120" s="123"/>
      <c r="C2120" s="123"/>
      <c r="D2120" s="126"/>
      <c r="E2120" s="11"/>
      <c r="F2120" s="127"/>
      <c r="G2120" s="122"/>
      <c r="H2120" s="128"/>
      <c r="I2120" s="128"/>
      <c r="J2120" s="3"/>
      <c r="K2120" s="123"/>
      <c r="L2120" s="123"/>
      <c r="M2120" s="123"/>
      <c r="N2120" s="129"/>
      <c r="O2120" s="122"/>
      <c r="P2120" s="123"/>
      <c r="Q2120" s="122"/>
      <c r="R2120" s="130"/>
      <c r="S2120" s="123"/>
      <c r="T2120" s="3"/>
      <c r="U2120" s="131"/>
      <c r="V2120" s="10"/>
      <c r="W2120" s="4"/>
      <c r="X2120" s="21"/>
      <c r="Y2120" s="20"/>
      <c r="Z2120" s="20"/>
      <c r="AD2120" s="5"/>
      <c r="AI2120" s="10"/>
      <c r="AJ2120" s="10"/>
      <c r="AK2120" s="10"/>
      <c r="AL2120" s="10"/>
      <c r="AM2120" s="10"/>
      <c r="AN2120" s="10"/>
      <c r="AO2120" s="10"/>
      <c r="AP2120" s="10"/>
      <c r="AQ2120" s="10"/>
      <c r="AR2120" s="10"/>
      <c r="AS2120" s="10"/>
      <c r="AT2120" s="10"/>
      <c r="AU2120" s="10"/>
    </row>
    <row r="2121" spans="1:47" x14ac:dyDescent="0.2">
      <c r="A2121" s="125"/>
      <c r="B2121" s="123"/>
      <c r="C2121" s="123"/>
      <c r="D2121" s="126"/>
      <c r="E2121" s="11"/>
      <c r="F2121" s="127"/>
      <c r="G2121" s="122"/>
      <c r="H2121" s="128"/>
      <c r="I2121" s="128"/>
      <c r="J2121" s="3"/>
      <c r="K2121" s="123"/>
      <c r="L2121" s="123"/>
      <c r="M2121" s="123"/>
      <c r="N2121" s="129"/>
      <c r="O2121" s="122"/>
      <c r="P2121" s="123"/>
      <c r="Q2121" s="122"/>
      <c r="R2121" s="130"/>
      <c r="S2121" s="123"/>
      <c r="T2121" s="3"/>
      <c r="U2121" s="131"/>
      <c r="V2121" s="10"/>
      <c r="W2121" s="4"/>
      <c r="X2121" s="21"/>
      <c r="Y2121" s="20"/>
      <c r="Z2121" s="20"/>
      <c r="AD2121" s="5"/>
      <c r="AI2121" s="10"/>
      <c r="AJ2121" s="10"/>
      <c r="AK2121" s="10"/>
      <c r="AL2121" s="10"/>
      <c r="AM2121" s="10"/>
      <c r="AN2121" s="10"/>
      <c r="AO2121" s="10"/>
      <c r="AP2121" s="10"/>
      <c r="AQ2121" s="10"/>
      <c r="AR2121" s="10"/>
      <c r="AS2121" s="10"/>
      <c r="AT2121" s="10"/>
      <c r="AU2121" s="10"/>
    </row>
    <row r="2122" spans="1:47" x14ac:dyDescent="0.2">
      <c r="A2122" s="125"/>
      <c r="B2122" s="123"/>
      <c r="C2122" s="123"/>
      <c r="D2122" s="126"/>
      <c r="E2122" s="11"/>
      <c r="F2122" s="127"/>
      <c r="G2122" s="122"/>
      <c r="H2122" s="128"/>
      <c r="I2122" s="128"/>
      <c r="J2122" s="3"/>
      <c r="K2122" s="123"/>
      <c r="L2122" s="123"/>
      <c r="M2122" s="123"/>
      <c r="N2122" s="129"/>
      <c r="O2122" s="122"/>
      <c r="P2122" s="123"/>
      <c r="Q2122" s="122"/>
      <c r="R2122" s="130"/>
      <c r="S2122" s="123"/>
      <c r="T2122" s="3"/>
      <c r="U2122" s="131"/>
      <c r="V2122" s="10"/>
      <c r="W2122" s="4"/>
      <c r="X2122" s="21"/>
      <c r="Y2122" s="20"/>
      <c r="Z2122" s="20"/>
      <c r="AD2122" s="5"/>
      <c r="AI2122" s="10"/>
      <c r="AJ2122" s="10"/>
      <c r="AK2122" s="10"/>
      <c r="AL2122" s="10"/>
      <c r="AM2122" s="10"/>
      <c r="AN2122" s="10"/>
      <c r="AO2122" s="10"/>
      <c r="AP2122" s="10"/>
      <c r="AQ2122" s="10"/>
      <c r="AR2122" s="10"/>
      <c r="AS2122" s="10"/>
      <c r="AT2122" s="10"/>
      <c r="AU2122" s="10"/>
    </row>
    <row r="2123" spans="1:47" x14ac:dyDescent="0.2">
      <c r="A2123" s="125"/>
      <c r="B2123" s="123"/>
      <c r="C2123" s="123"/>
      <c r="D2123" s="126"/>
      <c r="E2123" s="11"/>
      <c r="F2123" s="127"/>
      <c r="G2123" s="122"/>
      <c r="H2123" s="128"/>
      <c r="I2123" s="128"/>
      <c r="J2123" s="3"/>
      <c r="K2123" s="123"/>
      <c r="L2123" s="123"/>
      <c r="M2123" s="123"/>
      <c r="N2123" s="129"/>
      <c r="O2123" s="122"/>
      <c r="P2123" s="123"/>
      <c r="Q2123" s="122"/>
      <c r="R2123" s="130"/>
      <c r="S2123" s="123"/>
      <c r="T2123" s="3"/>
      <c r="U2123" s="131"/>
      <c r="V2123" s="10"/>
      <c r="W2123" s="4"/>
      <c r="X2123" s="21"/>
      <c r="Y2123" s="20"/>
      <c r="Z2123" s="20"/>
      <c r="AD2123" s="5"/>
      <c r="AI2123" s="10"/>
      <c r="AJ2123" s="10"/>
      <c r="AK2123" s="10"/>
      <c r="AL2123" s="10"/>
      <c r="AM2123" s="10"/>
      <c r="AN2123" s="10"/>
      <c r="AO2123" s="10"/>
      <c r="AP2123" s="10"/>
      <c r="AQ2123" s="10"/>
      <c r="AR2123" s="10"/>
      <c r="AS2123" s="10"/>
      <c r="AT2123" s="10"/>
      <c r="AU2123" s="10"/>
    </row>
    <row r="2124" spans="1:47" x14ac:dyDescent="0.2">
      <c r="A2124" s="125"/>
      <c r="B2124" s="123"/>
      <c r="C2124" s="123"/>
      <c r="D2124" s="126"/>
      <c r="E2124" s="11"/>
      <c r="F2124" s="127"/>
      <c r="G2124" s="122"/>
      <c r="H2124" s="128"/>
      <c r="I2124" s="128"/>
      <c r="J2124" s="3"/>
      <c r="K2124" s="123"/>
      <c r="L2124" s="123"/>
      <c r="M2124" s="123"/>
      <c r="N2124" s="129"/>
      <c r="O2124" s="122"/>
      <c r="P2124" s="123"/>
      <c r="Q2124" s="122"/>
      <c r="R2124" s="130"/>
      <c r="S2124" s="123"/>
      <c r="T2124" s="3"/>
      <c r="U2124" s="131"/>
      <c r="V2124" s="10"/>
      <c r="W2124" s="4"/>
      <c r="X2124" s="21"/>
      <c r="Y2124" s="20"/>
      <c r="Z2124" s="20"/>
      <c r="AD2124" s="5"/>
      <c r="AI2124" s="10"/>
      <c r="AJ2124" s="10"/>
      <c r="AK2124" s="10"/>
      <c r="AL2124" s="10"/>
      <c r="AM2124" s="10"/>
      <c r="AN2124" s="10"/>
      <c r="AO2124" s="10"/>
      <c r="AP2124" s="10"/>
      <c r="AQ2124" s="10"/>
      <c r="AR2124" s="10"/>
      <c r="AS2124" s="10"/>
      <c r="AT2124" s="10"/>
      <c r="AU2124" s="10"/>
    </row>
    <row r="2125" spans="1:47" x14ac:dyDescent="0.2">
      <c r="A2125" s="125"/>
      <c r="B2125" s="123"/>
      <c r="C2125" s="123"/>
      <c r="D2125" s="126"/>
      <c r="E2125" s="11"/>
      <c r="F2125" s="127"/>
      <c r="G2125" s="122"/>
      <c r="H2125" s="128"/>
      <c r="I2125" s="128"/>
      <c r="J2125" s="3"/>
      <c r="K2125" s="123"/>
      <c r="L2125" s="123"/>
      <c r="M2125" s="123"/>
      <c r="N2125" s="129"/>
      <c r="O2125" s="122"/>
      <c r="P2125" s="123"/>
      <c r="Q2125" s="122"/>
      <c r="R2125" s="130"/>
      <c r="S2125" s="123"/>
      <c r="T2125" s="3"/>
      <c r="U2125" s="131"/>
      <c r="V2125" s="10"/>
      <c r="W2125" s="4"/>
      <c r="X2125" s="21"/>
      <c r="Y2125" s="20"/>
      <c r="Z2125" s="20"/>
      <c r="AD2125" s="5"/>
      <c r="AI2125" s="10"/>
      <c r="AJ2125" s="10"/>
      <c r="AK2125" s="10"/>
      <c r="AL2125" s="10"/>
      <c r="AM2125" s="10"/>
      <c r="AN2125" s="10"/>
      <c r="AO2125" s="10"/>
      <c r="AP2125" s="10"/>
      <c r="AQ2125" s="10"/>
      <c r="AR2125" s="10"/>
      <c r="AS2125" s="10"/>
      <c r="AT2125" s="10"/>
      <c r="AU2125" s="10"/>
    </row>
    <row r="2126" spans="1:47" x14ac:dyDescent="0.2">
      <c r="A2126" s="125"/>
      <c r="B2126" s="123"/>
      <c r="C2126" s="123"/>
      <c r="D2126" s="126"/>
      <c r="E2126" s="11"/>
      <c r="F2126" s="127"/>
      <c r="G2126" s="122"/>
      <c r="H2126" s="128"/>
      <c r="I2126" s="128"/>
      <c r="J2126" s="3"/>
      <c r="K2126" s="123"/>
      <c r="L2126" s="123"/>
      <c r="M2126" s="123"/>
      <c r="N2126" s="129"/>
      <c r="O2126" s="122"/>
      <c r="P2126" s="123"/>
      <c r="Q2126" s="122"/>
      <c r="R2126" s="130"/>
      <c r="S2126" s="123"/>
      <c r="T2126" s="3"/>
      <c r="U2126" s="131"/>
      <c r="V2126" s="10"/>
      <c r="W2126" s="4"/>
      <c r="X2126" s="21"/>
      <c r="Y2126" s="20"/>
      <c r="Z2126" s="20"/>
      <c r="AD2126" s="5"/>
      <c r="AI2126" s="10"/>
      <c r="AJ2126" s="10"/>
      <c r="AK2126" s="10"/>
      <c r="AL2126" s="10"/>
      <c r="AM2126" s="10"/>
      <c r="AN2126" s="10"/>
      <c r="AO2126" s="10"/>
      <c r="AP2126" s="10"/>
      <c r="AQ2126" s="10"/>
      <c r="AR2126" s="10"/>
      <c r="AS2126" s="10"/>
      <c r="AT2126" s="10"/>
      <c r="AU2126" s="10"/>
    </row>
    <row r="2127" spans="1:47" x14ac:dyDescent="0.2">
      <c r="A2127" s="125"/>
      <c r="B2127" s="123"/>
      <c r="C2127" s="123"/>
      <c r="D2127" s="126"/>
      <c r="E2127" s="11"/>
      <c r="F2127" s="127"/>
      <c r="G2127" s="122"/>
      <c r="H2127" s="128"/>
      <c r="I2127" s="128"/>
      <c r="J2127" s="3"/>
      <c r="K2127" s="123"/>
      <c r="L2127" s="123"/>
      <c r="M2127" s="123"/>
      <c r="N2127" s="129"/>
      <c r="O2127" s="122"/>
      <c r="P2127" s="123"/>
      <c r="Q2127" s="122"/>
      <c r="R2127" s="130"/>
      <c r="S2127" s="123"/>
      <c r="T2127" s="3"/>
      <c r="U2127" s="131"/>
      <c r="V2127" s="10"/>
      <c r="W2127" s="4"/>
      <c r="X2127" s="21"/>
      <c r="Y2127" s="20"/>
      <c r="Z2127" s="20"/>
      <c r="AD2127" s="5"/>
      <c r="AI2127" s="10"/>
      <c r="AJ2127" s="10"/>
      <c r="AK2127" s="10"/>
      <c r="AL2127" s="10"/>
      <c r="AM2127" s="10"/>
      <c r="AN2127" s="10"/>
      <c r="AO2127" s="10"/>
      <c r="AP2127" s="10"/>
      <c r="AQ2127" s="10"/>
      <c r="AR2127" s="10"/>
      <c r="AS2127" s="10"/>
      <c r="AT2127" s="10"/>
      <c r="AU2127" s="10"/>
    </row>
    <row r="2128" spans="1:47" x14ac:dyDescent="0.2">
      <c r="A2128" s="125"/>
      <c r="B2128" s="123"/>
      <c r="C2128" s="123"/>
      <c r="D2128" s="126"/>
      <c r="E2128" s="11"/>
      <c r="F2128" s="127"/>
      <c r="G2128" s="122"/>
      <c r="H2128" s="128"/>
      <c r="I2128" s="128"/>
      <c r="J2128" s="3"/>
      <c r="K2128" s="123"/>
      <c r="L2128" s="123"/>
      <c r="M2128" s="123"/>
      <c r="N2128" s="129"/>
      <c r="O2128" s="122"/>
      <c r="P2128" s="123"/>
      <c r="Q2128" s="122"/>
      <c r="R2128" s="130"/>
      <c r="S2128" s="123"/>
      <c r="T2128" s="3"/>
      <c r="U2128" s="131"/>
      <c r="V2128" s="10"/>
      <c r="W2128" s="4"/>
      <c r="X2128" s="21"/>
      <c r="Y2128" s="20"/>
      <c r="Z2128" s="20"/>
      <c r="AD2128" s="5"/>
      <c r="AI2128" s="10"/>
      <c r="AJ2128" s="10"/>
      <c r="AK2128" s="10"/>
      <c r="AL2128" s="10"/>
      <c r="AM2128" s="10"/>
      <c r="AN2128" s="10"/>
      <c r="AO2128" s="10"/>
      <c r="AP2128" s="10"/>
      <c r="AQ2128" s="10"/>
      <c r="AR2128" s="10"/>
      <c r="AS2128" s="10"/>
      <c r="AT2128" s="10"/>
      <c r="AU2128" s="10"/>
    </row>
    <row r="2129" spans="1:47" x14ac:dyDescent="0.2">
      <c r="A2129" s="125"/>
      <c r="B2129" s="123"/>
      <c r="C2129" s="123"/>
      <c r="D2129" s="126"/>
      <c r="E2129" s="11"/>
      <c r="F2129" s="127"/>
      <c r="G2129" s="122"/>
      <c r="H2129" s="128"/>
      <c r="I2129" s="128"/>
      <c r="J2129" s="3"/>
      <c r="K2129" s="123"/>
      <c r="L2129" s="123"/>
      <c r="M2129" s="123"/>
      <c r="N2129" s="129"/>
      <c r="O2129" s="122"/>
      <c r="P2129" s="123"/>
      <c r="Q2129" s="122"/>
      <c r="R2129" s="130"/>
      <c r="S2129" s="123"/>
      <c r="T2129" s="3"/>
      <c r="U2129" s="131"/>
      <c r="V2129" s="10"/>
      <c r="W2129" s="4"/>
      <c r="X2129" s="21"/>
      <c r="Y2129" s="20"/>
      <c r="Z2129" s="20"/>
      <c r="AD2129" s="5"/>
      <c r="AI2129" s="10"/>
      <c r="AJ2129" s="10"/>
      <c r="AK2129" s="10"/>
      <c r="AL2129" s="10"/>
      <c r="AM2129" s="10"/>
      <c r="AN2129" s="10"/>
      <c r="AO2129" s="10"/>
      <c r="AP2129" s="10"/>
      <c r="AQ2129" s="10"/>
      <c r="AR2129" s="10"/>
      <c r="AS2129" s="10"/>
      <c r="AT2129" s="10"/>
      <c r="AU2129" s="10"/>
    </row>
    <row r="2130" spans="1:47" x14ac:dyDescent="0.2">
      <c r="A2130" s="125"/>
      <c r="B2130" s="123"/>
      <c r="C2130" s="123"/>
      <c r="D2130" s="126"/>
      <c r="E2130" s="11"/>
      <c r="F2130" s="127"/>
      <c r="G2130" s="122"/>
      <c r="H2130" s="128"/>
      <c r="I2130" s="128"/>
      <c r="J2130" s="3"/>
      <c r="K2130" s="123"/>
      <c r="L2130" s="123"/>
      <c r="M2130" s="123"/>
      <c r="N2130" s="129"/>
      <c r="O2130" s="122"/>
      <c r="P2130" s="123"/>
      <c r="Q2130" s="122"/>
      <c r="R2130" s="130"/>
      <c r="S2130" s="123"/>
      <c r="T2130" s="3"/>
      <c r="U2130" s="131"/>
      <c r="V2130" s="10"/>
      <c r="W2130" s="4"/>
      <c r="X2130" s="21"/>
      <c r="Y2130" s="20"/>
      <c r="Z2130" s="20"/>
      <c r="AD2130" s="5"/>
      <c r="AI2130" s="10"/>
      <c r="AJ2130" s="10"/>
      <c r="AK2130" s="10"/>
      <c r="AL2130" s="10"/>
      <c r="AM2130" s="10"/>
      <c r="AN2130" s="10"/>
      <c r="AO2130" s="10"/>
      <c r="AP2130" s="10"/>
      <c r="AQ2130" s="10"/>
      <c r="AR2130" s="10"/>
      <c r="AS2130" s="10"/>
      <c r="AT2130" s="10"/>
      <c r="AU2130" s="10"/>
    </row>
    <row r="2131" spans="1:47" x14ac:dyDescent="0.2">
      <c r="A2131" s="125"/>
      <c r="B2131" s="123"/>
      <c r="C2131" s="123"/>
      <c r="D2131" s="126"/>
      <c r="E2131" s="11"/>
      <c r="F2131" s="127"/>
      <c r="G2131" s="122"/>
      <c r="H2131" s="128"/>
      <c r="I2131" s="128"/>
      <c r="J2131" s="3"/>
      <c r="K2131" s="123"/>
      <c r="L2131" s="123"/>
      <c r="M2131" s="123"/>
      <c r="N2131" s="129"/>
      <c r="O2131" s="122"/>
      <c r="P2131" s="123"/>
      <c r="Q2131" s="122"/>
      <c r="R2131" s="130"/>
      <c r="S2131" s="123"/>
      <c r="T2131" s="3"/>
      <c r="U2131" s="131"/>
      <c r="V2131" s="10"/>
      <c r="W2131" s="4"/>
      <c r="X2131" s="21"/>
      <c r="Y2131" s="20"/>
      <c r="Z2131" s="20"/>
      <c r="AD2131" s="5"/>
      <c r="AI2131" s="10"/>
      <c r="AJ2131" s="10"/>
      <c r="AK2131" s="10"/>
      <c r="AL2131" s="10"/>
      <c r="AM2131" s="10"/>
      <c r="AN2131" s="10"/>
      <c r="AO2131" s="10"/>
      <c r="AP2131" s="10"/>
      <c r="AQ2131" s="10"/>
      <c r="AR2131" s="10"/>
      <c r="AS2131" s="10"/>
      <c r="AT2131" s="10"/>
      <c r="AU2131" s="10"/>
    </row>
    <row r="2132" spans="1:47" x14ac:dyDescent="0.2">
      <c r="A2132" s="125"/>
      <c r="B2132" s="123"/>
      <c r="C2132" s="123"/>
      <c r="D2132" s="126"/>
      <c r="E2132" s="11"/>
      <c r="F2132" s="127"/>
      <c r="G2132" s="122"/>
      <c r="H2132" s="128"/>
      <c r="I2132" s="128"/>
      <c r="J2132" s="3"/>
      <c r="K2132" s="123"/>
      <c r="L2132" s="123"/>
      <c r="M2132" s="123"/>
      <c r="N2132" s="129"/>
      <c r="O2132" s="122"/>
      <c r="P2132" s="123"/>
      <c r="Q2132" s="122"/>
      <c r="R2132" s="130"/>
      <c r="S2132" s="123"/>
      <c r="T2132" s="3"/>
      <c r="U2132" s="131"/>
      <c r="V2132" s="10"/>
      <c r="W2132" s="4"/>
      <c r="X2132" s="21"/>
      <c r="Y2132" s="20"/>
      <c r="Z2132" s="20"/>
      <c r="AD2132" s="5"/>
      <c r="AI2132" s="10"/>
      <c r="AJ2132" s="10"/>
      <c r="AK2132" s="10"/>
      <c r="AL2132" s="10"/>
      <c r="AM2132" s="10"/>
      <c r="AN2132" s="10"/>
      <c r="AO2132" s="10"/>
      <c r="AP2132" s="10"/>
      <c r="AQ2132" s="10"/>
      <c r="AR2132" s="10"/>
      <c r="AS2132" s="10"/>
      <c r="AT2132" s="10"/>
      <c r="AU2132" s="10"/>
    </row>
    <row r="2133" spans="1:47" x14ac:dyDescent="0.2">
      <c r="A2133" s="125"/>
      <c r="B2133" s="123"/>
      <c r="C2133" s="123"/>
      <c r="D2133" s="126"/>
      <c r="E2133" s="11"/>
      <c r="F2133" s="127"/>
      <c r="G2133" s="122"/>
      <c r="H2133" s="128"/>
      <c r="I2133" s="128"/>
      <c r="J2133" s="3"/>
      <c r="K2133" s="123"/>
      <c r="L2133" s="123"/>
      <c r="M2133" s="123"/>
      <c r="N2133" s="129"/>
      <c r="O2133" s="122"/>
      <c r="P2133" s="123"/>
      <c r="Q2133" s="122"/>
      <c r="R2133" s="130"/>
      <c r="S2133" s="123"/>
      <c r="T2133" s="3"/>
      <c r="U2133" s="131"/>
      <c r="V2133" s="10"/>
      <c r="W2133" s="4"/>
      <c r="X2133" s="21"/>
      <c r="Y2133" s="20"/>
      <c r="Z2133" s="20"/>
      <c r="AD2133" s="5"/>
      <c r="AI2133" s="10"/>
      <c r="AJ2133" s="10"/>
      <c r="AK2133" s="10"/>
      <c r="AL2133" s="10"/>
      <c r="AM2133" s="10"/>
      <c r="AN2133" s="10"/>
      <c r="AO2133" s="10"/>
      <c r="AP2133" s="10"/>
      <c r="AQ2133" s="10"/>
      <c r="AR2133" s="10"/>
      <c r="AS2133" s="10"/>
      <c r="AT2133" s="10"/>
      <c r="AU2133" s="10"/>
    </row>
    <row r="2134" spans="1:47" x14ac:dyDescent="0.2">
      <c r="A2134" s="125"/>
      <c r="B2134" s="123"/>
      <c r="C2134" s="123"/>
      <c r="D2134" s="126"/>
      <c r="E2134" s="11"/>
      <c r="F2134" s="127"/>
      <c r="G2134" s="122"/>
      <c r="H2134" s="128"/>
      <c r="I2134" s="128"/>
      <c r="J2134" s="3"/>
      <c r="K2134" s="123"/>
      <c r="L2134" s="123"/>
      <c r="M2134" s="123"/>
      <c r="N2134" s="129"/>
      <c r="O2134" s="122"/>
      <c r="P2134" s="123"/>
      <c r="Q2134" s="122"/>
      <c r="R2134" s="130"/>
      <c r="S2134" s="123"/>
      <c r="T2134" s="3"/>
      <c r="U2134" s="131"/>
      <c r="V2134" s="10"/>
      <c r="W2134" s="4"/>
      <c r="X2134" s="21"/>
      <c r="Y2134" s="20"/>
      <c r="Z2134" s="20"/>
      <c r="AD2134" s="5"/>
      <c r="AI2134" s="10"/>
      <c r="AJ2134" s="10"/>
      <c r="AK2134" s="10"/>
      <c r="AL2134" s="10"/>
      <c r="AM2134" s="10"/>
      <c r="AN2134" s="10"/>
      <c r="AO2134" s="10"/>
      <c r="AP2134" s="10"/>
      <c r="AQ2134" s="10"/>
      <c r="AR2134" s="10"/>
      <c r="AS2134" s="10"/>
      <c r="AT2134" s="10"/>
      <c r="AU2134" s="10"/>
    </row>
    <row r="2135" spans="1:47" x14ac:dyDescent="0.2">
      <c r="A2135" s="125"/>
      <c r="B2135" s="123"/>
      <c r="C2135" s="123"/>
      <c r="D2135" s="126"/>
      <c r="E2135" s="11"/>
      <c r="F2135" s="127"/>
      <c r="G2135" s="122"/>
      <c r="H2135" s="128"/>
      <c r="I2135" s="128"/>
      <c r="J2135" s="3"/>
      <c r="K2135" s="123"/>
      <c r="L2135" s="123"/>
      <c r="M2135" s="123"/>
      <c r="N2135" s="129"/>
      <c r="O2135" s="122"/>
      <c r="P2135" s="123"/>
      <c r="Q2135" s="122"/>
      <c r="R2135" s="130"/>
      <c r="S2135" s="123"/>
      <c r="T2135" s="3"/>
      <c r="U2135" s="131"/>
      <c r="V2135" s="10"/>
      <c r="W2135" s="4"/>
      <c r="X2135" s="21"/>
      <c r="Y2135" s="20"/>
      <c r="Z2135" s="20"/>
      <c r="AD2135" s="5"/>
      <c r="AI2135" s="10"/>
      <c r="AJ2135" s="10"/>
      <c r="AK2135" s="10"/>
      <c r="AL2135" s="10"/>
      <c r="AM2135" s="10"/>
      <c r="AN2135" s="10"/>
      <c r="AO2135" s="10"/>
      <c r="AP2135" s="10"/>
      <c r="AQ2135" s="10"/>
      <c r="AR2135" s="10"/>
      <c r="AS2135" s="10"/>
      <c r="AT2135" s="10"/>
      <c r="AU2135" s="10"/>
    </row>
    <row r="2136" spans="1:47" x14ac:dyDescent="0.2">
      <c r="A2136" s="125"/>
      <c r="B2136" s="123"/>
      <c r="C2136" s="123"/>
      <c r="D2136" s="126"/>
      <c r="E2136" s="11"/>
      <c r="F2136" s="127"/>
      <c r="G2136" s="122"/>
      <c r="H2136" s="128"/>
      <c r="I2136" s="128"/>
      <c r="J2136" s="3"/>
      <c r="K2136" s="123"/>
      <c r="L2136" s="123"/>
      <c r="M2136" s="123"/>
      <c r="N2136" s="129"/>
      <c r="O2136" s="122"/>
      <c r="P2136" s="123"/>
      <c r="Q2136" s="122"/>
      <c r="R2136" s="130"/>
      <c r="S2136" s="123"/>
      <c r="T2136" s="3"/>
      <c r="U2136" s="131"/>
      <c r="V2136" s="10"/>
      <c r="W2136" s="4"/>
      <c r="X2136" s="21"/>
      <c r="Y2136" s="20"/>
      <c r="Z2136" s="20"/>
      <c r="AD2136" s="5"/>
      <c r="AI2136" s="10"/>
      <c r="AJ2136" s="10"/>
      <c r="AK2136" s="10"/>
      <c r="AL2136" s="10"/>
      <c r="AM2136" s="10"/>
      <c r="AN2136" s="10"/>
      <c r="AO2136" s="10"/>
      <c r="AP2136" s="10"/>
      <c r="AQ2136" s="10"/>
      <c r="AR2136" s="10"/>
      <c r="AS2136" s="10"/>
      <c r="AT2136" s="10"/>
      <c r="AU2136" s="10"/>
    </row>
    <row r="2137" spans="1:47" x14ac:dyDescent="0.2">
      <c r="A2137" s="125"/>
      <c r="B2137" s="123"/>
      <c r="C2137" s="123"/>
      <c r="D2137" s="126"/>
      <c r="E2137" s="11"/>
      <c r="F2137" s="127"/>
      <c r="G2137" s="122"/>
      <c r="H2137" s="128"/>
      <c r="I2137" s="128"/>
      <c r="J2137" s="3"/>
      <c r="K2137" s="123"/>
      <c r="L2137" s="123"/>
      <c r="M2137" s="123"/>
      <c r="N2137" s="129"/>
      <c r="O2137" s="122"/>
      <c r="P2137" s="123"/>
      <c r="Q2137" s="122"/>
      <c r="R2137" s="130"/>
      <c r="S2137" s="123"/>
      <c r="T2137" s="3"/>
      <c r="U2137" s="131"/>
      <c r="V2137" s="10"/>
      <c r="W2137" s="4"/>
      <c r="X2137" s="21"/>
      <c r="Y2137" s="20"/>
      <c r="Z2137" s="20"/>
      <c r="AD2137" s="5"/>
      <c r="AI2137" s="10"/>
      <c r="AJ2137" s="10"/>
      <c r="AK2137" s="10"/>
      <c r="AL2137" s="10"/>
      <c r="AM2137" s="10"/>
      <c r="AN2137" s="10"/>
      <c r="AO2137" s="10"/>
      <c r="AP2137" s="10"/>
      <c r="AQ2137" s="10"/>
      <c r="AR2137" s="10"/>
      <c r="AS2137" s="10"/>
      <c r="AT2137" s="10"/>
      <c r="AU2137" s="10"/>
    </row>
    <row r="2138" spans="1:47" x14ac:dyDescent="0.2">
      <c r="A2138" s="125"/>
      <c r="B2138" s="123"/>
      <c r="C2138" s="123"/>
      <c r="D2138" s="126"/>
      <c r="E2138" s="11"/>
      <c r="F2138" s="127"/>
      <c r="G2138" s="122"/>
      <c r="H2138" s="128"/>
      <c r="I2138" s="128"/>
      <c r="J2138" s="3"/>
      <c r="K2138" s="123"/>
      <c r="L2138" s="123"/>
      <c r="M2138" s="123"/>
      <c r="N2138" s="129"/>
      <c r="O2138" s="122"/>
      <c r="P2138" s="123"/>
      <c r="Q2138" s="122"/>
      <c r="R2138" s="130"/>
      <c r="S2138" s="123"/>
      <c r="T2138" s="3"/>
      <c r="U2138" s="131"/>
      <c r="V2138" s="10"/>
      <c r="W2138" s="4"/>
      <c r="X2138" s="21"/>
      <c r="Y2138" s="20"/>
      <c r="Z2138" s="20"/>
      <c r="AD2138" s="5"/>
      <c r="AI2138" s="10"/>
      <c r="AJ2138" s="10"/>
      <c r="AK2138" s="10"/>
      <c r="AL2138" s="10"/>
      <c r="AM2138" s="10"/>
      <c r="AN2138" s="10"/>
      <c r="AO2138" s="10"/>
      <c r="AP2138" s="10"/>
      <c r="AQ2138" s="10"/>
      <c r="AR2138" s="10"/>
      <c r="AS2138" s="10"/>
      <c r="AT2138" s="10"/>
      <c r="AU2138" s="10"/>
    </row>
    <row r="2139" spans="1:47" x14ac:dyDescent="0.2">
      <c r="A2139" s="125"/>
      <c r="B2139" s="123"/>
      <c r="C2139" s="123"/>
      <c r="D2139" s="126"/>
      <c r="E2139" s="11"/>
      <c r="F2139" s="127"/>
      <c r="G2139" s="122"/>
      <c r="H2139" s="128"/>
      <c r="I2139" s="128"/>
      <c r="J2139" s="3"/>
      <c r="K2139" s="123"/>
      <c r="L2139" s="123"/>
      <c r="M2139" s="123"/>
      <c r="N2139" s="129"/>
      <c r="O2139" s="122"/>
      <c r="P2139" s="123"/>
      <c r="Q2139" s="122"/>
      <c r="R2139" s="130"/>
      <c r="S2139" s="123"/>
      <c r="T2139" s="3"/>
      <c r="U2139" s="131"/>
      <c r="V2139" s="10"/>
      <c r="W2139" s="30"/>
      <c r="X2139" s="21"/>
      <c r="Y2139" s="20"/>
      <c r="Z2139" s="20"/>
      <c r="AD2139" s="5"/>
      <c r="AI2139" s="10"/>
      <c r="AJ2139" s="10"/>
      <c r="AK2139" s="10"/>
      <c r="AL2139" s="10"/>
      <c r="AM2139" s="10"/>
      <c r="AN2139" s="10"/>
      <c r="AO2139" s="10"/>
      <c r="AP2139" s="10"/>
      <c r="AQ2139" s="10"/>
      <c r="AR2139" s="10"/>
      <c r="AS2139" s="10"/>
      <c r="AT2139" s="10"/>
      <c r="AU2139" s="10"/>
    </row>
    <row r="2140" spans="1:47" x14ac:dyDescent="0.2">
      <c r="A2140" s="125"/>
      <c r="B2140" s="123"/>
      <c r="C2140" s="123"/>
      <c r="D2140" s="126"/>
      <c r="E2140" s="11"/>
      <c r="F2140" s="127"/>
      <c r="G2140" s="122"/>
      <c r="H2140" s="128"/>
      <c r="I2140" s="128"/>
      <c r="J2140" s="3"/>
      <c r="K2140" s="123"/>
      <c r="L2140" s="123"/>
      <c r="M2140" s="123"/>
      <c r="N2140" s="129"/>
      <c r="O2140" s="122"/>
      <c r="P2140" s="123"/>
      <c r="Q2140" s="122"/>
      <c r="R2140" s="130"/>
      <c r="S2140" s="123"/>
      <c r="T2140" s="3"/>
      <c r="U2140" s="131"/>
      <c r="V2140" s="10"/>
      <c r="W2140" s="4"/>
      <c r="X2140" s="21"/>
      <c r="Y2140" s="20"/>
      <c r="Z2140" s="20"/>
      <c r="AD2140" s="5"/>
      <c r="AI2140" s="10"/>
      <c r="AJ2140" s="10"/>
      <c r="AK2140" s="10"/>
      <c r="AL2140" s="10"/>
      <c r="AM2140" s="10"/>
      <c r="AN2140" s="10"/>
      <c r="AO2140" s="10"/>
      <c r="AP2140" s="10"/>
      <c r="AQ2140" s="10"/>
      <c r="AR2140" s="10"/>
      <c r="AS2140" s="10"/>
      <c r="AT2140" s="10"/>
      <c r="AU2140" s="10"/>
    </row>
    <row r="2141" spans="1:47" x14ac:dyDescent="0.2">
      <c r="A2141" s="125"/>
      <c r="B2141" s="123"/>
      <c r="C2141" s="123"/>
      <c r="D2141" s="126"/>
      <c r="E2141" s="11"/>
      <c r="F2141" s="127"/>
      <c r="G2141" s="122"/>
      <c r="H2141" s="128"/>
      <c r="I2141" s="128"/>
      <c r="J2141" s="3"/>
      <c r="K2141" s="123"/>
      <c r="L2141" s="123"/>
      <c r="M2141" s="123"/>
      <c r="N2141" s="129"/>
      <c r="O2141" s="122"/>
      <c r="P2141" s="123"/>
      <c r="Q2141" s="122"/>
      <c r="R2141" s="130"/>
      <c r="S2141" s="123"/>
      <c r="T2141" s="3"/>
      <c r="U2141" s="131"/>
      <c r="V2141" s="10"/>
      <c r="W2141" s="4"/>
      <c r="X2141" s="21"/>
      <c r="Y2141" s="20"/>
      <c r="Z2141" s="20"/>
      <c r="AD2141" s="5"/>
      <c r="AI2141" s="10"/>
      <c r="AJ2141" s="10"/>
      <c r="AK2141" s="10"/>
      <c r="AL2141" s="10"/>
      <c r="AM2141" s="10"/>
      <c r="AN2141" s="10"/>
      <c r="AO2141" s="10"/>
      <c r="AP2141" s="10"/>
      <c r="AQ2141" s="10"/>
      <c r="AR2141" s="10"/>
      <c r="AS2141" s="10"/>
      <c r="AT2141" s="10"/>
      <c r="AU2141" s="10"/>
    </row>
    <row r="2142" spans="1:47" x14ac:dyDescent="0.2">
      <c r="A2142" s="125"/>
      <c r="B2142" s="123"/>
      <c r="C2142" s="123"/>
      <c r="D2142" s="126"/>
      <c r="E2142" s="11"/>
      <c r="F2142" s="127"/>
      <c r="G2142" s="122"/>
      <c r="H2142" s="128"/>
      <c r="I2142" s="128"/>
      <c r="J2142" s="3"/>
      <c r="K2142" s="123"/>
      <c r="L2142" s="123"/>
      <c r="M2142" s="123"/>
      <c r="N2142" s="129"/>
      <c r="O2142" s="122"/>
      <c r="P2142" s="123"/>
      <c r="Q2142" s="122"/>
      <c r="R2142" s="130"/>
      <c r="S2142" s="123"/>
      <c r="T2142" s="3"/>
      <c r="U2142" s="131"/>
      <c r="V2142" s="10"/>
      <c r="W2142" s="4"/>
      <c r="X2142" s="21"/>
      <c r="Y2142" s="20"/>
      <c r="Z2142" s="20"/>
      <c r="AD2142" s="5"/>
      <c r="AI2142" s="10"/>
      <c r="AJ2142" s="10"/>
      <c r="AK2142" s="10"/>
      <c r="AL2142" s="10"/>
      <c r="AM2142" s="10"/>
      <c r="AN2142" s="10"/>
      <c r="AO2142" s="10"/>
      <c r="AP2142" s="10"/>
      <c r="AQ2142" s="10"/>
      <c r="AR2142" s="10"/>
      <c r="AS2142" s="10"/>
      <c r="AT2142" s="10"/>
      <c r="AU2142" s="10"/>
    </row>
    <row r="2143" spans="1:47" x14ac:dyDescent="0.2">
      <c r="A2143" s="125"/>
      <c r="B2143" s="123"/>
      <c r="C2143" s="123"/>
      <c r="D2143" s="126"/>
      <c r="E2143" s="11"/>
      <c r="F2143" s="127"/>
      <c r="G2143" s="122"/>
      <c r="H2143" s="128"/>
      <c r="I2143" s="128"/>
      <c r="J2143" s="3"/>
      <c r="K2143" s="123"/>
      <c r="L2143" s="123"/>
      <c r="M2143" s="123"/>
      <c r="N2143" s="129"/>
      <c r="O2143" s="122"/>
      <c r="P2143" s="123"/>
      <c r="Q2143" s="122"/>
      <c r="R2143" s="130"/>
      <c r="S2143" s="123"/>
      <c r="T2143" s="3"/>
      <c r="U2143" s="131"/>
      <c r="V2143" s="10"/>
      <c r="W2143" s="4"/>
      <c r="X2143" s="21"/>
      <c r="Y2143" s="20"/>
      <c r="Z2143" s="20"/>
      <c r="AD2143" s="5"/>
      <c r="AI2143" s="10"/>
      <c r="AJ2143" s="10"/>
      <c r="AK2143" s="10"/>
      <c r="AL2143" s="10"/>
      <c r="AM2143" s="10"/>
      <c r="AN2143" s="10"/>
      <c r="AO2143" s="10"/>
      <c r="AP2143" s="10"/>
      <c r="AQ2143" s="10"/>
      <c r="AR2143" s="10"/>
      <c r="AS2143" s="10"/>
      <c r="AT2143" s="10"/>
      <c r="AU2143" s="10"/>
    </row>
    <row r="2144" spans="1:47" x14ac:dyDescent="0.2">
      <c r="A2144" s="125"/>
      <c r="B2144" s="123"/>
      <c r="C2144" s="123"/>
      <c r="D2144" s="126"/>
      <c r="E2144" s="11"/>
      <c r="F2144" s="127"/>
      <c r="G2144" s="122"/>
      <c r="H2144" s="128"/>
      <c r="I2144" s="128"/>
      <c r="J2144" s="3"/>
      <c r="K2144" s="123"/>
      <c r="L2144" s="123"/>
      <c r="M2144" s="123"/>
      <c r="N2144" s="129"/>
      <c r="O2144" s="122"/>
      <c r="P2144" s="123"/>
      <c r="Q2144" s="122"/>
      <c r="R2144" s="130"/>
      <c r="S2144" s="123"/>
      <c r="T2144" s="3"/>
      <c r="U2144" s="131"/>
      <c r="V2144" s="10"/>
      <c r="W2144" s="4"/>
      <c r="X2144" s="21"/>
      <c r="Y2144" s="20"/>
      <c r="Z2144" s="20"/>
      <c r="AD2144" s="5"/>
      <c r="AI2144" s="10"/>
      <c r="AJ2144" s="10"/>
      <c r="AK2144" s="10"/>
      <c r="AL2144" s="10"/>
      <c r="AM2144" s="10"/>
      <c r="AN2144" s="10"/>
      <c r="AO2144" s="10"/>
      <c r="AP2144" s="10"/>
      <c r="AQ2144" s="10"/>
      <c r="AR2144" s="10"/>
      <c r="AS2144" s="10"/>
      <c r="AT2144" s="10"/>
      <c r="AU2144" s="10"/>
    </row>
    <row r="2145" spans="1:47" x14ac:dyDescent="0.2">
      <c r="A2145" s="125"/>
      <c r="B2145" s="123"/>
      <c r="C2145" s="123"/>
      <c r="D2145" s="126"/>
      <c r="E2145" s="11"/>
      <c r="F2145" s="127"/>
      <c r="G2145" s="122"/>
      <c r="H2145" s="128"/>
      <c r="I2145" s="128"/>
      <c r="J2145" s="3"/>
      <c r="K2145" s="123"/>
      <c r="L2145" s="123"/>
      <c r="M2145" s="123"/>
      <c r="N2145" s="129"/>
      <c r="O2145" s="122"/>
      <c r="P2145" s="123"/>
      <c r="Q2145" s="122"/>
      <c r="R2145" s="130"/>
      <c r="S2145" s="123"/>
      <c r="T2145" s="3"/>
      <c r="U2145" s="131"/>
      <c r="V2145" s="10"/>
      <c r="W2145" s="4"/>
      <c r="X2145" s="21"/>
      <c r="Y2145" s="20"/>
      <c r="Z2145" s="20"/>
      <c r="AD2145" s="5"/>
      <c r="AI2145" s="10"/>
      <c r="AJ2145" s="10"/>
      <c r="AK2145" s="10"/>
      <c r="AL2145" s="10"/>
      <c r="AM2145" s="10"/>
      <c r="AN2145" s="10"/>
      <c r="AO2145" s="10"/>
      <c r="AP2145" s="10"/>
      <c r="AQ2145" s="10"/>
      <c r="AR2145" s="10"/>
      <c r="AS2145" s="10"/>
      <c r="AT2145" s="10"/>
      <c r="AU2145" s="10"/>
    </row>
    <row r="2146" spans="1:47" x14ac:dyDescent="0.2">
      <c r="A2146" s="125"/>
      <c r="B2146" s="123"/>
      <c r="C2146" s="123"/>
      <c r="D2146" s="126"/>
      <c r="E2146" s="11"/>
      <c r="F2146" s="127"/>
      <c r="G2146" s="122"/>
      <c r="H2146" s="128"/>
      <c r="I2146" s="128"/>
      <c r="J2146" s="3"/>
      <c r="K2146" s="123"/>
      <c r="L2146" s="123"/>
      <c r="M2146" s="123"/>
      <c r="N2146" s="129"/>
      <c r="O2146" s="122"/>
      <c r="P2146" s="123"/>
      <c r="Q2146" s="122"/>
      <c r="R2146" s="130"/>
      <c r="S2146" s="123"/>
      <c r="T2146" s="3"/>
      <c r="U2146" s="131"/>
      <c r="V2146" s="10"/>
      <c r="W2146" s="4"/>
      <c r="X2146" s="21"/>
      <c r="Y2146" s="20"/>
      <c r="Z2146" s="20"/>
      <c r="AD2146" s="5"/>
      <c r="AI2146" s="10"/>
      <c r="AJ2146" s="10"/>
      <c r="AK2146" s="10"/>
      <c r="AL2146" s="10"/>
      <c r="AM2146" s="10"/>
      <c r="AN2146" s="10"/>
      <c r="AO2146" s="10"/>
      <c r="AP2146" s="10"/>
      <c r="AQ2146" s="10"/>
      <c r="AR2146" s="10"/>
      <c r="AS2146" s="10"/>
      <c r="AT2146" s="10"/>
      <c r="AU2146" s="10"/>
    </row>
    <row r="2147" spans="1:47" x14ac:dyDescent="0.2">
      <c r="A2147" s="125"/>
      <c r="B2147" s="123"/>
      <c r="C2147" s="123"/>
      <c r="D2147" s="126"/>
      <c r="E2147" s="11"/>
      <c r="F2147" s="127"/>
      <c r="G2147" s="122"/>
      <c r="H2147" s="128"/>
      <c r="I2147" s="128"/>
      <c r="J2147" s="3"/>
      <c r="K2147" s="123"/>
      <c r="L2147" s="123"/>
      <c r="M2147" s="123"/>
      <c r="N2147" s="129"/>
      <c r="O2147" s="122"/>
      <c r="P2147" s="123"/>
      <c r="Q2147" s="122"/>
      <c r="R2147" s="130"/>
      <c r="S2147" s="123"/>
      <c r="T2147" s="3"/>
      <c r="U2147" s="131"/>
      <c r="V2147" s="10"/>
      <c r="W2147" s="4"/>
      <c r="X2147" s="21"/>
      <c r="Y2147" s="20"/>
      <c r="Z2147" s="20"/>
      <c r="AD2147" s="5"/>
      <c r="AI2147" s="10"/>
      <c r="AJ2147" s="10"/>
      <c r="AK2147" s="10"/>
      <c r="AL2147" s="10"/>
      <c r="AM2147" s="10"/>
      <c r="AN2147" s="10"/>
      <c r="AO2147" s="10"/>
      <c r="AP2147" s="10"/>
      <c r="AQ2147" s="10"/>
      <c r="AR2147" s="10"/>
      <c r="AS2147" s="10"/>
      <c r="AT2147" s="10"/>
      <c r="AU2147" s="10"/>
    </row>
    <row r="2148" spans="1:47" x14ac:dyDescent="0.2">
      <c r="A2148" s="125"/>
      <c r="B2148" s="123"/>
      <c r="C2148" s="123"/>
      <c r="D2148" s="126"/>
      <c r="E2148" s="11"/>
      <c r="F2148" s="127"/>
      <c r="G2148" s="122"/>
      <c r="H2148" s="128"/>
      <c r="I2148" s="128"/>
      <c r="J2148" s="3"/>
      <c r="K2148" s="123"/>
      <c r="L2148" s="123"/>
      <c r="M2148" s="123"/>
      <c r="N2148" s="129"/>
      <c r="O2148" s="122"/>
      <c r="P2148" s="123"/>
      <c r="Q2148" s="122"/>
      <c r="R2148" s="130"/>
      <c r="S2148" s="123"/>
      <c r="T2148" s="3"/>
      <c r="U2148" s="131"/>
      <c r="V2148" s="10"/>
      <c r="W2148" s="4"/>
      <c r="X2148" s="21"/>
      <c r="Y2148" s="20"/>
      <c r="Z2148" s="20"/>
      <c r="AD2148" s="5"/>
      <c r="AI2148" s="10"/>
      <c r="AJ2148" s="10"/>
      <c r="AK2148" s="10"/>
      <c r="AL2148" s="10"/>
      <c r="AM2148" s="10"/>
      <c r="AN2148" s="10"/>
      <c r="AO2148" s="10"/>
      <c r="AP2148" s="10"/>
      <c r="AQ2148" s="10"/>
      <c r="AR2148" s="10"/>
      <c r="AS2148" s="10"/>
      <c r="AT2148" s="10"/>
      <c r="AU2148" s="10"/>
    </row>
    <row r="2149" spans="1:47" x14ac:dyDescent="0.2">
      <c r="A2149" s="125"/>
      <c r="B2149" s="123"/>
      <c r="C2149" s="123"/>
      <c r="D2149" s="126"/>
      <c r="E2149" s="11"/>
      <c r="F2149" s="127"/>
      <c r="G2149" s="122"/>
      <c r="H2149" s="128"/>
      <c r="I2149" s="128"/>
      <c r="J2149" s="3"/>
      <c r="K2149" s="123"/>
      <c r="L2149" s="123"/>
      <c r="M2149" s="123"/>
      <c r="N2149" s="129"/>
      <c r="O2149" s="122"/>
      <c r="P2149" s="123"/>
      <c r="Q2149" s="122"/>
      <c r="R2149" s="130"/>
      <c r="S2149" s="123"/>
      <c r="T2149" s="3"/>
      <c r="U2149" s="131"/>
      <c r="V2149" s="10"/>
      <c r="W2149" s="4"/>
      <c r="X2149" s="21"/>
      <c r="Y2149" s="20"/>
      <c r="Z2149" s="20"/>
      <c r="AD2149" s="5"/>
      <c r="AI2149" s="10"/>
      <c r="AJ2149" s="10"/>
      <c r="AK2149" s="10"/>
      <c r="AL2149" s="10"/>
      <c r="AM2149" s="10"/>
      <c r="AN2149" s="10"/>
      <c r="AO2149" s="10"/>
      <c r="AP2149" s="10"/>
      <c r="AQ2149" s="10"/>
      <c r="AR2149" s="10"/>
      <c r="AS2149" s="10"/>
      <c r="AT2149" s="10"/>
      <c r="AU2149" s="10"/>
    </row>
    <row r="2150" spans="1:47" x14ac:dyDescent="0.2">
      <c r="A2150" s="125"/>
      <c r="B2150" s="123"/>
      <c r="C2150" s="123"/>
      <c r="D2150" s="126"/>
      <c r="E2150" s="11"/>
      <c r="F2150" s="127"/>
      <c r="G2150" s="122"/>
      <c r="H2150" s="128"/>
      <c r="I2150" s="128"/>
      <c r="J2150" s="3"/>
      <c r="K2150" s="123"/>
      <c r="L2150" s="123"/>
      <c r="M2150" s="123"/>
      <c r="N2150" s="129"/>
      <c r="O2150" s="122"/>
      <c r="P2150" s="123"/>
      <c r="Q2150" s="122"/>
      <c r="R2150" s="130"/>
      <c r="S2150" s="123"/>
      <c r="T2150" s="3"/>
      <c r="U2150" s="131"/>
      <c r="V2150" s="10"/>
      <c r="W2150" s="4"/>
      <c r="X2150" s="21"/>
      <c r="Y2150" s="20"/>
      <c r="Z2150" s="20"/>
      <c r="AD2150" s="5"/>
      <c r="AI2150" s="10"/>
      <c r="AJ2150" s="10"/>
      <c r="AK2150" s="10"/>
      <c r="AL2150" s="10"/>
      <c r="AM2150" s="10"/>
      <c r="AN2150" s="10"/>
      <c r="AO2150" s="10"/>
      <c r="AP2150" s="10"/>
      <c r="AQ2150" s="10"/>
      <c r="AR2150" s="10"/>
      <c r="AS2150" s="10"/>
      <c r="AT2150" s="10"/>
      <c r="AU2150" s="10"/>
    </row>
    <row r="2151" spans="1:47" x14ac:dyDescent="0.2">
      <c r="A2151" s="125"/>
      <c r="B2151" s="123"/>
      <c r="C2151" s="123"/>
      <c r="D2151" s="126"/>
      <c r="E2151" s="11"/>
      <c r="F2151" s="127"/>
      <c r="G2151" s="122"/>
      <c r="H2151" s="128"/>
      <c r="I2151" s="128"/>
      <c r="J2151" s="3"/>
      <c r="K2151" s="123"/>
      <c r="L2151" s="123"/>
      <c r="M2151" s="123"/>
      <c r="N2151" s="129"/>
      <c r="O2151" s="122"/>
      <c r="P2151" s="123"/>
      <c r="Q2151" s="122"/>
      <c r="R2151" s="130"/>
      <c r="S2151" s="123"/>
      <c r="T2151" s="3"/>
      <c r="U2151" s="131"/>
      <c r="V2151" s="10"/>
      <c r="W2151" s="4"/>
      <c r="X2151" s="21"/>
      <c r="Y2151" s="20"/>
      <c r="Z2151" s="20"/>
      <c r="AD2151" s="5"/>
      <c r="AI2151" s="10"/>
      <c r="AJ2151" s="10"/>
      <c r="AK2151" s="10"/>
      <c r="AL2151" s="10"/>
      <c r="AM2151" s="10"/>
      <c r="AN2151" s="10"/>
      <c r="AO2151" s="10"/>
      <c r="AP2151" s="10"/>
      <c r="AQ2151" s="10"/>
      <c r="AR2151" s="10"/>
      <c r="AS2151" s="10"/>
      <c r="AT2151" s="10"/>
      <c r="AU2151" s="10"/>
    </row>
    <row r="2152" spans="1:47" x14ac:dyDescent="0.2">
      <c r="A2152" s="125"/>
      <c r="B2152" s="123"/>
      <c r="C2152" s="123"/>
      <c r="D2152" s="126"/>
      <c r="E2152" s="11"/>
      <c r="F2152" s="127"/>
      <c r="G2152" s="122"/>
      <c r="H2152" s="128"/>
      <c r="I2152" s="128"/>
      <c r="J2152" s="3"/>
      <c r="K2152" s="123"/>
      <c r="L2152" s="123"/>
      <c r="M2152" s="123"/>
      <c r="N2152" s="129"/>
      <c r="O2152" s="122"/>
      <c r="P2152" s="123"/>
      <c r="Q2152" s="122"/>
      <c r="R2152" s="130"/>
      <c r="S2152" s="123"/>
      <c r="T2152" s="3"/>
      <c r="U2152" s="131"/>
      <c r="V2152" s="10"/>
      <c r="W2152" s="4"/>
      <c r="X2152" s="21"/>
      <c r="Y2152" s="20"/>
      <c r="Z2152" s="20"/>
      <c r="AD2152" s="5"/>
      <c r="AI2152" s="10"/>
      <c r="AJ2152" s="10"/>
      <c r="AK2152" s="10"/>
      <c r="AL2152" s="10"/>
      <c r="AM2152" s="10"/>
      <c r="AN2152" s="10"/>
      <c r="AO2152" s="10"/>
      <c r="AP2152" s="10"/>
      <c r="AQ2152" s="10"/>
      <c r="AR2152" s="10"/>
      <c r="AS2152" s="10"/>
      <c r="AT2152" s="10"/>
      <c r="AU2152" s="10"/>
    </row>
    <row r="2153" spans="1:47" x14ac:dyDescent="0.2">
      <c r="A2153" s="125"/>
      <c r="B2153" s="123"/>
      <c r="C2153" s="123"/>
      <c r="D2153" s="126"/>
      <c r="E2153" s="11"/>
      <c r="F2153" s="127"/>
      <c r="G2153" s="122"/>
      <c r="H2153" s="128"/>
      <c r="I2153" s="128"/>
      <c r="J2153" s="3"/>
      <c r="K2153" s="123"/>
      <c r="L2153" s="123"/>
      <c r="M2153" s="123"/>
      <c r="N2153" s="129"/>
      <c r="O2153" s="122"/>
      <c r="P2153" s="123"/>
      <c r="Q2153" s="122"/>
      <c r="R2153" s="130"/>
      <c r="S2153" s="123"/>
      <c r="T2153" s="3"/>
      <c r="U2153" s="131"/>
      <c r="V2153" s="10"/>
      <c r="W2153" s="4"/>
      <c r="X2153" s="21"/>
      <c r="Y2153" s="20"/>
      <c r="Z2153" s="20"/>
      <c r="AD2153" s="5"/>
      <c r="AI2153" s="10"/>
      <c r="AJ2153" s="10"/>
      <c r="AK2153" s="10"/>
      <c r="AL2153" s="10"/>
      <c r="AM2153" s="10"/>
      <c r="AN2153" s="10"/>
      <c r="AO2153" s="10"/>
      <c r="AP2153" s="10"/>
      <c r="AQ2153" s="10"/>
      <c r="AR2153" s="10"/>
      <c r="AS2153" s="10"/>
      <c r="AT2153" s="10"/>
      <c r="AU2153" s="10"/>
    </row>
    <row r="2154" spans="1:47" x14ac:dyDescent="0.2">
      <c r="A2154" s="125"/>
      <c r="B2154" s="123"/>
      <c r="C2154" s="123"/>
      <c r="D2154" s="126"/>
      <c r="E2154" s="11"/>
      <c r="F2154" s="127"/>
      <c r="G2154" s="122"/>
      <c r="H2154" s="128"/>
      <c r="I2154" s="128"/>
      <c r="J2154" s="3"/>
      <c r="K2154" s="123"/>
      <c r="L2154" s="123"/>
      <c r="M2154" s="123"/>
      <c r="N2154" s="129"/>
      <c r="O2154" s="122"/>
      <c r="P2154" s="123"/>
      <c r="Q2154" s="122"/>
      <c r="R2154" s="130"/>
      <c r="S2154" s="123"/>
      <c r="T2154" s="3"/>
      <c r="U2154" s="131"/>
      <c r="V2154" s="10"/>
      <c r="W2154" s="4"/>
      <c r="X2154" s="21"/>
      <c r="Y2154" s="20"/>
      <c r="Z2154" s="20"/>
      <c r="AD2154" s="5"/>
      <c r="AI2154" s="10"/>
      <c r="AJ2154" s="10"/>
      <c r="AK2154" s="10"/>
      <c r="AL2154" s="10"/>
      <c r="AM2154" s="10"/>
      <c r="AN2154" s="10"/>
      <c r="AO2154" s="10"/>
      <c r="AP2154" s="10"/>
      <c r="AQ2154" s="10"/>
      <c r="AR2154" s="10"/>
      <c r="AS2154" s="10"/>
      <c r="AT2154" s="10"/>
      <c r="AU2154" s="10"/>
    </row>
    <row r="2155" spans="1:47" x14ac:dyDescent="0.2">
      <c r="A2155" s="125"/>
      <c r="B2155" s="123"/>
      <c r="C2155" s="123"/>
      <c r="D2155" s="126"/>
      <c r="E2155" s="11"/>
      <c r="F2155" s="127"/>
      <c r="G2155" s="122"/>
      <c r="H2155" s="128"/>
      <c r="I2155" s="128"/>
      <c r="J2155" s="3"/>
      <c r="K2155" s="123"/>
      <c r="L2155" s="123"/>
      <c r="M2155" s="123"/>
      <c r="N2155" s="129"/>
      <c r="O2155" s="122"/>
      <c r="P2155" s="123"/>
      <c r="Q2155" s="122"/>
      <c r="R2155" s="130"/>
      <c r="S2155" s="123"/>
      <c r="T2155" s="3"/>
      <c r="U2155" s="131"/>
      <c r="V2155" s="10"/>
      <c r="W2155" s="4"/>
      <c r="X2155" s="21"/>
      <c r="Y2155" s="20"/>
      <c r="Z2155" s="20"/>
      <c r="AD2155" s="5"/>
      <c r="AI2155" s="10"/>
      <c r="AJ2155" s="10"/>
      <c r="AK2155" s="10"/>
      <c r="AL2155" s="10"/>
      <c r="AM2155" s="10"/>
      <c r="AN2155" s="10"/>
      <c r="AO2155" s="10"/>
      <c r="AP2155" s="10"/>
      <c r="AQ2155" s="10"/>
      <c r="AR2155" s="10"/>
      <c r="AS2155" s="10"/>
      <c r="AT2155" s="10"/>
      <c r="AU2155" s="10"/>
    </row>
    <row r="2156" spans="1:47" x14ac:dyDescent="0.2">
      <c r="A2156" s="125"/>
      <c r="B2156" s="123"/>
      <c r="C2156" s="123"/>
      <c r="D2156" s="126"/>
      <c r="E2156" s="11"/>
      <c r="F2156" s="127"/>
      <c r="G2156" s="122"/>
      <c r="H2156" s="128"/>
      <c r="I2156" s="128"/>
      <c r="J2156" s="3"/>
      <c r="K2156" s="123"/>
      <c r="L2156" s="123"/>
      <c r="M2156" s="123"/>
      <c r="N2156" s="129"/>
      <c r="O2156" s="122"/>
      <c r="P2156" s="123"/>
      <c r="Q2156" s="122"/>
      <c r="R2156" s="130"/>
      <c r="S2156" s="123"/>
      <c r="T2156" s="3"/>
      <c r="U2156" s="131"/>
      <c r="V2156" s="10"/>
      <c r="W2156" s="4"/>
      <c r="X2156" s="21"/>
      <c r="Y2156" s="20"/>
      <c r="Z2156" s="20"/>
      <c r="AD2156" s="5"/>
      <c r="AI2156" s="10"/>
      <c r="AJ2156" s="10"/>
      <c r="AK2156" s="10"/>
      <c r="AL2156" s="10"/>
      <c r="AM2156" s="10"/>
      <c r="AN2156" s="10"/>
      <c r="AO2156" s="10"/>
      <c r="AP2156" s="10"/>
      <c r="AQ2156" s="10"/>
      <c r="AR2156" s="10"/>
      <c r="AS2156" s="10"/>
      <c r="AT2156" s="10"/>
      <c r="AU2156" s="10"/>
    </row>
    <row r="2157" spans="1:47" x14ac:dyDescent="0.2">
      <c r="A2157" s="125"/>
      <c r="B2157" s="123"/>
      <c r="C2157" s="123"/>
      <c r="D2157" s="126"/>
      <c r="E2157" s="11"/>
      <c r="F2157" s="127"/>
      <c r="G2157" s="122"/>
      <c r="H2157" s="128"/>
      <c r="I2157" s="128"/>
      <c r="J2157" s="3"/>
      <c r="K2157" s="123"/>
      <c r="L2157" s="123"/>
      <c r="M2157" s="123"/>
      <c r="N2157" s="129"/>
      <c r="O2157" s="122"/>
      <c r="P2157" s="123"/>
      <c r="Q2157" s="122"/>
      <c r="R2157" s="130"/>
      <c r="S2157" s="123"/>
      <c r="T2157" s="3"/>
      <c r="U2157" s="131"/>
      <c r="V2157" s="10"/>
      <c r="W2157" s="4"/>
      <c r="X2157" s="21"/>
      <c r="Y2157" s="20"/>
      <c r="Z2157" s="20"/>
      <c r="AD2157" s="5"/>
      <c r="AI2157" s="10"/>
      <c r="AJ2157" s="10"/>
      <c r="AK2157" s="10"/>
      <c r="AL2157" s="10"/>
      <c r="AM2157" s="10"/>
      <c r="AN2157" s="10"/>
      <c r="AO2157" s="10"/>
      <c r="AP2157" s="10"/>
      <c r="AQ2157" s="10"/>
      <c r="AR2157" s="10"/>
      <c r="AS2157" s="10"/>
      <c r="AT2157" s="10"/>
      <c r="AU2157" s="10"/>
    </row>
    <row r="2158" spans="1:47" x14ac:dyDescent="0.2">
      <c r="A2158" s="125"/>
      <c r="B2158" s="123"/>
      <c r="C2158" s="123"/>
      <c r="D2158" s="126"/>
      <c r="E2158" s="11"/>
      <c r="F2158" s="127"/>
      <c r="G2158" s="122"/>
      <c r="H2158" s="128"/>
      <c r="I2158" s="128"/>
      <c r="J2158" s="3"/>
      <c r="K2158" s="123"/>
      <c r="L2158" s="123"/>
      <c r="M2158" s="123"/>
      <c r="N2158" s="129"/>
      <c r="O2158" s="122"/>
      <c r="P2158" s="123"/>
      <c r="Q2158" s="122"/>
      <c r="R2158" s="130"/>
      <c r="S2158" s="123"/>
      <c r="T2158" s="3"/>
      <c r="U2158" s="131"/>
      <c r="V2158" s="10"/>
      <c r="W2158" s="4"/>
      <c r="X2158" s="21"/>
      <c r="Y2158" s="20"/>
      <c r="Z2158" s="20"/>
      <c r="AD2158" s="5"/>
      <c r="AI2158" s="10"/>
      <c r="AJ2158" s="10"/>
      <c r="AK2158" s="10"/>
      <c r="AL2158" s="10"/>
      <c r="AM2158" s="10"/>
      <c r="AN2158" s="10"/>
      <c r="AO2158" s="10"/>
      <c r="AP2158" s="10"/>
      <c r="AQ2158" s="10"/>
      <c r="AR2158" s="10"/>
      <c r="AS2158" s="10"/>
      <c r="AT2158" s="10"/>
      <c r="AU2158" s="10"/>
    </row>
    <row r="2159" spans="1:47" x14ac:dyDescent="0.2">
      <c r="A2159" s="125"/>
      <c r="B2159" s="123"/>
      <c r="C2159" s="123"/>
      <c r="D2159" s="126"/>
      <c r="E2159" s="11"/>
      <c r="F2159" s="127"/>
      <c r="G2159" s="122"/>
      <c r="H2159" s="128"/>
      <c r="I2159" s="128"/>
      <c r="J2159" s="3"/>
      <c r="K2159" s="123"/>
      <c r="L2159" s="123"/>
      <c r="M2159" s="123"/>
      <c r="N2159" s="129"/>
      <c r="O2159" s="122"/>
      <c r="P2159" s="123"/>
      <c r="Q2159" s="122"/>
      <c r="R2159" s="130"/>
      <c r="S2159" s="123"/>
      <c r="T2159" s="3"/>
      <c r="U2159" s="131"/>
      <c r="V2159" s="10"/>
      <c r="W2159" s="4"/>
      <c r="X2159" s="21"/>
      <c r="Y2159" s="20"/>
      <c r="Z2159" s="20"/>
      <c r="AD2159" s="5"/>
      <c r="AI2159" s="10"/>
      <c r="AJ2159" s="10"/>
      <c r="AK2159" s="10"/>
      <c r="AL2159" s="10"/>
      <c r="AM2159" s="10"/>
      <c r="AN2159" s="10"/>
      <c r="AO2159" s="10"/>
      <c r="AP2159" s="10"/>
      <c r="AQ2159" s="10"/>
      <c r="AR2159" s="10"/>
      <c r="AS2159" s="10"/>
      <c r="AT2159" s="10"/>
      <c r="AU2159" s="10"/>
    </row>
    <row r="2160" spans="1:47" x14ac:dyDescent="0.2">
      <c r="A2160" s="125"/>
      <c r="B2160" s="123"/>
      <c r="C2160" s="123"/>
      <c r="D2160" s="126"/>
      <c r="E2160" s="11"/>
      <c r="F2160" s="127"/>
      <c r="G2160" s="122"/>
      <c r="H2160" s="128"/>
      <c r="I2160" s="128"/>
      <c r="J2160" s="3"/>
      <c r="K2160" s="123"/>
      <c r="L2160" s="123"/>
      <c r="M2160" s="123"/>
      <c r="N2160" s="129"/>
      <c r="O2160" s="122"/>
      <c r="P2160" s="123"/>
      <c r="Q2160" s="122"/>
      <c r="R2160" s="130"/>
      <c r="S2160" s="123"/>
      <c r="T2160" s="3"/>
      <c r="U2160" s="131"/>
      <c r="V2160" s="10"/>
      <c r="W2160" s="4"/>
      <c r="X2160" s="21"/>
      <c r="Y2160" s="20"/>
      <c r="Z2160" s="20"/>
      <c r="AD2160" s="5"/>
      <c r="AI2160" s="10"/>
      <c r="AJ2160" s="10"/>
      <c r="AK2160" s="10"/>
      <c r="AL2160" s="10"/>
      <c r="AM2160" s="10"/>
      <c r="AN2160" s="10"/>
      <c r="AO2160" s="10"/>
      <c r="AP2160" s="10"/>
      <c r="AQ2160" s="10"/>
      <c r="AR2160" s="10"/>
      <c r="AS2160" s="10"/>
      <c r="AT2160" s="10"/>
      <c r="AU2160" s="10"/>
    </row>
    <row r="2161" spans="1:47" x14ac:dyDescent="0.2">
      <c r="A2161" s="125"/>
      <c r="B2161" s="123"/>
      <c r="C2161" s="123"/>
      <c r="D2161" s="126"/>
      <c r="E2161" s="11"/>
      <c r="F2161" s="127"/>
      <c r="G2161" s="122"/>
      <c r="H2161" s="128"/>
      <c r="I2161" s="128"/>
      <c r="J2161" s="3"/>
      <c r="K2161" s="123"/>
      <c r="L2161" s="123"/>
      <c r="M2161" s="123"/>
      <c r="N2161" s="129"/>
      <c r="O2161" s="122"/>
      <c r="P2161" s="123"/>
      <c r="Q2161" s="122"/>
      <c r="R2161" s="130"/>
      <c r="S2161" s="123"/>
      <c r="T2161" s="3"/>
      <c r="U2161" s="131"/>
      <c r="V2161" s="10"/>
      <c r="W2161" s="4"/>
      <c r="X2161" s="21"/>
      <c r="Y2161" s="20"/>
      <c r="Z2161" s="20"/>
      <c r="AD2161" s="5"/>
      <c r="AI2161" s="10"/>
      <c r="AJ2161" s="10"/>
      <c r="AK2161" s="10"/>
      <c r="AL2161" s="10"/>
      <c r="AM2161" s="10"/>
      <c r="AN2161" s="10"/>
      <c r="AO2161" s="10"/>
      <c r="AP2161" s="10"/>
      <c r="AQ2161" s="10"/>
      <c r="AR2161" s="10"/>
      <c r="AS2161" s="10"/>
      <c r="AT2161" s="10"/>
      <c r="AU2161" s="10"/>
    </row>
    <row r="2162" spans="1:47" x14ac:dyDescent="0.2">
      <c r="A2162" s="125"/>
      <c r="B2162" s="123"/>
      <c r="C2162" s="123"/>
      <c r="D2162" s="126"/>
      <c r="E2162" s="11"/>
      <c r="F2162" s="127"/>
      <c r="G2162" s="122"/>
      <c r="H2162" s="128"/>
      <c r="I2162" s="128"/>
      <c r="J2162" s="3"/>
      <c r="K2162" s="123"/>
      <c r="L2162" s="123"/>
      <c r="M2162" s="123"/>
      <c r="N2162" s="129"/>
      <c r="O2162" s="122"/>
      <c r="P2162" s="123"/>
      <c r="Q2162" s="122"/>
      <c r="R2162" s="130"/>
      <c r="S2162" s="123"/>
      <c r="T2162" s="3"/>
      <c r="U2162" s="131"/>
      <c r="V2162" s="10"/>
      <c r="W2162" s="4"/>
      <c r="X2162" s="21"/>
      <c r="Y2162" s="20"/>
      <c r="Z2162" s="20"/>
      <c r="AD2162" s="5"/>
      <c r="AI2162" s="10"/>
      <c r="AJ2162" s="10"/>
      <c r="AK2162" s="10"/>
      <c r="AL2162" s="10"/>
      <c r="AM2162" s="10"/>
      <c r="AN2162" s="10"/>
      <c r="AO2162" s="10"/>
      <c r="AP2162" s="10"/>
      <c r="AQ2162" s="10"/>
      <c r="AR2162" s="10"/>
      <c r="AS2162" s="10"/>
      <c r="AT2162" s="10"/>
      <c r="AU2162" s="10"/>
    </row>
    <row r="2163" spans="1:47" x14ac:dyDescent="0.2">
      <c r="A2163" s="125"/>
      <c r="B2163" s="123"/>
      <c r="C2163" s="123"/>
      <c r="D2163" s="126"/>
      <c r="E2163" s="11"/>
      <c r="F2163" s="127"/>
      <c r="G2163" s="122"/>
      <c r="H2163" s="128"/>
      <c r="I2163" s="128"/>
      <c r="J2163" s="3"/>
      <c r="K2163" s="123"/>
      <c r="L2163" s="123"/>
      <c r="M2163" s="123"/>
      <c r="N2163" s="129"/>
      <c r="O2163" s="122"/>
      <c r="P2163" s="123"/>
      <c r="Q2163" s="122"/>
      <c r="R2163" s="130"/>
      <c r="S2163" s="123"/>
      <c r="T2163" s="3"/>
      <c r="U2163" s="131"/>
      <c r="V2163" s="10"/>
      <c r="W2163" s="4"/>
      <c r="X2163" s="21"/>
      <c r="Y2163" s="20"/>
      <c r="Z2163" s="20"/>
      <c r="AD2163" s="5"/>
      <c r="AI2163" s="10"/>
      <c r="AJ2163" s="10"/>
      <c r="AK2163" s="10"/>
      <c r="AL2163" s="10"/>
      <c r="AM2163" s="10"/>
      <c r="AN2163" s="10"/>
      <c r="AO2163" s="10"/>
      <c r="AP2163" s="10"/>
      <c r="AQ2163" s="10"/>
      <c r="AR2163" s="10"/>
      <c r="AS2163" s="10"/>
      <c r="AT2163" s="10"/>
      <c r="AU2163" s="10"/>
    </row>
    <row r="2164" spans="1:47" x14ac:dyDescent="0.2">
      <c r="A2164" s="125"/>
      <c r="B2164" s="123"/>
      <c r="C2164" s="123"/>
      <c r="D2164" s="126"/>
      <c r="E2164" s="11"/>
      <c r="F2164" s="127"/>
      <c r="G2164" s="122"/>
      <c r="H2164" s="128"/>
      <c r="I2164" s="128"/>
      <c r="J2164" s="3"/>
      <c r="K2164" s="123"/>
      <c r="L2164" s="123"/>
      <c r="M2164" s="123"/>
      <c r="N2164" s="129"/>
      <c r="O2164" s="122"/>
      <c r="P2164" s="123"/>
      <c r="Q2164" s="122"/>
      <c r="R2164" s="130"/>
      <c r="S2164" s="123"/>
      <c r="T2164" s="3"/>
      <c r="U2164" s="131"/>
      <c r="V2164" s="10"/>
      <c r="W2164" s="4"/>
      <c r="X2164" s="21"/>
      <c r="Y2164" s="20"/>
      <c r="Z2164" s="20"/>
      <c r="AD2164" s="5"/>
      <c r="AI2164" s="10"/>
      <c r="AJ2164" s="10"/>
      <c r="AK2164" s="10"/>
      <c r="AL2164" s="10"/>
      <c r="AM2164" s="10"/>
      <c r="AN2164" s="10"/>
      <c r="AO2164" s="10"/>
      <c r="AP2164" s="10"/>
      <c r="AQ2164" s="10"/>
      <c r="AR2164" s="10"/>
      <c r="AS2164" s="10"/>
      <c r="AT2164" s="10"/>
      <c r="AU2164" s="10"/>
    </row>
    <row r="2165" spans="1:47" x14ac:dyDescent="0.2">
      <c r="A2165" s="125"/>
      <c r="B2165" s="123"/>
      <c r="C2165" s="123"/>
      <c r="D2165" s="126"/>
      <c r="E2165" s="11"/>
      <c r="F2165" s="127"/>
      <c r="G2165" s="122"/>
      <c r="H2165" s="128"/>
      <c r="I2165" s="128"/>
      <c r="J2165" s="3"/>
      <c r="K2165" s="123"/>
      <c r="L2165" s="123"/>
      <c r="M2165" s="123"/>
      <c r="N2165" s="129"/>
      <c r="O2165" s="122"/>
      <c r="P2165" s="123"/>
      <c r="Q2165" s="122"/>
      <c r="R2165" s="130"/>
      <c r="S2165" s="123"/>
      <c r="T2165" s="3"/>
      <c r="U2165" s="131"/>
      <c r="V2165" s="10"/>
      <c r="W2165" s="4"/>
      <c r="X2165" s="21"/>
      <c r="Y2165" s="20"/>
      <c r="Z2165" s="20"/>
      <c r="AD2165" s="5"/>
      <c r="AI2165" s="10"/>
      <c r="AJ2165" s="10"/>
      <c r="AK2165" s="10"/>
      <c r="AL2165" s="10"/>
      <c r="AM2165" s="10"/>
      <c r="AN2165" s="10"/>
      <c r="AO2165" s="10"/>
      <c r="AP2165" s="10"/>
      <c r="AQ2165" s="10"/>
      <c r="AR2165" s="10"/>
      <c r="AS2165" s="10"/>
      <c r="AT2165" s="10"/>
      <c r="AU2165" s="10"/>
    </row>
    <row r="2166" spans="1:47" x14ac:dyDescent="0.2">
      <c r="A2166" s="125"/>
      <c r="B2166" s="123"/>
      <c r="C2166" s="123"/>
      <c r="D2166" s="126"/>
      <c r="E2166" s="11"/>
      <c r="F2166" s="127"/>
      <c r="G2166" s="122"/>
      <c r="H2166" s="128"/>
      <c r="I2166" s="128"/>
      <c r="J2166" s="3"/>
      <c r="K2166" s="123"/>
      <c r="L2166" s="123"/>
      <c r="M2166" s="123"/>
      <c r="N2166" s="129"/>
      <c r="O2166" s="122"/>
      <c r="P2166" s="123"/>
      <c r="Q2166" s="122"/>
      <c r="R2166" s="130"/>
      <c r="S2166" s="123"/>
      <c r="T2166" s="3"/>
      <c r="U2166" s="131"/>
      <c r="V2166" s="10"/>
      <c r="W2166" s="4"/>
      <c r="X2166" s="21"/>
      <c r="Y2166" s="20"/>
      <c r="Z2166" s="20"/>
      <c r="AD2166" s="5"/>
      <c r="AI2166" s="10"/>
      <c r="AJ2166" s="10"/>
      <c r="AK2166" s="10"/>
      <c r="AL2166" s="10"/>
      <c r="AM2166" s="10"/>
      <c r="AN2166" s="10"/>
      <c r="AO2166" s="10"/>
      <c r="AP2166" s="10"/>
      <c r="AQ2166" s="10"/>
      <c r="AR2166" s="10"/>
      <c r="AS2166" s="10"/>
      <c r="AT2166" s="10"/>
      <c r="AU2166" s="10"/>
    </row>
    <row r="2167" spans="1:47" x14ac:dyDescent="0.2">
      <c r="A2167" s="125"/>
      <c r="B2167" s="123"/>
      <c r="C2167" s="123"/>
      <c r="D2167" s="126"/>
      <c r="E2167" s="11"/>
      <c r="F2167" s="127"/>
      <c r="G2167" s="122"/>
      <c r="H2167" s="128"/>
      <c r="I2167" s="128"/>
      <c r="J2167" s="3"/>
      <c r="K2167" s="123"/>
      <c r="L2167" s="123"/>
      <c r="M2167" s="123"/>
      <c r="N2167" s="129"/>
      <c r="O2167" s="122"/>
      <c r="P2167" s="123"/>
      <c r="Q2167" s="122"/>
      <c r="R2167" s="130"/>
      <c r="S2167" s="123"/>
      <c r="T2167" s="3"/>
      <c r="U2167" s="131"/>
      <c r="V2167" s="10"/>
      <c r="W2167" s="4"/>
      <c r="X2167" s="21"/>
      <c r="Y2167" s="20"/>
      <c r="Z2167" s="20"/>
      <c r="AD2167" s="5"/>
      <c r="AI2167" s="10"/>
      <c r="AJ2167" s="10"/>
      <c r="AK2167" s="10"/>
      <c r="AL2167" s="10"/>
      <c r="AM2167" s="10"/>
      <c r="AN2167" s="10"/>
      <c r="AO2167" s="10"/>
      <c r="AP2167" s="10"/>
      <c r="AQ2167" s="10"/>
      <c r="AR2167" s="10"/>
      <c r="AS2167" s="10"/>
      <c r="AT2167" s="10"/>
      <c r="AU2167" s="10"/>
    </row>
    <row r="2168" spans="1:47" x14ac:dyDescent="0.2">
      <c r="A2168" s="125"/>
      <c r="B2168" s="123"/>
      <c r="C2168" s="123"/>
      <c r="D2168" s="126"/>
      <c r="E2168" s="11"/>
      <c r="F2168" s="127"/>
      <c r="G2168" s="122"/>
      <c r="H2168" s="128"/>
      <c r="I2168" s="128"/>
      <c r="J2168" s="3"/>
      <c r="K2168" s="123"/>
      <c r="L2168" s="123"/>
      <c r="M2168" s="123"/>
      <c r="N2168" s="129"/>
      <c r="O2168" s="122"/>
      <c r="P2168" s="123"/>
      <c r="Q2168" s="122"/>
      <c r="R2168" s="130"/>
      <c r="S2168" s="123"/>
      <c r="T2168" s="3"/>
      <c r="U2168" s="131"/>
      <c r="V2168" s="10"/>
      <c r="W2168" s="4"/>
      <c r="X2168" s="21"/>
      <c r="Y2168" s="20"/>
      <c r="Z2168" s="20"/>
      <c r="AD2168" s="5"/>
      <c r="AI2168" s="10"/>
      <c r="AJ2168" s="10"/>
      <c r="AK2168" s="10"/>
      <c r="AL2168" s="10"/>
      <c r="AM2168" s="10"/>
      <c r="AN2168" s="10"/>
      <c r="AO2168" s="10"/>
      <c r="AP2168" s="10"/>
      <c r="AQ2168" s="10"/>
      <c r="AR2168" s="10"/>
      <c r="AS2168" s="10"/>
      <c r="AT2168" s="10"/>
      <c r="AU2168" s="10"/>
    </row>
    <row r="2169" spans="1:47" x14ac:dyDescent="0.2">
      <c r="A2169" s="125"/>
      <c r="B2169" s="123"/>
      <c r="C2169" s="123"/>
      <c r="D2169" s="126"/>
      <c r="E2169" s="11"/>
      <c r="F2169" s="127"/>
      <c r="G2169" s="122"/>
      <c r="H2169" s="128"/>
      <c r="I2169" s="128"/>
      <c r="J2169" s="3"/>
      <c r="K2169" s="123"/>
      <c r="L2169" s="123"/>
      <c r="M2169" s="123"/>
      <c r="N2169" s="129"/>
      <c r="O2169" s="122"/>
      <c r="P2169" s="123"/>
      <c r="Q2169" s="122"/>
      <c r="R2169" s="130"/>
      <c r="S2169" s="123"/>
      <c r="T2169" s="3"/>
      <c r="U2169" s="131"/>
      <c r="V2169" s="10"/>
      <c r="W2169" s="4"/>
      <c r="X2169" s="21"/>
      <c r="Y2169" s="20"/>
      <c r="Z2169" s="20"/>
      <c r="AD2169" s="5"/>
      <c r="AI2169" s="10"/>
      <c r="AJ2169" s="10"/>
      <c r="AK2169" s="10"/>
      <c r="AL2169" s="10"/>
      <c r="AM2169" s="10"/>
      <c r="AN2169" s="10"/>
      <c r="AO2169" s="10"/>
      <c r="AP2169" s="10"/>
      <c r="AQ2169" s="10"/>
      <c r="AR2169" s="10"/>
      <c r="AS2169" s="10"/>
      <c r="AT2169" s="10"/>
      <c r="AU2169" s="10"/>
    </row>
    <row r="2170" spans="1:47" x14ac:dyDescent="0.2">
      <c r="A2170" s="125"/>
      <c r="B2170" s="123"/>
      <c r="C2170" s="123"/>
      <c r="D2170" s="126"/>
      <c r="E2170" s="11"/>
      <c r="F2170" s="127"/>
      <c r="G2170" s="122"/>
      <c r="H2170" s="128"/>
      <c r="I2170" s="128"/>
      <c r="J2170" s="3"/>
      <c r="K2170" s="123"/>
      <c r="L2170" s="123"/>
      <c r="M2170" s="123"/>
      <c r="N2170" s="129"/>
      <c r="O2170" s="122"/>
      <c r="P2170" s="123"/>
      <c r="Q2170" s="122"/>
      <c r="R2170" s="130"/>
      <c r="S2170" s="123"/>
      <c r="T2170" s="3"/>
      <c r="U2170" s="131"/>
      <c r="V2170" s="10"/>
      <c r="W2170" s="30"/>
      <c r="X2170" s="21"/>
      <c r="Y2170" s="20"/>
      <c r="Z2170" s="20"/>
      <c r="AD2170" s="5"/>
      <c r="AI2170" s="10"/>
      <c r="AJ2170" s="10"/>
      <c r="AK2170" s="10"/>
      <c r="AL2170" s="10"/>
      <c r="AM2170" s="10"/>
      <c r="AN2170" s="10"/>
      <c r="AO2170" s="10"/>
      <c r="AP2170" s="10"/>
      <c r="AQ2170" s="10"/>
      <c r="AR2170" s="10"/>
      <c r="AS2170" s="10"/>
      <c r="AT2170" s="10"/>
      <c r="AU2170" s="10"/>
    </row>
    <row r="2171" spans="1:47" x14ac:dyDescent="0.2">
      <c r="A2171" s="125"/>
      <c r="B2171" s="123"/>
      <c r="C2171" s="123"/>
      <c r="D2171" s="126"/>
      <c r="E2171" s="11"/>
      <c r="F2171" s="127"/>
      <c r="G2171" s="122"/>
      <c r="H2171" s="128"/>
      <c r="I2171" s="128"/>
      <c r="J2171" s="3"/>
      <c r="K2171" s="123"/>
      <c r="L2171" s="123"/>
      <c r="M2171" s="123"/>
      <c r="N2171" s="129"/>
      <c r="O2171" s="122"/>
      <c r="P2171" s="123"/>
      <c r="Q2171" s="122"/>
      <c r="R2171" s="130"/>
      <c r="S2171" s="123"/>
      <c r="T2171" s="3"/>
      <c r="U2171" s="131"/>
      <c r="V2171" s="10"/>
      <c r="W2171" s="4"/>
      <c r="X2171" s="21"/>
      <c r="Y2171" s="20"/>
      <c r="Z2171" s="20"/>
      <c r="AD2171" s="5"/>
      <c r="AI2171" s="10"/>
      <c r="AJ2171" s="10"/>
      <c r="AK2171" s="10"/>
      <c r="AL2171" s="10"/>
      <c r="AM2171" s="10"/>
      <c r="AN2171" s="10"/>
      <c r="AO2171" s="10"/>
      <c r="AP2171" s="10"/>
      <c r="AQ2171" s="10"/>
      <c r="AR2171" s="10"/>
      <c r="AS2171" s="10"/>
      <c r="AT2171" s="10"/>
      <c r="AU2171" s="10"/>
    </row>
    <row r="2172" spans="1:47" x14ac:dyDescent="0.2">
      <c r="B2172" s="3"/>
      <c r="C2172" s="3"/>
      <c r="D2172" s="29"/>
      <c r="E2172" s="11"/>
      <c r="F2172" s="118"/>
      <c r="G2172" s="5"/>
      <c r="J2172" s="3"/>
      <c r="K2172" s="3"/>
      <c r="L2172" s="3"/>
      <c r="M2172" s="3"/>
      <c r="N2172" s="27"/>
      <c r="O2172" s="122"/>
      <c r="P2172" s="123"/>
      <c r="Q2172" s="5"/>
      <c r="R2172" s="9"/>
      <c r="S2172" s="3"/>
      <c r="T2172" s="4"/>
      <c r="V2172" s="10"/>
      <c r="W2172" s="4"/>
      <c r="X2172" s="21"/>
      <c r="Y2172" s="20"/>
      <c r="Z2172" s="20"/>
      <c r="AD2172" s="5"/>
      <c r="AI2172" s="10"/>
      <c r="AJ2172" s="10"/>
      <c r="AK2172" s="10"/>
      <c r="AL2172" s="10"/>
      <c r="AM2172" s="10"/>
      <c r="AN2172" s="10"/>
      <c r="AO2172" s="10"/>
      <c r="AP2172" s="10"/>
      <c r="AQ2172" s="10"/>
      <c r="AR2172" s="10"/>
      <c r="AS2172" s="10"/>
      <c r="AT2172" s="10"/>
      <c r="AU2172" s="10"/>
    </row>
    <row r="2173" spans="1:47" x14ac:dyDescent="0.2">
      <c r="B2173" s="3"/>
      <c r="C2173" s="3"/>
      <c r="D2173" s="29"/>
      <c r="E2173" s="11"/>
      <c r="F2173" s="118"/>
      <c r="G2173" s="5"/>
      <c r="J2173" s="3"/>
      <c r="K2173" s="3"/>
      <c r="L2173" s="3"/>
      <c r="M2173" s="3"/>
      <c r="N2173" s="27"/>
      <c r="O2173" s="122"/>
      <c r="P2173" s="123"/>
      <c r="Q2173" s="5"/>
      <c r="R2173" s="9"/>
      <c r="S2173" s="3"/>
      <c r="T2173" s="4"/>
      <c r="V2173" s="10"/>
      <c r="W2173" s="4"/>
      <c r="X2173" s="21"/>
      <c r="Y2173" s="20"/>
      <c r="Z2173" s="20"/>
      <c r="AD2173" s="5"/>
      <c r="AI2173" s="10"/>
      <c r="AJ2173" s="10"/>
      <c r="AK2173" s="10"/>
      <c r="AL2173" s="10"/>
      <c r="AM2173" s="10"/>
      <c r="AN2173" s="10"/>
      <c r="AO2173" s="10"/>
      <c r="AP2173" s="10"/>
      <c r="AQ2173" s="10"/>
      <c r="AR2173" s="10"/>
      <c r="AS2173" s="10"/>
      <c r="AT2173" s="10"/>
      <c r="AU2173" s="10"/>
    </row>
    <row r="2174" spans="1:47" x14ac:dyDescent="0.2">
      <c r="B2174" s="3"/>
      <c r="C2174" s="3"/>
      <c r="D2174" s="29"/>
      <c r="E2174" s="11"/>
      <c r="F2174" s="118"/>
      <c r="G2174" s="5"/>
      <c r="J2174" s="3"/>
      <c r="K2174" s="3"/>
      <c r="L2174" s="3"/>
      <c r="M2174" s="3"/>
      <c r="N2174" s="27"/>
      <c r="O2174" s="122"/>
      <c r="P2174" s="123"/>
      <c r="Q2174" s="5"/>
      <c r="R2174" s="9"/>
      <c r="S2174" s="3"/>
      <c r="T2174" s="4"/>
      <c r="V2174" s="10"/>
      <c r="W2174" s="4"/>
      <c r="X2174" s="21"/>
      <c r="Y2174" s="20"/>
      <c r="Z2174" s="20"/>
      <c r="AD2174" s="5"/>
      <c r="AI2174" s="10"/>
      <c r="AJ2174" s="10"/>
      <c r="AK2174" s="10"/>
      <c r="AL2174" s="10"/>
      <c r="AM2174" s="10"/>
      <c r="AN2174" s="10"/>
      <c r="AO2174" s="10"/>
      <c r="AP2174" s="10"/>
      <c r="AQ2174" s="10"/>
      <c r="AR2174" s="10"/>
      <c r="AS2174" s="10"/>
      <c r="AT2174" s="10"/>
      <c r="AU2174" s="10"/>
    </row>
    <row r="2175" spans="1:47" x14ac:dyDescent="0.2">
      <c r="B2175" s="3"/>
      <c r="C2175" s="3"/>
      <c r="D2175" s="29"/>
      <c r="E2175" s="11"/>
      <c r="F2175" s="118"/>
      <c r="G2175" s="5"/>
      <c r="J2175" s="3"/>
      <c r="K2175" s="3"/>
      <c r="L2175" s="3"/>
      <c r="M2175" s="3"/>
      <c r="N2175" s="27"/>
      <c r="O2175" s="122"/>
      <c r="P2175" s="123"/>
      <c r="Q2175" s="5"/>
      <c r="R2175" s="9"/>
      <c r="S2175" s="3"/>
      <c r="T2175" s="4"/>
      <c r="V2175" s="10"/>
      <c r="W2175" s="4"/>
      <c r="X2175" s="21"/>
      <c r="Y2175" s="20"/>
      <c r="Z2175" s="20"/>
      <c r="AD2175" s="5"/>
      <c r="AI2175" s="10"/>
      <c r="AJ2175" s="10"/>
      <c r="AK2175" s="10"/>
      <c r="AL2175" s="10"/>
      <c r="AM2175" s="10"/>
      <c r="AN2175" s="10"/>
      <c r="AO2175" s="10"/>
      <c r="AP2175" s="10"/>
      <c r="AQ2175" s="10"/>
      <c r="AR2175" s="10"/>
      <c r="AS2175" s="10"/>
      <c r="AT2175" s="10"/>
      <c r="AU2175" s="10"/>
    </row>
    <row r="2176" spans="1:47" x14ac:dyDescent="0.2">
      <c r="B2176" s="3"/>
      <c r="C2176" s="3"/>
      <c r="D2176" s="29"/>
      <c r="E2176" s="11"/>
      <c r="F2176" s="118"/>
      <c r="G2176" s="5"/>
      <c r="J2176" s="3"/>
      <c r="K2176" s="3"/>
      <c r="L2176" s="3"/>
      <c r="M2176" s="3"/>
      <c r="N2176" s="27"/>
      <c r="O2176" s="122"/>
      <c r="P2176" s="123"/>
      <c r="Q2176" s="5"/>
      <c r="R2176" s="9"/>
      <c r="S2176" s="3"/>
      <c r="T2176" s="4"/>
      <c r="V2176" s="10"/>
      <c r="W2176" s="4"/>
      <c r="X2176" s="21"/>
      <c r="Y2176" s="20"/>
      <c r="Z2176" s="20"/>
      <c r="AD2176" s="5"/>
      <c r="AI2176" s="10"/>
      <c r="AJ2176" s="10"/>
      <c r="AK2176" s="10"/>
      <c r="AL2176" s="10"/>
      <c r="AM2176" s="10"/>
      <c r="AN2176" s="10"/>
      <c r="AO2176" s="10"/>
      <c r="AP2176" s="10"/>
      <c r="AQ2176" s="10"/>
      <c r="AR2176" s="10"/>
      <c r="AS2176" s="10"/>
      <c r="AT2176" s="10"/>
      <c r="AU2176" s="10"/>
    </row>
    <row r="2177" spans="2:47" x14ac:dyDescent="0.2">
      <c r="B2177" s="3"/>
      <c r="C2177" s="3"/>
      <c r="D2177" s="29"/>
      <c r="E2177" s="11"/>
      <c r="F2177" s="118"/>
      <c r="G2177" s="5"/>
      <c r="J2177" s="3"/>
      <c r="K2177" s="3"/>
      <c r="L2177" s="3"/>
      <c r="M2177" s="3"/>
      <c r="N2177" s="27"/>
      <c r="O2177" s="122"/>
      <c r="P2177" s="123"/>
      <c r="Q2177" s="5"/>
      <c r="R2177" s="9"/>
      <c r="S2177" s="3"/>
      <c r="T2177" s="4"/>
      <c r="V2177" s="10"/>
      <c r="W2177" s="4"/>
      <c r="X2177" s="21"/>
      <c r="Y2177" s="20"/>
      <c r="Z2177" s="20"/>
      <c r="AD2177" s="5"/>
      <c r="AI2177" s="10"/>
      <c r="AJ2177" s="10"/>
      <c r="AK2177" s="10"/>
      <c r="AL2177" s="10"/>
      <c r="AM2177" s="10"/>
      <c r="AN2177" s="10"/>
      <c r="AO2177" s="10"/>
      <c r="AP2177" s="10"/>
      <c r="AQ2177" s="10"/>
      <c r="AR2177" s="10"/>
      <c r="AS2177" s="10"/>
      <c r="AT2177" s="10"/>
      <c r="AU2177" s="10"/>
    </row>
    <row r="2178" spans="2:47" x14ac:dyDescent="0.2">
      <c r="B2178" s="3"/>
      <c r="C2178" s="3"/>
      <c r="D2178" s="29"/>
      <c r="E2178" s="11"/>
      <c r="F2178" s="118"/>
      <c r="G2178" s="5"/>
      <c r="J2178" s="3"/>
      <c r="K2178" s="3"/>
      <c r="L2178" s="3"/>
      <c r="M2178" s="3"/>
      <c r="N2178" s="27"/>
      <c r="O2178" s="122"/>
      <c r="P2178" s="123"/>
      <c r="Q2178" s="5"/>
      <c r="R2178" s="9"/>
      <c r="S2178" s="3"/>
      <c r="T2178" s="4"/>
      <c r="V2178" s="10"/>
      <c r="W2178" s="4"/>
      <c r="X2178" s="21"/>
      <c r="Y2178" s="20"/>
      <c r="Z2178" s="20"/>
      <c r="AD2178" s="5"/>
      <c r="AI2178" s="10"/>
      <c r="AJ2178" s="10"/>
      <c r="AK2178" s="10"/>
      <c r="AL2178" s="10"/>
      <c r="AM2178" s="10"/>
      <c r="AN2178" s="10"/>
      <c r="AO2178" s="10"/>
      <c r="AP2178" s="10"/>
      <c r="AQ2178" s="10"/>
      <c r="AR2178" s="10"/>
      <c r="AS2178" s="10"/>
      <c r="AT2178" s="10"/>
      <c r="AU2178" s="10"/>
    </row>
    <row r="2179" spans="2:47" x14ac:dyDescent="0.2">
      <c r="B2179" s="3"/>
      <c r="C2179" s="3"/>
      <c r="D2179" s="29"/>
      <c r="E2179" s="11"/>
      <c r="F2179" s="118"/>
      <c r="G2179" s="5"/>
      <c r="J2179" s="3"/>
      <c r="K2179" s="3"/>
      <c r="L2179" s="3"/>
      <c r="M2179" s="3"/>
      <c r="N2179" s="27"/>
      <c r="O2179" s="122"/>
      <c r="P2179" s="123"/>
      <c r="Q2179" s="5"/>
      <c r="R2179" s="9"/>
      <c r="S2179" s="3"/>
      <c r="T2179" s="4"/>
      <c r="V2179" s="10"/>
      <c r="W2179" s="4"/>
      <c r="X2179" s="21"/>
      <c r="Y2179" s="20"/>
      <c r="Z2179" s="20"/>
      <c r="AD2179" s="5"/>
      <c r="AI2179" s="10"/>
      <c r="AJ2179" s="10"/>
      <c r="AK2179" s="10"/>
      <c r="AL2179" s="10"/>
      <c r="AM2179" s="10"/>
      <c r="AN2179" s="10"/>
      <c r="AO2179" s="10"/>
      <c r="AP2179" s="10"/>
      <c r="AQ2179" s="10"/>
      <c r="AR2179" s="10"/>
      <c r="AS2179" s="10"/>
      <c r="AT2179" s="10"/>
      <c r="AU2179" s="10"/>
    </row>
    <row r="2180" spans="2:47" x14ac:dyDescent="0.2">
      <c r="B2180" s="3"/>
      <c r="C2180" s="3"/>
      <c r="D2180" s="29"/>
      <c r="E2180" s="11"/>
      <c r="F2180" s="118"/>
      <c r="G2180" s="5"/>
      <c r="J2180" s="3"/>
      <c r="K2180" s="3"/>
      <c r="L2180" s="3"/>
      <c r="M2180" s="3"/>
      <c r="N2180" s="27"/>
      <c r="O2180" s="122"/>
      <c r="P2180" s="123"/>
      <c r="Q2180" s="5"/>
      <c r="R2180" s="9"/>
      <c r="S2180" s="3"/>
      <c r="T2180" s="4"/>
      <c r="V2180" s="10"/>
      <c r="W2180" s="4"/>
      <c r="X2180" s="21"/>
      <c r="Y2180" s="20"/>
      <c r="Z2180" s="20"/>
      <c r="AD2180" s="5"/>
      <c r="AI2180" s="10"/>
      <c r="AJ2180" s="10"/>
      <c r="AK2180" s="10"/>
      <c r="AL2180" s="10"/>
      <c r="AM2180" s="10"/>
      <c r="AN2180" s="10"/>
      <c r="AO2180" s="10"/>
      <c r="AP2180" s="10"/>
      <c r="AQ2180" s="10"/>
      <c r="AR2180" s="10"/>
      <c r="AS2180" s="10"/>
      <c r="AT2180" s="10"/>
      <c r="AU2180" s="10"/>
    </row>
    <row r="2181" spans="2:47" x14ac:dyDescent="0.2">
      <c r="B2181" s="3"/>
      <c r="C2181" s="3"/>
      <c r="D2181" s="29"/>
      <c r="E2181" s="11"/>
      <c r="F2181" s="118"/>
      <c r="G2181" s="5"/>
      <c r="J2181" s="3"/>
      <c r="K2181" s="3"/>
      <c r="L2181" s="3"/>
      <c r="M2181" s="3"/>
      <c r="N2181" s="27"/>
      <c r="O2181" s="122"/>
      <c r="P2181" s="123"/>
      <c r="Q2181" s="5"/>
      <c r="R2181" s="9"/>
      <c r="S2181" s="3"/>
      <c r="T2181" s="4"/>
      <c r="V2181" s="10"/>
      <c r="W2181" s="4"/>
      <c r="X2181" s="21"/>
      <c r="Y2181" s="20"/>
      <c r="Z2181" s="20"/>
      <c r="AD2181" s="5"/>
      <c r="AI2181" s="10"/>
      <c r="AJ2181" s="10"/>
      <c r="AK2181" s="10"/>
      <c r="AL2181" s="10"/>
      <c r="AM2181" s="10"/>
      <c r="AN2181" s="10"/>
      <c r="AO2181" s="10"/>
      <c r="AP2181" s="10"/>
      <c r="AQ2181" s="10"/>
      <c r="AR2181" s="10"/>
      <c r="AS2181" s="10"/>
      <c r="AT2181" s="10"/>
      <c r="AU2181" s="10"/>
    </row>
    <row r="2182" spans="2:47" x14ac:dyDescent="0.2">
      <c r="B2182" s="3"/>
      <c r="C2182" s="3"/>
      <c r="D2182" s="29"/>
      <c r="E2182" s="11"/>
      <c r="F2182" s="118"/>
      <c r="G2182" s="5"/>
      <c r="J2182" s="3"/>
      <c r="K2182" s="3"/>
      <c r="L2182" s="3"/>
      <c r="M2182" s="3"/>
      <c r="N2182" s="27"/>
      <c r="O2182" s="122"/>
      <c r="P2182" s="123"/>
      <c r="Q2182" s="5"/>
      <c r="R2182" s="9"/>
      <c r="S2182" s="3"/>
      <c r="T2182" s="4"/>
      <c r="V2182" s="10"/>
      <c r="W2182" s="4"/>
      <c r="X2182" s="21"/>
      <c r="Y2182" s="20"/>
      <c r="Z2182" s="20"/>
      <c r="AD2182" s="5"/>
      <c r="AI2182" s="10"/>
      <c r="AJ2182" s="10"/>
      <c r="AK2182" s="10"/>
      <c r="AL2182" s="10"/>
      <c r="AM2182" s="10"/>
      <c r="AN2182" s="10"/>
      <c r="AO2182" s="10"/>
      <c r="AP2182" s="10"/>
      <c r="AQ2182" s="10"/>
      <c r="AR2182" s="10"/>
      <c r="AS2182" s="10"/>
      <c r="AT2182" s="10"/>
      <c r="AU2182" s="10"/>
    </row>
    <row r="2183" spans="2:47" x14ac:dyDescent="0.2">
      <c r="B2183" s="3"/>
      <c r="C2183" s="3"/>
      <c r="D2183" s="29"/>
      <c r="E2183" s="11"/>
      <c r="F2183" s="118"/>
      <c r="G2183" s="5"/>
      <c r="J2183" s="3"/>
      <c r="K2183" s="3"/>
      <c r="L2183" s="3"/>
      <c r="M2183" s="3"/>
      <c r="N2183" s="27"/>
      <c r="O2183" s="122"/>
      <c r="P2183" s="123"/>
      <c r="Q2183" s="5"/>
      <c r="R2183" s="9"/>
      <c r="S2183" s="3"/>
      <c r="T2183" s="4"/>
      <c r="V2183" s="10"/>
      <c r="W2183" s="4"/>
      <c r="X2183" s="21"/>
      <c r="Y2183" s="20"/>
      <c r="Z2183" s="20"/>
      <c r="AD2183" s="5"/>
      <c r="AI2183" s="10"/>
      <c r="AJ2183" s="10"/>
      <c r="AK2183" s="10"/>
      <c r="AL2183" s="10"/>
      <c r="AM2183" s="10"/>
      <c r="AN2183" s="10"/>
      <c r="AO2183" s="10"/>
      <c r="AP2183" s="10"/>
      <c r="AQ2183" s="10"/>
      <c r="AR2183" s="10"/>
      <c r="AS2183" s="10"/>
      <c r="AT2183" s="10"/>
      <c r="AU2183" s="10"/>
    </row>
    <row r="2184" spans="2:47" x14ac:dyDescent="0.2">
      <c r="B2184" s="3"/>
      <c r="C2184" s="3"/>
      <c r="D2184" s="29"/>
      <c r="E2184" s="11"/>
      <c r="F2184" s="118"/>
      <c r="G2184" s="5"/>
      <c r="J2184" s="3"/>
      <c r="K2184" s="3"/>
      <c r="L2184" s="3"/>
      <c r="M2184" s="3"/>
      <c r="N2184" s="27"/>
      <c r="O2184" s="122"/>
      <c r="P2184" s="123"/>
      <c r="Q2184" s="5"/>
      <c r="R2184" s="9"/>
      <c r="S2184" s="3"/>
      <c r="T2184" s="4"/>
      <c r="V2184" s="10"/>
      <c r="W2184" s="4"/>
      <c r="X2184" s="21"/>
      <c r="Y2184" s="20"/>
      <c r="Z2184" s="20"/>
      <c r="AD2184" s="5"/>
      <c r="AI2184" s="10"/>
      <c r="AJ2184" s="10"/>
      <c r="AK2184" s="10"/>
      <c r="AL2184" s="10"/>
      <c r="AM2184" s="10"/>
      <c r="AN2184" s="10"/>
      <c r="AO2184" s="10"/>
      <c r="AP2184" s="10"/>
      <c r="AQ2184" s="10"/>
      <c r="AR2184" s="10"/>
      <c r="AS2184" s="10"/>
      <c r="AT2184" s="10"/>
      <c r="AU2184" s="10"/>
    </row>
    <row r="2185" spans="2:47" x14ac:dyDescent="0.2">
      <c r="B2185" s="3"/>
      <c r="C2185" s="3"/>
      <c r="D2185" s="29"/>
      <c r="E2185" s="11"/>
      <c r="F2185" s="118"/>
      <c r="G2185" s="5"/>
      <c r="J2185" s="3"/>
      <c r="K2185" s="3"/>
      <c r="L2185" s="3"/>
      <c r="M2185" s="3"/>
      <c r="N2185" s="27"/>
      <c r="O2185" s="122"/>
      <c r="P2185" s="123"/>
      <c r="Q2185" s="5"/>
      <c r="R2185" s="9"/>
      <c r="S2185" s="3"/>
      <c r="T2185" s="4"/>
      <c r="V2185" s="10"/>
      <c r="W2185" s="4"/>
      <c r="X2185" s="21"/>
      <c r="Y2185" s="20"/>
      <c r="Z2185" s="20"/>
      <c r="AD2185" s="5"/>
      <c r="AI2185" s="10"/>
      <c r="AJ2185" s="10"/>
      <c r="AK2185" s="10"/>
      <c r="AL2185" s="10"/>
      <c r="AM2185" s="10"/>
      <c r="AN2185" s="10"/>
      <c r="AO2185" s="10"/>
      <c r="AP2185" s="10"/>
      <c r="AQ2185" s="10"/>
      <c r="AR2185" s="10"/>
      <c r="AS2185" s="10"/>
      <c r="AT2185" s="10"/>
      <c r="AU2185" s="10"/>
    </row>
    <row r="2186" spans="2:47" x14ac:dyDescent="0.2">
      <c r="B2186" s="3"/>
      <c r="C2186" s="3"/>
      <c r="D2186" s="29"/>
      <c r="E2186" s="11"/>
      <c r="F2186" s="118"/>
      <c r="G2186" s="5"/>
      <c r="J2186" s="3"/>
      <c r="K2186" s="3"/>
      <c r="L2186" s="3"/>
      <c r="M2186" s="3"/>
      <c r="N2186" s="27"/>
      <c r="O2186" s="122"/>
      <c r="P2186" s="123"/>
      <c r="Q2186" s="5"/>
      <c r="R2186" s="9"/>
      <c r="S2186" s="3"/>
      <c r="T2186" s="4"/>
      <c r="V2186" s="10"/>
      <c r="W2186" s="4"/>
      <c r="X2186" s="21"/>
      <c r="Y2186" s="20"/>
      <c r="Z2186" s="20"/>
      <c r="AD2186" s="5"/>
      <c r="AI2186" s="10"/>
      <c r="AJ2186" s="10"/>
      <c r="AK2186" s="10"/>
      <c r="AL2186" s="10"/>
      <c r="AM2186" s="10"/>
      <c r="AN2186" s="10"/>
      <c r="AO2186" s="10"/>
      <c r="AP2186" s="10"/>
      <c r="AQ2186" s="10"/>
      <c r="AR2186" s="10"/>
      <c r="AS2186" s="10"/>
      <c r="AT2186" s="10"/>
      <c r="AU2186" s="10"/>
    </row>
    <row r="2187" spans="2:47" x14ac:dyDescent="0.2">
      <c r="B2187" s="3"/>
      <c r="C2187" s="3"/>
      <c r="D2187" s="29"/>
      <c r="E2187" s="11"/>
      <c r="F2187" s="118"/>
      <c r="G2187" s="5"/>
      <c r="J2187" s="3"/>
      <c r="K2187" s="3"/>
      <c r="L2187" s="3"/>
      <c r="M2187" s="3"/>
      <c r="N2187" s="27"/>
      <c r="O2187" s="122"/>
      <c r="P2187" s="123"/>
      <c r="Q2187" s="5"/>
      <c r="R2187" s="9"/>
      <c r="S2187" s="3"/>
      <c r="T2187" s="4"/>
      <c r="V2187" s="10"/>
      <c r="W2187" s="4"/>
      <c r="X2187" s="21"/>
      <c r="Y2187" s="20"/>
      <c r="Z2187" s="20"/>
      <c r="AD2187" s="5"/>
      <c r="AI2187" s="10"/>
      <c r="AJ2187" s="10"/>
      <c r="AK2187" s="10"/>
      <c r="AL2187" s="10"/>
      <c r="AM2187" s="10"/>
      <c r="AN2187" s="10"/>
      <c r="AO2187" s="10"/>
      <c r="AP2187" s="10"/>
      <c r="AQ2187" s="10"/>
      <c r="AR2187" s="10"/>
      <c r="AS2187" s="10"/>
      <c r="AT2187" s="10"/>
      <c r="AU2187" s="10"/>
    </row>
    <row r="2188" spans="2:47" x14ac:dyDescent="0.2">
      <c r="B2188" s="3"/>
      <c r="C2188" s="3"/>
      <c r="D2188" s="29"/>
      <c r="E2188" s="11"/>
      <c r="F2188" s="118"/>
      <c r="G2188" s="5"/>
      <c r="J2188" s="3"/>
      <c r="K2188" s="3"/>
      <c r="L2188" s="3"/>
      <c r="M2188" s="3"/>
      <c r="N2188" s="27"/>
      <c r="O2188" s="122"/>
      <c r="P2188" s="123"/>
      <c r="Q2188" s="5"/>
      <c r="R2188" s="9"/>
      <c r="S2188" s="3"/>
      <c r="T2188" s="4"/>
      <c r="V2188" s="10"/>
      <c r="W2188" s="4"/>
      <c r="X2188" s="21"/>
      <c r="Y2188" s="20"/>
      <c r="Z2188" s="20"/>
      <c r="AD2188" s="5"/>
      <c r="AI2188" s="10"/>
      <c r="AJ2188" s="10"/>
      <c r="AK2188" s="10"/>
      <c r="AL2188" s="10"/>
      <c r="AM2188" s="10"/>
      <c r="AN2188" s="10"/>
      <c r="AO2188" s="10"/>
      <c r="AP2188" s="10"/>
      <c r="AQ2188" s="10"/>
      <c r="AR2188" s="10"/>
      <c r="AS2188" s="10"/>
      <c r="AT2188" s="10"/>
      <c r="AU2188" s="10"/>
    </row>
    <row r="2189" spans="2:47" x14ac:dyDescent="0.2">
      <c r="B2189" s="3"/>
      <c r="C2189" s="3"/>
      <c r="D2189" s="29"/>
      <c r="E2189" s="11"/>
      <c r="F2189" s="118"/>
      <c r="G2189" s="5"/>
      <c r="J2189" s="3"/>
      <c r="K2189" s="3"/>
      <c r="L2189" s="3"/>
      <c r="M2189" s="3"/>
      <c r="N2189" s="27"/>
      <c r="O2189" s="122"/>
      <c r="P2189" s="123"/>
      <c r="Q2189" s="5"/>
      <c r="R2189" s="9"/>
      <c r="S2189" s="3"/>
      <c r="T2189" s="4"/>
      <c r="V2189" s="10"/>
      <c r="W2189" s="4"/>
      <c r="X2189" s="21"/>
      <c r="Y2189" s="20"/>
      <c r="Z2189" s="20"/>
      <c r="AD2189" s="5"/>
      <c r="AI2189" s="10"/>
      <c r="AJ2189" s="10"/>
      <c r="AK2189" s="10"/>
      <c r="AL2189" s="10"/>
      <c r="AM2189" s="10"/>
      <c r="AN2189" s="10"/>
      <c r="AO2189" s="10"/>
      <c r="AP2189" s="10"/>
      <c r="AQ2189" s="10"/>
      <c r="AR2189" s="10"/>
      <c r="AS2189" s="10"/>
      <c r="AT2189" s="10"/>
      <c r="AU2189" s="10"/>
    </row>
    <row r="2190" spans="2:47" x14ac:dyDescent="0.2">
      <c r="B2190" s="3"/>
      <c r="C2190" s="3"/>
      <c r="D2190" s="29"/>
      <c r="E2190" s="11"/>
      <c r="F2190" s="118"/>
      <c r="G2190" s="5"/>
      <c r="J2190" s="3"/>
      <c r="K2190" s="3"/>
      <c r="L2190" s="3"/>
      <c r="M2190" s="3"/>
      <c r="N2190" s="27"/>
      <c r="O2190" s="122"/>
      <c r="P2190" s="123"/>
      <c r="Q2190" s="5"/>
      <c r="R2190" s="9"/>
      <c r="S2190" s="3"/>
      <c r="T2190" s="4"/>
      <c r="V2190" s="10"/>
      <c r="W2190" s="4"/>
      <c r="X2190" s="21"/>
      <c r="Y2190" s="20"/>
      <c r="Z2190" s="20"/>
      <c r="AD2190" s="5"/>
      <c r="AI2190" s="10"/>
      <c r="AJ2190" s="10"/>
      <c r="AK2190" s="10"/>
      <c r="AL2190" s="10"/>
      <c r="AM2190" s="10"/>
      <c r="AN2190" s="10"/>
      <c r="AO2190" s="10"/>
      <c r="AP2190" s="10"/>
      <c r="AQ2190" s="10"/>
      <c r="AR2190" s="10"/>
      <c r="AS2190" s="10"/>
      <c r="AT2190" s="10"/>
      <c r="AU2190" s="10"/>
    </row>
    <row r="2191" spans="2:47" x14ac:dyDescent="0.2">
      <c r="B2191" s="3"/>
      <c r="C2191" s="3"/>
      <c r="D2191" s="29"/>
      <c r="E2191" s="11"/>
      <c r="F2191" s="118"/>
      <c r="G2191" s="5"/>
      <c r="J2191" s="3"/>
      <c r="K2191" s="3"/>
      <c r="L2191" s="3"/>
      <c r="M2191" s="3"/>
      <c r="N2191" s="27"/>
      <c r="O2191" s="122"/>
      <c r="P2191" s="123"/>
      <c r="Q2191" s="5"/>
      <c r="R2191" s="9"/>
      <c r="S2191" s="3"/>
      <c r="T2191" s="4"/>
      <c r="V2191" s="10"/>
      <c r="W2191" s="4"/>
      <c r="X2191" s="21"/>
      <c r="Y2191" s="20"/>
      <c r="Z2191" s="20"/>
      <c r="AD2191" s="5"/>
      <c r="AI2191" s="10"/>
      <c r="AJ2191" s="10"/>
      <c r="AK2191" s="10"/>
      <c r="AL2191" s="10"/>
      <c r="AM2191" s="10"/>
      <c r="AN2191" s="10"/>
      <c r="AO2191" s="10"/>
      <c r="AP2191" s="10"/>
      <c r="AQ2191" s="10"/>
      <c r="AR2191" s="10"/>
      <c r="AS2191" s="10"/>
      <c r="AT2191" s="10"/>
      <c r="AU2191" s="10"/>
    </row>
    <row r="2192" spans="2:47" x14ac:dyDescent="0.2">
      <c r="B2192" s="3"/>
      <c r="C2192" s="3"/>
      <c r="D2192" s="29"/>
      <c r="E2192" s="11"/>
      <c r="F2192" s="118"/>
      <c r="G2192" s="5"/>
      <c r="J2192" s="3"/>
      <c r="K2192" s="3"/>
      <c r="L2192" s="3"/>
      <c r="M2192" s="3"/>
      <c r="N2192" s="27"/>
      <c r="O2192" s="122"/>
      <c r="P2192" s="123"/>
      <c r="Q2192" s="5"/>
      <c r="R2192" s="9"/>
      <c r="S2192" s="3"/>
      <c r="T2192" s="4"/>
      <c r="V2192" s="10"/>
      <c r="W2192" s="4"/>
      <c r="X2192" s="21"/>
      <c r="Y2192" s="20"/>
      <c r="Z2192" s="20"/>
      <c r="AD2192" s="5"/>
      <c r="AI2192" s="10"/>
      <c r="AJ2192" s="10"/>
      <c r="AK2192" s="10"/>
      <c r="AL2192" s="10"/>
      <c r="AM2192" s="10"/>
      <c r="AN2192" s="10"/>
      <c r="AO2192" s="10"/>
      <c r="AP2192" s="10"/>
      <c r="AQ2192" s="10"/>
      <c r="AR2192" s="10"/>
      <c r="AS2192" s="10"/>
      <c r="AT2192" s="10"/>
      <c r="AU2192" s="10"/>
    </row>
    <row r="2193" spans="2:47" x14ac:dyDescent="0.2">
      <c r="B2193" s="3"/>
      <c r="C2193" s="3"/>
      <c r="D2193" s="29"/>
      <c r="E2193" s="11"/>
      <c r="F2193" s="118"/>
      <c r="G2193" s="5"/>
      <c r="J2193" s="3"/>
      <c r="K2193" s="3"/>
      <c r="L2193" s="3"/>
      <c r="M2193" s="3"/>
      <c r="N2193" s="27"/>
      <c r="O2193" s="122"/>
      <c r="P2193" s="123"/>
      <c r="Q2193" s="5"/>
      <c r="R2193" s="9"/>
      <c r="S2193" s="3"/>
      <c r="T2193" s="4"/>
      <c r="V2193" s="10"/>
      <c r="W2193" s="4"/>
      <c r="X2193" s="21"/>
      <c r="Y2193" s="20"/>
      <c r="Z2193" s="20"/>
      <c r="AD2193" s="5"/>
      <c r="AI2193" s="10"/>
      <c r="AJ2193" s="10"/>
      <c r="AK2193" s="10"/>
      <c r="AL2193" s="10"/>
      <c r="AM2193" s="10"/>
      <c r="AN2193" s="10"/>
      <c r="AO2193" s="10"/>
      <c r="AP2193" s="10"/>
      <c r="AQ2193" s="10"/>
      <c r="AR2193" s="10"/>
      <c r="AS2193" s="10"/>
      <c r="AT2193" s="10"/>
      <c r="AU2193" s="10"/>
    </row>
    <row r="2194" spans="2:47" x14ac:dyDescent="0.2">
      <c r="B2194" s="3"/>
      <c r="C2194" s="3"/>
      <c r="D2194" s="29"/>
      <c r="E2194" s="11"/>
      <c r="F2194" s="118"/>
      <c r="G2194" s="5"/>
      <c r="J2194" s="3"/>
      <c r="K2194" s="3"/>
      <c r="L2194" s="3"/>
      <c r="M2194" s="3"/>
      <c r="N2194" s="27"/>
      <c r="O2194" s="122"/>
      <c r="P2194" s="123"/>
      <c r="Q2194" s="5"/>
      <c r="R2194" s="9"/>
      <c r="S2194" s="3"/>
      <c r="T2194" s="4"/>
      <c r="V2194" s="10"/>
      <c r="W2194" s="4"/>
      <c r="X2194" s="21"/>
      <c r="Y2194" s="20"/>
      <c r="Z2194" s="20"/>
      <c r="AD2194" s="5"/>
      <c r="AI2194" s="10"/>
      <c r="AJ2194" s="10"/>
      <c r="AK2194" s="10"/>
      <c r="AL2194" s="10"/>
      <c r="AM2194" s="10"/>
      <c r="AN2194" s="10"/>
      <c r="AO2194" s="10"/>
      <c r="AP2194" s="10"/>
      <c r="AQ2194" s="10"/>
      <c r="AR2194" s="10"/>
      <c r="AS2194" s="10"/>
      <c r="AT2194" s="10"/>
      <c r="AU2194" s="10"/>
    </row>
    <row r="2195" spans="2:47" x14ac:dyDescent="0.2">
      <c r="B2195" s="3"/>
      <c r="C2195" s="3"/>
      <c r="D2195" s="29"/>
      <c r="E2195" s="11"/>
      <c r="F2195" s="118"/>
      <c r="G2195" s="5"/>
      <c r="J2195" s="3"/>
      <c r="K2195" s="3"/>
      <c r="L2195" s="3"/>
      <c r="M2195" s="3"/>
      <c r="N2195" s="27"/>
      <c r="O2195" s="122"/>
      <c r="P2195" s="123"/>
      <c r="Q2195" s="5"/>
      <c r="R2195" s="9"/>
      <c r="S2195" s="3"/>
      <c r="T2195" s="4"/>
      <c r="V2195" s="10"/>
      <c r="W2195" s="4"/>
      <c r="X2195" s="21"/>
      <c r="Y2195" s="20"/>
      <c r="Z2195" s="20"/>
      <c r="AD2195" s="5"/>
      <c r="AI2195" s="10"/>
      <c r="AJ2195" s="10"/>
      <c r="AK2195" s="10"/>
      <c r="AL2195" s="10"/>
      <c r="AM2195" s="10"/>
      <c r="AN2195" s="10"/>
      <c r="AO2195" s="10"/>
      <c r="AP2195" s="10"/>
      <c r="AQ2195" s="10"/>
      <c r="AR2195" s="10"/>
      <c r="AS2195" s="10"/>
      <c r="AT2195" s="10"/>
      <c r="AU2195" s="10"/>
    </row>
    <row r="2196" spans="2:47" x14ac:dyDescent="0.2">
      <c r="B2196" s="3"/>
      <c r="C2196" s="3"/>
      <c r="D2196" s="29"/>
      <c r="E2196" s="11"/>
      <c r="F2196" s="118"/>
      <c r="G2196" s="5"/>
      <c r="J2196" s="3"/>
      <c r="K2196" s="3"/>
      <c r="L2196" s="3"/>
      <c r="M2196" s="3"/>
      <c r="N2196" s="27"/>
      <c r="O2196" s="122"/>
      <c r="P2196" s="123"/>
      <c r="Q2196" s="5"/>
      <c r="R2196" s="9"/>
      <c r="S2196" s="3"/>
      <c r="T2196" s="4"/>
      <c r="V2196" s="10"/>
      <c r="W2196" s="4"/>
      <c r="X2196" s="21"/>
      <c r="Y2196" s="20"/>
      <c r="Z2196" s="20"/>
      <c r="AD2196" s="5"/>
      <c r="AI2196" s="10"/>
      <c r="AJ2196" s="10"/>
      <c r="AK2196" s="10"/>
      <c r="AL2196" s="10"/>
      <c r="AM2196" s="10"/>
      <c r="AN2196" s="10"/>
      <c r="AO2196" s="10"/>
      <c r="AP2196" s="10"/>
      <c r="AQ2196" s="10"/>
      <c r="AR2196" s="10"/>
      <c r="AS2196" s="10"/>
      <c r="AT2196" s="10"/>
      <c r="AU2196" s="10"/>
    </row>
    <row r="2197" spans="2:47" x14ac:dyDescent="0.2">
      <c r="B2197" s="3"/>
      <c r="C2197" s="3"/>
      <c r="D2197" s="29"/>
      <c r="E2197" s="11"/>
      <c r="F2197" s="118"/>
      <c r="G2197" s="5"/>
      <c r="J2197" s="3"/>
      <c r="K2197" s="3"/>
      <c r="L2197" s="3"/>
      <c r="M2197" s="3"/>
      <c r="N2197" s="27"/>
      <c r="O2197" s="122"/>
      <c r="P2197" s="123"/>
      <c r="Q2197" s="5"/>
      <c r="R2197" s="9"/>
      <c r="S2197" s="3"/>
      <c r="T2197" s="4"/>
      <c r="V2197" s="10"/>
      <c r="W2197" s="4"/>
      <c r="X2197" s="21"/>
      <c r="Y2197" s="20"/>
      <c r="Z2197" s="20"/>
      <c r="AD2197" s="5"/>
      <c r="AI2197" s="10"/>
      <c r="AJ2197" s="10"/>
      <c r="AK2197" s="10"/>
      <c r="AL2197" s="10"/>
      <c r="AM2197" s="10"/>
      <c r="AN2197" s="10"/>
      <c r="AO2197" s="10"/>
      <c r="AP2197" s="10"/>
      <c r="AQ2197" s="10"/>
      <c r="AR2197" s="10"/>
      <c r="AS2197" s="10"/>
      <c r="AT2197" s="10"/>
      <c r="AU2197" s="10"/>
    </row>
    <row r="2198" spans="2:47" x14ac:dyDescent="0.2">
      <c r="B2198" s="3"/>
      <c r="C2198" s="3"/>
      <c r="D2198" s="29"/>
      <c r="E2198" s="11"/>
      <c r="F2198" s="118"/>
      <c r="G2198" s="5"/>
      <c r="J2198" s="3"/>
      <c r="K2198" s="3"/>
      <c r="L2198" s="3"/>
      <c r="M2198" s="3"/>
      <c r="N2198" s="27"/>
      <c r="O2198" s="122"/>
      <c r="P2198" s="123"/>
      <c r="Q2198" s="5"/>
      <c r="R2198" s="9"/>
      <c r="S2198" s="3"/>
      <c r="T2198" s="4"/>
      <c r="V2198" s="10"/>
      <c r="W2198" s="4"/>
      <c r="X2198" s="21"/>
      <c r="Y2198" s="20"/>
      <c r="Z2198" s="20"/>
      <c r="AD2198" s="5"/>
      <c r="AI2198" s="10"/>
      <c r="AJ2198" s="10"/>
      <c r="AK2198" s="10"/>
      <c r="AL2198" s="10"/>
      <c r="AM2198" s="10"/>
      <c r="AN2198" s="10"/>
      <c r="AO2198" s="10"/>
      <c r="AP2198" s="10"/>
      <c r="AQ2198" s="10"/>
      <c r="AR2198" s="10"/>
      <c r="AS2198" s="10"/>
      <c r="AT2198" s="10"/>
      <c r="AU2198" s="10"/>
    </row>
    <row r="2199" spans="2:47" x14ac:dyDescent="0.2">
      <c r="B2199" s="3"/>
      <c r="C2199" s="3"/>
      <c r="D2199" s="29"/>
      <c r="E2199" s="11"/>
      <c r="F2199" s="118"/>
      <c r="G2199" s="5"/>
      <c r="J2199" s="3"/>
      <c r="K2199" s="3"/>
      <c r="L2199" s="3"/>
      <c r="M2199" s="3"/>
      <c r="N2199" s="27"/>
      <c r="O2199" s="122"/>
      <c r="P2199" s="123"/>
      <c r="Q2199" s="5"/>
      <c r="R2199" s="9"/>
      <c r="S2199" s="3"/>
      <c r="T2199" s="4"/>
      <c r="V2199" s="10"/>
      <c r="W2199" s="4"/>
      <c r="X2199" s="21"/>
      <c r="Y2199" s="20"/>
      <c r="Z2199" s="20"/>
      <c r="AD2199" s="5"/>
      <c r="AI2199" s="10"/>
      <c r="AJ2199" s="10"/>
      <c r="AK2199" s="10"/>
      <c r="AL2199" s="10"/>
      <c r="AM2199" s="10"/>
      <c r="AN2199" s="10"/>
      <c r="AO2199" s="10"/>
      <c r="AP2199" s="10"/>
      <c r="AQ2199" s="10"/>
      <c r="AR2199" s="10"/>
      <c r="AS2199" s="10"/>
      <c r="AT2199" s="10"/>
      <c r="AU2199" s="10"/>
    </row>
    <row r="2200" spans="2:47" x14ac:dyDescent="0.2">
      <c r="B2200" s="3"/>
      <c r="C2200" s="3"/>
      <c r="D2200" s="29"/>
      <c r="E2200" s="11"/>
      <c r="F2200" s="118"/>
      <c r="G2200" s="5"/>
      <c r="J2200" s="3"/>
      <c r="K2200" s="3"/>
      <c r="L2200" s="3"/>
      <c r="M2200" s="3"/>
      <c r="N2200" s="27"/>
      <c r="O2200" s="122"/>
      <c r="P2200" s="123"/>
      <c r="Q2200" s="5"/>
      <c r="R2200" s="9"/>
      <c r="S2200" s="3"/>
      <c r="T2200" s="4"/>
      <c r="V2200" s="10"/>
      <c r="W2200" s="4"/>
      <c r="X2200" s="21"/>
      <c r="Y2200" s="20"/>
      <c r="Z2200" s="20"/>
      <c r="AD2200" s="5"/>
      <c r="AI2200" s="10"/>
      <c r="AJ2200" s="10"/>
      <c r="AK2200" s="10"/>
      <c r="AL2200" s="10"/>
      <c r="AM2200" s="10"/>
      <c r="AN2200" s="10"/>
      <c r="AO2200" s="10"/>
      <c r="AP2200" s="10"/>
      <c r="AQ2200" s="10"/>
      <c r="AR2200" s="10"/>
      <c r="AS2200" s="10"/>
      <c r="AT2200" s="10"/>
      <c r="AU2200" s="10"/>
    </row>
    <row r="2201" spans="2:47" x14ac:dyDescent="0.2">
      <c r="B2201" s="3"/>
      <c r="C2201" s="3"/>
      <c r="D2201" s="29"/>
      <c r="E2201" s="11"/>
      <c r="F2201" s="118"/>
      <c r="G2201" s="5"/>
      <c r="J2201" s="3"/>
      <c r="K2201" s="3"/>
      <c r="L2201" s="3"/>
      <c r="M2201" s="3"/>
      <c r="N2201" s="27"/>
      <c r="O2201" s="122"/>
      <c r="P2201" s="123"/>
      <c r="Q2201" s="5"/>
      <c r="R2201" s="9"/>
      <c r="S2201" s="3"/>
      <c r="T2201" s="4"/>
      <c r="V2201" s="10"/>
      <c r="W2201" s="28"/>
      <c r="X2201" s="21"/>
      <c r="Y2201" s="20"/>
      <c r="Z2201" s="20"/>
      <c r="AD2201" s="5"/>
      <c r="AI2201" s="10"/>
      <c r="AJ2201" s="10"/>
      <c r="AK2201" s="10"/>
      <c r="AL2201" s="10"/>
      <c r="AM2201" s="10"/>
      <c r="AN2201" s="10"/>
      <c r="AO2201" s="10"/>
      <c r="AP2201" s="10"/>
      <c r="AQ2201" s="10"/>
      <c r="AR2201" s="10"/>
      <c r="AS2201" s="10"/>
      <c r="AT2201" s="10"/>
      <c r="AU2201" s="10"/>
    </row>
    <row r="2202" spans="2:47" x14ac:dyDescent="0.2">
      <c r="B2202" s="3"/>
      <c r="C2202" s="3"/>
      <c r="D2202" s="29"/>
      <c r="E2202" s="11"/>
      <c r="F2202" s="118"/>
      <c r="G2202" s="5"/>
      <c r="J2202" s="3"/>
      <c r="K2202" s="3"/>
      <c r="L2202" s="3"/>
      <c r="M2202" s="3"/>
      <c r="N2202" s="27"/>
      <c r="O2202" s="122"/>
      <c r="P2202" s="123"/>
      <c r="Q2202" s="5"/>
      <c r="R2202" s="9"/>
      <c r="S2202" s="3"/>
      <c r="T2202" s="4"/>
      <c r="V2202" s="10"/>
      <c r="W2202" s="4"/>
      <c r="X2202" s="21"/>
      <c r="Y2202" s="20"/>
      <c r="Z2202" s="20"/>
      <c r="AD2202" s="5"/>
      <c r="AI2202" s="10"/>
      <c r="AJ2202" s="10"/>
      <c r="AK2202" s="10"/>
      <c r="AL2202" s="10"/>
      <c r="AM2202" s="10"/>
      <c r="AN2202" s="10"/>
      <c r="AO2202" s="10"/>
      <c r="AP2202" s="10"/>
      <c r="AQ2202" s="10"/>
      <c r="AR2202" s="10"/>
      <c r="AS2202" s="10"/>
      <c r="AT2202" s="10"/>
      <c r="AU2202" s="10"/>
    </row>
    <row r="2203" spans="2:47" x14ac:dyDescent="0.2">
      <c r="B2203" s="3"/>
      <c r="C2203" s="3"/>
      <c r="D2203" s="29"/>
      <c r="E2203" s="11"/>
      <c r="F2203" s="118"/>
      <c r="G2203" s="5"/>
      <c r="J2203" s="3"/>
      <c r="K2203" s="3"/>
      <c r="L2203" s="3"/>
      <c r="M2203" s="3"/>
      <c r="N2203" s="27"/>
      <c r="O2203" s="122"/>
      <c r="P2203" s="123"/>
      <c r="Q2203" s="5"/>
      <c r="R2203" s="9"/>
      <c r="S2203" s="3"/>
      <c r="T2203" s="4"/>
      <c r="V2203" s="10"/>
      <c r="W2203" s="4"/>
      <c r="X2203" s="21"/>
      <c r="Y2203" s="20"/>
      <c r="Z2203" s="20"/>
      <c r="AD2203" s="5"/>
      <c r="AI2203" s="10"/>
      <c r="AJ2203" s="10"/>
      <c r="AK2203" s="10"/>
      <c r="AL2203" s="10"/>
      <c r="AM2203" s="10"/>
      <c r="AN2203" s="10"/>
      <c r="AO2203" s="10"/>
      <c r="AP2203" s="10"/>
      <c r="AQ2203" s="10"/>
      <c r="AR2203" s="10"/>
      <c r="AS2203" s="10"/>
      <c r="AT2203" s="10"/>
      <c r="AU2203" s="10"/>
    </row>
    <row r="2204" spans="2:47" x14ac:dyDescent="0.2">
      <c r="B2204" s="3"/>
      <c r="C2204" s="3"/>
      <c r="D2204" s="29"/>
      <c r="E2204" s="11"/>
      <c r="F2204" s="118"/>
      <c r="G2204" s="5"/>
      <c r="J2204" s="3"/>
      <c r="K2204" s="3"/>
      <c r="L2204" s="3"/>
      <c r="M2204" s="3"/>
      <c r="N2204" s="27"/>
      <c r="O2204" s="122"/>
      <c r="P2204" s="123"/>
      <c r="Q2204" s="5"/>
      <c r="R2204" s="9"/>
      <c r="S2204" s="3"/>
      <c r="T2204" s="4"/>
      <c r="V2204" s="10"/>
      <c r="W2204" s="4"/>
      <c r="X2204" s="21"/>
      <c r="Y2204" s="20"/>
      <c r="Z2204" s="20"/>
      <c r="AD2204" s="5"/>
      <c r="AI2204" s="10"/>
      <c r="AJ2204" s="10"/>
      <c r="AK2204" s="10"/>
      <c r="AL2204" s="10"/>
      <c r="AM2204" s="10"/>
      <c r="AN2204" s="10"/>
      <c r="AO2204" s="10"/>
      <c r="AP2204" s="10"/>
      <c r="AQ2204" s="10"/>
      <c r="AR2204" s="10"/>
      <c r="AS2204" s="10"/>
      <c r="AT2204" s="10"/>
      <c r="AU2204" s="10"/>
    </row>
    <row r="2205" spans="2:47" x14ac:dyDescent="0.2">
      <c r="B2205" s="3"/>
      <c r="C2205" s="3"/>
      <c r="D2205" s="29"/>
      <c r="E2205" s="11"/>
      <c r="F2205" s="118"/>
      <c r="G2205" s="5"/>
      <c r="J2205" s="3"/>
      <c r="K2205" s="3"/>
      <c r="L2205" s="3"/>
      <c r="M2205" s="3"/>
      <c r="N2205" s="27"/>
      <c r="O2205" s="122"/>
      <c r="P2205" s="123"/>
      <c r="Q2205" s="5"/>
      <c r="R2205" s="9"/>
      <c r="S2205" s="3"/>
      <c r="T2205" s="4"/>
      <c r="V2205" s="10"/>
      <c r="W2205" s="4"/>
      <c r="X2205" s="21"/>
      <c r="Y2205" s="20"/>
      <c r="Z2205" s="20"/>
      <c r="AD2205" s="5"/>
      <c r="AI2205" s="10"/>
      <c r="AJ2205" s="10"/>
      <c r="AK2205" s="10"/>
      <c r="AL2205" s="10"/>
      <c r="AM2205" s="10"/>
      <c r="AN2205" s="10"/>
      <c r="AO2205" s="10"/>
      <c r="AP2205" s="10"/>
      <c r="AQ2205" s="10"/>
      <c r="AR2205" s="10"/>
      <c r="AS2205" s="10"/>
      <c r="AT2205" s="10"/>
      <c r="AU2205" s="10"/>
    </row>
    <row r="2206" spans="2:47" x14ac:dyDescent="0.2">
      <c r="B2206" s="3"/>
      <c r="C2206" s="3"/>
      <c r="D2206" s="29"/>
      <c r="E2206" s="11"/>
      <c r="F2206" s="118"/>
      <c r="G2206" s="5"/>
      <c r="J2206" s="3"/>
      <c r="K2206" s="3"/>
      <c r="L2206" s="3"/>
      <c r="M2206" s="3"/>
      <c r="N2206" s="27"/>
      <c r="O2206" s="122"/>
      <c r="P2206" s="123"/>
      <c r="Q2206" s="5"/>
      <c r="R2206" s="9"/>
      <c r="S2206" s="3"/>
      <c r="T2206" s="4"/>
      <c r="V2206" s="10"/>
      <c r="W2206" s="4"/>
      <c r="X2206" s="21"/>
      <c r="Y2206" s="20"/>
      <c r="Z2206" s="20"/>
      <c r="AD2206" s="5"/>
      <c r="AI2206" s="10"/>
      <c r="AJ2206" s="10"/>
      <c r="AK2206" s="10"/>
      <c r="AL2206" s="10"/>
      <c r="AM2206" s="10"/>
      <c r="AN2206" s="10"/>
      <c r="AO2206" s="10"/>
      <c r="AP2206" s="10"/>
      <c r="AQ2206" s="10"/>
      <c r="AR2206" s="10"/>
      <c r="AS2206" s="10"/>
      <c r="AT2206" s="10"/>
      <c r="AU2206" s="10"/>
    </row>
    <row r="2207" spans="2:47" x14ac:dyDescent="0.2">
      <c r="B2207" s="3"/>
      <c r="C2207" s="3"/>
      <c r="D2207" s="29"/>
      <c r="E2207" s="11"/>
      <c r="F2207" s="118"/>
      <c r="G2207" s="5"/>
      <c r="J2207" s="3"/>
      <c r="K2207" s="3"/>
      <c r="L2207" s="3"/>
      <c r="M2207" s="3"/>
      <c r="N2207" s="27"/>
      <c r="O2207" s="122"/>
      <c r="P2207" s="123"/>
      <c r="Q2207" s="5"/>
      <c r="R2207" s="9"/>
      <c r="S2207" s="3"/>
      <c r="T2207" s="4"/>
      <c r="V2207" s="10"/>
      <c r="W2207" s="4"/>
      <c r="X2207" s="21"/>
      <c r="Y2207" s="20"/>
      <c r="Z2207" s="20"/>
      <c r="AD2207" s="5"/>
      <c r="AI2207" s="10"/>
      <c r="AJ2207" s="10"/>
      <c r="AK2207" s="10"/>
      <c r="AL2207" s="10"/>
      <c r="AM2207" s="10"/>
      <c r="AN2207" s="10"/>
      <c r="AO2207" s="10"/>
      <c r="AP2207" s="10"/>
      <c r="AQ2207" s="10"/>
      <c r="AR2207" s="10"/>
      <c r="AS2207" s="10"/>
      <c r="AT2207" s="10"/>
      <c r="AU2207" s="10"/>
    </row>
    <row r="2208" spans="2:47" x14ac:dyDescent="0.2">
      <c r="B2208" s="3"/>
      <c r="C2208" s="3"/>
      <c r="D2208" s="29"/>
      <c r="E2208" s="11"/>
      <c r="F2208" s="118"/>
      <c r="G2208" s="5"/>
      <c r="J2208" s="3"/>
      <c r="K2208" s="3"/>
      <c r="L2208" s="3"/>
      <c r="M2208" s="3"/>
      <c r="N2208" s="27"/>
      <c r="O2208" s="122"/>
      <c r="P2208" s="123"/>
      <c r="Q2208" s="5"/>
      <c r="R2208" s="9"/>
      <c r="S2208" s="3"/>
      <c r="T2208" s="4"/>
      <c r="V2208" s="10"/>
      <c r="W2208" s="4"/>
      <c r="X2208" s="21"/>
      <c r="Y2208" s="20"/>
      <c r="Z2208" s="20"/>
      <c r="AD2208" s="5"/>
      <c r="AI2208" s="10"/>
      <c r="AJ2208" s="10"/>
      <c r="AK2208" s="10"/>
      <c r="AL2208" s="10"/>
      <c r="AM2208" s="10"/>
      <c r="AN2208" s="10"/>
      <c r="AO2208" s="10"/>
      <c r="AP2208" s="10"/>
      <c r="AQ2208" s="10"/>
      <c r="AR2208" s="10"/>
      <c r="AS2208" s="10"/>
      <c r="AT2208" s="10"/>
      <c r="AU2208" s="10"/>
    </row>
    <row r="2209" spans="2:47" x14ac:dyDescent="0.2">
      <c r="B2209" s="3"/>
      <c r="C2209" s="3"/>
      <c r="D2209" s="29"/>
      <c r="E2209" s="11"/>
      <c r="F2209" s="118"/>
      <c r="G2209" s="5"/>
      <c r="J2209" s="3"/>
      <c r="K2209" s="3"/>
      <c r="L2209" s="3"/>
      <c r="M2209" s="3"/>
      <c r="N2209" s="27"/>
      <c r="O2209" s="122"/>
      <c r="P2209" s="123"/>
      <c r="Q2209" s="5"/>
      <c r="R2209" s="9"/>
      <c r="S2209" s="3"/>
      <c r="T2209" s="4"/>
      <c r="V2209" s="10"/>
      <c r="W2209" s="4"/>
      <c r="X2209" s="21"/>
      <c r="Y2209" s="20"/>
      <c r="Z2209" s="20"/>
      <c r="AD2209" s="5"/>
      <c r="AI2209" s="10"/>
      <c r="AJ2209" s="10"/>
      <c r="AK2209" s="10"/>
      <c r="AL2209" s="10"/>
      <c r="AM2209" s="10"/>
      <c r="AN2209" s="10"/>
      <c r="AO2209" s="10"/>
      <c r="AP2209" s="10"/>
      <c r="AQ2209" s="10"/>
      <c r="AR2209" s="10"/>
      <c r="AS2209" s="10"/>
      <c r="AT2209" s="10"/>
      <c r="AU2209" s="10"/>
    </row>
    <row r="2210" spans="2:47" x14ac:dyDescent="0.2">
      <c r="B2210" s="3"/>
      <c r="C2210" s="3"/>
      <c r="D2210" s="29"/>
      <c r="E2210" s="11"/>
      <c r="F2210" s="118"/>
      <c r="G2210" s="5"/>
      <c r="J2210" s="3"/>
      <c r="K2210" s="3"/>
      <c r="L2210" s="3"/>
      <c r="M2210" s="3"/>
      <c r="N2210" s="27"/>
      <c r="O2210" s="122"/>
      <c r="P2210" s="123"/>
      <c r="Q2210" s="5"/>
      <c r="R2210" s="9"/>
      <c r="S2210" s="3"/>
      <c r="T2210" s="4"/>
      <c r="V2210" s="10"/>
      <c r="W2210" s="4"/>
      <c r="X2210" s="21"/>
      <c r="Y2210" s="20"/>
      <c r="Z2210" s="20"/>
      <c r="AD2210" s="5"/>
      <c r="AI2210" s="10"/>
      <c r="AJ2210" s="10"/>
      <c r="AK2210" s="10"/>
      <c r="AL2210" s="10"/>
      <c r="AM2210" s="10"/>
      <c r="AN2210" s="10"/>
      <c r="AO2210" s="10"/>
      <c r="AP2210" s="10"/>
      <c r="AQ2210" s="10"/>
      <c r="AR2210" s="10"/>
      <c r="AS2210" s="10"/>
      <c r="AT2210" s="10"/>
      <c r="AU2210" s="10"/>
    </row>
    <row r="2211" spans="2:47" x14ac:dyDescent="0.2">
      <c r="B2211" s="3"/>
      <c r="C2211" s="3"/>
      <c r="D2211" s="29"/>
      <c r="E2211" s="11"/>
      <c r="F2211" s="118"/>
      <c r="G2211" s="5"/>
      <c r="J2211" s="3"/>
      <c r="K2211" s="3"/>
      <c r="L2211" s="3"/>
      <c r="M2211" s="3"/>
      <c r="N2211" s="27"/>
      <c r="O2211" s="122"/>
      <c r="P2211" s="123"/>
      <c r="Q2211" s="5"/>
      <c r="R2211" s="9"/>
      <c r="S2211" s="3"/>
      <c r="T2211" s="4"/>
      <c r="V2211" s="10"/>
      <c r="W2211" s="4"/>
      <c r="X2211" s="21"/>
      <c r="Y2211" s="20"/>
      <c r="Z2211" s="20"/>
      <c r="AD2211" s="5"/>
      <c r="AI2211" s="10"/>
      <c r="AJ2211" s="10"/>
      <c r="AK2211" s="10"/>
      <c r="AL2211" s="10"/>
      <c r="AM2211" s="10"/>
      <c r="AN2211" s="10"/>
      <c r="AO2211" s="10"/>
      <c r="AP2211" s="10"/>
      <c r="AQ2211" s="10"/>
      <c r="AR2211" s="10"/>
      <c r="AS2211" s="10"/>
      <c r="AT2211" s="10"/>
      <c r="AU2211" s="10"/>
    </row>
    <row r="2212" spans="2:47" x14ac:dyDescent="0.2">
      <c r="B2212" s="3"/>
      <c r="C2212" s="3"/>
      <c r="D2212" s="29"/>
      <c r="E2212" s="11"/>
      <c r="F2212" s="118"/>
      <c r="G2212" s="5"/>
      <c r="J2212" s="3"/>
      <c r="K2212" s="3"/>
      <c r="L2212" s="3"/>
      <c r="M2212" s="3"/>
      <c r="N2212" s="27"/>
      <c r="O2212" s="122"/>
      <c r="P2212" s="123"/>
      <c r="Q2212" s="5"/>
      <c r="R2212" s="9"/>
      <c r="S2212" s="3"/>
      <c r="T2212" s="4"/>
      <c r="V2212" s="10"/>
      <c r="W2212" s="4"/>
      <c r="X2212" s="21"/>
      <c r="Y2212" s="20"/>
      <c r="Z2212" s="20"/>
      <c r="AD2212" s="5"/>
      <c r="AI2212" s="10"/>
      <c r="AJ2212" s="10"/>
      <c r="AK2212" s="10"/>
      <c r="AL2212" s="10"/>
      <c r="AM2212" s="10"/>
      <c r="AN2212" s="10"/>
      <c r="AO2212" s="10"/>
      <c r="AP2212" s="10"/>
      <c r="AQ2212" s="10"/>
      <c r="AR2212" s="10"/>
      <c r="AS2212" s="10"/>
      <c r="AT2212" s="10"/>
      <c r="AU2212" s="10"/>
    </row>
    <row r="2213" spans="2:47" x14ac:dyDescent="0.2">
      <c r="B2213" s="3"/>
      <c r="C2213" s="3"/>
      <c r="D2213" s="29"/>
      <c r="E2213" s="11"/>
      <c r="F2213" s="118"/>
      <c r="G2213" s="5"/>
      <c r="J2213" s="3"/>
      <c r="K2213" s="3"/>
      <c r="L2213" s="3"/>
      <c r="M2213" s="3"/>
      <c r="N2213" s="27"/>
      <c r="O2213" s="122"/>
      <c r="P2213" s="123"/>
      <c r="Q2213" s="5"/>
      <c r="R2213" s="9"/>
      <c r="S2213" s="3"/>
      <c r="T2213" s="4"/>
      <c r="V2213" s="10"/>
      <c r="W2213" s="4"/>
      <c r="X2213" s="21"/>
      <c r="Y2213" s="20"/>
      <c r="Z2213" s="20"/>
      <c r="AD2213" s="5"/>
      <c r="AI2213" s="10"/>
      <c r="AJ2213" s="10"/>
      <c r="AK2213" s="10"/>
      <c r="AL2213" s="10"/>
      <c r="AM2213" s="10"/>
      <c r="AN2213" s="10"/>
      <c r="AO2213" s="10"/>
      <c r="AP2213" s="10"/>
      <c r="AQ2213" s="10"/>
      <c r="AR2213" s="10"/>
      <c r="AS2213" s="10"/>
      <c r="AT2213" s="10"/>
      <c r="AU2213" s="10"/>
    </row>
    <row r="2214" spans="2:47" x14ac:dyDescent="0.2">
      <c r="B2214" s="3"/>
      <c r="C2214" s="3"/>
      <c r="D2214" s="29"/>
      <c r="E2214" s="11"/>
      <c r="F2214" s="118"/>
      <c r="G2214" s="5"/>
      <c r="J2214" s="3"/>
      <c r="K2214" s="3"/>
      <c r="L2214" s="3"/>
      <c r="M2214" s="3"/>
      <c r="N2214" s="27"/>
      <c r="O2214" s="122"/>
      <c r="P2214" s="123"/>
      <c r="Q2214" s="5"/>
      <c r="R2214" s="9"/>
      <c r="S2214" s="3"/>
      <c r="T2214" s="4"/>
      <c r="V2214" s="10"/>
      <c r="W2214" s="4"/>
      <c r="X2214" s="21"/>
      <c r="Y2214" s="20"/>
      <c r="Z2214" s="20"/>
      <c r="AD2214" s="5"/>
      <c r="AI2214" s="10"/>
      <c r="AJ2214" s="10"/>
      <c r="AK2214" s="10"/>
      <c r="AL2214" s="10"/>
      <c r="AM2214" s="10"/>
      <c r="AN2214" s="10"/>
      <c r="AO2214" s="10"/>
      <c r="AP2214" s="10"/>
      <c r="AQ2214" s="10"/>
      <c r="AR2214" s="10"/>
      <c r="AS2214" s="10"/>
      <c r="AT2214" s="10"/>
      <c r="AU2214" s="10"/>
    </row>
    <row r="2215" spans="2:47" x14ac:dyDescent="0.2">
      <c r="B2215" s="3"/>
      <c r="C2215" s="3"/>
      <c r="D2215" s="29"/>
      <c r="E2215" s="11"/>
      <c r="F2215" s="118"/>
      <c r="G2215" s="5"/>
      <c r="J2215" s="3"/>
      <c r="K2215" s="3"/>
      <c r="L2215" s="3"/>
      <c r="M2215" s="3"/>
      <c r="N2215" s="27"/>
      <c r="O2215" s="122"/>
      <c r="P2215" s="123"/>
      <c r="Q2215" s="5"/>
      <c r="R2215" s="9"/>
      <c r="S2215" s="3"/>
      <c r="T2215" s="4"/>
      <c r="V2215" s="10"/>
      <c r="W2215" s="4"/>
      <c r="X2215" s="21"/>
      <c r="Y2215" s="20"/>
      <c r="Z2215" s="20"/>
      <c r="AD2215" s="5"/>
      <c r="AI2215" s="10"/>
      <c r="AJ2215" s="10"/>
      <c r="AK2215" s="10"/>
      <c r="AL2215" s="10"/>
      <c r="AM2215" s="10"/>
      <c r="AN2215" s="10"/>
      <c r="AO2215" s="10"/>
      <c r="AP2215" s="10"/>
      <c r="AQ2215" s="10"/>
      <c r="AR2215" s="10"/>
      <c r="AS2215" s="10"/>
      <c r="AT2215" s="10"/>
      <c r="AU2215" s="10"/>
    </row>
    <row r="2216" spans="2:47" x14ac:dyDescent="0.2">
      <c r="B2216" s="3"/>
      <c r="C2216" s="3"/>
      <c r="D2216" s="29"/>
      <c r="E2216" s="11"/>
      <c r="F2216" s="118"/>
      <c r="G2216" s="5"/>
      <c r="J2216" s="3"/>
      <c r="K2216" s="3"/>
      <c r="L2216" s="3"/>
      <c r="M2216" s="3"/>
      <c r="N2216" s="27"/>
      <c r="O2216" s="122"/>
      <c r="P2216" s="123"/>
      <c r="Q2216" s="5"/>
      <c r="R2216" s="9"/>
      <c r="S2216" s="3"/>
      <c r="T2216" s="4"/>
      <c r="V2216" s="10"/>
      <c r="W2216" s="4"/>
      <c r="X2216" s="21"/>
      <c r="Y2216" s="20"/>
      <c r="Z2216" s="20"/>
      <c r="AD2216" s="5"/>
      <c r="AI2216" s="10"/>
      <c r="AJ2216" s="10"/>
      <c r="AK2216" s="10"/>
      <c r="AL2216" s="10"/>
      <c r="AM2216" s="10"/>
      <c r="AN2216" s="10"/>
      <c r="AO2216" s="10"/>
      <c r="AP2216" s="10"/>
      <c r="AQ2216" s="10"/>
      <c r="AR2216" s="10"/>
      <c r="AS2216" s="10"/>
      <c r="AT2216" s="10"/>
      <c r="AU2216" s="10"/>
    </row>
    <row r="2217" spans="2:47" x14ac:dyDescent="0.2">
      <c r="B2217" s="3"/>
      <c r="C2217" s="3"/>
      <c r="D2217" s="29"/>
      <c r="E2217" s="11"/>
      <c r="F2217" s="118"/>
      <c r="G2217" s="5"/>
      <c r="J2217" s="3"/>
      <c r="K2217" s="3"/>
      <c r="L2217" s="3"/>
      <c r="M2217" s="3"/>
      <c r="N2217" s="27"/>
      <c r="O2217" s="122"/>
      <c r="P2217" s="123"/>
      <c r="Q2217" s="5"/>
      <c r="R2217" s="9"/>
      <c r="S2217" s="3"/>
      <c r="T2217" s="4"/>
      <c r="V2217" s="10"/>
      <c r="W2217" s="4"/>
      <c r="X2217" s="21"/>
      <c r="Y2217" s="20"/>
      <c r="Z2217" s="20"/>
      <c r="AD2217" s="5"/>
      <c r="AI2217" s="10"/>
      <c r="AJ2217" s="10"/>
      <c r="AK2217" s="10"/>
      <c r="AL2217" s="10"/>
      <c r="AM2217" s="10"/>
      <c r="AN2217" s="10"/>
      <c r="AO2217" s="10"/>
      <c r="AP2217" s="10"/>
      <c r="AQ2217" s="10"/>
      <c r="AR2217" s="10"/>
      <c r="AS2217" s="10"/>
      <c r="AT2217" s="10"/>
      <c r="AU2217" s="10"/>
    </row>
    <row r="2218" spans="2:47" x14ac:dyDescent="0.2">
      <c r="B2218" s="3"/>
      <c r="C2218" s="3"/>
      <c r="D2218" s="29"/>
      <c r="E2218" s="11"/>
      <c r="F2218" s="118"/>
      <c r="G2218" s="5"/>
      <c r="J2218" s="3"/>
      <c r="K2218" s="3"/>
      <c r="L2218" s="3"/>
      <c r="M2218" s="3"/>
      <c r="N2218" s="27"/>
      <c r="O2218" s="122"/>
      <c r="P2218" s="123"/>
      <c r="Q2218" s="5"/>
      <c r="R2218" s="9"/>
      <c r="S2218" s="3"/>
      <c r="T2218" s="4"/>
      <c r="V2218" s="10"/>
      <c r="W2218" s="4"/>
      <c r="X2218" s="21"/>
      <c r="Y2218" s="20"/>
      <c r="Z2218" s="20"/>
      <c r="AD2218" s="5"/>
      <c r="AI2218" s="10"/>
      <c r="AJ2218" s="10"/>
      <c r="AK2218" s="10"/>
      <c r="AL2218" s="10"/>
      <c r="AM2218" s="10"/>
      <c r="AN2218" s="10"/>
      <c r="AO2218" s="10"/>
      <c r="AP2218" s="10"/>
      <c r="AQ2218" s="10"/>
      <c r="AR2218" s="10"/>
      <c r="AS2218" s="10"/>
      <c r="AT2218" s="10"/>
      <c r="AU2218" s="10"/>
    </row>
    <row r="2219" spans="2:47" x14ac:dyDescent="0.2">
      <c r="B2219" s="3"/>
      <c r="C2219" s="3"/>
      <c r="D2219" s="29"/>
      <c r="E2219" s="11"/>
      <c r="F2219" s="118"/>
      <c r="G2219" s="5"/>
      <c r="J2219" s="3"/>
      <c r="K2219" s="3"/>
      <c r="L2219" s="3"/>
      <c r="M2219" s="3"/>
      <c r="N2219" s="27"/>
      <c r="O2219" s="122"/>
      <c r="P2219" s="123"/>
      <c r="Q2219" s="5"/>
      <c r="R2219" s="9"/>
      <c r="S2219" s="3"/>
      <c r="T2219" s="4"/>
      <c r="V2219" s="10"/>
      <c r="W2219" s="4"/>
      <c r="X2219" s="21"/>
      <c r="Y2219" s="20"/>
      <c r="Z2219" s="20"/>
      <c r="AD2219" s="5"/>
      <c r="AI2219" s="10"/>
      <c r="AJ2219" s="10"/>
      <c r="AK2219" s="10"/>
      <c r="AL2219" s="10"/>
      <c r="AM2219" s="10"/>
      <c r="AN2219" s="10"/>
      <c r="AO2219" s="10"/>
      <c r="AP2219" s="10"/>
      <c r="AQ2219" s="10"/>
      <c r="AR2219" s="10"/>
      <c r="AS2219" s="10"/>
      <c r="AT2219" s="10"/>
      <c r="AU2219" s="10"/>
    </row>
    <row r="2220" spans="2:47" x14ac:dyDescent="0.2">
      <c r="B2220" s="3"/>
      <c r="C2220" s="3"/>
      <c r="D2220" s="29"/>
      <c r="E2220" s="11"/>
      <c r="F2220" s="118"/>
      <c r="G2220" s="5"/>
      <c r="J2220" s="3"/>
      <c r="K2220" s="3"/>
      <c r="L2220" s="3"/>
      <c r="M2220" s="3"/>
      <c r="N2220" s="27"/>
      <c r="O2220" s="122"/>
      <c r="P2220" s="123"/>
      <c r="Q2220" s="5"/>
      <c r="R2220" s="9"/>
      <c r="S2220" s="3"/>
      <c r="T2220" s="4"/>
      <c r="V2220" s="10"/>
      <c r="W2220" s="4"/>
      <c r="X2220" s="21"/>
      <c r="Y2220" s="20"/>
      <c r="Z2220" s="20"/>
      <c r="AD2220" s="5"/>
      <c r="AI2220" s="10"/>
      <c r="AJ2220" s="10"/>
      <c r="AK2220" s="10"/>
      <c r="AL2220" s="10"/>
      <c r="AM2220" s="10"/>
      <c r="AN2220" s="10"/>
      <c r="AO2220" s="10"/>
      <c r="AP2220" s="10"/>
      <c r="AQ2220" s="10"/>
      <c r="AR2220" s="10"/>
      <c r="AS2220" s="10"/>
      <c r="AT2220" s="10"/>
      <c r="AU2220" s="10"/>
    </row>
    <row r="2221" spans="2:47" x14ac:dyDescent="0.2">
      <c r="B2221" s="3"/>
      <c r="C2221" s="3"/>
      <c r="D2221" s="29"/>
      <c r="E2221" s="11"/>
      <c r="F2221" s="118"/>
      <c r="G2221" s="5"/>
      <c r="J2221" s="3"/>
      <c r="K2221" s="3"/>
      <c r="L2221" s="3"/>
      <c r="M2221" s="3"/>
      <c r="N2221" s="27"/>
      <c r="O2221" s="122"/>
      <c r="P2221" s="123"/>
      <c r="Q2221" s="5"/>
      <c r="R2221" s="9"/>
      <c r="S2221" s="3"/>
      <c r="T2221" s="4"/>
      <c r="V2221" s="10"/>
      <c r="W2221" s="4"/>
      <c r="X2221" s="21"/>
      <c r="Y2221" s="20"/>
      <c r="Z2221" s="20"/>
      <c r="AD2221" s="5"/>
      <c r="AI2221" s="10"/>
      <c r="AJ2221" s="10"/>
      <c r="AK2221" s="10"/>
      <c r="AL2221" s="10"/>
      <c r="AM2221" s="10"/>
      <c r="AN2221" s="10"/>
      <c r="AO2221" s="10"/>
      <c r="AP2221" s="10"/>
      <c r="AQ2221" s="10"/>
      <c r="AR2221" s="10"/>
      <c r="AS2221" s="10"/>
      <c r="AT2221" s="10"/>
      <c r="AU2221" s="10"/>
    </row>
    <row r="2222" spans="2:47" x14ac:dyDescent="0.2">
      <c r="B2222" s="3"/>
      <c r="C2222" s="3"/>
      <c r="D2222" s="29"/>
      <c r="E2222" s="11"/>
      <c r="F2222" s="118"/>
      <c r="G2222" s="5"/>
      <c r="J2222" s="3"/>
      <c r="K2222" s="3"/>
      <c r="L2222" s="3"/>
      <c r="M2222" s="3"/>
      <c r="N2222" s="27"/>
      <c r="O2222" s="122"/>
      <c r="P2222" s="123"/>
      <c r="Q2222" s="5"/>
      <c r="R2222" s="9"/>
      <c r="S2222" s="3"/>
      <c r="T2222" s="4"/>
      <c r="V2222" s="10"/>
      <c r="W2222" s="4"/>
      <c r="X2222" s="21"/>
      <c r="Y2222" s="20"/>
      <c r="Z2222" s="20"/>
      <c r="AD2222" s="5"/>
      <c r="AI2222" s="10"/>
      <c r="AJ2222" s="10"/>
      <c r="AK2222" s="10"/>
      <c r="AL2222" s="10"/>
      <c r="AM2222" s="10"/>
      <c r="AN2222" s="10"/>
      <c r="AO2222" s="10"/>
      <c r="AP2222" s="10"/>
      <c r="AQ2222" s="10"/>
      <c r="AR2222" s="10"/>
      <c r="AS2222" s="10"/>
      <c r="AT2222" s="10"/>
      <c r="AU2222" s="10"/>
    </row>
    <row r="2223" spans="2:47" x14ac:dyDescent="0.2">
      <c r="B2223" s="3"/>
      <c r="C2223" s="3"/>
      <c r="D2223" s="29"/>
      <c r="E2223" s="11"/>
      <c r="F2223" s="118"/>
      <c r="G2223" s="5"/>
      <c r="J2223" s="3"/>
      <c r="K2223" s="3"/>
      <c r="L2223" s="3"/>
      <c r="M2223" s="3"/>
      <c r="N2223" s="27"/>
      <c r="O2223" s="122"/>
      <c r="P2223" s="123"/>
      <c r="Q2223" s="5"/>
      <c r="R2223" s="9"/>
      <c r="S2223" s="3"/>
      <c r="T2223" s="4"/>
      <c r="V2223" s="10"/>
      <c r="W2223" s="4"/>
      <c r="X2223" s="21"/>
      <c r="Y2223" s="20"/>
      <c r="Z2223" s="20"/>
      <c r="AD2223" s="5"/>
      <c r="AI2223" s="10"/>
      <c r="AJ2223" s="10"/>
      <c r="AK2223" s="10"/>
      <c r="AL2223" s="10"/>
      <c r="AM2223" s="10"/>
      <c r="AN2223" s="10"/>
      <c r="AO2223" s="10"/>
      <c r="AP2223" s="10"/>
      <c r="AQ2223" s="10"/>
      <c r="AR2223" s="10"/>
      <c r="AS2223" s="10"/>
      <c r="AT2223" s="10"/>
      <c r="AU2223" s="10"/>
    </row>
    <row r="2224" spans="2:47" x14ac:dyDescent="0.2">
      <c r="B2224" s="3"/>
      <c r="C2224" s="3"/>
      <c r="D2224" s="29"/>
      <c r="E2224" s="11"/>
      <c r="F2224" s="118"/>
      <c r="G2224" s="5"/>
      <c r="J2224" s="3"/>
      <c r="K2224" s="3"/>
      <c r="L2224" s="3"/>
      <c r="M2224" s="3"/>
      <c r="N2224" s="27"/>
      <c r="O2224" s="122"/>
      <c r="P2224" s="123"/>
      <c r="Q2224" s="5"/>
      <c r="R2224" s="9"/>
      <c r="S2224" s="3"/>
      <c r="T2224" s="4"/>
      <c r="V2224" s="10"/>
      <c r="W2224" s="4"/>
      <c r="X2224" s="21"/>
      <c r="Y2224" s="20"/>
      <c r="Z2224" s="20"/>
      <c r="AD2224" s="5"/>
      <c r="AI2224" s="10"/>
      <c r="AJ2224" s="10"/>
      <c r="AK2224" s="10"/>
      <c r="AL2224" s="10"/>
      <c r="AM2224" s="10"/>
      <c r="AN2224" s="10"/>
      <c r="AO2224" s="10"/>
      <c r="AP2224" s="10"/>
      <c r="AQ2224" s="10"/>
      <c r="AR2224" s="10"/>
      <c r="AS2224" s="10"/>
      <c r="AT2224" s="10"/>
      <c r="AU2224" s="10"/>
    </row>
    <row r="2225" spans="2:47" x14ac:dyDescent="0.2">
      <c r="B2225" s="3"/>
      <c r="C2225" s="3"/>
      <c r="D2225" s="29"/>
      <c r="E2225" s="11"/>
      <c r="F2225" s="118"/>
      <c r="G2225" s="5"/>
      <c r="J2225" s="3"/>
      <c r="K2225" s="3"/>
      <c r="L2225" s="3"/>
      <c r="M2225" s="3"/>
      <c r="N2225" s="27"/>
      <c r="O2225" s="122"/>
      <c r="P2225" s="123"/>
      <c r="Q2225" s="5"/>
      <c r="R2225" s="9"/>
      <c r="S2225" s="3"/>
      <c r="T2225" s="4"/>
      <c r="V2225" s="10"/>
      <c r="W2225" s="4"/>
      <c r="X2225" s="21"/>
      <c r="Y2225" s="20"/>
      <c r="Z2225" s="20"/>
      <c r="AD2225" s="5"/>
      <c r="AI2225" s="10"/>
      <c r="AJ2225" s="10"/>
      <c r="AK2225" s="10"/>
      <c r="AL2225" s="10"/>
      <c r="AM2225" s="10"/>
      <c r="AN2225" s="10"/>
      <c r="AO2225" s="10"/>
      <c r="AP2225" s="10"/>
      <c r="AQ2225" s="10"/>
      <c r="AR2225" s="10"/>
      <c r="AS2225" s="10"/>
      <c r="AT2225" s="10"/>
      <c r="AU2225" s="10"/>
    </row>
    <row r="2226" spans="2:47" x14ac:dyDescent="0.2">
      <c r="B2226" s="3"/>
      <c r="C2226" s="3"/>
      <c r="D2226" s="29"/>
      <c r="E2226" s="11"/>
      <c r="F2226" s="118"/>
      <c r="G2226" s="5"/>
      <c r="J2226" s="3"/>
      <c r="K2226" s="3"/>
      <c r="L2226" s="3"/>
      <c r="M2226" s="3"/>
      <c r="N2226" s="27"/>
      <c r="O2226" s="122"/>
      <c r="P2226" s="123"/>
      <c r="Q2226" s="5"/>
      <c r="R2226" s="9"/>
      <c r="S2226" s="3"/>
      <c r="T2226" s="4"/>
      <c r="V2226" s="10"/>
      <c r="W2226" s="4"/>
      <c r="X2226" s="21"/>
      <c r="Y2226" s="20"/>
      <c r="Z2226" s="20"/>
      <c r="AD2226" s="5"/>
      <c r="AI2226" s="10"/>
      <c r="AJ2226" s="10"/>
      <c r="AK2226" s="10"/>
      <c r="AL2226" s="10"/>
      <c r="AM2226" s="10"/>
      <c r="AN2226" s="10"/>
      <c r="AO2226" s="10"/>
      <c r="AP2226" s="10"/>
      <c r="AQ2226" s="10"/>
      <c r="AR2226" s="10"/>
      <c r="AS2226" s="10"/>
      <c r="AT2226" s="10"/>
      <c r="AU2226" s="10"/>
    </row>
    <row r="2227" spans="2:47" x14ac:dyDescent="0.2">
      <c r="B2227" s="3"/>
      <c r="C2227" s="3"/>
      <c r="D2227" s="29"/>
      <c r="E2227" s="11"/>
      <c r="F2227" s="118"/>
      <c r="G2227" s="5"/>
      <c r="J2227" s="3"/>
      <c r="K2227" s="3"/>
      <c r="L2227" s="3"/>
      <c r="M2227" s="3"/>
      <c r="N2227" s="27"/>
      <c r="O2227" s="122"/>
      <c r="P2227" s="123"/>
      <c r="Q2227" s="5"/>
      <c r="R2227" s="9"/>
      <c r="S2227" s="3"/>
      <c r="T2227" s="4"/>
      <c r="V2227" s="10"/>
      <c r="W2227" s="4"/>
      <c r="X2227" s="21"/>
      <c r="Y2227" s="20"/>
      <c r="Z2227" s="20"/>
      <c r="AD2227" s="5"/>
      <c r="AI2227" s="10"/>
      <c r="AJ2227" s="10"/>
      <c r="AK2227" s="10"/>
      <c r="AL2227" s="10"/>
      <c r="AM2227" s="10"/>
      <c r="AN2227" s="10"/>
      <c r="AO2227" s="10"/>
      <c r="AP2227" s="10"/>
      <c r="AQ2227" s="10"/>
      <c r="AR2227" s="10"/>
      <c r="AS2227" s="10"/>
      <c r="AT2227" s="10"/>
      <c r="AU2227" s="10"/>
    </row>
    <row r="2228" spans="2:47" x14ac:dyDescent="0.2">
      <c r="B2228" s="3"/>
      <c r="C2228" s="3"/>
      <c r="D2228" s="29"/>
      <c r="E2228" s="11"/>
      <c r="F2228" s="118"/>
      <c r="G2228" s="5"/>
      <c r="J2228" s="3"/>
      <c r="K2228" s="3"/>
      <c r="L2228" s="3"/>
      <c r="M2228" s="3"/>
      <c r="N2228" s="27"/>
      <c r="O2228" s="122"/>
      <c r="P2228" s="123"/>
      <c r="Q2228" s="5"/>
      <c r="R2228" s="9"/>
      <c r="S2228" s="3"/>
      <c r="T2228" s="4"/>
      <c r="V2228" s="10"/>
      <c r="W2228" s="4"/>
      <c r="X2228" s="21"/>
      <c r="Y2228" s="20"/>
      <c r="Z2228" s="20"/>
      <c r="AD2228" s="5"/>
      <c r="AI2228" s="10"/>
      <c r="AJ2228" s="10"/>
      <c r="AK2228" s="10"/>
      <c r="AL2228" s="10"/>
      <c r="AM2228" s="10"/>
      <c r="AN2228" s="10"/>
      <c r="AO2228" s="10"/>
      <c r="AP2228" s="10"/>
      <c r="AQ2228" s="10"/>
      <c r="AR2228" s="10"/>
      <c r="AS2228" s="10"/>
      <c r="AT2228" s="10"/>
      <c r="AU2228" s="10"/>
    </row>
    <row r="2229" spans="2:47" x14ac:dyDescent="0.2">
      <c r="B2229" s="3"/>
      <c r="C2229" s="3"/>
      <c r="D2229" s="29"/>
      <c r="E2229" s="11"/>
      <c r="F2229" s="118"/>
      <c r="G2229" s="5"/>
      <c r="J2229" s="3"/>
      <c r="K2229" s="3"/>
      <c r="L2229" s="3"/>
      <c r="M2229" s="3"/>
      <c r="N2229" s="27"/>
      <c r="O2229" s="122"/>
      <c r="P2229" s="123"/>
      <c r="Q2229" s="5"/>
      <c r="R2229" s="9"/>
      <c r="S2229" s="3"/>
      <c r="T2229" s="4"/>
      <c r="V2229" s="10"/>
      <c r="W2229" s="4"/>
      <c r="X2229" s="21"/>
      <c r="Y2229" s="20"/>
      <c r="Z2229" s="20"/>
      <c r="AD2229" s="5"/>
      <c r="AI2229" s="10"/>
      <c r="AJ2229" s="10"/>
      <c r="AK2229" s="10"/>
      <c r="AL2229" s="10"/>
      <c r="AM2229" s="10"/>
      <c r="AN2229" s="10"/>
      <c r="AO2229" s="10"/>
      <c r="AP2229" s="10"/>
      <c r="AQ2229" s="10"/>
      <c r="AR2229" s="10"/>
      <c r="AS2229" s="10"/>
      <c r="AT2229" s="10"/>
      <c r="AU2229" s="10"/>
    </row>
    <row r="2230" spans="2:47" x14ac:dyDescent="0.2">
      <c r="B2230" s="3"/>
      <c r="C2230" s="3"/>
      <c r="D2230" s="29"/>
      <c r="E2230" s="11"/>
      <c r="F2230" s="118"/>
      <c r="G2230" s="5"/>
      <c r="J2230" s="3"/>
      <c r="K2230" s="3"/>
      <c r="L2230" s="3"/>
      <c r="M2230" s="3"/>
      <c r="N2230" s="27"/>
      <c r="O2230" s="122"/>
      <c r="P2230" s="123"/>
      <c r="Q2230" s="5"/>
      <c r="R2230" s="9"/>
      <c r="S2230" s="3"/>
      <c r="T2230" s="4"/>
      <c r="V2230" s="10"/>
      <c r="W2230" s="4"/>
      <c r="X2230" s="21"/>
      <c r="Y2230" s="20"/>
      <c r="Z2230" s="20"/>
      <c r="AD2230" s="5"/>
      <c r="AI2230" s="10"/>
      <c r="AJ2230" s="10"/>
      <c r="AK2230" s="10"/>
      <c r="AL2230" s="10"/>
      <c r="AM2230" s="10"/>
      <c r="AN2230" s="10"/>
      <c r="AO2230" s="10"/>
      <c r="AP2230" s="10"/>
      <c r="AQ2230" s="10"/>
      <c r="AR2230" s="10"/>
      <c r="AS2230" s="10"/>
      <c r="AT2230" s="10"/>
      <c r="AU2230" s="10"/>
    </row>
    <row r="2231" spans="2:47" x14ac:dyDescent="0.2">
      <c r="B2231" s="3"/>
      <c r="C2231" s="3"/>
      <c r="D2231" s="29"/>
      <c r="E2231" s="11"/>
      <c r="F2231" s="118"/>
      <c r="G2231" s="5"/>
      <c r="J2231" s="3"/>
      <c r="K2231" s="3"/>
      <c r="L2231" s="3"/>
      <c r="M2231" s="3"/>
      <c r="N2231" s="27"/>
      <c r="O2231" s="122"/>
      <c r="P2231" s="123"/>
      <c r="Q2231" s="5"/>
      <c r="R2231" s="9"/>
      <c r="S2231" s="3"/>
      <c r="T2231" s="4"/>
      <c r="V2231" s="10"/>
      <c r="W2231" s="28"/>
      <c r="X2231" s="21"/>
      <c r="Y2231" s="20"/>
      <c r="Z2231" s="20"/>
      <c r="AD2231" s="5"/>
      <c r="AI2231" s="10"/>
      <c r="AJ2231" s="10"/>
      <c r="AK2231" s="10"/>
      <c r="AL2231" s="10"/>
      <c r="AM2231" s="10"/>
      <c r="AN2231" s="10"/>
      <c r="AO2231" s="10"/>
      <c r="AP2231" s="10"/>
      <c r="AQ2231" s="10"/>
      <c r="AR2231" s="10"/>
      <c r="AS2231" s="10"/>
      <c r="AT2231" s="10"/>
      <c r="AU2231" s="10"/>
    </row>
    <row r="2232" spans="2:47" x14ac:dyDescent="0.2">
      <c r="B2232" s="3"/>
      <c r="C2232" s="3"/>
      <c r="D2232" s="29"/>
      <c r="E2232" s="11"/>
      <c r="F2232" s="118"/>
      <c r="G2232" s="5"/>
      <c r="J2232" s="3"/>
      <c r="K2232" s="3"/>
      <c r="L2232" s="3"/>
      <c r="M2232" s="3"/>
      <c r="N2232" s="27"/>
      <c r="O2232" s="122"/>
      <c r="P2232" s="123"/>
      <c r="Q2232" s="5"/>
      <c r="R2232" s="9"/>
      <c r="S2232" s="3"/>
      <c r="T2232" s="4"/>
      <c r="V2232" s="10"/>
      <c r="W2232" s="4"/>
      <c r="X2232" s="21"/>
      <c r="Y2232" s="20"/>
      <c r="Z2232" s="20"/>
      <c r="AD2232" s="5"/>
      <c r="AI2232" s="10"/>
      <c r="AJ2232" s="10"/>
      <c r="AK2232" s="10"/>
      <c r="AL2232" s="10"/>
      <c r="AM2232" s="10"/>
      <c r="AN2232" s="10"/>
      <c r="AO2232" s="10"/>
      <c r="AP2232" s="10"/>
      <c r="AQ2232" s="10"/>
      <c r="AR2232" s="10"/>
      <c r="AS2232" s="10"/>
      <c r="AT2232" s="10"/>
      <c r="AU2232" s="10"/>
    </row>
    <row r="2233" spans="2:47" x14ac:dyDescent="0.2">
      <c r="B2233" s="3"/>
      <c r="C2233" s="3"/>
      <c r="D2233" s="29"/>
      <c r="E2233" s="11"/>
      <c r="F2233" s="118"/>
      <c r="G2233" s="5"/>
      <c r="J2233" s="3"/>
      <c r="K2233" s="3"/>
      <c r="L2233" s="3"/>
      <c r="M2233" s="3"/>
      <c r="N2233" s="27"/>
      <c r="O2233" s="122"/>
      <c r="P2233" s="123"/>
      <c r="Q2233" s="5"/>
      <c r="R2233" s="9"/>
      <c r="S2233" s="3"/>
      <c r="T2233" s="4"/>
      <c r="V2233" s="10"/>
      <c r="W2233" s="4"/>
      <c r="X2233" s="21"/>
      <c r="Y2233" s="20"/>
      <c r="Z2233" s="20"/>
      <c r="AD2233" s="5"/>
      <c r="AI2233" s="10"/>
      <c r="AJ2233" s="10"/>
      <c r="AK2233" s="10"/>
      <c r="AL2233" s="10"/>
      <c r="AM2233" s="10"/>
      <c r="AN2233" s="10"/>
      <c r="AO2233" s="10"/>
      <c r="AP2233" s="10"/>
      <c r="AQ2233" s="10"/>
      <c r="AR2233" s="10"/>
      <c r="AS2233" s="10"/>
      <c r="AT2233" s="10"/>
      <c r="AU2233" s="10"/>
    </row>
    <row r="2234" spans="2:47" x14ac:dyDescent="0.2">
      <c r="B2234" s="3"/>
      <c r="C2234" s="3"/>
      <c r="D2234" s="29"/>
      <c r="E2234" s="11"/>
      <c r="F2234" s="118"/>
      <c r="G2234" s="5"/>
      <c r="J2234" s="3"/>
      <c r="K2234" s="3"/>
      <c r="L2234" s="3"/>
      <c r="M2234" s="3"/>
      <c r="N2234" s="27"/>
      <c r="O2234" s="122"/>
      <c r="P2234" s="123"/>
      <c r="Q2234" s="5"/>
      <c r="R2234" s="9"/>
      <c r="S2234" s="3"/>
      <c r="T2234" s="4"/>
      <c r="V2234" s="10"/>
      <c r="W2234" s="4"/>
      <c r="X2234" s="21"/>
      <c r="Y2234" s="20"/>
      <c r="Z2234" s="20"/>
      <c r="AD2234" s="5"/>
      <c r="AI2234" s="10"/>
      <c r="AJ2234" s="10"/>
      <c r="AK2234" s="10"/>
      <c r="AL2234" s="10"/>
      <c r="AM2234" s="10"/>
      <c r="AN2234" s="10"/>
      <c r="AO2234" s="10"/>
      <c r="AP2234" s="10"/>
      <c r="AQ2234" s="10"/>
      <c r="AR2234" s="10"/>
      <c r="AS2234" s="10"/>
      <c r="AT2234" s="10"/>
      <c r="AU2234" s="10"/>
    </row>
    <row r="2235" spans="2:47" x14ac:dyDescent="0.2">
      <c r="B2235" s="3"/>
      <c r="C2235" s="3"/>
      <c r="D2235" s="29"/>
      <c r="E2235" s="11"/>
      <c r="F2235" s="118"/>
      <c r="G2235" s="5"/>
      <c r="J2235" s="3"/>
      <c r="K2235" s="3"/>
      <c r="L2235" s="3"/>
      <c r="M2235" s="3"/>
      <c r="N2235" s="27"/>
      <c r="O2235" s="122"/>
      <c r="P2235" s="123"/>
      <c r="Q2235" s="5"/>
      <c r="R2235" s="9"/>
      <c r="S2235" s="3"/>
      <c r="T2235" s="4"/>
      <c r="V2235" s="10"/>
      <c r="W2235" s="4"/>
      <c r="X2235" s="21"/>
      <c r="Y2235" s="20"/>
      <c r="Z2235" s="20"/>
      <c r="AD2235" s="5"/>
      <c r="AI2235" s="10"/>
      <c r="AJ2235" s="10"/>
      <c r="AK2235" s="10"/>
      <c r="AL2235" s="10"/>
      <c r="AM2235" s="10"/>
      <c r="AN2235" s="10"/>
      <c r="AO2235" s="10"/>
      <c r="AP2235" s="10"/>
      <c r="AQ2235" s="10"/>
      <c r="AR2235" s="10"/>
      <c r="AS2235" s="10"/>
      <c r="AT2235" s="10"/>
      <c r="AU2235" s="10"/>
    </row>
    <row r="2236" spans="2:47" x14ac:dyDescent="0.2">
      <c r="B2236" s="3"/>
      <c r="C2236" s="3"/>
      <c r="D2236" s="29"/>
      <c r="E2236" s="11"/>
      <c r="F2236" s="118"/>
      <c r="G2236" s="5"/>
      <c r="J2236" s="3"/>
      <c r="K2236" s="3"/>
      <c r="L2236" s="3"/>
      <c r="M2236" s="3"/>
      <c r="N2236" s="27"/>
      <c r="O2236" s="122"/>
      <c r="P2236" s="123"/>
      <c r="Q2236" s="5"/>
      <c r="R2236" s="9"/>
      <c r="S2236" s="3"/>
      <c r="T2236" s="4"/>
      <c r="V2236" s="10"/>
      <c r="W2236" s="4"/>
      <c r="X2236" s="21"/>
      <c r="Y2236" s="20"/>
      <c r="Z2236" s="20"/>
      <c r="AD2236" s="5"/>
      <c r="AI2236" s="10"/>
      <c r="AJ2236" s="10"/>
      <c r="AK2236" s="10"/>
      <c r="AL2236" s="10"/>
      <c r="AM2236" s="10"/>
      <c r="AN2236" s="10"/>
      <c r="AO2236" s="10"/>
      <c r="AP2236" s="10"/>
      <c r="AQ2236" s="10"/>
      <c r="AR2236" s="10"/>
      <c r="AS2236" s="10"/>
      <c r="AT2236" s="10"/>
      <c r="AU2236" s="10"/>
    </row>
    <row r="2237" spans="2:47" x14ac:dyDescent="0.2">
      <c r="B2237" s="3"/>
      <c r="C2237" s="3"/>
      <c r="D2237" s="29"/>
      <c r="E2237" s="11"/>
      <c r="F2237" s="118"/>
      <c r="G2237" s="5"/>
      <c r="J2237" s="3"/>
      <c r="K2237" s="3"/>
      <c r="L2237" s="3"/>
      <c r="M2237" s="3"/>
      <c r="N2237" s="27"/>
      <c r="O2237" s="122"/>
      <c r="P2237" s="123"/>
      <c r="Q2237" s="5"/>
      <c r="R2237" s="9"/>
      <c r="S2237" s="3"/>
      <c r="T2237" s="4"/>
      <c r="V2237" s="10"/>
      <c r="W2237" s="4"/>
      <c r="X2237" s="21"/>
      <c r="Y2237" s="20"/>
      <c r="Z2237" s="20"/>
      <c r="AD2237" s="5"/>
      <c r="AI2237" s="10"/>
      <c r="AJ2237" s="10"/>
      <c r="AK2237" s="10"/>
      <c r="AL2237" s="10"/>
      <c r="AM2237" s="10"/>
      <c r="AN2237" s="10"/>
      <c r="AO2237" s="10"/>
      <c r="AP2237" s="10"/>
      <c r="AQ2237" s="10"/>
      <c r="AR2237" s="10"/>
      <c r="AS2237" s="10"/>
      <c r="AT2237" s="10"/>
      <c r="AU2237" s="10"/>
    </row>
    <row r="2238" spans="2:47" x14ac:dyDescent="0.2">
      <c r="B2238" s="3"/>
      <c r="C2238" s="3"/>
      <c r="D2238" s="29"/>
      <c r="E2238" s="11"/>
      <c r="F2238" s="118"/>
      <c r="G2238" s="5"/>
      <c r="J2238" s="3"/>
      <c r="K2238" s="3"/>
      <c r="L2238" s="3"/>
      <c r="M2238" s="3"/>
      <c r="N2238" s="27"/>
      <c r="O2238" s="122"/>
      <c r="P2238" s="123"/>
      <c r="Q2238" s="5"/>
      <c r="R2238" s="9"/>
      <c r="S2238" s="3"/>
      <c r="T2238" s="4"/>
      <c r="V2238" s="10"/>
      <c r="W2238" s="4"/>
      <c r="X2238" s="21"/>
      <c r="Y2238" s="20"/>
      <c r="Z2238" s="20"/>
      <c r="AD2238" s="5"/>
      <c r="AI2238" s="10"/>
      <c r="AJ2238" s="10"/>
      <c r="AK2238" s="10"/>
      <c r="AL2238" s="10"/>
      <c r="AM2238" s="10"/>
      <c r="AN2238" s="10"/>
      <c r="AO2238" s="10"/>
      <c r="AP2238" s="10"/>
      <c r="AQ2238" s="10"/>
      <c r="AR2238" s="10"/>
      <c r="AS2238" s="10"/>
      <c r="AT2238" s="10"/>
      <c r="AU2238" s="10"/>
    </row>
    <row r="2239" spans="2:47" x14ac:dyDescent="0.2">
      <c r="B2239" s="3"/>
      <c r="C2239" s="3"/>
      <c r="D2239" s="29"/>
      <c r="E2239" s="11"/>
      <c r="F2239" s="118"/>
      <c r="G2239" s="5"/>
      <c r="J2239" s="3"/>
      <c r="K2239" s="3"/>
      <c r="L2239" s="3"/>
      <c r="M2239" s="3"/>
      <c r="N2239" s="27"/>
      <c r="O2239" s="122"/>
      <c r="P2239" s="123"/>
      <c r="Q2239" s="5"/>
      <c r="R2239" s="9"/>
      <c r="S2239" s="3"/>
      <c r="T2239" s="4"/>
      <c r="V2239" s="10"/>
      <c r="W2239" s="4"/>
      <c r="X2239" s="21"/>
      <c r="Y2239" s="20"/>
      <c r="Z2239" s="20"/>
      <c r="AD2239" s="5"/>
      <c r="AI2239" s="10"/>
      <c r="AJ2239" s="10"/>
      <c r="AK2239" s="10"/>
      <c r="AL2239" s="10"/>
      <c r="AM2239" s="10"/>
      <c r="AN2239" s="10"/>
      <c r="AO2239" s="10"/>
      <c r="AP2239" s="10"/>
      <c r="AQ2239" s="10"/>
      <c r="AR2239" s="10"/>
      <c r="AS2239" s="10"/>
      <c r="AT2239" s="10"/>
      <c r="AU2239" s="10"/>
    </row>
    <row r="2240" spans="2:47" x14ac:dyDescent="0.2">
      <c r="B2240" s="3"/>
      <c r="C2240" s="3"/>
      <c r="D2240" s="29"/>
      <c r="E2240" s="11"/>
      <c r="F2240" s="118"/>
      <c r="G2240" s="5"/>
      <c r="J2240" s="3"/>
      <c r="K2240" s="3"/>
      <c r="L2240" s="3"/>
      <c r="M2240" s="3"/>
      <c r="N2240" s="27"/>
      <c r="O2240" s="122"/>
      <c r="P2240" s="123"/>
      <c r="Q2240" s="5"/>
      <c r="R2240" s="9"/>
      <c r="S2240" s="3"/>
      <c r="T2240" s="4"/>
      <c r="V2240" s="10"/>
      <c r="W2240" s="4"/>
      <c r="X2240" s="21"/>
      <c r="Y2240" s="20"/>
      <c r="Z2240" s="20"/>
      <c r="AD2240" s="5"/>
      <c r="AI2240" s="10"/>
      <c r="AJ2240" s="10"/>
      <c r="AK2240" s="10"/>
      <c r="AL2240" s="10"/>
      <c r="AM2240" s="10"/>
      <c r="AN2240" s="10"/>
      <c r="AO2240" s="10"/>
      <c r="AP2240" s="10"/>
      <c r="AQ2240" s="10"/>
      <c r="AR2240" s="10"/>
      <c r="AS2240" s="10"/>
      <c r="AT2240" s="10"/>
      <c r="AU2240" s="10"/>
    </row>
    <row r="2241" spans="2:47" x14ac:dyDescent="0.2">
      <c r="B2241" s="3"/>
      <c r="C2241" s="3"/>
      <c r="D2241" s="29"/>
      <c r="E2241" s="11"/>
      <c r="F2241" s="118"/>
      <c r="G2241" s="5"/>
      <c r="J2241" s="3"/>
      <c r="K2241" s="3"/>
      <c r="L2241" s="3"/>
      <c r="M2241" s="3"/>
      <c r="N2241" s="27"/>
      <c r="O2241" s="122"/>
      <c r="P2241" s="123"/>
      <c r="Q2241" s="5"/>
      <c r="R2241" s="9"/>
      <c r="S2241" s="3"/>
      <c r="T2241" s="4"/>
      <c r="V2241" s="10"/>
      <c r="W2241" s="4"/>
      <c r="X2241" s="21"/>
      <c r="Y2241" s="20"/>
      <c r="Z2241" s="20"/>
      <c r="AD2241" s="5"/>
      <c r="AI2241" s="10"/>
      <c r="AJ2241" s="10"/>
      <c r="AK2241" s="10"/>
      <c r="AL2241" s="10"/>
      <c r="AM2241" s="10"/>
      <c r="AN2241" s="10"/>
      <c r="AO2241" s="10"/>
      <c r="AP2241" s="10"/>
      <c r="AQ2241" s="10"/>
      <c r="AR2241" s="10"/>
      <c r="AS2241" s="10"/>
      <c r="AT2241" s="10"/>
      <c r="AU2241" s="10"/>
    </row>
    <row r="2242" spans="2:47" x14ac:dyDescent="0.2">
      <c r="B2242" s="3"/>
      <c r="C2242" s="3"/>
      <c r="D2242" s="29"/>
      <c r="E2242" s="11"/>
      <c r="F2242" s="118"/>
      <c r="G2242" s="5"/>
      <c r="J2242" s="3"/>
      <c r="K2242" s="3"/>
      <c r="L2242" s="3"/>
      <c r="M2242" s="3"/>
      <c r="N2242" s="27"/>
      <c r="O2242" s="122"/>
      <c r="P2242" s="123"/>
      <c r="Q2242" s="5"/>
      <c r="R2242" s="9"/>
      <c r="S2242" s="3"/>
      <c r="T2242" s="4"/>
      <c r="V2242" s="10"/>
      <c r="W2242" s="4"/>
      <c r="X2242" s="21"/>
      <c r="Y2242" s="20"/>
      <c r="Z2242" s="20"/>
      <c r="AD2242" s="5"/>
      <c r="AI2242" s="10"/>
      <c r="AJ2242" s="10"/>
      <c r="AK2242" s="10"/>
      <c r="AL2242" s="10"/>
      <c r="AM2242" s="10"/>
      <c r="AN2242" s="10"/>
      <c r="AO2242" s="10"/>
      <c r="AP2242" s="10"/>
      <c r="AQ2242" s="10"/>
      <c r="AR2242" s="10"/>
      <c r="AS2242" s="10"/>
      <c r="AT2242" s="10"/>
      <c r="AU2242" s="10"/>
    </row>
    <row r="2243" spans="2:47" x14ac:dyDescent="0.2">
      <c r="B2243" s="3"/>
      <c r="C2243" s="3"/>
      <c r="D2243" s="29"/>
      <c r="E2243" s="11"/>
      <c r="F2243" s="118"/>
      <c r="G2243" s="5"/>
      <c r="J2243" s="3"/>
      <c r="K2243" s="3"/>
      <c r="L2243" s="3"/>
      <c r="M2243" s="3"/>
      <c r="N2243" s="27"/>
      <c r="O2243" s="122"/>
      <c r="P2243" s="123"/>
      <c r="Q2243" s="5"/>
      <c r="R2243" s="9"/>
      <c r="S2243" s="3"/>
      <c r="T2243" s="4"/>
      <c r="V2243" s="10"/>
      <c r="W2243" s="4"/>
      <c r="X2243" s="21"/>
      <c r="Y2243" s="20"/>
      <c r="Z2243" s="20"/>
      <c r="AD2243" s="5"/>
      <c r="AI2243" s="10"/>
      <c r="AJ2243" s="10"/>
      <c r="AK2243" s="10"/>
      <c r="AL2243" s="10"/>
      <c r="AM2243" s="10"/>
      <c r="AN2243" s="10"/>
      <c r="AO2243" s="10"/>
      <c r="AP2243" s="10"/>
      <c r="AQ2243" s="10"/>
      <c r="AR2243" s="10"/>
      <c r="AS2243" s="10"/>
      <c r="AT2243" s="10"/>
      <c r="AU2243" s="10"/>
    </row>
    <row r="2244" spans="2:47" x14ac:dyDescent="0.2">
      <c r="B2244" s="3"/>
      <c r="C2244" s="3"/>
      <c r="D2244" s="29"/>
      <c r="E2244" s="11"/>
      <c r="F2244" s="118"/>
      <c r="G2244" s="5"/>
      <c r="J2244" s="3"/>
      <c r="K2244" s="3"/>
      <c r="L2244" s="3"/>
      <c r="M2244" s="3"/>
      <c r="N2244" s="27"/>
      <c r="O2244" s="122"/>
      <c r="P2244" s="123"/>
      <c r="Q2244" s="5"/>
      <c r="R2244" s="9"/>
      <c r="S2244" s="3"/>
      <c r="T2244" s="4"/>
      <c r="V2244" s="10"/>
      <c r="W2244" s="4"/>
      <c r="X2244" s="21"/>
      <c r="Y2244" s="20"/>
      <c r="Z2244" s="20"/>
      <c r="AD2244" s="5"/>
      <c r="AI2244" s="10"/>
      <c r="AJ2244" s="10"/>
      <c r="AK2244" s="10"/>
      <c r="AL2244" s="10"/>
      <c r="AM2244" s="10"/>
      <c r="AN2244" s="10"/>
      <c r="AO2244" s="10"/>
      <c r="AP2244" s="10"/>
      <c r="AQ2244" s="10"/>
      <c r="AR2244" s="10"/>
      <c r="AS2244" s="10"/>
      <c r="AT2244" s="10"/>
      <c r="AU2244" s="10"/>
    </row>
    <row r="2245" spans="2:47" x14ac:dyDescent="0.2">
      <c r="B2245" s="3"/>
      <c r="C2245" s="3"/>
      <c r="D2245" s="29"/>
      <c r="E2245" s="11"/>
      <c r="F2245" s="118"/>
      <c r="G2245" s="5"/>
      <c r="J2245" s="3"/>
      <c r="K2245" s="3"/>
      <c r="L2245" s="3"/>
      <c r="M2245" s="3"/>
      <c r="N2245" s="27"/>
      <c r="O2245" s="122"/>
      <c r="P2245" s="123"/>
      <c r="Q2245" s="5"/>
      <c r="R2245" s="9"/>
      <c r="S2245" s="3"/>
      <c r="T2245" s="4"/>
      <c r="V2245" s="10"/>
      <c r="W2245" s="4"/>
      <c r="X2245" s="21"/>
      <c r="Y2245" s="20"/>
      <c r="Z2245" s="20"/>
      <c r="AD2245" s="5"/>
      <c r="AI2245" s="10"/>
      <c r="AJ2245" s="10"/>
      <c r="AK2245" s="10"/>
      <c r="AL2245" s="10"/>
      <c r="AM2245" s="10"/>
      <c r="AN2245" s="10"/>
      <c r="AO2245" s="10"/>
      <c r="AP2245" s="10"/>
      <c r="AQ2245" s="10"/>
      <c r="AR2245" s="10"/>
      <c r="AS2245" s="10"/>
      <c r="AT2245" s="10"/>
      <c r="AU2245" s="10"/>
    </row>
    <row r="2246" spans="2:47" x14ac:dyDescent="0.2">
      <c r="B2246" s="3"/>
      <c r="C2246" s="3"/>
      <c r="D2246" s="29"/>
      <c r="E2246" s="11"/>
      <c r="F2246" s="118"/>
      <c r="G2246" s="5"/>
      <c r="J2246" s="3"/>
      <c r="K2246" s="3"/>
      <c r="L2246" s="3"/>
      <c r="M2246" s="3"/>
      <c r="N2246" s="27"/>
      <c r="O2246" s="122"/>
      <c r="P2246" s="123"/>
      <c r="Q2246" s="5"/>
      <c r="R2246" s="9"/>
      <c r="S2246" s="3"/>
      <c r="T2246" s="4"/>
      <c r="V2246" s="10"/>
      <c r="W2246" s="4"/>
      <c r="X2246" s="21"/>
      <c r="Y2246" s="20"/>
      <c r="Z2246" s="20"/>
      <c r="AD2246" s="5"/>
      <c r="AI2246" s="10"/>
      <c r="AJ2246" s="10"/>
      <c r="AK2246" s="10"/>
      <c r="AL2246" s="10"/>
      <c r="AM2246" s="10"/>
      <c r="AN2246" s="10"/>
      <c r="AO2246" s="10"/>
      <c r="AP2246" s="10"/>
      <c r="AQ2246" s="10"/>
      <c r="AR2246" s="10"/>
      <c r="AS2246" s="10"/>
      <c r="AT2246" s="10"/>
      <c r="AU2246" s="10"/>
    </row>
    <row r="2247" spans="2:47" x14ac:dyDescent="0.2">
      <c r="B2247" s="3"/>
      <c r="C2247" s="3"/>
      <c r="D2247" s="29"/>
      <c r="E2247" s="11"/>
      <c r="F2247" s="118"/>
      <c r="G2247" s="5"/>
      <c r="J2247" s="3"/>
      <c r="K2247" s="3"/>
      <c r="L2247" s="3"/>
      <c r="M2247" s="3"/>
      <c r="N2247" s="27"/>
      <c r="O2247" s="122"/>
      <c r="P2247" s="123"/>
      <c r="Q2247" s="5"/>
      <c r="R2247" s="9"/>
      <c r="S2247" s="3"/>
      <c r="T2247" s="4"/>
      <c r="V2247" s="10"/>
      <c r="W2247" s="4"/>
      <c r="X2247" s="21"/>
      <c r="Y2247" s="20"/>
      <c r="Z2247" s="20"/>
      <c r="AD2247" s="5"/>
      <c r="AI2247" s="10"/>
      <c r="AJ2247" s="10"/>
      <c r="AK2247" s="10"/>
      <c r="AL2247" s="10"/>
      <c r="AM2247" s="10"/>
      <c r="AN2247" s="10"/>
      <c r="AO2247" s="10"/>
      <c r="AP2247" s="10"/>
      <c r="AQ2247" s="10"/>
      <c r="AR2247" s="10"/>
      <c r="AS2247" s="10"/>
      <c r="AT2247" s="10"/>
      <c r="AU2247" s="10"/>
    </row>
    <row r="2248" spans="2:47" x14ac:dyDescent="0.2">
      <c r="B2248" s="3"/>
      <c r="C2248" s="3"/>
      <c r="D2248" s="29"/>
      <c r="E2248" s="11"/>
      <c r="F2248" s="118"/>
      <c r="G2248" s="5"/>
      <c r="J2248" s="3"/>
      <c r="K2248" s="3"/>
      <c r="L2248" s="3"/>
      <c r="M2248" s="3"/>
      <c r="N2248" s="27"/>
      <c r="O2248" s="122"/>
      <c r="P2248" s="123"/>
      <c r="Q2248" s="5"/>
      <c r="R2248" s="9"/>
      <c r="S2248" s="3"/>
      <c r="T2248" s="4"/>
      <c r="V2248" s="10"/>
      <c r="W2248" s="4"/>
      <c r="X2248" s="21"/>
      <c r="Y2248" s="20"/>
      <c r="Z2248" s="20"/>
      <c r="AD2248" s="5"/>
      <c r="AI2248" s="10"/>
      <c r="AJ2248" s="10"/>
      <c r="AK2248" s="10"/>
      <c r="AL2248" s="10"/>
      <c r="AM2248" s="10"/>
      <c r="AN2248" s="10"/>
      <c r="AO2248" s="10"/>
      <c r="AP2248" s="10"/>
      <c r="AQ2248" s="10"/>
      <c r="AR2248" s="10"/>
      <c r="AS2248" s="10"/>
      <c r="AT2248" s="10"/>
      <c r="AU2248" s="10"/>
    </row>
    <row r="2249" spans="2:47" x14ac:dyDescent="0.2">
      <c r="B2249" s="3"/>
      <c r="C2249" s="3"/>
      <c r="D2249" s="29"/>
      <c r="E2249" s="11"/>
      <c r="F2249" s="118"/>
      <c r="G2249" s="5"/>
      <c r="J2249" s="3"/>
      <c r="K2249" s="3"/>
      <c r="L2249" s="3"/>
      <c r="M2249" s="3"/>
      <c r="N2249" s="27"/>
      <c r="O2249" s="122"/>
      <c r="P2249" s="123"/>
      <c r="Q2249" s="5"/>
      <c r="R2249" s="9"/>
      <c r="S2249" s="3"/>
      <c r="T2249" s="4"/>
      <c r="V2249" s="10"/>
      <c r="W2249" s="4"/>
      <c r="X2249" s="21"/>
      <c r="Y2249" s="20"/>
      <c r="Z2249" s="20"/>
      <c r="AD2249" s="5"/>
      <c r="AI2249" s="10"/>
      <c r="AJ2249" s="10"/>
      <c r="AK2249" s="10"/>
      <c r="AL2249" s="10"/>
      <c r="AM2249" s="10"/>
      <c r="AN2249" s="10"/>
      <c r="AO2249" s="10"/>
      <c r="AP2249" s="10"/>
      <c r="AQ2249" s="10"/>
      <c r="AR2249" s="10"/>
      <c r="AS2249" s="10"/>
      <c r="AT2249" s="10"/>
      <c r="AU2249" s="10"/>
    </row>
    <row r="2250" spans="2:47" x14ac:dyDescent="0.2">
      <c r="B2250" s="3"/>
      <c r="C2250" s="3"/>
      <c r="D2250" s="29"/>
      <c r="E2250" s="11"/>
      <c r="F2250" s="118"/>
      <c r="G2250" s="5"/>
      <c r="J2250" s="3"/>
      <c r="K2250" s="3"/>
      <c r="L2250" s="3"/>
      <c r="M2250" s="3"/>
      <c r="N2250" s="27"/>
      <c r="O2250" s="122"/>
      <c r="P2250" s="123"/>
      <c r="Q2250" s="5"/>
      <c r="R2250" s="9"/>
      <c r="S2250" s="3"/>
      <c r="T2250" s="4"/>
      <c r="V2250" s="10"/>
      <c r="W2250" s="4"/>
      <c r="X2250" s="21"/>
      <c r="Y2250" s="20"/>
      <c r="Z2250" s="20"/>
      <c r="AD2250" s="5"/>
      <c r="AI2250" s="10"/>
      <c r="AJ2250" s="10"/>
      <c r="AK2250" s="10"/>
      <c r="AL2250" s="10"/>
      <c r="AM2250" s="10"/>
      <c r="AN2250" s="10"/>
      <c r="AO2250" s="10"/>
      <c r="AP2250" s="10"/>
      <c r="AQ2250" s="10"/>
      <c r="AR2250" s="10"/>
      <c r="AS2250" s="10"/>
      <c r="AT2250" s="10"/>
      <c r="AU2250" s="10"/>
    </row>
    <row r="2251" spans="2:47" x14ac:dyDescent="0.2">
      <c r="B2251" s="3"/>
      <c r="C2251" s="3"/>
      <c r="D2251" s="29"/>
      <c r="E2251" s="11"/>
      <c r="F2251" s="118"/>
      <c r="G2251" s="5"/>
      <c r="J2251" s="3"/>
      <c r="K2251" s="3"/>
      <c r="L2251" s="3"/>
      <c r="M2251" s="3"/>
      <c r="N2251" s="27"/>
      <c r="O2251" s="122"/>
      <c r="P2251" s="123"/>
      <c r="Q2251" s="5"/>
      <c r="R2251" s="9"/>
      <c r="S2251" s="3"/>
      <c r="T2251" s="4"/>
      <c r="V2251" s="10"/>
      <c r="W2251" s="4"/>
      <c r="X2251" s="21"/>
      <c r="Y2251" s="20"/>
      <c r="Z2251" s="20"/>
      <c r="AD2251" s="5"/>
      <c r="AI2251" s="10"/>
      <c r="AJ2251" s="10"/>
      <c r="AK2251" s="10"/>
      <c r="AL2251" s="10"/>
      <c r="AM2251" s="10"/>
      <c r="AN2251" s="10"/>
      <c r="AO2251" s="10"/>
      <c r="AP2251" s="10"/>
      <c r="AQ2251" s="10"/>
      <c r="AR2251" s="10"/>
      <c r="AS2251" s="10"/>
      <c r="AT2251" s="10"/>
      <c r="AU2251" s="10"/>
    </row>
    <row r="2252" spans="2:47" x14ac:dyDescent="0.2">
      <c r="B2252" s="3"/>
      <c r="C2252" s="3"/>
      <c r="D2252" s="29"/>
      <c r="E2252" s="11"/>
      <c r="F2252" s="118"/>
      <c r="G2252" s="5"/>
      <c r="J2252" s="3"/>
      <c r="K2252" s="3"/>
      <c r="L2252" s="3"/>
      <c r="M2252" s="3"/>
      <c r="N2252" s="27"/>
      <c r="O2252" s="122"/>
      <c r="P2252" s="123"/>
      <c r="Q2252" s="5"/>
      <c r="R2252" s="9"/>
      <c r="S2252" s="3"/>
      <c r="T2252" s="4"/>
      <c r="V2252" s="10"/>
      <c r="W2252" s="4"/>
      <c r="X2252" s="21"/>
      <c r="Y2252" s="20"/>
      <c r="Z2252" s="20"/>
      <c r="AD2252" s="5"/>
      <c r="AI2252" s="10"/>
      <c r="AJ2252" s="10"/>
      <c r="AK2252" s="10"/>
      <c r="AL2252" s="10"/>
      <c r="AM2252" s="10"/>
      <c r="AN2252" s="10"/>
      <c r="AO2252" s="10"/>
      <c r="AP2252" s="10"/>
      <c r="AQ2252" s="10"/>
      <c r="AR2252" s="10"/>
      <c r="AS2252" s="10"/>
      <c r="AT2252" s="10"/>
      <c r="AU2252" s="10"/>
    </row>
    <row r="2253" spans="2:47" x14ac:dyDescent="0.2">
      <c r="B2253" s="3"/>
      <c r="C2253" s="3"/>
      <c r="D2253" s="29"/>
      <c r="E2253" s="11"/>
      <c r="F2253" s="118"/>
      <c r="G2253" s="5"/>
      <c r="J2253" s="3"/>
      <c r="K2253" s="3"/>
      <c r="L2253" s="3"/>
      <c r="M2253" s="3"/>
      <c r="N2253" s="27"/>
      <c r="O2253" s="122"/>
      <c r="P2253" s="123"/>
      <c r="Q2253" s="5"/>
      <c r="R2253" s="9"/>
      <c r="S2253" s="3"/>
      <c r="T2253" s="4"/>
      <c r="V2253" s="10"/>
      <c r="W2253" s="4"/>
      <c r="X2253" s="21"/>
      <c r="Y2253" s="20"/>
      <c r="Z2253" s="20"/>
      <c r="AD2253" s="5"/>
      <c r="AI2253" s="10"/>
      <c r="AJ2253" s="10"/>
      <c r="AK2253" s="10"/>
      <c r="AL2253" s="10"/>
      <c r="AM2253" s="10"/>
      <c r="AN2253" s="10"/>
      <c r="AO2253" s="10"/>
      <c r="AP2253" s="10"/>
      <c r="AQ2253" s="10"/>
      <c r="AR2253" s="10"/>
      <c r="AS2253" s="10"/>
      <c r="AT2253" s="10"/>
      <c r="AU2253" s="10"/>
    </row>
    <row r="2254" spans="2:47" x14ac:dyDescent="0.2">
      <c r="B2254" s="3"/>
      <c r="C2254" s="3"/>
      <c r="D2254" s="29"/>
      <c r="E2254" s="11"/>
      <c r="F2254" s="118"/>
      <c r="G2254" s="5"/>
      <c r="J2254" s="3"/>
      <c r="K2254" s="3"/>
      <c r="L2254" s="3"/>
      <c r="M2254" s="3"/>
      <c r="N2254" s="27"/>
      <c r="O2254" s="122"/>
      <c r="P2254" s="123"/>
      <c r="Q2254" s="5"/>
      <c r="R2254" s="9"/>
      <c r="S2254" s="3"/>
      <c r="T2254" s="4"/>
      <c r="V2254" s="10"/>
      <c r="W2254" s="4"/>
      <c r="X2254" s="21"/>
      <c r="Y2254" s="20"/>
      <c r="Z2254" s="20"/>
      <c r="AD2254" s="5"/>
      <c r="AI2254" s="10"/>
      <c r="AJ2254" s="10"/>
      <c r="AK2254" s="10"/>
      <c r="AL2254" s="10"/>
      <c r="AM2254" s="10"/>
      <c r="AN2254" s="10"/>
      <c r="AO2254" s="10"/>
      <c r="AP2254" s="10"/>
      <c r="AQ2254" s="10"/>
      <c r="AR2254" s="10"/>
      <c r="AS2254" s="10"/>
      <c r="AT2254" s="10"/>
      <c r="AU2254" s="10"/>
    </row>
    <row r="2255" spans="2:47" x14ac:dyDescent="0.2">
      <c r="B2255" s="3"/>
      <c r="C2255" s="3"/>
      <c r="D2255" s="29"/>
      <c r="E2255" s="11"/>
      <c r="F2255" s="118"/>
      <c r="G2255" s="5"/>
      <c r="J2255" s="3"/>
      <c r="K2255" s="3"/>
      <c r="L2255" s="3"/>
      <c r="M2255" s="3"/>
      <c r="N2255" s="27"/>
      <c r="O2255" s="122"/>
      <c r="P2255" s="123"/>
      <c r="Q2255" s="5"/>
      <c r="R2255" s="9"/>
      <c r="S2255" s="3"/>
      <c r="T2255" s="4"/>
      <c r="V2255" s="10"/>
      <c r="W2255" s="4"/>
      <c r="X2255" s="21"/>
      <c r="Y2255" s="20"/>
      <c r="Z2255" s="20"/>
      <c r="AD2255" s="5"/>
      <c r="AI2255" s="10"/>
      <c r="AJ2255" s="10"/>
      <c r="AK2255" s="10"/>
      <c r="AL2255" s="10"/>
      <c r="AM2255" s="10"/>
      <c r="AN2255" s="10"/>
      <c r="AO2255" s="10"/>
      <c r="AP2255" s="10"/>
      <c r="AQ2255" s="10"/>
      <c r="AR2255" s="10"/>
      <c r="AS2255" s="10"/>
      <c r="AT2255" s="10"/>
      <c r="AU2255" s="10"/>
    </row>
    <row r="2256" spans="2:47" x14ac:dyDescent="0.2">
      <c r="B2256" s="3"/>
      <c r="C2256" s="3"/>
      <c r="D2256" s="29"/>
      <c r="E2256" s="11"/>
      <c r="F2256" s="118"/>
      <c r="G2256" s="5"/>
      <c r="J2256" s="3"/>
      <c r="K2256" s="3"/>
      <c r="L2256" s="3"/>
      <c r="M2256" s="3"/>
      <c r="N2256" s="27"/>
      <c r="O2256" s="122"/>
      <c r="P2256" s="123"/>
      <c r="Q2256" s="5"/>
      <c r="R2256" s="9"/>
      <c r="S2256" s="3"/>
      <c r="T2256" s="4"/>
      <c r="V2256" s="10"/>
      <c r="W2256" s="4"/>
      <c r="X2256" s="21"/>
      <c r="Y2256" s="20"/>
      <c r="Z2256" s="20"/>
      <c r="AD2256" s="5"/>
      <c r="AI2256" s="10"/>
      <c r="AJ2256" s="10"/>
      <c r="AK2256" s="10"/>
      <c r="AL2256" s="10"/>
      <c r="AM2256" s="10"/>
      <c r="AN2256" s="10"/>
      <c r="AO2256" s="10"/>
      <c r="AP2256" s="10"/>
      <c r="AQ2256" s="10"/>
      <c r="AR2256" s="10"/>
      <c r="AS2256" s="10"/>
      <c r="AT2256" s="10"/>
      <c r="AU2256" s="10"/>
    </row>
    <row r="2257" spans="2:47" x14ac:dyDescent="0.2">
      <c r="B2257" s="3"/>
      <c r="C2257" s="3"/>
      <c r="D2257" s="29"/>
      <c r="E2257" s="11"/>
      <c r="F2257" s="118"/>
      <c r="G2257" s="5"/>
      <c r="J2257" s="3"/>
      <c r="K2257" s="3"/>
      <c r="L2257" s="3"/>
      <c r="M2257" s="3"/>
      <c r="N2257" s="27"/>
      <c r="O2257" s="122"/>
      <c r="P2257" s="123"/>
      <c r="Q2257" s="5"/>
      <c r="R2257" s="9"/>
      <c r="S2257" s="3"/>
      <c r="T2257" s="4"/>
      <c r="V2257" s="10"/>
      <c r="W2257" s="4"/>
      <c r="X2257" s="21"/>
      <c r="Y2257" s="20"/>
      <c r="Z2257" s="20"/>
      <c r="AD2257" s="5"/>
      <c r="AI2257" s="10"/>
      <c r="AJ2257" s="10"/>
      <c r="AK2257" s="10"/>
      <c r="AL2257" s="10"/>
      <c r="AM2257" s="10"/>
      <c r="AN2257" s="10"/>
      <c r="AO2257" s="10"/>
      <c r="AP2257" s="10"/>
      <c r="AQ2257" s="10"/>
      <c r="AR2257" s="10"/>
      <c r="AS2257" s="10"/>
      <c r="AT2257" s="10"/>
      <c r="AU2257" s="10"/>
    </row>
    <row r="2258" spans="2:47" x14ac:dyDescent="0.2">
      <c r="B2258" s="3"/>
      <c r="C2258" s="3"/>
      <c r="D2258" s="29"/>
      <c r="E2258" s="11"/>
      <c r="F2258" s="118"/>
      <c r="G2258" s="5"/>
      <c r="J2258" s="3"/>
      <c r="K2258" s="3"/>
      <c r="L2258" s="3"/>
      <c r="M2258" s="3"/>
      <c r="N2258" s="27"/>
      <c r="O2258" s="122"/>
      <c r="P2258" s="123"/>
      <c r="Q2258" s="5"/>
      <c r="R2258" s="9"/>
      <c r="S2258" s="3"/>
      <c r="T2258" s="4"/>
      <c r="V2258" s="10"/>
      <c r="W2258" s="4"/>
      <c r="X2258" s="21"/>
      <c r="Y2258" s="20"/>
      <c r="Z2258" s="20"/>
      <c r="AD2258" s="5"/>
      <c r="AI2258" s="10"/>
      <c r="AJ2258" s="10"/>
      <c r="AK2258" s="10"/>
      <c r="AL2258" s="10"/>
      <c r="AM2258" s="10"/>
      <c r="AN2258" s="10"/>
      <c r="AO2258" s="10"/>
      <c r="AP2258" s="10"/>
      <c r="AQ2258" s="10"/>
      <c r="AR2258" s="10"/>
      <c r="AS2258" s="10"/>
      <c r="AT2258" s="10"/>
      <c r="AU2258" s="10"/>
    </row>
    <row r="2259" spans="2:47" x14ac:dyDescent="0.2">
      <c r="B2259" s="3"/>
      <c r="C2259" s="3"/>
      <c r="D2259" s="29"/>
      <c r="E2259" s="11"/>
      <c r="F2259" s="118"/>
      <c r="G2259" s="5"/>
      <c r="J2259" s="3"/>
      <c r="K2259" s="3"/>
      <c r="L2259" s="3"/>
      <c r="M2259" s="3"/>
      <c r="N2259" s="27"/>
      <c r="O2259" s="122"/>
      <c r="P2259" s="123"/>
      <c r="Q2259" s="5"/>
      <c r="R2259" s="9"/>
      <c r="S2259" s="3"/>
      <c r="T2259" s="4"/>
      <c r="V2259" s="10"/>
      <c r="W2259" s="4"/>
      <c r="X2259" s="21"/>
      <c r="Y2259" s="20"/>
      <c r="Z2259" s="20"/>
      <c r="AD2259" s="5"/>
      <c r="AI2259" s="10"/>
      <c r="AJ2259" s="10"/>
      <c r="AK2259" s="10"/>
      <c r="AL2259" s="10"/>
      <c r="AM2259" s="10"/>
      <c r="AN2259" s="10"/>
      <c r="AO2259" s="10"/>
      <c r="AP2259" s="10"/>
      <c r="AQ2259" s="10"/>
      <c r="AR2259" s="10"/>
      <c r="AS2259" s="10"/>
      <c r="AT2259" s="10"/>
      <c r="AU2259" s="10"/>
    </row>
    <row r="2260" spans="2:47" x14ac:dyDescent="0.2">
      <c r="B2260" s="3"/>
      <c r="C2260" s="3"/>
      <c r="D2260" s="29"/>
      <c r="E2260" s="11"/>
      <c r="F2260" s="118"/>
      <c r="G2260" s="5"/>
      <c r="J2260" s="3"/>
      <c r="K2260" s="3"/>
      <c r="L2260" s="3"/>
      <c r="M2260" s="3"/>
      <c r="N2260" s="27"/>
      <c r="O2260" s="122"/>
      <c r="P2260" s="123"/>
      <c r="Q2260" s="5"/>
      <c r="R2260" s="9"/>
      <c r="S2260" s="3"/>
      <c r="T2260" s="4"/>
      <c r="V2260" s="10"/>
      <c r="W2260" s="4"/>
      <c r="X2260" s="21"/>
      <c r="Y2260" s="20"/>
      <c r="Z2260" s="20"/>
      <c r="AD2260" s="5"/>
      <c r="AI2260" s="10"/>
      <c r="AJ2260" s="10"/>
      <c r="AK2260" s="10"/>
      <c r="AL2260" s="10"/>
      <c r="AM2260" s="10"/>
      <c r="AN2260" s="10"/>
      <c r="AO2260" s="10"/>
      <c r="AP2260" s="10"/>
      <c r="AQ2260" s="10"/>
      <c r="AR2260" s="10"/>
      <c r="AS2260" s="10"/>
      <c r="AT2260" s="10"/>
      <c r="AU2260" s="10"/>
    </row>
    <row r="2261" spans="2:47" x14ac:dyDescent="0.2">
      <c r="B2261" s="3"/>
      <c r="C2261" s="3"/>
      <c r="D2261" s="29"/>
      <c r="E2261" s="11"/>
      <c r="F2261" s="118"/>
      <c r="G2261" s="5"/>
      <c r="J2261" s="3"/>
      <c r="K2261" s="3"/>
      <c r="L2261" s="3"/>
      <c r="M2261" s="3"/>
      <c r="N2261" s="27"/>
      <c r="O2261" s="122"/>
      <c r="P2261" s="123"/>
      <c r="Q2261" s="5"/>
      <c r="R2261" s="9"/>
      <c r="S2261" s="3"/>
      <c r="T2261" s="4"/>
      <c r="V2261" s="10"/>
      <c r="W2261" s="4"/>
      <c r="X2261" s="21"/>
      <c r="Y2261" s="20"/>
      <c r="Z2261" s="20"/>
      <c r="AD2261" s="5"/>
      <c r="AI2261" s="10"/>
      <c r="AJ2261" s="10"/>
      <c r="AK2261" s="10"/>
      <c r="AL2261" s="10"/>
      <c r="AM2261" s="10"/>
      <c r="AN2261" s="10"/>
      <c r="AO2261" s="10"/>
      <c r="AP2261" s="10"/>
      <c r="AQ2261" s="10"/>
      <c r="AR2261" s="10"/>
      <c r="AS2261" s="10"/>
      <c r="AT2261" s="10"/>
      <c r="AU2261" s="10"/>
    </row>
    <row r="2262" spans="2:47" x14ac:dyDescent="0.2">
      <c r="B2262" s="3"/>
      <c r="C2262" s="3"/>
      <c r="D2262" s="29"/>
      <c r="E2262" s="11"/>
      <c r="F2262" s="118"/>
      <c r="G2262" s="5"/>
      <c r="J2262" s="3"/>
      <c r="K2262" s="3"/>
      <c r="L2262" s="3"/>
      <c r="M2262" s="3"/>
      <c r="N2262" s="27"/>
      <c r="O2262" s="122"/>
      <c r="P2262" s="123"/>
      <c r="Q2262" s="5"/>
      <c r="R2262" s="9"/>
      <c r="S2262" s="3"/>
      <c r="T2262" s="4"/>
      <c r="V2262" s="10"/>
      <c r="W2262" s="28"/>
      <c r="X2262" s="21"/>
      <c r="Y2262" s="20"/>
      <c r="Z2262" s="20"/>
      <c r="AD2262" s="5"/>
      <c r="AI2262" s="10"/>
      <c r="AJ2262" s="10"/>
      <c r="AK2262" s="10"/>
      <c r="AL2262" s="10"/>
      <c r="AM2262" s="10"/>
      <c r="AN2262" s="10"/>
      <c r="AO2262" s="10"/>
      <c r="AP2262" s="10"/>
      <c r="AQ2262" s="10"/>
      <c r="AR2262" s="10"/>
      <c r="AS2262" s="10"/>
      <c r="AT2262" s="10"/>
      <c r="AU2262" s="10"/>
    </row>
    <row r="2263" spans="2:47" x14ac:dyDescent="0.2">
      <c r="B2263" s="3"/>
      <c r="C2263" s="3"/>
      <c r="D2263" s="29"/>
      <c r="E2263" s="11"/>
      <c r="F2263" s="118"/>
      <c r="G2263" s="5"/>
      <c r="J2263" s="3"/>
      <c r="K2263" s="3"/>
      <c r="L2263" s="3"/>
      <c r="M2263" s="3"/>
      <c r="N2263" s="27"/>
      <c r="O2263" s="122"/>
      <c r="P2263" s="123"/>
      <c r="Q2263" s="5"/>
      <c r="R2263" s="9"/>
      <c r="S2263" s="3"/>
      <c r="T2263" s="4"/>
      <c r="V2263" s="10"/>
      <c r="W2263" s="4"/>
      <c r="X2263" s="21"/>
      <c r="Y2263" s="20"/>
      <c r="Z2263" s="20"/>
      <c r="AD2263" s="5"/>
      <c r="AI2263" s="10"/>
      <c r="AJ2263" s="10"/>
      <c r="AK2263" s="10"/>
      <c r="AL2263" s="10"/>
      <c r="AM2263" s="10"/>
      <c r="AN2263" s="10"/>
      <c r="AO2263" s="10"/>
      <c r="AP2263" s="10"/>
      <c r="AQ2263" s="10"/>
      <c r="AR2263" s="10"/>
      <c r="AS2263" s="10"/>
      <c r="AT2263" s="10"/>
      <c r="AU2263" s="10"/>
    </row>
    <row r="2264" spans="2:47" x14ac:dyDescent="0.2">
      <c r="B2264" s="3"/>
      <c r="C2264" s="3"/>
      <c r="D2264" s="29"/>
      <c r="E2264" s="11"/>
      <c r="F2264" s="118"/>
      <c r="G2264" s="5"/>
      <c r="J2264" s="3"/>
      <c r="K2264" s="3"/>
      <c r="L2264" s="3"/>
      <c r="M2264" s="3"/>
      <c r="N2264" s="27"/>
      <c r="O2264" s="122"/>
      <c r="P2264" s="123"/>
      <c r="Q2264" s="5"/>
      <c r="R2264" s="9"/>
      <c r="S2264" s="3"/>
      <c r="T2264" s="4"/>
      <c r="V2264" s="10"/>
      <c r="W2264" s="4"/>
      <c r="X2264" s="21"/>
      <c r="Y2264" s="20"/>
      <c r="Z2264" s="20"/>
      <c r="AD2264" s="5"/>
      <c r="AI2264" s="10"/>
      <c r="AJ2264" s="10"/>
      <c r="AK2264" s="10"/>
      <c r="AL2264" s="10"/>
      <c r="AM2264" s="10"/>
      <c r="AN2264" s="10"/>
      <c r="AO2264" s="10"/>
      <c r="AP2264" s="10"/>
      <c r="AQ2264" s="10"/>
      <c r="AR2264" s="10"/>
      <c r="AS2264" s="10"/>
      <c r="AT2264" s="10"/>
      <c r="AU2264" s="10"/>
    </row>
    <row r="2265" spans="2:47" x14ac:dyDescent="0.2">
      <c r="B2265" s="3"/>
      <c r="C2265" s="3"/>
      <c r="D2265" s="29"/>
      <c r="E2265" s="11"/>
      <c r="F2265" s="118"/>
      <c r="G2265" s="5"/>
      <c r="J2265" s="3"/>
      <c r="K2265" s="3"/>
      <c r="L2265" s="3"/>
      <c r="M2265" s="3"/>
      <c r="N2265" s="27"/>
      <c r="O2265" s="122"/>
      <c r="P2265" s="123"/>
      <c r="Q2265" s="5"/>
      <c r="R2265" s="9"/>
      <c r="S2265" s="3"/>
      <c r="T2265" s="4"/>
      <c r="V2265" s="10"/>
      <c r="W2265" s="4"/>
      <c r="X2265" s="21"/>
      <c r="Y2265" s="20"/>
      <c r="Z2265" s="20"/>
      <c r="AD2265" s="5"/>
      <c r="AI2265" s="10"/>
      <c r="AJ2265" s="10"/>
      <c r="AK2265" s="10"/>
      <c r="AL2265" s="10"/>
      <c r="AM2265" s="10"/>
      <c r="AN2265" s="10"/>
      <c r="AO2265" s="10"/>
      <c r="AP2265" s="10"/>
      <c r="AQ2265" s="10"/>
      <c r="AR2265" s="10"/>
      <c r="AS2265" s="10"/>
      <c r="AT2265" s="10"/>
      <c r="AU2265" s="10"/>
    </row>
    <row r="2266" spans="2:47" x14ac:dyDescent="0.2">
      <c r="B2266" s="3"/>
      <c r="C2266" s="3"/>
      <c r="D2266" s="29"/>
      <c r="E2266" s="11"/>
      <c r="F2266" s="118"/>
      <c r="G2266" s="5"/>
      <c r="J2266" s="3"/>
      <c r="K2266" s="3"/>
      <c r="L2266" s="3"/>
      <c r="M2266" s="3"/>
      <c r="N2266" s="27"/>
      <c r="O2266" s="122"/>
      <c r="P2266" s="123"/>
      <c r="Q2266" s="5"/>
      <c r="R2266" s="9"/>
      <c r="S2266" s="3"/>
      <c r="T2266" s="4"/>
      <c r="V2266" s="10"/>
      <c r="W2266" s="4"/>
      <c r="X2266" s="21"/>
      <c r="Y2266" s="20"/>
      <c r="Z2266" s="20"/>
      <c r="AD2266" s="5"/>
      <c r="AI2266" s="10"/>
      <c r="AJ2266" s="10"/>
      <c r="AK2266" s="10"/>
      <c r="AL2266" s="10"/>
      <c r="AM2266" s="10"/>
      <c r="AN2266" s="10"/>
      <c r="AO2266" s="10"/>
      <c r="AP2266" s="10"/>
      <c r="AQ2266" s="10"/>
      <c r="AR2266" s="10"/>
      <c r="AS2266" s="10"/>
      <c r="AT2266" s="10"/>
      <c r="AU2266" s="10"/>
    </row>
    <row r="2267" spans="2:47" x14ac:dyDescent="0.2">
      <c r="B2267" s="3"/>
      <c r="C2267" s="3"/>
      <c r="D2267" s="29"/>
      <c r="E2267" s="11"/>
      <c r="F2267" s="118"/>
      <c r="G2267" s="5"/>
      <c r="J2267" s="3"/>
      <c r="K2267" s="3"/>
      <c r="L2267" s="3"/>
      <c r="M2267" s="3"/>
      <c r="N2267" s="27"/>
      <c r="O2267" s="122"/>
      <c r="P2267" s="123"/>
      <c r="Q2267" s="5"/>
      <c r="R2267" s="9"/>
      <c r="S2267" s="3"/>
      <c r="T2267" s="4"/>
      <c r="V2267" s="10"/>
      <c r="W2267" s="4"/>
      <c r="X2267" s="21"/>
      <c r="Y2267" s="20"/>
      <c r="Z2267" s="20"/>
      <c r="AD2267" s="5"/>
      <c r="AI2267" s="10"/>
      <c r="AJ2267" s="10"/>
      <c r="AK2267" s="10"/>
      <c r="AL2267" s="10"/>
      <c r="AM2267" s="10"/>
      <c r="AN2267" s="10"/>
      <c r="AO2267" s="10"/>
      <c r="AP2267" s="10"/>
      <c r="AQ2267" s="10"/>
      <c r="AR2267" s="10"/>
      <c r="AS2267" s="10"/>
      <c r="AT2267" s="10"/>
      <c r="AU2267" s="10"/>
    </row>
    <row r="2268" spans="2:47" x14ac:dyDescent="0.2">
      <c r="B2268" s="3"/>
      <c r="C2268" s="3"/>
      <c r="D2268" s="29"/>
      <c r="E2268" s="11"/>
      <c r="F2268" s="118"/>
      <c r="G2268" s="5"/>
      <c r="J2268" s="3"/>
      <c r="K2268" s="3"/>
      <c r="L2268" s="3"/>
      <c r="M2268" s="3"/>
      <c r="N2268" s="27"/>
      <c r="O2268" s="122"/>
      <c r="P2268" s="123"/>
      <c r="Q2268" s="5"/>
      <c r="R2268" s="9"/>
      <c r="S2268" s="3"/>
      <c r="T2268" s="4"/>
      <c r="V2268" s="10"/>
      <c r="W2268" s="4"/>
      <c r="X2268" s="21"/>
      <c r="Y2268" s="20"/>
      <c r="Z2268" s="20"/>
      <c r="AD2268" s="5"/>
      <c r="AI2268" s="10"/>
      <c r="AJ2268" s="10"/>
      <c r="AK2268" s="10"/>
      <c r="AL2268" s="10"/>
      <c r="AM2268" s="10"/>
      <c r="AN2268" s="10"/>
      <c r="AO2268" s="10"/>
      <c r="AP2268" s="10"/>
      <c r="AQ2268" s="10"/>
      <c r="AR2268" s="10"/>
      <c r="AS2268" s="10"/>
      <c r="AT2268" s="10"/>
      <c r="AU2268" s="10"/>
    </row>
    <row r="2269" spans="2:47" x14ac:dyDescent="0.2">
      <c r="B2269" s="3"/>
      <c r="C2269" s="3"/>
      <c r="D2269" s="29"/>
      <c r="E2269" s="11"/>
      <c r="F2269" s="118"/>
      <c r="G2269" s="5"/>
      <c r="J2269" s="3"/>
      <c r="K2269" s="3"/>
      <c r="L2269" s="3"/>
      <c r="M2269" s="3"/>
      <c r="N2269" s="27"/>
      <c r="O2269" s="122"/>
      <c r="P2269" s="123"/>
      <c r="Q2269" s="5"/>
      <c r="R2269" s="9"/>
      <c r="S2269" s="3"/>
      <c r="T2269" s="4"/>
      <c r="V2269" s="10"/>
      <c r="W2269" s="4"/>
      <c r="X2269" s="21"/>
      <c r="Y2269" s="20"/>
      <c r="Z2269" s="20"/>
      <c r="AD2269" s="5"/>
      <c r="AI2269" s="10"/>
      <c r="AJ2269" s="10"/>
      <c r="AK2269" s="10"/>
      <c r="AL2269" s="10"/>
      <c r="AM2269" s="10"/>
      <c r="AN2269" s="10"/>
      <c r="AO2269" s="10"/>
      <c r="AP2269" s="10"/>
      <c r="AQ2269" s="10"/>
      <c r="AR2269" s="10"/>
      <c r="AS2269" s="10"/>
      <c r="AT2269" s="10"/>
      <c r="AU2269" s="10"/>
    </row>
    <row r="2270" spans="2:47" x14ac:dyDescent="0.2">
      <c r="B2270" s="3"/>
      <c r="C2270" s="3"/>
      <c r="D2270" s="29"/>
      <c r="E2270" s="11"/>
      <c r="F2270" s="118"/>
      <c r="G2270" s="5"/>
      <c r="J2270" s="3"/>
      <c r="K2270" s="3"/>
      <c r="L2270" s="3"/>
      <c r="M2270" s="3"/>
      <c r="N2270" s="27"/>
      <c r="O2270" s="122"/>
      <c r="P2270" s="123"/>
      <c r="Q2270" s="5"/>
      <c r="R2270" s="9"/>
      <c r="S2270" s="3"/>
      <c r="T2270" s="4"/>
      <c r="V2270" s="10"/>
      <c r="W2270" s="4"/>
      <c r="X2270" s="21"/>
      <c r="Y2270" s="20"/>
      <c r="Z2270" s="20"/>
      <c r="AD2270" s="5"/>
      <c r="AI2270" s="10"/>
      <c r="AJ2270" s="10"/>
      <c r="AK2270" s="10"/>
      <c r="AL2270" s="10"/>
      <c r="AM2270" s="10"/>
      <c r="AN2270" s="10"/>
      <c r="AO2270" s="10"/>
      <c r="AP2270" s="10"/>
      <c r="AQ2270" s="10"/>
      <c r="AR2270" s="10"/>
      <c r="AS2270" s="10"/>
      <c r="AT2270" s="10"/>
      <c r="AU2270" s="10"/>
    </row>
    <row r="2271" spans="2:47" x14ac:dyDescent="0.2">
      <c r="B2271" s="3"/>
      <c r="C2271" s="3"/>
      <c r="D2271" s="29"/>
      <c r="E2271" s="11"/>
      <c r="F2271" s="118"/>
      <c r="G2271" s="5"/>
      <c r="J2271" s="3"/>
      <c r="K2271" s="3"/>
      <c r="L2271" s="3"/>
      <c r="M2271" s="3"/>
      <c r="N2271" s="27"/>
      <c r="O2271" s="122"/>
      <c r="P2271" s="123"/>
      <c r="Q2271" s="5"/>
      <c r="R2271" s="9"/>
      <c r="S2271" s="3"/>
      <c r="T2271" s="4"/>
      <c r="V2271" s="10"/>
      <c r="W2271" s="4"/>
      <c r="X2271" s="21"/>
      <c r="Y2271" s="20"/>
      <c r="Z2271" s="20"/>
      <c r="AD2271" s="5"/>
      <c r="AI2271" s="10"/>
      <c r="AJ2271" s="10"/>
      <c r="AK2271" s="10"/>
      <c r="AL2271" s="10"/>
      <c r="AM2271" s="10"/>
      <c r="AN2271" s="10"/>
      <c r="AO2271" s="10"/>
      <c r="AP2271" s="10"/>
      <c r="AQ2271" s="10"/>
      <c r="AR2271" s="10"/>
      <c r="AS2271" s="10"/>
      <c r="AT2271" s="10"/>
      <c r="AU2271" s="10"/>
    </row>
    <row r="2272" spans="2:47" x14ac:dyDescent="0.2">
      <c r="B2272" s="3"/>
      <c r="C2272" s="3"/>
      <c r="D2272" s="29"/>
      <c r="E2272" s="11"/>
      <c r="F2272" s="118"/>
      <c r="G2272" s="5"/>
      <c r="J2272" s="3"/>
      <c r="K2272" s="3"/>
      <c r="L2272" s="3"/>
      <c r="M2272" s="3"/>
      <c r="N2272" s="27"/>
      <c r="O2272" s="122"/>
      <c r="P2272" s="123"/>
      <c r="Q2272" s="5"/>
      <c r="R2272" s="9"/>
      <c r="S2272" s="3"/>
      <c r="T2272" s="4"/>
      <c r="V2272" s="10"/>
      <c r="W2272" s="4"/>
      <c r="X2272" s="21"/>
      <c r="Y2272" s="20"/>
      <c r="Z2272" s="20"/>
      <c r="AD2272" s="5"/>
      <c r="AI2272" s="10"/>
      <c r="AJ2272" s="10"/>
      <c r="AK2272" s="10"/>
      <c r="AL2272" s="10"/>
      <c r="AM2272" s="10"/>
      <c r="AN2272" s="10"/>
      <c r="AO2272" s="10"/>
      <c r="AP2272" s="10"/>
      <c r="AQ2272" s="10"/>
      <c r="AR2272" s="10"/>
      <c r="AS2272" s="10"/>
      <c r="AT2272" s="10"/>
      <c r="AU2272" s="10"/>
    </row>
    <row r="2273" spans="2:47" x14ac:dyDescent="0.2">
      <c r="B2273" s="3"/>
      <c r="C2273" s="3"/>
      <c r="D2273" s="29"/>
      <c r="E2273" s="11"/>
      <c r="F2273" s="118"/>
      <c r="G2273" s="5"/>
      <c r="J2273" s="3"/>
      <c r="K2273" s="3"/>
      <c r="L2273" s="3"/>
      <c r="M2273" s="3"/>
      <c r="N2273" s="27"/>
      <c r="O2273" s="122"/>
      <c r="P2273" s="123"/>
      <c r="Q2273" s="5"/>
      <c r="R2273" s="9"/>
      <c r="S2273" s="3"/>
      <c r="T2273" s="4"/>
      <c r="V2273" s="10"/>
      <c r="W2273" s="4"/>
      <c r="X2273" s="21"/>
      <c r="Y2273" s="20"/>
      <c r="Z2273" s="20"/>
      <c r="AD2273" s="5"/>
      <c r="AI2273" s="10"/>
      <c r="AJ2273" s="10"/>
      <c r="AK2273" s="10"/>
      <c r="AL2273" s="10"/>
      <c r="AM2273" s="10"/>
      <c r="AN2273" s="10"/>
      <c r="AO2273" s="10"/>
      <c r="AP2273" s="10"/>
      <c r="AQ2273" s="10"/>
      <c r="AR2273" s="10"/>
      <c r="AS2273" s="10"/>
      <c r="AT2273" s="10"/>
      <c r="AU2273" s="10"/>
    </row>
    <row r="2274" spans="2:47" x14ac:dyDescent="0.2">
      <c r="B2274" s="3"/>
      <c r="C2274" s="3"/>
      <c r="D2274" s="29"/>
      <c r="E2274" s="11"/>
      <c r="F2274" s="118"/>
      <c r="G2274" s="5"/>
      <c r="J2274" s="3"/>
      <c r="K2274" s="3"/>
      <c r="L2274" s="3"/>
      <c r="M2274" s="3"/>
      <c r="N2274" s="27"/>
      <c r="O2274" s="122"/>
      <c r="P2274" s="123"/>
      <c r="Q2274" s="5"/>
      <c r="R2274" s="9"/>
      <c r="S2274" s="3"/>
      <c r="T2274" s="4"/>
      <c r="V2274" s="10"/>
      <c r="W2274" s="4"/>
      <c r="X2274" s="21"/>
      <c r="Y2274" s="20"/>
      <c r="Z2274" s="20"/>
      <c r="AD2274" s="5"/>
      <c r="AI2274" s="10"/>
      <c r="AJ2274" s="10"/>
      <c r="AK2274" s="10"/>
      <c r="AL2274" s="10"/>
      <c r="AM2274" s="10"/>
      <c r="AN2274" s="10"/>
      <c r="AO2274" s="10"/>
      <c r="AP2274" s="10"/>
      <c r="AQ2274" s="10"/>
      <c r="AR2274" s="10"/>
      <c r="AS2274" s="10"/>
      <c r="AT2274" s="10"/>
      <c r="AU2274" s="10"/>
    </row>
    <row r="2275" spans="2:47" x14ac:dyDescent="0.2">
      <c r="B2275" s="3"/>
      <c r="C2275" s="3"/>
      <c r="D2275" s="29"/>
      <c r="E2275" s="11"/>
      <c r="F2275" s="118"/>
      <c r="G2275" s="5"/>
      <c r="J2275" s="3"/>
      <c r="K2275" s="3"/>
      <c r="L2275" s="3"/>
      <c r="M2275" s="3"/>
      <c r="N2275" s="27"/>
      <c r="O2275" s="122"/>
      <c r="P2275" s="123"/>
      <c r="Q2275" s="5"/>
      <c r="R2275" s="9"/>
      <c r="S2275" s="3"/>
      <c r="T2275" s="4"/>
      <c r="V2275" s="10"/>
      <c r="W2275" s="4"/>
      <c r="X2275" s="21"/>
      <c r="Y2275" s="20"/>
      <c r="Z2275" s="20"/>
      <c r="AD2275" s="5"/>
      <c r="AI2275" s="10"/>
      <c r="AJ2275" s="10"/>
      <c r="AK2275" s="10"/>
      <c r="AL2275" s="10"/>
      <c r="AM2275" s="10"/>
      <c r="AN2275" s="10"/>
      <c r="AO2275" s="10"/>
      <c r="AP2275" s="10"/>
      <c r="AQ2275" s="10"/>
      <c r="AR2275" s="10"/>
      <c r="AS2275" s="10"/>
      <c r="AT2275" s="10"/>
      <c r="AU2275" s="10"/>
    </row>
    <row r="2276" spans="2:47" x14ac:dyDescent="0.2">
      <c r="B2276" s="3"/>
      <c r="C2276" s="3"/>
      <c r="D2276" s="29"/>
      <c r="E2276" s="11"/>
      <c r="F2276" s="118"/>
      <c r="G2276" s="5"/>
      <c r="J2276" s="3"/>
      <c r="K2276" s="3"/>
      <c r="L2276" s="3"/>
      <c r="M2276" s="3"/>
      <c r="N2276" s="27"/>
      <c r="O2276" s="122"/>
      <c r="P2276" s="123"/>
      <c r="Q2276" s="5"/>
      <c r="R2276" s="9"/>
      <c r="S2276" s="3"/>
      <c r="T2276" s="4"/>
      <c r="V2276" s="10"/>
      <c r="W2276" s="4"/>
      <c r="X2276" s="21"/>
      <c r="Y2276" s="20"/>
      <c r="Z2276" s="20"/>
      <c r="AD2276" s="5"/>
      <c r="AI2276" s="10"/>
      <c r="AJ2276" s="10"/>
      <c r="AK2276" s="10"/>
      <c r="AL2276" s="10"/>
      <c r="AM2276" s="10"/>
      <c r="AN2276" s="10"/>
      <c r="AO2276" s="10"/>
      <c r="AP2276" s="10"/>
      <c r="AQ2276" s="10"/>
      <c r="AR2276" s="10"/>
      <c r="AS2276" s="10"/>
      <c r="AT2276" s="10"/>
      <c r="AU2276" s="10"/>
    </row>
    <row r="2277" spans="2:47" x14ac:dyDescent="0.2">
      <c r="B2277" s="3"/>
      <c r="C2277" s="3"/>
      <c r="D2277" s="29"/>
      <c r="E2277" s="11"/>
      <c r="F2277" s="118"/>
      <c r="G2277" s="5"/>
      <c r="J2277" s="3"/>
      <c r="K2277" s="3"/>
      <c r="L2277" s="3"/>
      <c r="M2277" s="3"/>
      <c r="N2277" s="27"/>
      <c r="O2277" s="122"/>
      <c r="P2277" s="123"/>
      <c r="Q2277" s="5"/>
      <c r="R2277" s="9"/>
      <c r="S2277" s="3"/>
      <c r="T2277" s="4"/>
      <c r="V2277" s="10"/>
      <c r="W2277" s="4"/>
      <c r="X2277" s="21"/>
      <c r="Y2277" s="20"/>
      <c r="Z2277" s="20"/>
      <c r="AD2277" s="5"/>
      <c r="AI2277" s="10"/>
      <c r="AJ2277" s="10"/>
      <c r="AK2277" s="10"/>
      <c r="AL2277" s="10"/>
      <c r="AM2277" s="10"/>
      <c r="AN2277" s="10"/>
      <c r="AO2277" s="10"/>
      <c r="AP2277" s="10"/>
      <c r="AQ2277" s="10"/>
      <c r="AR2277" s="10"/>
      <c r="AS2277" s="10"/>
      <c r="AT2277" s="10"/>
      <c r="AU2277" s="10"/>
    </row>
    <row r="2278" spans="2:47" x14ac:dyDescent="0.2">
      <c r="B2278" s="3"/>
      <c r="C2278" s="3"/>
      <c r="D2278" s="29"/>
      <c r="E2278" s="11"/>
      <c r="F2278" s="118"/>
      <c r="G2278" s="5"/>
      <c r="J2278" s="3"/>
      <c r="K2278" s="3"/>
      <c r="L2278" s="3"/>
      <c r="M2278" s="3"/>
      <c r="N2278" s="27"/>
      <c r="O2278" s="122"/>
      <c r="P2278" s="123"/>
      <c r="Q2278" s="5"/>
      <c r="R2278" s="9"/>
      <c r="S2278" s="3"/>
      <c r="T2278" s="4"/>
      <c r="V2278" s="10"/>
      <c r="W2278" s="4"/>
      <c r="X2278" s="21"/>
      <c r="Y2278" s="20"/>
      <c r="Z2278" s="20"/>
      <c r="AD2278" s="5"/>
      <c r="AI2278" s="10"/>
      <c r="AJ2278" s="10"/>
      <c r="AK2278" s="10"/>
      <c r="AL2278" s="10"/>
      <c r="AM2278" s="10"/>
      <c r="AN2278" s="10"/>
      <c r="AO2278" s="10"/>
      <c r="AP2278" s="10"/>
      <c r="AQ2278" s="10"/>
      <c r="AR2278" s="10"/>
      <c r="AS2278" s="10"/>
      <c r="AT2278" s="10"/>
      <c r="AU2278" s="10"/>
    </row>
    <row r="2279" spans="2:47" x14ac:dyDescent="0.2">
      <c r="B2279" s="3"/>
      <c r="C2279" s="3"/>
      <c r="D2279" s="29"/>
      <c r="E2279" s="11"/>
      <c r="F2279" s="118"/>
      <c r="G2279" s="5"/>
      <c r="J2279" s="3"/>
      <c r="K2279" s="3"/>
      <c r="L2279" s="3"/>
      <c r="M2279" s="3"/>
      <c r="N2279" s="27"/>
      <c r="O2279" s="122"/>
      <c r="P2279" s="123"/>
      <c r="Q2279" s="5"/>
      <c r="R2279" s="9"/>
      <c r="S2279" s="3"/>
      <c r="T2279" s="4"/>
      <c r="V2279" s="10"/>
      <c r="W2279" s="4"/>
      <c r="X2279" s="21"/>
      <c r="Y2279" s="20"/>
      <c r="Z2279" s="20"/>
      <c r="AD2279" s="5"/>
      <c r="AI2279" s="10"/>
      <c r="AJ2279" s="10"/>
      <c r="AK2279" s="10"/>
      <c r="AL2279" s="10"/>
      <c r="AM2279" s="10"/>
      <c r="AN2279" s="10"/>
      <c r="AO2279" s="10"/>
      <c r="AP2279" s="10"/>
      <c r="AQ2279" s="10"/>
      <c r="AR2279" s="10"/>
      <c r="AS2279" s="10"/>
      <c r="AT2279" s="10"/>
      <c r="AU2279" s="10"/>
    </row>
    <row r="2280" spans="2:47" x14ac:dyDescent="0.2">
      <c r="B2280" s="3"/>
      <c r="C2280" s="3"/>
      <c r="D2280" s="29"/>
      <c r="E2280" s="11"/>
      <c r="F2280" s="118"/>
      <c r="G2280" s="5"/>
      <c r="J2280" s="3"/>
      <c r="K2280" s="3"/>
      <c r="L2280" s="3"/>
      <c r="M2280" s="3"/>
      <c r="N2280" s="27"/>
      <c r="O2280" s="122"/>
      <c r="P2280" s="123"/>
      <c r="Q2280" s="5"/>
      <c r="R2280" s="9"/>
      <c r="S2280" s="3"/>
      <c r="T2280" s="4"/>
      <c r="V2280" s="10"/>
      <c r="W2280" s="4"/>
      <c r="X2280" s="21"/>
      <c r="Y2280" s="20"/>
      <c r="Z2280" s="20"/>
      <c r="AD2280" s="5"/>
      <c r="AI2280" s="10"/>
      <c r="AJ2280" s="10"/>
      <c r="AK2280" s="10"/>
      <c r="AL2280" s="10"/>
      <c r="AM2280" s="10"/>
      <c r="AN2280" s="10"/>
      <c r="AO2280" s="10"/>
      <c r="AP2280" s="10"/>
      <c r="AQ2280" s="10"/>
      <c r="AR2280" s="10"/>
      <c r="AS2280" s="10"/>
      <c r="AT2280" s="10"/>
      <c r="AU2280" s="10"/>
    </row>
    <row r="2281" spans="2:47" x14ac:dyDescent="0.2">
      <c r="B2281" s="3"/>
      <c r="C2281" s="3"/>
      <c r="D2281" s="29"/>
      <c r="E2281" s="11"/>
      <c r="F2281" s="118"/>
      <c r="G2281" s="5"/>
      <c r="J2281" s="3"/>
      <c r="K2281" s="3"/>
      <c r="L2281" s="3"/>
      <c r="M2281" s="3"/>
      <c r="N2281" s="27"/>
      <c r="O2281" s="122"/>
      <c r="P2281" s="123"/>
      <c r="Q2281" s="5"/>
      <c r="R2281" s="9"/>
      <c r="S2281" s="3"/>
      <c r="T2281" s="4"/>
      <c r="V2281" s="10"/>
      <c r="W2281" s="4"/>
      <c r="X2281" s="21"/>
      <c r="Y2281" s="20"/>
      <c r="Z2281" s="20"/>
      <c r="AD2281" s="5"/>
      <c r="AI2281" s="10"/>
      <c r="AJ2281" s="10"/>
      <c r="AK2281" s="10"/>
      <c r="AL2281" s="10"/>
      <c r="AM2281" s="10"/>
      <c r="AN2281" s="10"/>
      <c r="AO2281" s="10"/>
      <c r="AP2281" s="10"/>
      <c r="AQ2281" s="10"/>
      <c r="AR2281" s="10"/>
      <c r="AS2281" s="10"/>
      <c r="AT2281" s="10"/>
      <c r="AU2281" s="10"/>
    </row>
    <row r="2282" spans="2:47" x14ac:dyDescent="0.2">
      <c r="B2282" s="3"/>
      <c r="C2282" s="3"/>
      <c r="D2282" s="29"/>
      <c r="E2282" s="11"/>
      <c r="F2282" s="118"/>
      <c r="G2282" s="5"/>
      <c r="J2282" s="3"/>
      <c r="K2282" s="3"/>
      <c r="L2282" s="3"/>
      <c r="M2282" s="3"/>
      <c r="N2282" s="27"/>
      <c r="O2282" s="122"/>
      <c r="P2282" s="123"/>
      <c r="Q2282" s="5"/>
      <c r="R2282" s="9"/>
      <c r="S2282" s="3"/>
      <c r="T2282" s="4"/>
      <c r="V2282" s="10"/>
      <c r="W2282" s="4"/>
      <c r="X2282" s="21"/>
      <c r="Y2282" s="20"/>
      <c r="Z2282" s="20"/>
      <c r="AD2282" s="5"/>
      <c r="AI2282" s="10"/>
      <c r="AJ2282" s="10"/>
      <c r="AK2282" s="10"/>
      <c r="AL2282" s="10"/>
      <c r="AM2282" s="10"/>
      <c r="AN2282" s="10"/>
      <c r="AO2282" s="10"/>
      <c r="AP2282" s="10"/>
      <c r="AQ2282" s="10"/>
      <c r="AR2282" s="10"/>
      <c r="AS2282" s="10"/>
      <c r="AT2282" s="10"/>
      <c r="AU2282" s="10"/>
    </row>
    <row r="2283" spans="2:47" x14ac:dyDescent="0.2">
      <c r="B2283" s="3"/>
      <c r="C2283" s="3"/>
      <c r="D2283" s="29"/>
      <c r="E2283" s="11"/>
      <c r="F2283" s="118"/>
      <c r="G2283" s="5"/>
      <c r="J2283" s="3"/>
      <c r="K2283" s="3"/>
      <c r="L2283" s="3"/>
      <c r="M2283" s="3"/>
      <c r="N2283" s="27"/>
      <c r="O2283" s="122"/>
      <c r="P2283" s="123"/>
      <c r="Q2283" s="5"/>
      <c r="R2283" s="9"/>
      <c r="S2283" s="3"/>
      <c r="T2283" s="4"/>
      <c r="V2283" s="10"/>
      <c r="W2283" s="4"/>
      <c r="X2283" s="21"/>
      <c r="Y2283" s="20"/>
      <c r="Z2283" s="20"/>
      <c r="AD2283" s="5"/>
      <c r="AI2283" s="10"/>
      <c r="AJ2283" s="10"/>
      <c r="AK2283" s="10"/>
      <c r="AL2283" s="10"/>
      <c r="AM2283" s="10"/>
      <c r="AN2283" s="10"/>
      <c r="AO2283" s="10"/>
      <c r="AP2283" s="10"/>
      <c r="AQ2283" s="10"/>
      <c r="AR2283" s="10"/>
      <c r="AS2283" s="10"/>
      <c r="AT2283" s="10"/>
      <c r="AU2283" s="10"/>
    </row>
    <row r="2284" spans="2:47" x14ac:dyDescent="0.2">
      <c r="B2284" s="3"/>
      <c r="C2284" s="3"/>
      <c r="D2284" s="29"/>
      <c r="E2284" s="11"/>
      <c r="F2284" s="118"/>
      <c r="G2284" s="5"/>
      <c r="J2284" s="3"/>
      <c r="K2284" s="3"/>
      <c r="L2284" s="3"/>
      <c r="M2284" s="3"/>
      <c r="N2284" s="27"/>
      <c r="O2284" s="122"/>
      <c r="P2284" s="123"/>
      <c r="Q2284" s="5"/>
      <c r="R2284" s="9"/>
      <c r="S2284" s="3"/>
      <c r="T2284" s="4"/>
      <c r="V2284" s="10"/>
      <c r="W2284" s="4"/>
      <c r="X2284" s="21"/>
      <c r="Y2284" s="20"/>
      <c r="Z2284" s="20"/>
      <c r="AD2284" s="5"/>
      <c r="AI2284" s="10"/>
      <c r="AJ2284" s="10"/>
      <c r="AK2284" s="10"/>
      <c r="AL2284" s="10"/>
      <c r="AM2284" s="10"/>
      <c r="AN2284" s="10"/>
      <c r="AO2284" s="10"/>
      <c r="AP2284" s="10"/>
      <c r="AQ2284" s="10"/>
      <c r="AR2284" s="10"/>
      <c r="AS2284" s="10"/>
      <c r="AT2284" s="10"/>
      <c r="AU2284" s="10"/>
    </row>
    <row r="2285" spans="2:47" x14ac:dyDescent="0.2">
      <c r="B2285" s="3"/>
      <c r="C2285" s="3"/>
      <c r="D2285" s="29"/>
      <c r="E2285" s="11"/>
      <c r="F2285" s="118"/>
      <c r="G2285" s="5"/>
      <c r="J2285" s="3"/>
      <c r="K2285" s="3"/>
      <c r="L2285" s="3"/>
      <c r="M2285" s="3"/>
      <c r="N2285" s="27"/>
      <c r="O2285" s="122"/>
      <c r="P2285" s="123"/>
      <c r="Q2285" s="5"/>
      <c r="R2285" s="9"/>
      <c r="S2285" s="3"/>
      <c r="T2285" s="4"/>
      <c r="V2285" s="10"/>
      <c r="W2285" s="4"/>
      <c r="X2285" s="21"/>
      <c r="Y2285" s="20"/>
      <c r="Z2285" s="20"/>
      <c r="AD2285" s="5"/>
      <c r="AI2285" s="10"/>
      <c r="AJ2285" s="10"/>
      <c r="AK2285" s="10"/>
      <c r="AL2285" s="10"/>
      <c r="AM2285" s="10"/>
      <c r="AN2285" s="10"/>
      <c r="AO2285" s="10"/>
      <c r="AP2285" s="10"/>
      <c r="AQ2285" s="10"/>
      <c r="AR2285" s="10"/>
      <c r="AS2285" s="10"/>
      <c r="AT2285" s="10"/>
      <c r="AU2285" s="10"/>
    </row>
    <row r="2286" spans="2:47" x14ac:dyDescent="0.2">
      <c r="B2286" s="3"/>
      <c r="C2286" s="3"/>
      <c r="D2286" s="29"/>
      <c r="E2286" s="11"/>
      <c r="F2286" s="118"/>
      <c r="G2286" s="5"/>
      <c r="J2286" s="3"/>
      <c r="K2286" s="3"/>
      <c r="L2286" s="3"/>
      <c r="M2286" s="3"/>
      <c r="N2286" s="27"/>
      <c r="O2286" s="122"/>
      <c r="P2286" s="123"/>
      <c r="Q2286" s="5"/>
      <c r="R2286" s="9"/>
      <c r="S2286" s="3"/>
      <c r="T2286" s="4"/>
      <c r="V2286" s="10"/>
      <c r="W2286" s="4"/>
      <c r="X2286" s="21"/>
      <c r="Y2286" s="20"/>
      <c r="Z2286" s="20"/>
      <c r="AD2286" s="5"/>
      <c r="AI2286" s="10"/>
      <c r="AJ2286" s="10"/>
      <c r="AK2286" s="10"/>
      <c r="AL2286" s="10"/>
      <c r="AM2286" s="10"/>
      <c r="AN2286" s="10"/>
      <c r="AO2286" s="10"/>
      <c r="AP2286" s="10"/>
      <c r="AQ2286" s="10"/>
      <c r="AR2286" s="10"/>
      <c r="AS2286" s="10"/>
      <c r="AT2286" s="10"/>
      <c r="AU2286" s="10"/>
    </row>
    <row r="2287" spans="2:47" x14ac:dyDescent="0.2">
      <c r="B2287" s="3"/>
      <c r="C2287" s="3"/>
      <c r="D2287" s="29"/>
      <c r="E2287" s="11"/>
      <c r="F2287" s="118"/>
      <c r="G2287" s="5"/>
      <c r="J2287" s="3"/>
      <c r="K2287" s="3"/>
      <c r="L2287" s="3"/>
      <c r="M2287" s="3"/>
      <c r="N2287" s="27"/>
      <c r="O2287" s="122"/>
      <c r="P2287" s="123"/>
      <c r="Q2287" s="5"/>
      <c r="R2287" s="9"/>
      <c r="S2287" s="3"/>
      <c r="T2287" s="4"/>
      <c r="V2287" s="10"/>
      <c r="W2287" s="4"/>
      <c r="X2287" s="21"/>
      <c r="Y2287" s="20"/>
      <c r="Z2287" s="20"/>
      <c r="AD2287" s="5"/>
      <c r="AI2287" s="10"/>
      <c r="AJ2287" s="10"/>
      <c r="AK2287" s="10"/>
      <c r="AL2287" s="10"/>
      <c r="AM2287" s="10"/>
      <c r="AN2287" s="10"/>
      <c r="AO2287" s="10"/>
      <c r="AP2287" s="10"/>
      <c r="AQ2287" s="10"/>
      <c r="AR2287" s="10"/>
      <c r="AS2287" s="10"/>
      <c r="AT2287" s="10"/>
      <c r="AU2287" s="10"/>
    </row>
    <row r="2288" spans="2:47" x14ac:dyDescent="0.2">
      <c r="B2288" s="3"/>
      <c r="C2288" s="3"/>
      <c r="D2288" s="29"/>
      <c r="E2288" s="11"/>
      <c r="F2288" s="118"/>
      <c r="G2288" s="5"/>
      <c r="J2288" s="3"/>
      <c r="K2288" s="3"/>
      <c r="L2288" s="3"/>
      <c r="M2288" s="3"/>
      <c r="N2288" s="27"/>
      <c r="O2288" s="122"/>
      <c r="P2288" s="123"/>
      <c r="Q2288" s="5"/>
      <c r="R2288" s="9"/>
      <c r="S2288" s="3"/>
      <c r="T2288" s="4"/>
      <c r="V2288" s="10"/>
      <c r="W2288" s="4"/>
      <c r="X2288" s="21"/>
      <c r="Y2288" s="20"/>
      <c r="Z2288" s="20"/>
      <c r="AD2288" s="5"/>
      <c r="AI2288" s="10"/>
      <c r="AJ2288" s="10"/>
      <c r="AK2288" s="10"/>
      <c r="AL2288" s="10"/>
      <c r="AM2288" s="10"/>
      <c r="AN2288" s="10"/>
      <c r="AO2288" s="10"/>
      <c r="AP2288" s="10"/>
      <c r="AQ2288" s="10"/>
      <c r="AR2288" s="10"/>
      <c r="AS2288" s="10"/>
      <c r="AT2288" s="10"/>
      <c r="AU2288" s="10"/>
    </row>
    <row r="2289" spans="2:47" x14ac:dyDescent="0.2">
      <c r="B2289" s="3"/>
      <c r="C2289" s="3"/>
      <c r="D2289" s="29"/>
      <c r="E2289" s="11"/>
      <c r="F2289" s="118"/>
      <c r="G2289" s="5"/>
      <c r="J2289" s="3"/>
      <c r="K2289" s="3"/>
      <c r="L2289" s="3"/>
      <c r="M2289" s="3"/>
      <c r="N2289" s="27"/>
      <c r="O2289" s="122"/>
      <c r="P2289" s="123"/>
      <c r="Q2289" s="5"/>
      <c r="R2289" s="9"/>
      <c r="S2289" s="3"/>
      <c r="T2289" s="4"/>
      <c r="V2289" s="10"/>
      <c r="W2289" s="4"/>
      <c r="X2289" s="21"/>
      <c r="Y2289" s="20"/>
      <c r="Z2289" s="20"/>
      <c r="AD2289" s="5"/>
      <c r="AI2289" s="10"/>
      <c r="AJ2289" s="10"/>
      <c r="AK2289" s="10"/>
      <c r="AL2289" s="10"/>
      <c r="AM2289" s="10"/>
      <c r="AN2289" s="10"/>
      <c r="AO2289" s="10"/>
      <c r="AP2289" s="10"/>
      <c r="AQ2289" s="10"/>
      <c r="AR2289" s="10"/>
      <c r="AS2289" s="10"/>
      <c r="AT2289" s="10"/>
      <c r="AU2289" s="10"/>
    </row>
    <row r="2290" spans="2:47" x14ac:dyDescent="0.2">
      <c r="B2290" s="3"/>
      <c r="C2290" s="3"/>
      <c r="D2290" s="29"/>
      <c r="E2290" s="11"/>
      <c r="F2290" s="118"/>
      <c r="G2290" s="5"/>
      <c r="J2290" s="3"/>
      <c r="K2290" s="3"/>
      <c r="L2290" s="3"/>
      <c r="M2290" s="3"/>
      <c r="N2290" s="27"/>
      <c r="O2290" s="122"/>
      <c r="P2290" s="123"/>
      <c r="Q2290" s="5"/>
      <c r="R2290" s="9"/>
      <c r="S2290" s="3"/>
      <c r="T2290" s="4"/>
      <c r="V2290" s="10"/>
      <c r="W2290" s="4"/>
      <c r="X2290" s="21"/>
      <c r="Y2290" s="20"/>
      <c r="Z2290" s="20"/>
      <c r="AD2290" s="5"/>
      <c r="AI2290" s="10"/>
      <c r="AJ2290" s="10"/>
      <c r="AK2290" s="10"/>
      <c r="AL2290" s="10"/>
      <c r="AM2290" s="10"/>
      <c r="AN2290" s="10"/>
      <c r="AO2290" s="10"/>
      <c r="AP2290" s="10"/>
      <c r="AQ2290" s="10"/>
      <c r="AR2290" s="10"/>
      <c r="AS2290" s="10"/>
      <c r="AT2290" s="10"/>
      <c r="AU2290" s="10"/>
    </row>
    <row r="2291" spans="2:47" x14ac:dyDescent="0.2">
      <c r="B2291" s="3"/>
      <c r="C2291" s="3"/>
      <c r="D2291" s="29"/>
      <c r="E2291" s="11"/>
      <c r="F2291" s="118"/>
      <c r="G2291" s="5"/>
      <c r="J2291" s="3"/>
      <c r="K2291" s="3"/>
      <c r="L2291" s="3"/>
      <c r="M2291" s="3"/>
      <c r="N2291" s="27"/>
      <c r="O2291" s="122"/>
      <c r="P2291" s="123"/>
      <c r="Q2291" s="5"/>
      <c r="R2291" s="9"/>
      <c r="S2291" s="3"/>
      <c r="T2291" s="4"/>
      <c r="V2291" s="10"/>
      <c r="W2291" s="4"/>
      <c r="X2291" s="21"/>
      <c r="Y2291" s="20"/>
      <c r="Z2291" s="20"/>
      <c r="AD2291" s="5"/>
      <c r="AI2291" s="10"/>
      <c r="AJ2291" s="10"/>
      <c r="AK2291" s="10"/>
      <c r="AL2291" s="10"/>
      <c r="AM2291" s="10"/>
      <c r="AN2291" s="10"/>
      <c r="AO2291" s="10"/>
      <c r="AP2291" s="10"/>
      <c r="AQ2291" s="10"/>
      <c r="AR2291" s="10"/>
      <c r="AS2291" s="10"/>
      <c r="AT2291" s="10"/>
      <c r="AU2291" s="10"/>
    </row>
    <row r="2292" spans="2:47" x14ac:dyDescent="0.2">
      <c r="B2292" s="3"/>
      <c r="C2292" s="3"/>
      <c r="D2292" s="29"/>
      <c r="E2292" s="11"/>
      <c r="F2292" s="118"/>
      <c r="G2292" s="5"/>
      <c r="J2292" s="3"/>
      <c r="K2292" s="3"/>
      <c r="L2292" s="3"/>
      <c r="M2292" s="3"/>
      <c r="N2292" s="27"/>
      <c r="O2292" s="122"/>
      <c r="P2292" s="123"/>
      <c r="Q2292" s="5"/>
      <c r="R2292" s="9"/>
      <c r="S2292" s="3"/>
      <c r="T2292" s="4"/>
      <c r="V2292" s="10"/>
      <c r="W2292" s="31"/>
      <c r="X2292" s="21"/>
      <c r="Y2292" s="20"/>
      <c r="Z2292" s="20"/>
      <c r="AD2292" s="5"/>
      <c r="AI2292" s="10"/>
      <c r="AJ2292" s="10"/>
      <c r="AK2292" s="10"/>
      <c r="AL2292" s="10"/>
      <c r="AM2292" s="10"/>
      <c r="AN2292" s="10"/>
      <c r="AO2292" s="10"/>
      <c r="AP2292" s="10"/>
      <c r="AQ2292" s="10"/>
      <c r="AR2292" s="10"/>
      <c r="AS2292" s="10"/>
      <c r="AT2292" s="10"/>
      <c r="AU2292" s="10"/>
    </row>
    <row r="2293" spans="2:47" x14ac:dyDescent="0.2">
      <c r="B2293" s="3"/>
      <c r="C2293" s="3"/>
      <c r="D2293" s="29"/>
      <c r="E2293" s="11"/>
      <c r="F2293" s="118"/>
      <c r="G2293" s="5"/>
      <c r="J2293" s="3"/>
      <c r="K2293" s="3"/>
      <c r="L2293" s="3"/>
      <c r="M2293" s="3"/>
      <c r="N2293" s="27"/>
      <c r="O2293" s="122"/>
      <c r="P2293" s="123"/>
      <c r="Q2293" s="5"/>
      <c r="R2293" s="9"/>
      <c r="S2293" s="3"/>
      <c r="T2293" s="4"/>
      <c r="V2293" s="10"/>
      <c r="W2293" s="4"/>
      <c r="X2293" s="21"/>
      <c r="Y2293" s="20"/>
      <c r="Z2293" s="20"/>
      <c r="AD2293" s="5"/>
      <c r="AI2293" s="10"/>
      <c r="AJ2293" s="10"/>
      <c r="AK2293" s="10"/>
      <c r="AL2293" s="10"/>
      <c r="AM2293" s="10"/>
      <c r="AN2293" s="10"/>
      <c r="AO2293" s="10"/>
      <c r="AP2293" s="10"/>
      <c r="AQ2293" s="10"/>
      <c r="AR2293" s="10"/>
      <c r="AS2293" s="10"/>
      <c r="AT2293" s="10"/>
      <c r="AU2293" s="10"/>
    </row>
    <row r="2294" spans="2:47" x14ac:dyDescent="0.2">
      <c r="B2294" s="3"/>
      <c r="C2294" s="3"/>
      <c r="D2294" s="29"/>
      <c r="E2294" s="11"/>
      <c r="F2294" s="118"/>
      <c r="G2294" s="5"/>
      <c r="J2294" s="3"/>
      <c r="K2294" s="3"/>
      <c r="L2294" s="3"/>
      <c r="M2294" s="3"/>
      <c r="N2294" s="27"/>
      <c r="O2294" s="122"/>
      <c r="P2294" s="123"/>
      <c r="Q2294" s="5"/>
      <c r="R2294" s="9"/>
      <c r="S2294" s="3"/>
      <c r="T2294" s="4"/>
      <c r="V2294" s="10"/>
      <c r="W2294" s="4"/>
      <c r="X2294" s="21"/>
      <c r="Y2294" s="20"/>
      <c r="Z2294" s="20"/>
      <c r="AD2294" s="5"/>
      <c r="AI2294" s="10"/>
      <c r="AJ2294" s="10"/>
      <c r="AK2294" s="10"/>
      <c r="AL2294" s="10"/>
      <c r="AM2294" s="10"/>
      <c r="AN2294" s="10"/>
      <c r="AO2294" s="10"/>
      <c r="AP2294" s="10"/>
      <c r="AQ2294" s="10"/>
      <c r="AR2294" s="10"/>
      <c r="AS2294" s="10"/>
      <c r="AT2294" s="10"/>
      <c r="AU2294" s="10"/>
    </row>
    <row r="2295" spans="2:47" x14ac:dyDescent="0.2">
      <c r="B2295" s="3"/>
      <c r="C2295" s="3"/>
      <c r="D2295" s="29"/>
      <c r="E2295" s="11"/>
      <c r="F2295" s="118"/>
      <c r="G2295" s="5"/>
      <c r="J2295" s="3"/>
      <c r="K2295" s="3"/>
      <c r="L2295" s="3"/>
      <c r="M2295" s="3"/>
      <c r="N2295" s="27"/>
      <c r="O2295" s="122"/>
      <c r="P2295" s="123"/>
      <c r="Q2295" s="5"/>
      <c r="R2295" s="9"/>
      <c r="S2295" s="3"/>
      <c r="T2295" s="4"/>
      <c r="V2295" s="10"/>
      <c r="W2295" s="4"/>
      <c r="X2295" s="21"/>
      <c r="Y2295" s="20"/>
      <c r="Z2295" s="20"/>
      <c r="AD2295" s="5"/>
      <c r="AI2295" s="10"/>
      <c r="AJ2295" s="10"/>
      <c r="AK2295" s="10"/>
      <c r="AL2295" s="10"/>
      <c r="AM2295" s="10"/>
      <c r="AN2295" s="10"/>
      <c r="AO2295" s="10"/>
      <c r="AP2295" s="10"/>
      <c r="AQ2295" s="10"/>
      <c r="AR2295" s="10"/>
      <c r="AS2295" s="10"/>
      <c r="AT2295" s="10"/>
      <c r="AU2295" s="10"/>
    </row>
    <row r="2296" spans="2:47" x14ac:dyDescent="0.2">
      <c r="B2296" s="3"/>
      <c r="C2296" s="3"/>
      <c r="D2296" s="29"/>
      <c r="E2296" s="11"/>
      <c r="F2296" s="118"/>
      <c r="G2296" s="5"/>
      <c r="J2296" s="3"/>
      <c r="K2296" s="3"/>
      <c r="L2296" s="3"/>
      <c r="M2296" s="3"/>
      <c r="N2296" s="27"/>
      <c r="O2296" s="122"/>
      <c r="P2296" s="123"/>
      <c r="Q2296" s="5"/>
      <c r="R2296" s="9"/>
      <c r="S2296" s="3"/>
      <c r="T2296" s="4"/>
      <c r="V2296" s="10"/>
      <c r="W2296" s="4"/>
      <c r="X2296" s="21"/>
      <c r="Y2296" s="20"/>
      <c r="Z2296" s="20"/>
      <c r="AD2296" s="5"/>
      <c r="AI2296" s="10"/>
      <c r="AJ2296" s="10"/>
      <c r="AK2296" s="10"/>
      <c r="AL2296" s="10"/>
      <c r="AM2296" s="10"/>
      <c r="AN2296" s="10"/>
      <c r="AO2296" s="10"/>
      <c r="AP2296" s="10"/>
      <c r="AQ2296" s="10"/>
      <c r="AR2296" s="10"/>
      <c r="AS2296" s="10"/>
      <c r="AT2296" s="10"/>
      <c r="AU2296" s="10"/>
    </row>
    <row r="2297" spans="2:47" x14ac:dyDescent="0.2">
      <c r="B2297" s="3"/>
      <c r="C2297" s="3"/>
      <c r="D2297" s="29"/>
      <c r="E2297" s="11"/>
      <c r="F2297" s="118"/>
      <c r="G2297" s="5"/>
      <c r="J2297" s="3"/>
      <c r="K2297" s="3"/>
      <c r="L2297" s="3"/>
      <c r="M2297" s="3"/>
      <c r="N2297" s="27"/>
      <c r="O2297" s="122"/>
      <c r="P2297" s="123"/>
      <c r="Q2297" s="5"/>
      <c r="R2297" s="9"/>
      <c r="S2297" s="3"/>
      <c r="T2297" s="4"/>
      <c r="V2297" s="10"/>
      <c r="W2297" s="4"/>
      <c r="X2297" s="21"/>
      <c r="Y2297" s="20"/>
      <c r="Z2297" s="20"/>
      <c r="AD2297" s="5"/>
      <c r="AI2297" s="10"/>
      <c r="AJ2297" s="10"/>
      <c r="AK2297" s="10"/>
      <c r="AL2297" s="10"/>
      <c r="AM2297" s="10"/>
      <c r="AN2297" s="10"/>
      <c r="AO2297" s="10"/>
      <c r="AP2297" s="10"/>
      <c r="AQ2297" s="10"/>
      <c r="AR2297" s="10"/>
      <c r="AS2297" s="10"/>
      <c r="AT2297" s="10"/>
      <c r="AU2297" s="10"/>
    </row>
    <row r="2298" spans="2:47" x14ac:dyDescent="0.2">
      <c r="B2298" s="3"/>
      <c r="C2298" s="3"/>
      <c r="D2298" s="29"/>
      <c r="E2298" s="11"/>
      <c r="F2298" s="118"/>
      <c r="G2298" s="5"/>
      <c r="J2298" s="3"/>
      <c r="K2298" s="3"/>
      <c r="L2298" s="3"/>
      <c r="M2298" s="3"/>
      <c r="N2298" s="27"/>
      <c r="O2298" s="122"/>
      <c r="P2298" s="123"/>
      <c r="Q2298" s="5"/>
      <c r="R2298" s="9"/>
      <c r="S2298" s="3"/>
      <c r="T2298" s="4"/>
      <c r="V2298" s="10"/>
      <c r="W2298" s="4"/>
      <c r="X2298" s="21"/>
      <c r="Y2298" s="20"/>
      <c r="Z2298" s="20"/>
      <c r="AD2298" s="5"/>
      <c r="AI2298" s="10"/>
      <c r="AJ2298" s="10"/>
      <c r="AK2298" s="10"/>
      <c r="AL2298" s="10"/>
      <c r="AM2298" s="10"/>
      <c r="AN2298" s="10"/>
      <c r="AO2298" s="10"/>
      <c r="AP2298" s="10"/>
      <c r="AQ2298" s="10"/>
      <c r="AR2298" s="10"/>
      <c r="AS2298" s="10"/>
      <c r="AT2298" s="10"/>
      <c r="AU2298" s="10"/>
    </row>
    <row r="2299" spans="2:47" x14ac:dyDescent="0.2">
      <c r="B2299" s="3"/>
      <c r="C2299" s="3"/>
      <c r="D2299" s="29"/>
      <c r="E2299" s="11"/>
      <c r="F2299" s="118"/>
      <c r="G2299" s="5"/>
      <c r="J2299" s="3"/>
      <c r="K2299" s="3"/>
      <c r="L2299" s="3"/>
      <c r="M2299" s="3"/>
      <c r="N2299" s="27"/>
      <c r="O2299" s="122"/>
      <c r="P2299" s="123"/>
      <c r="Q2299" s="5"/>
      <c r="R2299" s="9"/>
      <c r="S2299" s="3"/>
      <c r="T2299" s="4"/>
      <c r="V2299" s="10"/>
      <c r="W2299" s="4"/>
      <c r="X2299" s="21"/>
      <c r="Y2299" s="20"/>
      <c r="Z2299" s="20"/>
      <c r="AD2299" s="5"/>
      <c r="AI2299" s="10"/>
      <c r="AJ2299" s="10"/>
      <c r="AK2299" s="10"/>
      <c r="AL2299" s="10"/>
      <c r="AM2299" s="10"/>
      <c r="AN2299" s="10"/>
      <c r="AO2299" s="10"/>
      <c r="AP2299" s="10"/>
      <c r="AQ2299" s="10"/>
      <c r="AR2299" s="10"/>
      <c r="AS2299" s="10"/>
      <c r="AT2299" s="10"/>
      <c r="AU2299" s="10"/>
    </row>
    <row r="2300" spans="2:47" x14ac:dyDescent="0.2">
      <c r="B2300" s="3"/>
      <c r="C2300" s="3"/>
      <c r="D2300" s="29"/>
      <c r="E2300" s="11"/>
      <c r="F2300" s="118"/>
      <c r="G2300" s="5"/>
      <c r="J2300" s="3"/>
      <c r="K2300" s="3"/>
      <c r="L2300" s="3"/>
      <c r="M2300" s="3"/>
      <c r="N2300" s="27"/>
      <c r="O2300" s="122"/>
      <c r="P2300" s="123"/>
      <c r="Q2300" s="5"/>
      <c r="R2300" s="9"/>
      <c r="S2300" s="3"/>
      <c r="T2300" s="4"/>
      <c r="V2300" s="10"/>
      <c r="W2300" s="4"/>
      <c r="X2300" s="21"/>
      <c r="Y2300" s="20"/>
      <c r="Z2300" s="20"/>
      <c r="AD2300" s="5"/>
      <c r="AI2300" s="10"/>
      <c r="AJ2300" s="10"/>
      <c r="AK2300" s="10"/>
      <c r="AL2300" s="10"/>
      <c r="AM2300" s="10"/>
      <c r="AN2300" s="10"/>
      <c r="AO2300" s="10"/>
      <c r="AP2300" s="10"/>
      <c r="AQ2300" s="10"/>
      <c r="AR2300" s="10"/>
      <c r="AS2300" s="10"/>
      <c r="AT2300" s="10"/>
      <c r="AU2300" s="10"/>
    </row>
    <row r="2301" spans="2:47" x14ac:dyDescent="0.2">
      <c r="B2301" s="3"/>
      <c r="C2301" s="3"/>
      <c r="D2301" s="29"/>
      <c r="E2301" s="11"/>
      <c r="F2301" s="118"/>
      <c r="G2301" s="5"/>
      <c r="J2301" s="3"/>
      <c r="K2301" s="3"/>
      <c r="L2301" s="3"/>
      <c r="M2301" s="3"/>
      <c r="N2301" s="27"/>
      <c r="O2301" s="122"/>
      <c r="P2301" s="123"/>
      <c r="Q2301" s="5"/>
      <c r="R2301" s="9"/>
      <c r="S2301" s="3"/>
      <c r="T2301" s="4"/>
      <c r="V2301" s="10"/>
      <c r="W2301" s="4"/>
      <c r="X2301" s="21"/>
      <c r="Y2301" s="20"/>
      <c r="Z2301" s="20"/>
      <c r="AD2301" s="5"/>
      <c r="AI2301" s="10"/>
      <c r="AJ2301" s="10"/>
      <c r="AK2301" s="10"/>
      <c r="AL2301" s="10"/>
      <c r="AM2301" s="10"/>
      <c r="AN2301" s="10"/>
      <c r="AO2301" s="10"/>
      <c r="AP2301" s="10"/>
      <c r="AQ2301" s="10"/>
      <c r="AR2301" s="10"/>
      <c r="AS2301" s="10"/>
      <c r="AT2301" s="10"/>
      <c r="AU2301" s="10"/>
    </row>
    <row r="2302" spans="2:47" x14ac:dyDescent="0.2">
      <c r="B2302" s="3"/>
      <c r="C2302" s="3"/>
      <c r="D2302" s="29"/>
      <c r="E2302" s="11"/>
      <c r="F2302" s="118"/>
      <c r="G2302" s="5"/>
      <c r="J2302" s="3"/>
      <c r="K2302" s="3"/>
      <c r="L2302" s="3"/>
      <c r="M2302" s="3"/>
      <c r="N2302" s="27"/>
      <c r="O2302" s="122"/>
      <c r="P2302" s="123"/>
      <c r="Q2302" s="5"/>
      <c r="R2302" s="9"/>
      <c r="S2302" s="3"/>
      <c r="T2302" s="4"/>
      <c r="V2302" s="10"/>
      <c r="W2302" s="4"/>
      <c r="X2302" s="21"/>
      <c r="Y2302" s="20"/>
      <c r="Z2302" s="20"/>
      <c r="AD2302" s="5"/>
      <c r="AI2302" s="10"/>
      <c r="AJ2302" s="10"/>
      <c r="AK2302" s="10"/>
      <c r="AL2302" s="10"/>
      <c r="AM2302" s="10"/>
      <c r="AN2302" s="10"/>
      <c r="AO2302" s="10"/>
      <c r="AP2302" s="10"/>
      <c r="AQ2302" s="10"/>
      <c r="AR2302" s="10"/>
      <c r="AS2302" s="10"/>
      <c r="AT2302" s="10"/>
      <c r="AU2302" s="10"/>
    </row>
    <row r="2303" spans="2:47" x14ac:dyDescent="0.2">
      <c r="B2303" s="3"/>
      <c r="C2303" s="3"/>
      <c r="D2303" s="29"/>
      <c r="E2303" s="11"/>
      <c r="F2303" s="118"/>
      <c r="G2303" s="5"/>
      <c r="J2303" s="3"/>
      <c r="K2303" s="3"/>
      <c r="L2303" s="3"/>
      <c r="M2303" s="3"/>
      <c r="N2303" s="27"/>
      <c r="O2303" s="122"/>
      <c r="P2303" s="123"/>
      <c r="Q2303" s="5"/>
      <c r="R2303" s="9"/>
      <c r="S2303" s="3"/>
      <c r="T2303" s="4"/>
      <c r="V2303" s="10"/>
      <c r="W2303" s="4"/>
      <c r="X2303" s="21"/>
      <c r="Y2303" s="20"/>
      <c r="Z2303" s="20"/>
      <c r="AD2303" s="5"/>
      <c r="AI2303" s="10"/>
      <c r="AJ2303" s="10"/>
      <c r="AK2303" s="10"/>
      <c r="AL2303" s="10"/>
      <c r="AM2303" s="10"/>
      <c r="AN2303" s="10"/>
      <c r="AO2303" s="10"/>
      <c r="AP2303" s="10"/>
      <c r="AQ2303" s="10"/>
      <c r="AR2303" s="10"/>
      <c r="AS2303" s="10"/>
      <c r="AT2303" s="10"/>
      <c r="AU2303" s="10"/>
    </row>
    <row r="2304" spans="2:47" x14ac:dyDescent="0.2">
      <c r="B2304" s="3"/>
      <c r="C2304" s="3"/>
      <c r="D2304" s="29"/>
      <c r="E2304" s="11"/>
      <c r="F2304" s="118"/>
      <c r="G2304" s="5"/>
      <c r="J2304" s="3"/>
      <c r="K2304" s="3"/>
      <c r="L2304" s="3"/>
      <c r="M2304" s="3"/>
      <c r="N2304" s="27"/>
      <c r="O2304" s="122"/>
      <c r="P2304" s="123"/>
      <c r="Q2304" s="5"/>
      <c r="R2304" s="9"/>
      <c r="S2304" s="3"/>
      <c r="T2304" s="4"/>
      <c r="V2304" s="10"/>
      <c r="W2304" s="4"/>
      <c r="X2304" s="21"/>
      <c r="Y2304" s="20"/>
      <c r="Z2304" s="20"/>
      <c r="AD2304" s="5"/>
      <c r="AI2304" s="10"/>
      <c r="AJ2304" s="10"/>
      <c r="AK2304" s="10"/>
      <c r="AL2304" s="10"/>
      <c r="AM2304" s="10"/>
      <c r="AN2304" s="10"/>
      <c r="AO2304" s="10"/>
      <c r="AP2304" s="10"/>
      <c r="AQ2304" s="10"/>
      <c r="AR2304" s="10"/>
      <c r="AS2304" s="10"/>
      <c r="AT2304" s="10"/>
      <c r="AU2304" s="10"/>
    </row>
    <row r="2305" spans="2:47" x14ac:dyDescent="0.2">
      <c r="B2305" s="3"/>
      <c r="C2305" s="3"/>
      <c r="D2305" s="29"/>
      <c r="E2305" s="11"/>
      <c r="F2305" s="118"/>
      <c r="G2305" s="5"/>
      <c r="J2305" s="3"/>
      <c r="K2305" s="3"/>
      <c r="L2305" s="3"/>
      <c r="M2305" s="3"/>
      <c r="N2305" s="27"/>
      <c r="O2305" s="122"/>
      <c r="P2305" s="123"/>
      <c r="Q2305" s="5"/>
      <c r="R2305" s="9"/>
      <c r="S2305" s="3"/>
      <c r="T2305" s="4"/>
      <c r="V2305" s="10"/>
      <c r="W2305" s="4"/>
      <c r="X2305" s="21"/>
      <c r="Y2305" s="20"/>
      <c r="Z2305" s="20"/>
      <c r="AD2305" s="5"/>
      <c r="AI2305" s="10"/>
      <c r="AJ2305" s="10"/>
      <c r="AK2305" s="10"/>
      <c r="AL2305" s="10"/>
      <c r="AM2305" s="10"/>
      <c r="AN2305" s="10"/>
      <c r="AO2305" s="10"/>
      <c r="AP2305" s="10"/>
      <c r="AQ2305" s="10"/>
      <c r="AR2305" s="10"/>
      <c r="AS2305" s="10"/>
      <c r="AT2305" s="10"/>
      <c r="AU2305" s="10"/>
    </row>
    <row r="2306" spans="2:47" x14ac:dyDescent="0.2">
      <c r="B2306" s="3"/>
      <c r="C2306" s="3"/>
      <c r="D2306" s="29"/>
      <c r="E2306" s="11"/>
      <c r="F2306" s="118"/>
      <c r="G2306" s="5"/>
      <c r="J2306" s="3"/>
      <c r="K2306" s="3"/>
      <c r="L2306" s="3"/>
      <c r="M2306" s="3"/>
      <c r="N2306" s="27"/>
      <c r="O2306" s="122"/>
      <c r="P2306" s="123"/>
      <c r="Q2306" s="5"/>
      <c r="R2306" s="9"/>
      <c r="S2306" s="3"/>
      <c r="T2306" s="4"/>
      <c r="V2306" s="10"/>
      <c r="W2306" s="4"/>
      <c r="X2306" s="21"/>
      <c r="Y2306" s="20"/>
      <c r="Z2306" s="20"/>
      <c r="AD2306" s="5"/>
      <c r="AI2306" s="10"/>
      <c r="AJ2306" s="10"/>
      <c r="AK2306" s="10"/>
      <c r="AL2306" s="10"/>
      <c r="AM2306" s="10"/>
      <c r="AN2306" s="10"/>
      <c r="AO2306" s="10"/>
      <c r="AP2306" s="10"/>
      <c r="AQ2306" s="10"/>
      <c r="AR2306" s="10"/>
      <c r="AS2306" s="10"/>
      <c r="AT2306" s="10"/>
      <c r="AU2306" s="10"/>
    </row>
    <row r="2307" spans="2:47" x14ac:dyDescent="0.2">
      <c r="B2307" s="3"/>
      <c r="C2307" s="3"/>
      <c r="D2307" s="29"/>
      <c r="E2307" s="11"/>
      <c r="F2307" s="118"/>
      <c r="G2307" s="5"/>
      <c r="J2307" s="3"/>
      <c r="K2307" s="3"/>
      <c r="L2307" s="3"/>
      <c r="M2307" s="3"/>
      <c r="N2307" s="27"/>
      <c r="O2307" s="122"/>
      <c r="P2307" s="123"/>
      <c r="Q2307" s="5"/>
      <c r="R2307" s="9"/>
      <c r="S2307" s="3"/>
      <c r="T2307" s="4"/>
      <c r="V2307" s="10"/>
      <c r="W2307" s="4"/>
      <c r="X2307" s="21"/>
      <c r="Y2307" s="20"/>
      <c r="Z2307" s="20"/>
      <c r="AD2307" s="5"/>
      <c r="AI2307" s="10"/>
      <c r="AJ2307" s="10"/>
      <c r="AK2307" s="10"/>
      <c r="AL2307" s="10"/>
      <c r="AM2307" s="10"/>
      <c r="AN2307" s="10"/>
      <c r="AO2307" s="10"/>
      <c r="AP2307" s="10"/>
      <c r="AQ2307" s="10"/>
      <c r="AR2307" s="10"/>
      <c r="AS2307" s="10"/>
      <c r="AT2307" s="10"/>
      <c r="AU2307" s="10"/>
    </row>
    <row r="2308" spans="2:47" x14ac:dyDescent="0.2">
      <c r="B2308" s="3"/>
      <c r="C2308" s="3"/>
      <c r="D2308" s="29"/>
      <c r="E2308" s="11"/>
      <c r="F2308" s="118"/>
      <c r="G2308" s="5"/>
      <c r="J2308" s="3"/>
      <c r="K2308" s="3"/>
      <c r="L2308" s="3"/>
      <c r="M2308" s="3"/>
      <c r="N2308" s="27"/>
      <c r="O2308" s="122"/>
      <c r="P2308" s="123"/>
      <c r="Q2308" s="5"/>
      <c r="R2308" s="9"/>
      <c r="S2308" s="3"/>
      <c r="T2308" s="4"/>
      <c r="V2308" s="10"/>
      <c r="W2308" s="4"/>
      <c r="X2308" s="21"/>
      <c r="Y2308" s="20"/>
      <c r="Z2308" s="20"/>
      <c r="AD2308" s="5"/>
      <c r="AI2308" s="10"/>
      <c r="AJ2308" s="10"/>
      <c r="AK2308" s="10"/>
      <c r="AL2308" s="10"/>
      <c r="AM2308" s="10"/>
      <c r="AN2308" s="10"/>
      <c r="AO2308" s="10"/>
      <c r="AP2308" s="10"/>
      <c r="AQ2308" s="10"/>
      <c r="AR2308" s="10"/>
      <c r="AS2308" s="10"/>
      <c r="AT2308" s="10"/>
      <c r="AU2308" s="10"/>
    </row>
    <row r="2309" spans="2:47" x14ac:dyDescent="0.2">
      <c r="B2309" s="3"/>
      <c r="C2309" s="3"/>
      <c r="D2309" s="29"/>
      <c r="E2309" s="11"/>
      <c r="F2309" s="118"/>
      <c r="G2309" s="5"/>
      <c r="J2309" s="3"/>
      <c r="K2309" s="3"/>
      <c r="L2309" s="3"/>
      <c r="M2309" s="3"/>
      <c r="N2309" s="27"/>
      <c r="O2309" s="122"/>
      <c r="P2309" s="123"/>
      <c r="Q2309" s="5"/>
      <c r="R2309" s="9"/>
      <c r="S2309" s="3"/>
      <c r="T2309" s="4"/>
      <c r="V2309" s="10"/>
      <c r="W2309" s="4"/>
      <c r="X2309" s="21"/>
      <c r="Y2309" s="20"/>
      <c r="Z2309" s="20"/>
      <c r="AD2309" s="5"/>
      <c r="AI2309" s="10"/>
      <c r="AJ2309" s="10"/>
      <c r="AK2309" s="10"/>
      <c r="AL2309" s="10"/>
      <c r="AM2309" s="10"/>
      <c r="AN2309" s="10"/>
      <c r="AO2309" s="10"/>
      <c r="AP2309" s="10"/>
      <c r="AQ2309" s="10"/>
      <c r="AR2309" s="10"/>
      <c r="AS2309" s="10"/>
      <c r="AT2309" s="10"/>
      <c r="AU2309" s="10"/>
    </row>
    <row r="2310" spans="2:47" x14ac:dyDescent="0.2">
      <c r="B2310" s="3"/>
      <c r="C2310" s="3"/>
      <c r="D2310" s="29"/>
      <c r="E2310" s="11"/>
      <c r="F2310" s="118"/>
      <c r="G2310" s="5"/>
      <c r="J2310" s="3"/>
      <c r="K2310" s="3"/>
      <c r="L2310" s="3"/>
      <c r="M2310" s="3"/>
      <c r="N2310" s="27"/>
      <c r="O2310" s="122"/>
      <c r="P2310" s="123"/>
      <c r="Q2310" s="5"/>
      <c r="R2310" s="9"/>
      <c r="S2310" s="3"/>
      <c r="T2310" s="4"/>
      <c r="V2310" s="10"/>
      <c r="W2310" s="4"/>
      <c r="X2310" s="21"/>
      <c r="Y2310" s="20"/>
      <c r="Z2310" s="20"/>
      <c r="AD2310" s="5"/>
      <c r="AI2310" s="10"/>
      <c r="AJ2310" s="10"/>
      <c r="AK2310" s="10"/>
      <c r="AL2310" s="10"/>
      <c r="AM2310" s="10"/>
      <c r="AN2310" s="10"/>
      <c r="AO2310" s="10"/>
      <c r="AP2310" s="10"/>
      <c r="AQ2310" s="10"/>
      <c r="AR2310" s="10"/>
      <c r="AS2310" s="10"/>
      <c r="AT2310" s="10"/>
      <c r="AU2310" s="10"/>
    </row>
    <row r="2311" spans="2:47" x14ac:dyDescent="0.2">
      <c r="B2311" s="3"/>
      <c r="C2311" s="3"/>
      <c r="D2311" s="29"/>
      <c r="E2311" s="11"/>
      <c r="F2311" s="118"/>
      <c r="G2311" s="5"/>
      <c r="J2311" s="3"/>
      <c r="K2311" s="3"/>
      <c r="L2311" s="3"/>
      <c r="M2311" s="3"/>
      <c r="N2311" s="27"/>
      <c r="O2311" s="122"/>
      <c r="P2311" s="123"/>
      <c r="Q2311" s="5"/>
      <c r="R2311" s="9"/>
      <c r="S2311" s="3"/>
      <c r="T2311" s="4"/>
      <c r="V2311" s="10"/>
      <c r="W2311" s="4"/>
      <c r="X2311" s="21"/>
      <c r="Y2311" s="20"/>
      <c r="Z2311" s="20"/>
      <c r="AD2311" s="5"/>
      <c r="AI2311" s="10"/>
      <c r="AJ2311" s="10"/>
      <c r="AK2311" s="10"/>
      <c r="AL2311" s="10"/>
      <c r="AM2311" s="10"/>
      <c r="AN2311" s="10"/>
      <c r="AO2311" s="10"/>
      <c r="AP2311" s="10"/>
      <c r="AQ2311" s="10"/>
      <c r="AR2311" s="10"/>
      <c r="AS2311" s="10"/>
      <c r="AT2311" s="10"/>
      <c r="AU2311" s="10"/>
    </row>
    <row r="2312" spans="2:47" x14ac:dyDescent="0.2">
      <c r="B2312" s="3"/>
      <c r="C2312" s="3"/>
      <c r="D2312" s="29"/>
      <c r="E2312" s="11"/>
      <c r="F2312" s="118"/>
      <c r="G2312" s="5"/>
      <c r="J2312" s="3"/>
      <c r="K2312" s="3"/>
      <c r="L2312" s="3"/>
      <c r="M2312" s="3"/>
      <c r="N2312" s="27"/>
      <c r="O2312" s="122"/>
      <c r="P2312" s="123"/>
      <c r="Q2312" s="5"/>
      <c r="R2312" s="9"/>
      <c r="S2312" s="3"/>
      <c r="T2312" s="4"/>
      <c r="V2312" s="10"/>
      <c r="W2312" s="4"/>
      <c r="X2312" s="21"/>
      <c r="Y2312" s="20"/>
      <c r="Z2312" s="20"/>
      <c r="AD2312" s="5"/>
      <c r="AI2312" s="10"/>
      <c r="AJ2312" s="10"/>
      <c r="AK2312" s="10"/>
      <c r="AL2312" s="10"/>
      <c r="AM2312" s="10"/>
      <c r="AN2312" s="10"/>
      <c r="AO2312" s="10"/>
      <c r="AP2312" s="10"/>
      <c r="AQ2312" s="10"/>
      <c r="AR2312" s="10"/>
      <c r="AS2312" s="10"/>
      <c r="AT2312" s="10"/>
      <c r="AU2312" s="10"/>
    </row>
    <row r="2313" spans="2:47" x14ac:dyDescent="0.2">
      <c r="B2313" s="3"/>
      <c r="C2313" s="3"/>
      <c r="D2313" s="29"/>
      <c r="E2313" s="11"/>
      <c r="F2313" s="118"/>
      <c r="G2313" s="5"/>
      <c r="J2313" s="3"/>
      <c r="K2313" s="3"/>
      <c r="L2313" s="3"/>
      <c r="M2313" s="3"/>
      <c r="N2313" s="27"/>
      <c r="O2313" s="122"/>
      <c r="P2313" s="123"/>
      <c r="Q2313" s="5"/>
      <c r="R2313" s="9"/>
      <c r="S2313" s="3"/>
      <c r="T2313" s="4"/>
      <c r="V2313" s="10"/>
      <c r="W2313" s="4"/>
      <c r="X2313" s="21"/>
      <c r="Y2313" s="20"/>
      <c r="Z2313" s="20"/>
      <c r="AD2313" s="5"/>
      <c r="AI2313" s="10"/>
      <c r="AJ2313" s="10"/>
      <c r="AK2313" s="10"/>
      <c r="AL2313" s="10"/>
      <c r="AM2313" s="10"/>
      <c r="AN2313" s="10"/>
      <c r="AO2313" s="10"/>
      <c r="AP2313" s="10"/>
      <c r="AQ2313" s="10"/>
      <c r="AR2313" s="10"/>
      <c r="AS2313" s="10"/>
      <c r="AT2313" s="10"/>
      <c r="AU2313" s="10"/>
    </row>
    <row r="2314" spans="2:47" x14ac:dyDescent="0.2">
      <c r="B2314" s="3"/>
      <c r="C2314" s="3"/>
      <c r="D2314" s="29"/>
      <c r="E2314" s="11"/>
      <c r="F2314" s="118"/>
      <c r="G2314" s="5"/>
      <c r="J2314" s="3"/>
      <c r="K2314" s="3"/>
      <c r="L2314" s="3"/>
      <c r="M2314" s="3"/>
      <c r="N2314" s="27"/>
      <c r="O2314" s="122"/>
      <c r="P2314" s="123"/>
      <c r="Q2314" s="5"/>
      <c r="R2314" s="9"/>
      <c r="S2314" s="3"/>
      <c r="T2314" s="4"/>
      <c r="V2314" s="10"/>
      <c r="W2314" s="4"/>
      <c r="X2314" s="21"/>
      <c r="Y2314" s="20"/>
      <c r="Z2314" s="20"/>
      <c r="AD2314" s="5"/>
      <c r="AI2314" s="10"/>
      <c r="AJ2314" s="10"/>
      <c r="AK2314" s="10"/>
      <c r="AL2314" s="10"/>
      <c r="AM2314" s="10"/>
      <c r="AN2314" s="10"/>
      <c r="AO2314" s="10"/>
      <c r="AP2314" s="10"/>
      <c r="AQ2314" s="10"/>
      <c r="AR2314" s="10"/>
      <c r="AS2314" s="10"/>
      <c r="AT2314" s="10"/>
      <c r="AU2314" s="10"/>
    </row>
    <row r="2315" spans="2:47" x14ac:dyDescent="0.2">
      <c r="B2315" s="3"/>
      <c r="C2315" s="3"/>
      <c r="D2315" s="29"/>
      <c r="E2315" s="11"/>
      <c r="F2315" s="118"/>
      <c r="G2315" s="5"/>
      <c r="J2315" s="3"/>
      <c r="K2315" s="3"/>
      <c r="L2315" s="3"/>
      <c r="M2315" s="3"/>
      <c r="N2315" s="27"/>
      <c r="O2315" s="122"/>
      <c r="P2315" s="123"/>
      <c r="Q2315" s="5"/>
      <c r="R2315" s="9"/>
      <c r="S2315" s="3"/>
      <c r="T2315" s="4"/>
      <c r="V2315" s="10"/>
      <c r="W2315" s="4"/>
      <c r="X2315" s="21"/>
      <c r="Y2315" s="20"/>
      <c r="Z2315" s="20"/>
      <c r="AD2315" s="5"/>
      <c r="AI2315" s="10"/>
      <c r="AJ2315" s="10"/>
      <c r="AK2315" s="10"/>
      <c r="AL2315" s="10"/>
      <c r="AM2315" s="10"/>
      <c r="AN2315" s="10"/>
      <c r="AO2315" s="10"/>
      <c r="AP2315" s="10"/>
      <c r="AQ2315" s="10"/>
      <c r="AR2315" s="10"/>
      <c r="AS2315" s="10"/>
      <c r="AT2315" s="10"/>
      <c r="AU2315" s="10"/>
    </row>
    <row r="2316" spans="2:47" x14ac:dyDescent="0.2">
      <c r="B2316" s="3"/>
      <c r="C2316" s="3"/>
      <c r="D2316" s="29"/>
      <c r="E2316" s="11"/>
      <c r="F2316" s="118"/>
      <c r="G2316" s="5"/>
      <c r="J2316" s="3"/>
      <c r="K2316" s="3"/>
      <c r="L2316" s="3"/>
      <c r="M2316" s="3"/>
      <c r="N2316" s="27"/>
      <c r="O2316" s="122"/>
      <c r="P2316" s="123"/>
      <c r="Q2316" s="5"/>
      <c r="R2316" s="9"/>
      <c r="S2316" s="3"/>
      <c r="T2316" s="4"/>
      <c r="V2316" s="10"/>
      <c r="W2316" s="4"/>
      <c r="X2316" s="21"/>
      <c r="Y2316" s="20"/>
      <c r="Z2316" s="20"/>
      <c r="AD2316" s="5"/>
      <c r="AI2316" s="10"/>
      <c r="AJ2316" s="10"/>
      <c r="AK2316" s="10"/>
      <c r="AL2316" s="10"/>
      <c r="AM2316" s="10"/>
      <c r="AN2316" s="10"/>
      <c r="AO2316" s="10"/>
      <c r="AP2316" s="10"/>
      <c r="AQ2316" s="10"/>
      <c r="AR2316" s="10"/>
      <c r="AS2316" s="10"/>
      <c r="AT2316" s="10"/>
      <c r="AU2316" s="10"/>
    </row>
    <row r="2317" spans="2:47" x14ac:dyDescent="0.2">
      <c r="B2317" s="3"/>
      <c r="C2317" s="3"/>
      <c r="D2317" s="29"/>
      <c r="E2317" s="11"/>
      <c r="F2317" s="118"/>
      <c r="G2317" s="5"/>
      <c r="J2317" s="3"/>
      <c r="K2317" s="3"/>
      <c r="L2317" s="3"/>
      <c r="M2317" s="3"/>
      <c r="N2317" s="27"/>
      <c r="O2317" s="122"/>
      <c r="P2317" s="123"/>
      <c r="Q2317" s="5"/>
      <c r="R2317" s="9"/>
      <c r="S2317" s="3"/>
      <c r="T2317" s="4"/>
      <c r="V2317" s="10"/>
      <c r="W2317" s="4"/>
      <c r="X2317" s="21"/>
      <c r="Y2317" s="20"/>
      <c r="Z2317" s="20"/>
      <c r="AD2317" s="5"/>
      <c r="AI2317" s="10"/>
      <c r="AJ2317" s="10"/>
      <c r="AK2317" s="10"/>
      <c r="AL2317" s="10"/>
      <c r="AM2317" s="10"/>
      <c r="AN2317" s="10"/>
      <c r="AO2317" s="10"/>
      <c r="AP2317" s="10"/>
      <c r="AQ2317" s="10"/>
      <c r="AR2317" s="10"/>
      <c r="AS2317" s="10"/>
      <c r="AT2317" s="10"/>
      <c r="AU2317" s="10"/>
    </row>
    <row r="2318" spans="2:47" x14ac:dyDescent="0.2">
      <c r="B2318" s="3"/>
      <c r="C2318" s="3"/>
      <c r="D2318" s="29"/>
      <c r="E2318" s="11"/>
      <c r="F2318" s="118"/>
      <c r="G2318" s="5"/>
      <c r="J2318" s="3"/>
      <c r="K2318" s="3"/>
      <c r="L2318" s="3"/>
      <c r="M2318" s="3"/>
      <c r="N2318" s="27"/>
      <c r="O2318" s="122"/>
      <c r="P2318" s="123"/>
      <c r="Q2318" s="5"/>
      <c r="R2318" s="9"/>
      <c r="S2318" s="3"/>
      <c r="T2318" s="4"/>
      <c r="V2318" s="10"/>
      <c r="W2318" s="4"/>
      <c r="X2318" s="21"/>
      <c r="Y2318" s="20"/>
      <c r="Z2318" s="20"/>
      <c r="AD2318" s="5"/>
      <c r="AI2318" s="10"/>
      <c r="AJ2318" s="10"/>
      <c r="AK2318" s="10"/>
      <c r="AL2318" s="10"/>
      <c r="AM2318" s="10"/>
      <c r="AN2318" s="10"/>
      <c r="AO2318" s="10"/>
      <c r="AP2318" s="10"/>
      <c r="AQ2318" s="10"/>
      <c r="AR2318" s="10"/>
      <c r="AS2318" s="10"/>
      <c r="AT2318" s="10"/>
      <c r="AU2318" s="10"/>
    </row>
    <row r="2319" spans="2:47" x14ac:dyDescent="0.2">
      <c r="B2319" s="3"/>
      <c r="C2319" s="3"/>
      <c r="D2319" s="29"/>
      <c r="E2319" s="11"/>
      <c r="F2319" s="118"/>
      <c r="G2319" s="5"/>
      <c r="J2319" s="3"/>
      <c r="K2319" s="3"/>
      <c r="L2319" s="3"/>
      <c r="M2319" s="3"/>
      <c r="N2319" s="27"/>
      <c r="O2319" s="122"/>
      <c r="P2319" s="123"/>
      <c r="Q2319" s="5"/>
      <c r="R2319" s="9"/>
      <c r="S2319" s="3"/>
      <c r="T2319" s="4"/>
      <c r="V2319" s="10"/>
      <c r="W2319" s="4"/>
      <c r="X2319" s="21"/>
      <c r="Y2319" s="20"/>
      <c r="Z2319" s="20"/>
      <c r="AD2319" s="5"/>
      <c r="AI2319" s="10"/>
      <c r="AJ2319" s="10"/>
      <c r="AK2319" s="10"/>
      <c r="AL2319" s="10"/>
      <c r="AM2319" s="10"/>
      <c r="AN2319" s="10"/>
      <c r="AO2319" s="10"/>
      <c r="AP2319" s="10"/>
      <c r="AQ2319" s="10"/>
      <c r="AR2319" s="10"/>
      <c r="AS2319" s="10"/>
      <c r="AT2319" s="10"/>
      <c r="AU2319" s="10"/>
    </row>
    <row r="2320" spans="2:47" x14ac:dyDescent="0.2">
      <c r="B2320" s="3"/>
      <c r="C2320" s="3"/>
      <c r="D2320" s="29"/>
      <c r="E2320" s="11"/>
      <c r="F2320" s="118"/>
      <c r="G2320" s="5"/>
      <c r="J2320" s="3"/>
      <c r="K2320" s="3"/>
      <c r="L2320" s="3"/>
      <c r="M2320" s="3"/>
      <c r="N2320" s="27"/>
      <c r="O2320" s="122"/>
      <c r="P2320" s="123"/>
      <c r="Q2320" s="5"/>
      <c r="R2320" s="9"/>
      <c r="S2320" s="3"/>
      <c r="T2320" s="4"/>
      <c r="V2320" s="10"/>
      <c r="W2320" s="4"/>
      <c r="X2320" s="21"/>
      <c r="Y2320" s="20"/>
      <c r="Z2320" s="20"/>
      <c r="AD2320" s="5"/>
      <c r="AI2320" s="10"/>
      <c r="AJ2320" s="10"/>
      <c r="AK2320" s="10"/>
      <c r="AL2320" s="10"/>
      <c r="AM2320" s="10"/>
      <c r="AN2320" s="10"/>
      <c r="AO2320" s="10"/>
      <c r="AP2320" s="10"/>
      <c r="AQ2320" s="10"/>
      <c r="AR2320" s="10"/>
      <c r="AS2320" s="10"/>
      <c r="AT2320" s="10"/>
      <c r="AU2320" s="10"/>
    </row>
    <row r="2321" spans="2:47" x14ac:dyDescent="0.2">
      <c r="B2321" s="3"/>
      <c r="C2321" s="3"/>
      <c r="D2321" s="29"/>
      <c r="E2321" s="11"/>
      <c r="F2321" s="118"/>
      <c r="G2321" s="5"/>
      <c r="J2321" s="3"/>
      <c r="K2321" s="3"/>
      <c r="L2321" s="3"/>
      <c r="M2321" s="3"/>
      <c r="N2321" s="27"/>
      <c r="O2321" s="122"/>
      <c r="P2321" s="123"/>
      <c r="Q2321" s="5"/>
      <c r="R2321" s="9"/>
      <c r="S2321" s="3"/>
      <c r="T2321" s="4"/>
      <c r="V2321" s="10"/>
      <c r="W2321" s="4"/>
      <c r="X2321" s="21"/>
      <c r="Y2321" s="20"/>
      <c r="Z2321" s="20"/>
      <c r="AD2321" s="5"/>
      <c r="AI2321" s="10"/>
      <c r="AJ2321" s="10"/>
      <c r="AK2321" s="10"/>
      <c r="AL2321" s="10"/>
      <c r="AM2321" s="10"/>
      <c r="AN2321" s="10"/>
      <c r="AO2321" s="10"/>
      <c r="AP2321" s="10"/>
      <c r="AQ2321" s="10"/>
      <c r="AR2321" s="10"/>
      <c r="AS2321" s="10"/>
      <c r="AT2321" s="10"/>
      <c r="AU2321" s="10"/>
    </row>
    <row r="2322" spans="2:47" x14ac:dyDescent="0.2">
      <c r="B2322" s="3"/>
      <c r="C2322" s="3"/>
      <c r="D2322" s="29"/>
      <c r="E2322" s="11"/>
      <c r="F2322" s="118"/>
      <c r="G2322" s="5"/>
      <c r="J2322" s="3"/>
      <c r="K2322" s="3"/>
      <c r="L2322" s="3"/>
      <c r="M2322" s="3"/>
      <c r="N2322" s="27"/>
      <c r="O2322" s="122"/>
      <c r="P2322" s="123"/>
      <c r="Q2322" s="5"/>
      <c r="R2322" s="9"/>
      <c r="S2322" s="3"/>
      <c r="T2322" s="4"/>
      <c r="V2322" s="10"/>
      <c r="W2322" s="4"/>
      <c r="X2322" s="21"/>
      <c r="Y2322" s="20"/>
      <c r="Z2322" s="20"/>
      <c r="AD2322" s="5"/>
      <c r="AI2322" s="10"/>
      <c r="AJ2322" s="10"/>
      <c r="AK2322" s="10"/>
      <c r="AL2322" s="10"/>
      <c r="AM2322" s="10"/>
      <c r="AN2322" s="10"/>
      <c r="AO2322" s="10"/>
      <c r="AP2322" s="10"/>
      <c r="AQ2322" s="10"/>
      <c r="AR2322" s="10"/>
      <c r="AS2322" s="10"/>
      <c r="AT2322" s="10"/>
      <c r="AU2322" s="10"/>
    </row>
    <row r="2323" spans="2:47" x14ac:dyDescent="0.2">
      <c r="B2323" s="3"/>
      <c r="C2323" s="3"/>
      <c r="D2323" s="29"/>
      <c r="E2323" s="11"/>
      <c r="F2323" s="118"/>
      <c r="G2323" s="5"/>
      <c r="J2323" s="3"/>
      <c r="K2323" s="3"/>
      <c r="L2323" s="3"/>
      <c r="M2323" s="3"/>
      <c r="N2323" s="27"/>
      <c r="O2323" s="122"/>
      <c r="P2323" s="123"/>
      <c r="Q2323" s="5"/>
      <c r="R2323" s="9"/>
      <c r="S2323" s="3"/>
      <c r="T2323" s="4"/>
      <c r="V2323" s="10"/>
      <c r="W2323" s="31"/>
      <c r="X2323" s="21"/>
      <c r="Y2323" s="20"/>
      <c r="Z2323" s="20"/>
      <c r="AD2323" s="5"/>
      <c r="AI2323" s="10"/>
      <c r="AJ2323" s="10"/>
      <c r="AK2323" s="10"/>
      <c r="AL2323" s="10"/>
      <c r="AM2323" s="10"/>
      <c r="AN2323" s="10"/>
      <c r="AO2323" s="10"/>
      <c r="AP2323" s="10"/>
      <c r="AQ2323" s="10"/>
      <c r="AR2323" s="10"/>
      <c r="AS2323" s="10"/>
      <c r="AT2323" s="10"/>
      <c r="AU2323" s="10"/>
    </row>
    <row r="2324" spans="2:47" x14ac:dyDescent="0.2">
      <c r="B2324" s="3"/>
      <c r="C2324" s="3"/>
      <c r="D2324" s="29"/>
      <c r="E2324" s="11"/>
      <c r="F2324" s="118"/>
      <c r="G2324" s="5"/>
      <c r="J2324" s="3"/>
      <c r="K2324" s="3"/>
      <c r="L2324" s="3"/>
      <c r="M2324" s="3"/>
      <c r="N2324" s="27"/>
      <c r="O2324" s="122"/>
      <c r="P2324" s="123"/>
      <c r="Q2324" s="5"/>
      <c r="R2324" s="9"/>
      <c r="S2324" s="3"/>
      <c r="T2324" s="4"/>
      <c r="V2324" s="10"/>
      <c r="W2324" s="4"/>
      <c r="X2324" s="21"/>
      <c r="Y2324" s="20"/>
      <c r="Z2324" s="20"/>
      <c r="AD2324" s="5"/>
      <c r="AI2324" s="10"/>
      <c r="AJ2324" s="10"/>
      <c r="AK2324" s="10"/>
      <c r="AL2324" s="10"/>
      <c r="AM2324" s="10"/>
      <c r="AN2324" s="10"/>
      <c r="AO2324" s="10"/>
      <c r="AP2324" s="10"/>
      <c r="AQ2324" s="10"/>
      <c r="AR2324" s="10"/>
      <c r="AS2324" s="10"/>
      <c r="AT2324" s="10"/>
      <c r="AU2324" s="10"/>
    </row>
    <row r="2325" spans="2:47" x14ac:dyDescent="0.2">
      <c r="B2325" s="3"/>
      <c r="C2325" s="3"/>
      <c r="D2325" s="29"/>
      <c r="E2325" s="11"/>
      <c r="F2325" s="118"/>
      <c r="G2325" s="5"/>
      <c r="J2325" s="3"/>
      <c r="K2325" s="3"/>
      <c r="L2325" s="3"/>
      <c r="M2325" s="3"/>
      <c r="N2325" s="27"/>
      <c r="O2325" s="122"/>
      <c r="P2325" s="123"/>
      <c r="Q2325" s="5"/>
      <c r="R2325" s="9"/>
      <c r="S2325" s="3"/>
      <c r="T2325" s="4"/>
      <c r="V2325" s="10"/>
      <c r="W2325" s="4"/>
      <c r="X2325" s="21"/>
      <c r="Y2325" s="20"/>
      <c r="Z2325" s="20"/>
      <c r="AD2325" s="5"/>
      <c r="AI2325" s="10"/>
      <c r="AJ2325" s="10"/>
      <c r="AK2325" s="10"/>
      <c r="AL2325" s="10"/>
      <c r="AM2325" s="10"/>
      <c r="AN2325" s="10"/>
      <c r="AO2325" s="10"/>
      <c r="AP2325" s="10"/>
      <c r="AQ2325" s="10"/>
      <c r="AR2325" s="10"/>
      <c r="AS2325" s="10"/>
      <c r="AT2325" s="10"/>
      <c r="AU2325" s="10"/>
    </row>
    <row r="2326" spans="2:47" x14ac:dyDescent="0.2">
      <c r="B2326" s="3"/>
      <c r="C2326" s="3"/>
      <c r="D2326" s="29"/>
      <c r="E2326" s="11"/>
      <c r="F2326" s="118"/>
      <c r="G2326" s="5"/>
      <c r="J2326" s="3"/>
      <c r="K2326" s="3"/>
      <c r="L2326" s="3"/>
      <c r="M2326" s="3"/>
      <c r="N2326" s="27"/>
      <c r="O2326" s="122"/>
      <c r="P2326" s="123"/>
      <c r="Q2326" s="5"/>
      <c r="R2326" s="9"/>
      <c r="S2326" s="3"/>
      <c r="T2326" s="4"/>
      <c r="V2326" s="10"/>
      <c r="W2326" s="4"/>
      <c r="X2326" s="21"/>
      <c r="Y2326" s="20"/>
      <c r="Z2326" s="20"/>
      <c r="AD2326" s="5"/>
      <c r="AI2326" s="10"/>
      <c r="AJ2326" s="10"/>
      <c r="AK2326" s="10"/>
      <c r="AL2326" s="10"/>
      <c r="AM2326" s="10"/>
      <c r="AN2326" s="10"/>
      <c r="AO2326" s="10"/>
      <c r="AP2326" s="10"/>
      <c r="AQ2326" s="10"/>
      <c r="AR2326" s="10"/>
      <c r="AS2326" s="10"/>
      <c r="AT2326" s="10"/>
      <c r="AU2326" s="10"/>
    </row>
    <row r="2327" spans="2:47" x14ac:dyDescent="0.2">
      <c r="B2327" s="3"/>
      <c r="C2327" s="3"/>
      <c r="D2327" s="29"/>
      <c r="E2327" s="11"/>
      <c r="F2327" s="118"/>
      <c r="G2327" s="5"/>
      <c r="J2327" s="3"/>
      <c r="K2327" s="3"/>
      <c r="L2327" s="3"/>
      <c r="M2327" s="3"/>
      <c r="N2327" s="27"/>
      <c r="O2327" s="122"/>
      <c r="P2327" s="123"/>
      <c r="Q2327" s="5"/>
      <c r="R2327" s="9"/>
      <c r="S2327" s="3"/>
      <c r="T2327" s="4"/>
      <c r="V2327" s="10"/>
      <c r="W2327" s="4"/>
      <c r="X2327" s="21"/>
      <c r="Y2327" s="20"/>
      <c r="Z2327" s="20"/>
      <c r="AD2327" s="5"/>
      <c r="AI2327" s="10"/>
      <c r="AJ2327" s="10"/>
      <c r="AK2327" s="10"/>
      <c r="AL2327" s="10"/>
      <c r="AM2327" s="10"/>
      <c r="AN2327" s="10"/>
      <c r="AO2327" s="10"/>
      <c r="AP2327" s="10"/>
      <c r="AQ2327" s="10"/>
      <c r="AR2327" s="10"/>
      <c r="AS2327" s="10"/>
      <c r="AT2327" s="10"/>
      <c r="AU2327" s="10"/>
    </row>
    <row r="2328" spans="2:47" x14ac:dyDescent="0.2">
      <c r="B2328" s="3"/>
      <c r="C2328" s="3"/>
      <c r="D2328" s="29"/>
      <c r="E2328" s="11"/>
      <c r="F2328" s="118"/>
      <c r="G2328" s="5"/>
      <c r="J2328" s="3"/>
      <c r="K2328" s="3"/>
      <c r="L2328" s="3"/>
      <c r="M2328" s="3"/>
      <c r="N2328" s="27"/>
      <c r="O2328" s="122"/>
      <c r="P2328" s="123"/>
      <c r="Q2328" s="5"/>
      <c r="R2328" s="9"/>
      <c r="S2328" s="3"/>
      <c r="T2328" s="4"/>
      <c r="V2328" s="10"/>
      <c r="W2328" s="4"/>
      <c r="X2328" s="21"/>
      <c r="Y2328" s="20"/>
      <c r="Z2328" s="20"/>
      <c r="AD2328" s="5"/>
      <c r="AI2328" s="10"/>
      <c r="AJ2328" s="10"/>
      <c r="AK2328" s="10"/>
      <c r="AL2328" s="10"/>
      <c r="AM2328" s="10"/>
      <c r="AN2328" s="10"/>
      <c r="AO2328" s="10"/>
      <c r="AP2328" s="10"/>
      <c r="AQ2328" s="10"/>
      <c r="AR2328" s="10"/>
      <c r="AS2328" s="10"/>
      <c r="AT2328" s="10"/>
      <c r="AU2328" s="10"/>
    </row>
    <row r="2329" spans="2:47" x14ac:dyDescent="0.2">
      <c r="B2329" s="3"/>
      <c r="C2329" s="3"/>
      <c r="D2329" s="29"/>
      <c r="E2329" s="11"/>
      <c r="F2329" s="118"/>
      <c r="G2329" s="5"/>
      <c r="J2329" s="3"/>
      <c r="K2329" s="3"/>
      <c r="L2329" s="3"/>
      <c r="M2329" s="3"/>
      <c r="N2329" s="27"/>
      <c r="O2329" s="122"/>
      <c r="P2329" s="123"/>
      <c r="Q2329" s="5"/>
      <c r="R2329" s="9"/>
      <c r="S2329" s="3"/>
      <c r="T2329" s="4"/>
      <c r="V2329" s="10"/>
      <c r="W2329" s="4"/>
      <c r="X2329" s="21"/>
      <c r="Y2329" s="20"/>
      <c r="Z2329" s="20"/>
      <c r="AD2329" s="5"/>
      <c r="AI2329" s="10"/>
      <c r="AJ2329" s="10"/>
      <c r="AK2329" s="10"/>
      <c r="AL2329" s="10"/>
      <c r="AM2329" s="10"/>
      <c r="AN2329" s="10"/>
      <c r="AO2329" s="10"/>
      <c r="AP2329" s="10"/>
      <c r="AQ2329" s="10"/>
      <c r="AR2329" s="10"/>
      <c r="AS2329" s="10"/>
      <c r="AT2329" s="10"/>
      <c r="AU2329" s="10"/>
    </row>
    <row r="2330" spans="2:47" x14ac:dyDescent="0.2">
      <c r="B2330" s="3"/>
      <c r="C2330" s="3"/>
      <c r="D2330" s="29"/>
      <c r="E2330" s="11"/>
      <c r="F2330" s="118"/>
      <c r="G2330" s="5"/>
      <c r="J2330" s="3"/>
      <c r="K2330" s="3"/>
      <c r="L2330" s="3"/>
      <c r="M2330" s="3"/>
      <c r="N2330" s="27"/>
      <c r="O2330" s="122"/>
      <c r="P2330" s="123"/>
      <c r="Q2330" s="5"/>
      <c r="R2330" s="9"/>
      <c r="S2330" s="3"/>
      <c r="T2330" s="4"/>
      <c r="V2330" s="10"/>
      <c r="W2330" s="4"/>
      <c r="X2330" s="21"/>
      <c r="Y2330" s="20"/>
      <c r="Z2330" s="20"/>
      <c r="AD2330" s="5"/>
      <c r="AI2330" s="10"/>
      <c r="AJ2330" s="10"/>
      <c r="AK2330" s="10"/>
      <c r="AL2330" s="10"/>
      <c r="AM2330" s="10"/>
      <c r="AN2330" s="10"/>
      <c r="AO2330" s="10"/>
      <c r="AP2330" s="10"/>
      <c r="AQ2330" s="10"/>
      <c r="AR2330" s="10"/>
      <c r="AS2330" s="10"/>
      <c r="AT2330" s="10"/>
      <c r="AU2330" s="10"/>
    </row>
    <row r="2331" spans="2:47" x14ac:dyDescent="0.2">
      <c r="B2331" s="3"/>
      <c r="C2331" s="3"/>
      <c r="D2331" s="29"/>
      <c r="E2331" s="11"/>
      <c r="F2331" s="118"/>
      <c r="G2331" s="5"/>
      <c r="J2331" s="3"/>
      <c r="K2331" s="3"/>
      <c r="L2331" s="3"/>
      <c r="M2331" s="3"/>
      <c r="N2331" s="27"/>
      <c r="O2331" s="122"/>
      <c r="P2331" s="123"/>
      <c r="Q2331" s="5"/>
      <c r="R2331" s="9"/>
      <c r="S2331" s="3"/>
      <c r="T2331" s="4"/>
      <c r="V2331" s="10"/>
      <c r="W2331" s="4"/>
      <c r="X2331" s="21"/>
      <c r="Y2331" s="20"/>
      <c r="Z2331" s="20"/>
      <c r="AD2331" s="5"/>
      <c r="AI2331" s="10"/>
      <c r="AJ2331" s="10"/>
      <c r="AK2331" s="10"/>
      <c r="AL2331" s="10"/>
      <c r="AM2331" s="10"/>
      <c r="AN2331" s="10"/>
      <c r="AO2331" s="10"/>
      <c r="AP2331" s="10"/>
      <c r="AQ2331" s="10"/>
      <c r="AR2331" s="10"/>
      <c r="AS2331" s="10"/>
      <c r="AT2331" s="10"/>
      <c r="AU2331" s="10"/>
    </row>
    <row r="2332" spans="2:47" x14ac:dyDescent="0.2">
      <c r="B2332" s="3"/>
      <c r="C2332" s="3"/>
      <c r="D2332" s="29"/>
      <c r="E2332" s="11"/>
      <c r="F2332" s="118"/>
      <c r="G2332" s="5"/>
      <c r="J2332" s="3"/>
      <c r="K2332" s="3"/>
      <c r="L2332" s="3"/>
      <c r="M2332" s="3"/>
      <c r="N2332" s="27"/>
      <c r="O2332" s="122"/>
      <c r="P2332" s="123"/>
      <c r="Q2332" s="5"/>
      <c r="R2332" s="9"/>
      <c r="S2332" s="3"/>
      <c r="T2332" s="4"/>
      <c r="V2332" s="10"/>
      <c r="W2332" s="4"/>
      <c r="X2332" s="21"/>
      <c r="Y2332" s="20"/>
      <c r="Z2332" s="20"/>
      <c r="AD2332" s="5"/>
      <c r="AI2332" s="10"/>
      <c r="AJ2332" s="10"/>
      <c r="AK2332" s="10"/>
      <c r="AL2332" s="10"/>
      <c r="AM2332" s="10"/>
      <c r="AN2332" s="10"/>
      <c r="AO2332" s="10"/>
      <c r="AP2332" s="10"/>
      <c r="AQ2332" s="10"/>
      <c r="AR2332" s="10"/>
      <c r="AS2332" s="10"/>
      <c r="AT2332" s="10"/>
      <c r="AU2332" s="10"/>
    </row>
    <row r="2333" spans="2:47" x14ac:dyDescent="0.2">
      <c r="B2333" s="3"/>
      <c r="C2333" s="3"/>
      <c r="D2333" s="29"/>
      <c r="E2333" s="11"/>
      <c r="F2333" s="118"/>
      <c r="G2333" s="5"/>
      <c r="J2333" s="3"/>
      <c r="K2333" s="3"/>
      <c r="L2333" s="3"/>
      <c r="M2333" s="3"/>
      <c r="N2333" s="27"/>
      <c r="O2333" s="122"/>
      <c r="P2333" s="123"/>
      <c r="Q2333" s="5"/>
      <c r="R2333" s="9"/>
      <c r="S2333" s="3"/>
      <c r="T2333" s="4"/>
      <c r="V2333" s="10"/>
      <c r="W2333" s="4"/>
      <c r="X2333" s="21"/>
      <c r="Y2333" s="20"/>
      <c r="Z2333" s="20"/>
      <c r="AD2333" s="5"/>
      <c r="AI2333" s="10"/>
      <c r="AJ2333" s="10"/>
      <c r="AK2333" s="10"/>
      <c r="AL2333" s="10"/>
      <c r="AM2333" s="10"/>
      <c r="AN2333" s="10"/>
      <c r="AO2333" s="10"/>
      <c r="AP2333" s="10"/>
      <c r="AQ2333" s="10"/>
      <c r="AR2333" s="10"/>
      <c r="AS2333" s="10"/>
      <c r="AT2333" s="10"/>
      <c r="AU2333" s="10"/>
    </row>
    <row r="2334" spans="2:47" x14ac:dyDescent="0.2">
      <c r="B2334" s="3"/>
      <c r="C2334" s="3"/>
      <c r="D2334" s="29"/>
      <c r="E2334" s="11"/>
      <c r="F2334" s="118"/>
      <c r="G2334" s="5"/>
      <c r="J2334" s="3"/>
      <c r="K2334" s="3"/>
      <c r="L2334" s="3"/>
      <c r="M2334" s="3"/>
      <c r="N2334" s="27"/>
      <c r="O2334" s="122"/>
      <c r="P2334" s="123"/>
      <c r="Q2334" s="5"/>
      <c r="R2334" s="9"/>
      <c r="S2334" s="3"/>
      <c r="T2334" s="4"/>
      <c r="V2334" s="10"/>
      <c r="W2334" s="4"/>
      <c r="X2334" s="21"/>
      <c r="Y2334" s="20"/>
      <c r="Z2334" s="20"/>
      <c r="AD2334" s="5"/>
      <c r="AI2334" s="10"/>
      <c r="AJ2334" s="10"/>
      <c r="AK2334" s="10"/>
      <c r="AL2334" s="10"/>
      <c r="AM2334" s="10"/>
      <c r="AN2334" s="10"/>
      <c r="AO2334" s="10"/>
      <c r="AP2334" s="10"/>
      <c r="AQ2334" s="10"/>
      <c r="AR2334" s="10"/>
      <c r="AS2334" s="10"/>
      <c r="AT2334" s="10"/>
      <c r="AU2334" s="10"/>
    </row>
    <row r="2335" spans="2:47" x14ac:dyDescent="0.2">
      <c r="B2335" s="3"/>
      <c r="C2335" s="3"/>
      <c r="D2335" s="29"/>
      <c r="E2335" s="11"/>
      <c r="F2335" s="118"/>
      <c r="G2335" s="5"/>
      <c r="J2335" s="3"/>
      <c r="K2335" s="3"/>
      <c r="L2335" s="3"/>
      <c r="M2335" s="3"/>
      <c r="N2335" s="27"/>
      <c r="O2335" s="122"/>
      <c r="P2335" s="123"/>
      <c r="Q2335" s="5"/>
      <c r="R2335" s="9"/>
      <c r="S2335" s="3"/>
      <c r="T2335" s="4"/>
      <c r="V2335" s="10"/>
      <c r="W2335" s="4"/>
      <c r="X2335" s="21"/>
      <c r="Y2335" s="20"/>
      <c r="Z2335" s="20"/>
      <c r="AD2335" s="5"/>
      <c r="AI2335" s="10"/>
      <c r="AJ2335" s="10"/>
      <c r="AK2335" s="10"/>
      <c r="AL2335" s="10"/>
      <c r="AM2335" s="10"/>
      <c r="AN2335" s="10"/>
      <c r="AO2335" s="10"/>
      <c r="AP2335" s="10"/>
      <c r="AQ2335" s="10"/>
      <c r="AR2335" s="10"/>
      <c r="AS2335" s="10"/>
      <c r="AT2335" s="10"/>
      <c r="AU2335" s="10"/>
    </row>
    <row r="2336" spans="2:47" x14ac:dyDescent="0.2">
      <c r="B2336" s="3"/>
      <c r="C2336" s="3"/>
      <c r="D2336" s="29"/>
      <c r="E2336" s="11"/>
      <c r="F2336" s="118"/>
      <c r="G2336" s="5"/>
      <c r="J2336" s="3"/>
      <c r="K2336" s="3"/>
      <c r="L2336" s="3"/>
      <c r="M2336" s="3"/>
      <c r="N2336" s="27"/>
      <c r="O2336" s="122"/>
      <c r="P2336" s="123"/>
      <c r="Q2336" s="5"/>
      <c r="R2336" s="9"/>
      <c r="S2336" s="3"/>
      <c r="T2336" s="4"/>
      <c r="V2336" s="10"/>
      <c r="W2336" s="4"/>
      <c r="X2336" s="21"/>
      <c r="Y2336" s="20"/>
      <c r="Z2336" s="20"/>
      <c r="AD2336" s="5"/>
      <c r="AI2336" s="10"/>
      <c r="AJ2336" s="10"/>
      <c r="AK2336" s="10"/>
      <c r="AL2336" s="10"/>
      <c r="AM2336" s="10"/>
      <c r="AN2336" s="10"/>
      <c r="AO2336" s="10"/>
      <c r="AP2336" s="10"/>
      <c r="AQ2336" s="10"/>
      <c r="AR2336" s="10"/>
      <c r="AS2336" s="10"/>
      <c r="AT2336" s="10"/>
      <c r="AU2336" s="10"/>
    </row>
    <row r="2337" spans="2:47" x14ac:dyDescent="0.2">
      <c r="B2337" s="3"/>
      <c r="C2337" s="3"/>
      <c r="D2337" s="29"/>
      <c r="E2337" s="11"/>
      <c r="F2337" s="118"/>
      <c r="G2337" s="5"/>
      <c r="J2337" s="3"/>
      <c r="K2337" s="3"/>
      <c r="L2337" s="3"/>
      <c r="M2337" s="3"/>
      <c r="N2337" s="27"/>
      <c r="O2337" s="122"/>
      <c r="P2337" s="123"/>
      <c r="Q2337" s="5"/>
      <c r="R2337" s="9"/>
      <c r="S2337" s="3"/>
      <c r="T2337" s="4"/>
      <c r="V2337" s="10"/>
      <c r="W2337" s="4"/>
      <c r="X2337" s="21"/>
      <c r="Y2337" s="20"/>
      <c r="Z2337" s="20"/>
      <c r="AD2337" s="5"/>
      <c r="AI2337" s="10"/>
      <c r="AJ2337" s="10"/>
      <c r="AK2337" s="10"/>
      <c r="AL2337" s="10"/>
      <c r="AM2337" s="10"/>
      <c r="AN2337" s="10"/>
      <c r="AO2337" s="10"/>
      <c r="AP2337" s="10"/>
      <c r="AQ2337" s="10"/>
      <c r="AR2337" s="10"/>
      <c r="AS2337" s="10"/>
      <c r="AT2337" s="10"/>
      <c r="AU2337" s="10"/>
    </row>
    <row r="2338" spans="2:47" x14ac:dyDescent="0.2">
      <c r="B2338" s="3"/>
      <c r="C2338" s="3"/>
      <c r="D2338" s="29"/>
      <c r="E2338" s="11"/>
      <c r="F2338" s="118"/>
      <c r="G2338" s="5"/>
      <c r="J2338" s="3"/>
      <c r="K2338" s="3"/>
      <c r="L2338" s="3"/>
      <c r="M2338" s="3"/>
      <c r="N2338" s="27"/>
      <c r="O2338" s="122"/>
      <c r="P2338" s="123"/>
      <c r="Q2338" s="5"/>
      <c r="R2338" s="9"/>
      <c r="S2338" s="3"/>
      <c r="T2338" s="4"/>
      <c r="V2338" s="10"/>
      <c r="W2338" s="4"/>
      <c r="X2338" s="21"/>
      <c r="Y2338" s="20"/>
      <c r="Z2338" s="20"/>
      <c r="AD2338" s="5"/>
      <c r="AI2338" s="10"/>
      <c r="AJ2338" s="10"/>
      <c r="AK2338" s="10"/>
      <c r="AL2338" s="10"/>
      <c r="AM2338" s="10"/>
      <c r="AN2338" s="10"/>
      <c r="AO2338" s="10"/>
      <c r="AP2338" s="10"/>
      <c r="AQ2338" s="10"/>
      <c r="AR2338" s="10"/>
      <c r="AS2338" s="10"/>
      <c r="AT2338" s="10"/>
      <c r="AU2338" s="10"/>
    </row>
    <row r="2339" spans="2:47" x14ac:dyDescent="0.2">
      <c r="B2339" s="3"/>
      <c r="C2339" s="3"/>
      <c r="D2339" s="29"/>
      <c r="E2339" s="11"/>
      <c r="F2339" s="118"/>
      <c r="G2339" s="5"/>
      <c r="J2339" s="3"/>
      <c r="K2339" s="3"/>
      <c r="L2339" s="3"/>
      <c r="M2339" s="3"/>
      <c r="N2339" s="27"/>
      <c r="O2339" s="122"/>
      <c r="P2339" s="123"/>
      <c r="Q2339" s="5"/>
      <c r="R2339" s="9"/>
      <c r="S2339" s="3"/>
      <c r="T2339" s="4"/>
      <c r="V2339" s="10"/>
      <c r="W2339" s="4"/>
      <c r="X2339" s="21"/>
      <c r="Y2339" s="20"/>
      <c r="Z2339" s="20"/>
      <c r="AD2339" s="5"/>
      <c r="AI2339" s="10"/>
      <c r="AJ2339" s="10"/>
      <c r="AK2339" s="10"/>
      <c r="AL2339" s="10"/>
      <c r="AM2339" s="10"/>
      <c r="AN2339" s="10"/>
      <c r="AO2339" s="10"/>
      <c r="AP2339" s="10"/>
      <c r="AQ2339" s="10"/>
      <c r="AR2339" s="10"/>
      <c r="AS2339" s="10"/>
      <c r="AT2339" s="10"/>
      <c r="AU2339" s="10"/>
    </row>
    <row r="2340" spans="2:47" x14ac:dyDescent="0.2">
      <c r="B2340" s="3"/>
      <c r="C2340" s="3"/>
      <c r="D2340" s="29"/>
      <c r="E2340" s="11"/>
      <c r="F2340" s="118"/>
      <c r="G2340" s="5"/>
      <c r="J2340" s="3"/>
      <c r="K2340" s="3"/>
      <c r="L2340" s="3"/>
      <c r="M2340" s="3"/>
      <c r="N2340" s="27"/>
      <c r="O2340" s="122"/>
      <c r="P2340" s="123"/>
      <c r="Q2340" s="5"/>
      <c r="R2340" s="9"/>
      <c r="S2340" s="3"/>
      <c r="T2340" s="4"/>
      <c r="V2340" s="10"/>
      <c r="W2340" s="4"/>
      <c r="X2340" s="21"/>
      <c r="Y2340" s="20"/>
      <c r="Z2340" s="20"/>
      <c r="AD2340" s="5"/>
      <c r="AI2340" s="10"/>
      <c r="AJ2340" s="10"/>
      <c r="AK2340" s="10"/>
      <c r="AL2340" s="10"/>
      <c r="AM2340" s="10"/>
      <c r="AN2340" s="10"/>
      <c r="AO2340" s="10"/>
      <c r="AP2340" s="10"/>
      <c r="AQ2340" s="10"/>
      <c r="AR2340" s="10"/>
      <c r="AS2340" s="10"/>
      <c r="AT2340" s="10"/>
      <c r="AU2340" s="10"/>
    </row>
    <row r="2341" spans="2:47" x14ac:dyDescent="0.2">
      <c r="B2341" s="3"/>
      <c r="C2341" s="3"/>
      <c r="D2341" s="29"/>
      <c r="E2341" s="11"/>
      <c r="F2341" s="118"/>
      <c r="G2341" s="5"/>
      <c r="J2341" s="3"/>
      <c r="K2341" s="3"/>
      <c r="L2341" s="3"/>
      <c r="M2341" s="3"/>
      <c r="N2341" s="27"/>
      <c r="O2341" s="122"/>
      <c r="P2341" s="123"/>
      <c r="Q2341" s="5"/>
      <c r="R2341" s="9"/>
      <c r="S2341" s="3"/>
      <c r="T2341" s="4"/>
      <c r="V2341" s="10"/>
      <c r="W2341" s="4"/>
      <c r="X2341" s="21"/>
      <c r="Y2341" s="20"/>
      <c r="Z2341" s="20"/>
      <c r="AD2341" s="5"/>
      <c r="AI2341" s="10"/>
      <c r="AJ2341" s="10"/>
      <c r="AK2341" s="10"/>
      <c r="AL2341" s="10"/>
      <c r="AM2341" s="10"/>
      <c r="AN2341" s="10"/>
      <c r="AO2341" s="10"/>
      <c r="AP2341" s="10"/>
      <c r="AQ2341" s="10"/>
      <c r="AR2341" s="10"/>
      <c r="AS2341" s="10"/>
      <c r="AT2341" s="10"/>
      <c r="AU2341" s="10"/>
    </row>
    <row r="2342" spans="2:47" x14ac:dyDescent="0.2">
      <c r="B2342" s="3"/>
      <c r="C2342" s="3"/>
      <c r="D2342" s="29"/>
      <c r="E2342" s="11"/>
      <c r="F2342" s="118"/>
      <c r="G2342" s="5"/>
      <c r="J2342" s="3"/>
      <c r="K2342" s="3"/>
      <c r="L2342" s="3"/>
      <c r="M2342" s="3"/>
      <c r="N2342" s="27"/>
      <c r="O2342" s="122"/>
      <c r="P2342" s="123"/>
      <c r="Q2342" s="5"/>
      <c r="R2342" s="9"/>
      <c r="S2342" s="3"/>
      <c r="T2342" s="4"/>
      <c r="V2342" s="10"/>
      <c r="W2342" s="4"/>
      <c r="X2342" s="21"/>
      <c r="Y2342" s="20"/>
      <c r="Z2342" s="20"/>
      <c r="AD2342" s="5"/>
      <c r="AI2342" s="10"/>
      <c r="AJ2342" s="10"/>
      <c r="AK2342" s="10"/>
      <c r="AL2342" s="10"/>
      <c r="AM2342" s="10"/>
      <c r="AN2342" s="10"/>
      <c r="AO2342" s="10"/>
      <c r="AP2342" s="10"/>
      <c r="AQ2342" s="10"/>
      <c r="AR2342" s="10"/>
      <c r="AS2342" s="10"/>
      <c r="AT2342" s="10"/>
      <c r="AU2342" s="10"/>
    </row>
    <row r="2343" spans="2:47" x14ac:dyDescent="0.2">
      <c r="B2343" s="3"/>
      <c r="C2343" s="3"/>
      <c r="D2343" s="29"/>
      <c r="E2343" s="11"/>
      <c r="F2343" s="118"/>
      <c r="G2343" s="5"/>
      <c r="J2343" s="3"/>
      <c r="K2343" s="3"/>
      <c r="L2343" s="3"/>
      <c r="M2343" s="3"/>
      <c r="N2343" s="27"/>
      <c r="O2343" s="122"/>
      <c r="P2343" s="123"/>
      <c r="Q2343" s="5"/>
      <c r="R2343" s="9"/>
      <c r="S2343" s="3"/>
      <c r="T2343" s="4"/>
      <c r="V2343" s="10"/>
      <c r="W2343" s="4"/>
      <c r="X2343" s="21"/>
      <c r="Y2343" s="20"/>
      <c r="Z2343" s="20"/>
      <c r="AD2343" s="5"/>
      <c r="AI2343" s="10"/>
      <c r="AJ2343" s="10"/>
      <c r="AK2343" s="10"/>
      <c r="AL2343" s="10"/>
      <c r="AM2343" s="10"/>
      <c r="AN2343" s="10"/>
      <c r="AO2343" s="10"/>
      <c r="AP2343" s="10"/>
      <c r="AQ2343" s="10"/>
      <c r="AR2343" s="10"/>
      <c r="AS2343" s="10"/>
      <c r="AT2343" s="10"/>
      <c r="AU2343" s="10"/>
    </row>
    <row r="2344" spans="2:47" x14ac:dyDescent="0.2">
      <c r="B2344" s="3"/>
      <c r="C2344" s="3"/>
      <c r="D2344" s="29"/>
      <c r="E2344" s="11"/>
      <c r="F2344" s="118"/>
      <c r="G2344" s="5"/>
      <c r="J2344" s="3"/>
      <c r="K2344" s="3"/>
      <c r="L2344" s="3"/>
      <c r="M2344" s="3"/>
      <c r="N2344" s="27"/>
      <c r="O2344" s="122"/>
      <c r="P2344" s="123"/>
      <c r="Q2344" s="5"/>
      <c r="R2344" s="9"/>
      <c r="S2344" s="3"/>
      <c r="T2344" s="4"/>
      <c r="V2344" s="10"/>
      <c r="W2344" s="4"/>
      <c r="X2344" s="21"/>
      <c r="Y2344" s="20"/>
      <c r="Z2344" s="20"/>
      <c r="AD2344" s="5"/>
      <c r="AI2344" s="10"/>
      <c r="AJ2344" s="10"/>
      <c r="AK2344" s="10"/>
      <c r="AL2344" s="10"/>
      <c r="AM2344" s="10"/>
      <c r="AN2344" s="10"/>
      <c r="AO2344" s="10"/>
      <c r="AP2344" s="10"/>
      <c r="AQ2344" s="10"/>
      <c r="AR2344" s="10"/>
      <c r="AS2344" s="10"/>
      <c r="AT2344" s="10"/>
      <c r="AU2344" s="10"/>
    </row>
    <row r="2345" spans="2:47" x14ac:dyDescent="0.2">
      <c r="B2345" s="3"/>
      <c r="C2345" s="3"/>
      <c r="D2345" s="29"/>
      <c r="E2345" s="11"/>
      <c r="F2345" s="118"/>
      <c r="G2345" s="5"/>
      <c r="J2345" s="3"/>
      <c r="K2345" s="3"/>
      <c r="L2345" s="3"/>
      <c r="M2345" s="3"/>
      <c r="N2345" s="27"/>
      <c r="O2345" s="122"/>
      <c r="P2345" s="123"/>
      <c r="Q2345" s="5"/>
      <c r="R2345" s="9"/>
      <c r="S2345" s="3"/>
      <c r="T2345" s="4"/>
      <c r="V2345" s="10"/>
      <c r="W2345" s="4"/>
      <c r="X2345" s="21"/>
      <c r="Y2345" s="20"/>
      <c r="Z2345" s="20"/>
      <c r="AD2345" s="5"/>
      <c r="AI2345" s="10"/>
      <c r="AJ2345" s="10"/>
      <c r="AK2345" s="10"/>
      <c r="AL2345" s="10"/>
      <c r="AM2345" s="10"/>
      <c r="AN2345" s="10"/>
      <c r="AO2345" s="10"/>
      <c r="AP2345" s="10"/>
      <c r="AQ2345" s="10"/>
      <c r="AR2345" s="10"/>
      <c r="AS2345" s="10"/>
      <c r="AT2345" s="10"/>
      <c r="AU2345" s="10"/>
    </row>
    <row r="2346" spans="2:47" x14ac:dyDescent="0.2">
      <c r="B2346" s="3"/>
      <c r="C2346" s="3"/>
      <c r="D2346" s="29"/>
      <c r="E2346" s="11"/>
      <c r="F2346" s="118"/>
      <c r="G2346" s="5"/>
      <c r="J2346" s="3"/>
      <c r="K2346" s="3"/>
      <c r="L2346" s="3"/>
      <c r="M2346" s="3"/>
      <c r="N2346" s="27"/>
      <c r="O2346" s="122"/>
      <c r="P2346" s="123"/>
      <c r="Q2346" s="5"/>
      <c r="R2346" s="9"/>
      <c r="S2346" s="3"/>
      <c r="T2346" s="4"/>
      <c r="V2346" s="10"/>
      <c r="W2346" s="4"/>
      <c r="X2346" s="21"/>
      <c r="Y2346" s="20"/>
      <c r="Z2346" s="20"/>
      <c r="AD2346" s="5"/>
      <c r="AI2346" s="10"/>
      <c r="AJ2346" s="10"/>
      <c r="AK2346" s="10"/>
      <c r="AL2346" s="10"/>
      <c r="AM2346" s="10"/>
      <c r="AN2346" s="10"/>
      <c r="AO2346" s="10"/>
      <c r="AP2346" s="10"/>
      <c r="AQ2346" s="10"/>
      <c r="AR2346" s="10"/>
      <c r="AS2346" s="10"/>
      <c r="AT2346" s="10"/>
      <c r="AU2346" s="10"/>
    </row>
    <row r="2347" spans="2:47" x14ac:dyDescent="0.2">
      <c r="B2347" s="3"/>
      <c r="C2347" s="3"/>
      <c r="D2347" s="29"/>
      <c r="E2347" s="11"/>
      <c r="F2347" s="118"/>
      <c r="G2347" s="5"/>
      <c r="J2347" s="3"/>
      <c r="K2347" s="3"/>
      <c r="L2347" s="3"/>
      <c r="M2347" s="3"/>
      <c r="N2347" s="27"/>
      <c r="O2347" s="122"/>
      <c r="P2347" s="123"/>
      <c r="Q2347" s="5"/>
      <c r="R2347" s="9"/>
      <c r="S2347" s="3"/>
      <c r="T2347" s="4"/>
      <c r="V2347" s="10"/>
      <c r="W2347" s="4"/>
      <c r="X2347" s="21"/>
      <c r="Y2347" s="20"/>
      <c r="Z2347" s="20"/>
      <c r="AD2347" s="5"/>
      <c r="AI2347" s="10"/>
      <c r="AJ2347" s="10"/>
      <c r="AK2347" s="10"/>
      <c r="AL2347" s="10"/>
      <c r="AM2347" s="10"/>
      <c r="AN2347" s="10"/>
      <c r="AO2347" s="10"/>
      <c r="AP2347" s="10"/>
      <c r="AQ2347" s="10"/>
      <c r="AR2347" s="10"/>
      <c r="AS2347" s="10"/>
      <c r="AT2347" s="10"/>
      <c r="AU2347" s="10"/>
    </row>
    <row r="2348" spans="2:47" x14ac:dyDescent="0.2">
      <c r="B2348" s="3"/>
      <c r="C2348" s="3"/>
      <c r="D2348" s="29"/>
      <c r="E2348" s="11"/>
      <c r="F2348" s="118"/>
      <c r="G2348" s="5"/>
      <c r="J2348" s="3"/>
      <c r="K2348" s="3"/>
      <c r="L2348" s="3"/>
      <c r="M2348" s="3"/>
      <c r="N2348" s="27"/>
      <c r="O2348" s="122"/>
      <c r="P2348" s="123"/>
      <c r="Q2348" s="5"/>
      <c r="R2348" s="9"/>
      <c r="S2348" s="3"/>
      <c r="T2348" s="4"/>
      <c r="V2348" s="10"/>
      <c r="W2348" s="4"/>
      <c r="X2348" s="21"/>
      <c r="Y2348" s="20"/>
      <c r="Z2348" s="20"/>
      <c r="AD2348" s="5"/>
      <c r="AI2348" s="10"/>
      <c r="AJ2348" s="10"/>
      <c r="AK2348" s="10"/>
      <c r="AL2348" s="10"/>
      <c r="AM2348" s="10"/>
      <c r="AN2348" s="10"/>
      <c r="AO2348" s="10"/>
      <c r="AP2348" s="10"/>
      <c r="AQ2348" s="10"/>
      <c r="AR2348" s="10"/>
      <c r="AS2348" s="10"/>
      <c r="AT2348" s="10"/>
      <c r="AU2348" s="10"/>
    </row>
    <row r="2349" spans="2:47" x14ac:dyDescent="0.2">
      <c r="B2349" s="3"/>
      <c r="C2349" s="3"/>
      <c r="D2349" s="29"/>
      <c r="E2349" s="11"/>
      <c r="F2349" s="118"/>
      <c r="G2349" s="5"/>
      <c r="J2349" s="3"/>
      <c r="K2349" s="3"/>
      <c r="L2349" s="3"/>
      <c r="M2349" s="3"/>
      <c r="N2349" s="27"/>
      <c r="O2349" s="122"/>
      <c r="P2349" s="123"/>
      <c r="Q2349" s="5"/>
      <c r="R2349" s="9"/>
      <c r="S2349" s="3"/>
      <c r="T2349" s="4"/>
      <c r="V2349" s="10"/>
      <c r="W2349" s="4"/>
      <c r="X2349" s="21"/>
      <c r="Y2349" s="20"/>
      <c r="Z2349" s="20"/>
      <c r="AD2349" s="5"/>
      <c r="AI2349" s="10"/>
      <c r="AJ2349" s="10"/>
      <c r="AK2349" s="10"/>
      <c r="AL2349" s="10"/>
      <c r="AM2349" s="10"/>
      <c r="AN2349" s="10"/>
      <c r="AO2349" s="10"/>
      <c r="AP2349" s="10"/>
      <c r="AQ2349" s="10"/>
      <c r="AR2349" s="10"/>
      <c r="AS2349" s="10"/>
      <c r="AT2349" s="10"/>
      <c r="AU2349" s="10"/>
    </row>
    <row r="2350" spans="2:47" x14ac:dyDescent="0.2">
      <c r="B2350" s="3"/>
      <c r="C2350" s="3"/>
      <c r="D2350" s="29"/>
      <c r="E2350" s="11"/>
      <c r="F2350" s="118"/>
      <c r="G2350" s="5"/>
      <c r="J2350" s="3"/>
      <c r="K2350" s="3"/>
      <c r="L2350" s="3"/>
      <c r="M2350" s="3"/>
      <c r="N2350" s="27"/>
      <c r="O2350" s="122"/>
      <c r="P2350" s="123"/>
      <c r="Q2350" s="5"/>
      <c r="R2350" s="9"/>
      <c r="S2350" s="3"/>
      <c r="T2350" s="4"/>
      <c r="V2350" s="10"/>
      <c r="W2350" s="4"/>
      <c r="X2350" s="21"/>
      <c r="Y2350" s="20"/>
      <c r="Z2350" s="20"/>
      <c r="AD2350" s="5"/>
      <c r="AI2350" s="10"/>
      <c r="AJ2350" s="10"/>
      <c r="AK2350" s="10"/>
      <c r="AL2350" s="10"/>
      <c r="AM2350" s="10"/>
      <c r="AN2350" s="10"/>
      <c r="AO2350" s="10"/>
      <c r="AP2350" s="10"/>
      <c r="AQ2350" s="10"/>
      <c r="AR2350" s="10"/>
      <c r="AS2350" s="10"/>
      <c r="AT2350" s="10"/>
      <c r="AU2350" s="10"/>
    </row>
    <row r="2351" spans="2:47" x14ac:dyDescent="0.2">
      <c r="B2351" s="3"/>
      <c r="C2351" s="3"/>
      <c r="D2351" s="29"/>
      <c r="E2351" s="11"/>
      <c r="F2351" s="118"/>
      <c r="G2351" s="5"/>
      <c r="J2351" s="3"/>
      <c r="K2351" s="3"/>
      <c r="L2351" s="3"/>
      <c r="M2351" s="3"/>
      <c r="N2351" s="27"/>
      <c r="O2351" s="122"/>
      <c r="P2351" s="123"/>
      <c r="Q2351" s="5"/>
      <c r="R2351" s="9"/>
      <c r="S2351" s="3"/>
      <c r="T2351" s="4"/>
      <c r="V2351" s="10"/>
      <c r="W2351" s="4"/>
      <c r="X2351" s="21"/>
      <c r="Y2351" s="20"/>
      <c r="Z2351" s="20"/>
      <c r="AD2351" s="5"/>
      <c r="AI2351" s="10"/>
      <c r="AJ2351" s="10"/>
      <c r="AK2351" s="10"/>
      <c r="AL2351" s="10"/>
      <c r="AM2351" s="10"/>
      <c r="AN2351" s="10"/>
      <c r="AO2351" s="10"/>
      <c r="AP2351" s="10"/>
      <c r="AQ2351" s="10"/>
      <c r="AR2351" s="10"/>
      <c r="AS2351" s="10"/>
      <c r="AT2351" s="10"/>
      <c r="AU2351" s="10"/>
    </row>
    <row r="2352" spans="2:47" x14ac:dyDescent="0.2">
      <c r="B2352" s="3"/>
      <c r="C2352" s="3"/>
      <c r="D2352" s="29"/>
      <c r="E2352" s="11"/>
      <c r="F2352" s="118"/>
      <c r="G2352" s="5"/>
      <c r="J2352" s="3"/>
      <c r="K2352" s="3"/>
      <c r="L2352" s="3"/>
      <c r="M2352" s="3"/>
      <c r="N2352" s="27"/>
      <c r="O2352" s="122"/>
      <c r="P2352" s="123"/>
      <c r="Q2352" s="5"/>
      <c r="R2352" s="9"/>
      <c r="S2352" s="3"/>
      <c r="T2352" s="4"/>
      <c r="V2352" s="10"/>
      <c r="W2352" s="4"/>
      <c r="X2352" s="21"/>
      <c r="Y2352" s="20"/>
      <c r="Z2352" s="20"/>
      <c r="AD2352" s="5"/>
      <c r="AI2352" s="10"/>
      <c r="AJ2352" s="10"/>
      <c r="AK2352" s="10"/>
      <c r="AL2352" s="10"/>
      <c r="AM2352" s="10"/>
      <c r="AN2352" s="10"/>
      <c r="AO2352" s="10"/>
      <c r="AP2352" s="10"/>
      <c r="AQ2352" s="10"/>
      <c r="AR2352" s="10"/>
      <c r="AS2352" s="10"/>
      <c r="AT2352" s="10"/>
      <c r="AU2352" s="10"/>
    </row>
    <row r="2353" spans="2:47" x14ac:dyDescent="0.2">
      <c r="B2353" s="3"/>
      <c r="C2353" s="3"/>
      <c r="D2353" s="29"/>
      <c r="E2353" s="11"/>
      <c r="F2353" s="118"/>
      <c r="G2353" s="5"/>
      <c r="J2353" s="3"/>
      <c r="K2353" s="3"/>
      <c r="L2353" s="3"/>
      <c r="M2353" s="3"/>
      <c r="N2353" s="27"/>
      <c r="O2353" s="122"/>
      <c r="P2353" s="123"/>
      <c r="Q2353" s="5"/>
      <c r="R2353" s="9"/>
      <c r="S2353" s="3"/>
      <c r="T2353" s="4"/>
      <c r="V2353" s="10"/>
      <c r="W2353" s="4"/>
      <c r="X2353" s="21"/>
      <c r="Y2353" s="20"/>
      <c r="Z2353" s="20"/>
      <c r="AD2353" s="5"/>
      <c r="AI2353" s="10"/>
      <c r="AJ2353" s="10"/>
      <c r="AK2353" s="10"/>
      <c r="AL2353" s="10"/>
      <c r="AM2353" s="10"/>
      <c r="AN2353" s="10"/>
      <c r="AO2353" s="10"/>
      <c r="AP2353" s="10"/>
      <c r="AQ2353" s="10"/>
      <c r="AR2353" s="10"/>
      <c r="AS2353" s="10"/>
      <c r="AT2353" s="10"/>
      <c r="AU2353" s="10"/>
    </row>
    <row r="2354" spans="2:47" x14ac:dyDescent="0.2">
      <c r="B2354" s="3"/>
      <c r="C2354" s="3"/>
      <c r="D2354" s="29"/>
      <c r="E2354" s="11"/>
      <c r="F2354" s="118"/>
      <c r="G2354" s="5"/>
      <c r="J2354" s="3"/>
      <c r="K2354" s="3"/>
      <c r="L2354" s="3"/>
      <c r="M2354" s="3"/>
      <c r="N2354" s="27"/>
      <c r="O2354" s="122"/>
      <c r="P2354" s="123"/>
      <c r="Q2354" s="5"/>
      <c r="R2354" s="9"/>
      <c r="S2354" s="3"/>
      <c r="T2354" s="4"/>
      <c r="V2354" s="10"/>
      <c r="W2354" s="31"/>
      <c r="X2354" s="21"/>
      <c r="Y2354" s="20"/>
      <c r="Z2354" s="20"/>
      <c r="AD2354" s="5"/>
      <c r="AI2354" s="10"/>
      <c r="AJ2354" s="10"/>
      <c r="AK2354" s="10"/>
      <c r="AL2354" s="10"/>
      <c r="AM2354" s="10"/>
      <c r="AN2354" s="10"/>
      <c r="AO2354" s="10"/>
      <c r="AP2354" s="10"/>
      <c r="AQ2354" s="10"/>
      <c r="AR2354" s="10"/>
      <c r="AS2354" s="10"/>
      <c r="AT2354" s="10"/>
      <c r="AU2354" s="10"/>
    </row>
    <row r="2355" spans="2:47" x14ac:dyDescent="0.2">
      <c r="B2355" s="3"/>
      <c r="C2355" s="3"/>
      <c r="D2355" s="29"/>
      <c r="E2355" s="11"/>
      <c r="F2355" s="118"/>
      <c r="G2355" s="5"/>
      <c r="J2355" s="3"/>
      <c r="K2355" s="3"/>
      <c r="L2355" s="3"/>
      <c r="M2355" s="3"/>
      <c r="N2355" s="27"/>
      <c r="O2355" s="122"/>
      <c r="P2355" s="123"/>
      <c r="Q2355" s="5"/>
      <c r="R2355" s="9"/>
      <c r="S2355" s="3"/>
      <c r="T2355" s="4"/>
      <c r="V2355" s="10"/>
      <c r="W2355" s="4"/>
      <c r="X2355" s="21"/>
      <c r="Y2355" s="20"/>
      <c r="Z2355" s="20"/>
      <c r="AD2355" s="5"/>
      <c r="AI2355" s="10"/>
      <c r="AJ2355" s="10"/>
      <c r="AK2355" s="10"/>
      <c r="AL2355" s="10"/>
      <c r="AM2355" s="10"/>
      <c r="AN2355" s="10"/>
      <c r="AO2355" s="10"/>
      <c r="AP2355" s="10"/>
      <c r="AQ2355" s="10"/>
      <c r="AR2355" s="10"/>
      <c r="AS2355" s="10"/>
      <c r="AT2355" s="10"/>
      <c r="AU2355" s="10"/>
    </row>
    <row r="2356" spans="2:47" x14ac:dyDescent="0.2">
      <c r="B2356" s="3"/>
      <c r="C2356" s="3"/>
      <c r="D2356" s="29"/>
      <c r="E2356" s="11"/>
      <c r="F2356" s="118"/>
      <c r="G2356" s="5"/>
      <c r="J2356" s="3"/>
      <c r="K2356" s="3"/>
      <c r="L2356" s="3"/>
      <c r="M2356" s="3"/>
      <c r="N2356" s="27"/>
      <c r="O2356" s="122"/>
      <c r="P2356" s="123"/>
      <c r="Q2356" s="5"/>
      <c r="R2356" s="9"/>
      <c r="S2356" s="3"/>
      <c r="T2356" s="4"/>
      <c r="V2356" s="10"/>
      <c r="W2356" s="4"/>
      <c r="X2356" s="21"/>
      <c r="Y2356" s="20"/>
      <c r="Z2356" s="20"/>
      <c r="AD2356" s="5"/>
      <c r="AI2356" s="10"/>
      <c r="AJ2356" s="10"/>
      <c r="AK2356" s="10"/>
      <c r="AL2356" s="10"/>
      <c r="AM2356" s="10"/>
      <c r="AN2356" s="10"/>
      <c r="AO2356" s="10"/>
      <c r="AP2356" s="10"/>
      <c r="AQ2356" s="10"/>
      <c r="AR2356" s="10"/>
      <c r="AS2356" s="10"/>
      <c r="AT2356" s="10"/>
      <c r="AU2356" s="10"/>
    </row>
    <row r="2357" spans="2:47" x14ac:dyDescent="0.2">
      <c r="B2357" s="3"/>
      <c r="C2357" s="3"/>
      <c r="D2357" s="29"/>
      <c r="E2357" s="11"/>
      <c r="F2357" s="118"/>
      <c r="G2357" s="5"/>
      <c r="J2357" s="3"/>
      <c r="K2357" s="3"/>
      <c r="L2357" s="3"/>
      <c r="M2357" s="3"/>
      <c r="N2357" s="27"/>
      <c r="O2357" s="122"/>
      <c r="P2357" s="123"/>
      <c r="Q2357" s="5"/>
      <c r="R2357" s="9"/>
      <c r="S2357" s="3"/>
      <c r="T2357" s="4"/>
      <c r="V2357" s="10"/>
      <c r="W2357" s="4"/>
      <c r="X2357" s="21"/>
      <c r="Y2357" s="20"/>
      <c r="Z2357" s="20"/>
      <c r="AD2357" s="5"/>
      <c r="AI2357" s="10"/>
      <c r="AJ2357" s="10"/>
      <c r="AK2357" s="10"/>
      <c r="AL2357" s="10"/>
      <c r="AM2357" s="10"/>
      <c r="AN2357" s="10"/>
      <c r="AO2357" s="10"/>
      <c r="AP2357" s="10"/>
      <c r="AQ2357" s="10"/>
      <c r="AR2357" s="10"/>
      <c r="AS2357" s="10"/>
      <c r="AT2357" s="10"/>
      <c r="AU2357" s="10"/>
    </row>
    <row r="2358" spans="2:47" x14ac:dyDescent="0.2">
      <c r="B2358" s="3"/>
      <c r="C2358" s="3"/>
      <c r="D2358" s="29"/>
      <c r="E2358" s="11"/>
      <c r="F2358" s="118"/>
      <c r="G2358" s="5"/>
      <c r="J2358" s="3"/>
      <c r="K2358" s="3"/>
      <c r="L2358" s="3"/>
      <c r="M2358" s="3"/>
      <c r="N2358" s="27"/>
      <c r="O2358" s="122"/>
      <c r="P2358" s="123"/>
      <c r="Q2358" s="5"/>
      <c r="R2358" s="9"/>
      <c r="S2358" s="3"/>
      <c r="T2358" s="4"/>
      <c r="V2358" s="10"/>
      <c r="W2358" s="4"/>
      <c r="X2358" s="21"/>
      <c r="Y2358" s="20"/>
      <c r="Z2358" s="20"/>
      <c r="AD2358" s="5"/>
      <c r="AI2358" s="10"/>
      <c r="AJ2358" s="10"/>
      <c r="AK2358" s="10"/>
      <c r="AL2358" s="10"/>
      <c r="AM2358" s="10"/>
      <c r="AN2358" s="10"/>
      <c r="AO2358" s="10"/>
      <c r="AP2358" s="10"/>
      <c r="AQ2358" s="10"/>
      <c r="AR2358" s="10"/>
      <c r="AS2358" s="10"/>
      <c r="AT2358" s="10"/>
      <c r="AU2358" s="10"/>
    </row>
    <row r="2359" spans="2:47" x14ac:dyDescent="0.2">
      <c r="B2359" s="3"/>
      <c r="C2359" s="3"/>
      <c r="D2359" s="29"/>
      <c r="E2359" s="11"/>
      <c r="F2359" s="118"/>
      <c r="G2359" s="5"/>
      <c r="J2359" s="3"/>
      <c r="K2359" s="3"/>
      <c r="L2359" s="3"/>
      <c r="M2359" s="3"/>
      <c r="N2359" s="27"/>
      <c r="O2359" s="122"/>
      <c r="P2359" s="123"/>
      <c r="Q2359" s="5"/>
      <c r="R2359" s="9"/>
      <c r="S2359" s="3"/>
      <c r="T2359" s="4"/>
      <c r="V2359" s="10"/>
      <c r="W2359" s="4"/>
      <c r="X2359" s="21"/>
      <c r="Y2359" s="20"/>
      <c r="Z2359" s="20"/>
      <c r="AD2359" s="5"/>
      <c r="AI2359" s="10"/>
      <c r="AJ2359" s="10"/>
      <c r="AK2359" s="10"/>
      <c r="AL2359" s="10"/>
      <c r="AM2359" s="10"/>
      <c r="AN2359" s="10"/>
      <c r="AO2359" s="10"/>
      <c r="AP2359" s="10"/>
      <c r="AQ2359" s="10"/>
      <c r="AR2359" s="10"/>
      <c r="AS2359" s="10"/>
      <c r="AT2359" s="10"/>
      <c r="AU2359" s="10"/>
    </row>
    <row r="2360" spans="2:47" x14ac:dyDescent="0.2">
      <c r="B2360" s="3"/>
      <c r="C2360" s="3"/>
      <c r="D2360" s="29"/>
      <c r="E2360" s="11"/>
      <c r="F2360" s="118"/>
      <c r="G2360" s="5"/>
      <c r="J2360" s="3"/>
      <c r="K2360" s="3"/>
      <c r="L2360" s="3"/>
      <c r="M2360" s="3"/>
      <c r="N2360" s="27"/>
      <c r="O2360" s="122"/>
      <c r="P2360" s="123"/>
      <c r="Q2360" s="5"/>
      <c r="R2360" s="9"/>
      <c r="S2360" s="3"/>
      <c r="T2360" s="4"/>
      <c r="V2360" s="10"/>
      <c r="W2360" s="4"/>
      <c r="X2360" s="21"/>
      <c r="Y2360" s="20"/>
      <c r="Z2360" s="20"/>
      <c r="AD2360" s="5"/>
      <c r="AI2360" s="10"/>
      <c r="AJ2360" s="10"/>
      <c r="AK2360" s="10"/>
      <c r="AL2360" s="10"/>
      <c r="AM2360" s="10"/>
      <c r="AN2360" s="10"/>
      <c r="AO2360" s="10"/>
      <c r="AP2360" s="10"/>
      <c r="AQ2360" s="10"/>
      <c r="AR2360" s="10"/>
      <c r="AS2360" s="10"/>
      <c r="AT2360" s="10"/>
      <c r="AU2360" s="10"/>
    </row>
    <row r="2361" spans="2:47" x14ac:dyDescent="0.2">
      <c r="B2361" s="3"/>
      <c r="C2361" s="3"/>
      <c r="D2361" s="29"/>
      <c r="E2361" s="11"/>
      <c r="F2361" s="118"/>
      <c r="G2361" s="5"/>
      <c r="J2361" s="3"/>
      <c r="K2361" s="3"/>
      <c r="L2361" s="3"/>
      <c r="M2361" s="3"/>
      <c r="N2361" s="27"/>
      <c r="O2361" s="122"/>
      <c r="P2361" s="123"/>
      <c r="Q2361" s="5"/>
      <c r="R2361" s="9"/>
      <c r="S2361" s="3"/>
      <c r="T2361" s="4"/>
      <c r="V2361" s="10"/>
      <c r="W2361" s="4"/>
      <c r="X2361" s="21"/>
      <c r="Y2361" s="20"/>
      <c r="Z2361" s="20"/>
      <c r="AD2361" s="5"/>
      <c r="AI2361" s="10"/>
      <c r="AJ2361" s="10"/>
      <c r="AK2361" s="10"/>
      <c r="AL2361" s="10"/>
      <c r="AM2361" s="10"/>
      <c r="AN2361" s="10"/>
      <c r="AO2361" s="10"/>
      <c r="AP2361" s="10"/>
      <c r="AQ2361" s="10"/>
      <c r="AR2361" s="10"/>
      <c r="AS2361" s="10"/>
      <c r="AT2361" s="10"/>
      <c r="AU2361" s="10"/>
    </row>
    <row r="2362" spans="2:47" x14ac:dyDescent="0.2">
      <c r="B2362" s="3"/>
      <c r="C2362" s="3"/>
      <c r="D2362" s="29"/>
      <c r="E2362" s="11"/>
      <c r="F2362" s="118"/>
      <c r="G2362" s="5"/>
      <c r="J2362" s="3"/>
      <c r="K2362" s="3"/>
      <c r="L2362" s="3"/>
      <c r="M2362" s="3"/>
      <c r="N2362" s="27"/>
      <c r="O2362" s="122"/>
      <c r="P2362" s="123"/>
      <c r="Q2362" s="5"/>
      <c r="R2362" s="9"/>
      <c r="S2362" s="3"/>
      <c r="T2362" s="4"/>
      <c r="V2362" s="10"/>
      <c r="W2362" s="4"/>
      <c r="X2362" s="21"/>
      <c r="Y2362" s="20"/>
      <c r="Z2362" s="20"/>
      <c r="AD2362" s="5"/>
      <c r="AI2362" s="10"/>
      <c r="AJ2362" s="10"/>
      <c r="AK2362" s="10"/>
      <c r="AL2362" s="10"/>
      <c r="AM2362" s="10"/>
      <c r="AN2362" s="10"/>
      <c r="AO2362" s="10"/>
      <c r="AP2362" s="10"/>
      <c r="AQ2362" s="10"/>
      <c r="AR2362" s="10"/>
      <c r="AS2362" s="10"/>
      <c r="AT2362" s="10"/>
      <c r="AU2362" s="10"/>
    </row>
    <row r="2363" spans="2:47" x14ac:dyDescent="0.2">
      <c r="B2363" s="3"/>
      <c r="C2363" s="3"/>
      <c r="D2363" s="29"/>
      <c r="E2363" s="11"/>
      <c r="F2363" s="118"/>
      <c r="G2363" s="5"/>
      <c r="J2363" s="3"/>
      <c r="K2363" s="3"/>
      <c r="L2363" s="3"/>
      <c r="M2363" s="3"/>
      <c r="N2363" s="27"/>
      <c r="O2363" s="122"/>
      <c r="P2363" s="123"/>
      <c r="Q2363" s="5"/>
      <c r="R2363" s="9"/>
      <c r="S2363" s="3"/>
      <c r="T2363" s="4"/>
      <c r="V2363" s="10"/>
      <c r="W2363" s="4"/>
      <c r="X2363" s="21"/>
      <c r="Y2363" s="20"/>
      <c r="Z2363" s="20"/>
      <c r="AD2363" s="5"/>
      <c r="AI2363" s="10"/>
      <c r="AJ2363" s="10"/>
      <c r="AK2363" s="10"/>
      <c r="AL2363" s="10"/>
      <c r="AM2363" s="10"/>
      <c r="AN2363" s="10"/>
      <c r="AO2363" s="10"/>
      <c r="AP2363" s="10"/>
      <c r="AQ2363" s="10"/>
      <c r="AR2363" s="10"/>
      <c r="AS2363" s="10"/>
      <c r="AT2363" s="10"/>
      <c r="AU2363" s="10"/>
    </row>
    <row r="2364" spans="2:47" x14ac:dyDescent="0.2">
      <c r="B2364" s="3"/>
      <c r="C2364" s="3"/>
      <c r="D2364" s="29"/>
      <c r="E2364" s="11"/>
      <c r="F2364" s="118"/>
      <c r="G2364" s="5"/>
      <c r="J2364" s="3"/>
      <c r="K2364" s="3"/>
      <c r="L2364" s="3"/>
      <c r="M2364" s="3"/>
      <c r="N2364" s="27"/>
      <c r="O2364" s="122"/>
      <c r="P2364" s="123"/>
      <c r="Q2364" s="5"/>
      <c r="R2364" s="9"/>
      <c r="S2364" s="3"/>
      <c r="T2364" s="4"/>
      <c r="V2364" s="10"/>
      <c r="W2364" s="4"/>
      <c r="X2364" s="21"/>
      <c r="Y2364" s="20"/>
      <c r="Z2364" s="20"/>
      <c r="AD2364" s="5"/>
      <c r="AI2364" s="10"/>
      <c r="AJ2364" s="10"/>
      <c r="AK2364" s="10"/>
      <c r="AL2364" s="10"/>
      <c r="AM2364" s="10"/>
      <c r="AN2364" s="10"/>
      <c r="AO2364" s="10"/>
      <c r="AP2364" s="10"/>
      <c r="AQ2364" s="10"/>
      <c r="AR2364" s="10"/>
      <c r="AS2364" s="10"/>
      <c r="AT2364" s="10"/>
      <c r="AU2364" s="10"/>
    </row>
    <row r="2365" spans="2:47" x14ac:dyDescent="0.2">
      <c r="B2365" s="3"/>
      <c r="C2365" s="3"/>
      <c r="D2365" s="29"/>
      <c r="E2365" s="11"/>
      <c r="F2365" s="118"/>
      <c r="G2365" s="5"/>
      <c r="J2365" s="3"/>
      <c r="K2365" s="3"/>
      <c r="L2365" s="3"/>
      <c r="M2365" s="3"/>
      <c r="N2365" s="27"/>
      <c r="O2365" s="122"/>
      <c r="P2365" s="123"/>
      <c r="Q2365" s="5"/>
      <c r="R2365" s="9"/>
      <c r="S2365" s="3"/>
      <c r="T2365" s="4"/>
      <c r="V2365" s="10"/>
      <c r="W2365" s="4"/>
      <c r="X2365" s="21"/>
      <c r="Y2365" s="20"/>
      <c r="Z2365" s="20"/>
      <c r="AD2365" s="5"/>
      <c r="AI2365" s="10"/>
      <c r="AJ2365" s="10"/>
      <c r="AK2365" s="10"/>
      <c r="AL2365" s="10"/>
      <c r="AM2365" s="10"/>
      <c r="AN2365" s="10"/>
      <c r="AO2365" s="10"/>
      <c r="AP2365" s="10"/>
      <c r="AQ2365" s="10"/>
      <c r="AR2365" s="10"/>
      <c r="AS2365" s="10"/>
      <c r="AT2365" s="10"/>
      <c r="AU2365" s="10"/>
    </row>
    <row r="2366" spans="2:47" x14ac:dyDescent="0.2">
      <c r="B2366" s="3"/>
      <c r="C2366" s="3"/>
      <c r="D2366" s="29"/>
      <c r="E2366" s="11"/>
      <c r="F2366" s="118"/>
      <c r="G2366" s="5"/>
      <c r="J2366" s="3"/>
      <c r="K2366" s="3"/>
      <c r="L2366" s="3"/>
      <c r="M2366" s="3"/>
      <c r="N2366" s="27"/>
      <c r="O2366" s="122"/>
      <c r="P2366" s="123"/>
      <c r="Q2366" s="5"/>
      <c r="R2366" s="9"/>
      <c r="S2366" s="3"/>
      <c r="T2366" s="4"/>
      <c r="V2366" s="10"/>
      <c r="W2366" s="4"/>
      <c r="X2366" s="21"/>
      <c r="Y2366" s="20"/>
      <c r="Z2366" s="20"/>
      <c r="AD2366" s="5"/>
      <c r="AI2366" s="10"/>
      <c r="AJ2366" s="10"/>
      <c r="AK2366" s="10"/>
      <c r="AL2366" s="10"/>
      <c r="AM2366" s="10"/>
      <c r="AN2366" s="10"/>
      <c r="AO2366" s="10"/>
      <c r="AP2366" s="10"/>
      <c r="AQ2366" s="10"/>
      <c r="AR2366" s="10"/>
      <c r="AS2366" s="10"/>
      <c r="AT2366" s="10"/>
      <c r="AU2366" s="10"/>
    </row>
    <row r="2367" spans="2:47" x14ac:dyDescent="0.2">
      <c r="B2367" s="3"/>
      <c r="C2367" s="3"/>
      <c r="D2367" s="29"/>
      <c r="E2367" s="11"/>
      <c r="F2367" s="118"/>
      <c r="G2367" s="5"/>
      <c r="J2367" s="3"/>
      <c r="K2367" s="3"/>
      <c r="L2367" s="3"/>
      <c r="M2367" s="3"/>
      <c r="N2367" s="27"/>
      <c r="O2367" s="122"/>
      <c r="P2367" s="123"/>
      <c r="Q2367" s="5"/>
      <c r="R2367" s="9"/>
      <c r="S2367" s="3"/>
      <c r="T2367" s="4"/>
      <c r="V2367" s="10"/>
      <c r="W2367" s="4"/>
      <c r="X2367" s="21"/>
      <c r="Y2367" s="20"/>
      <c r="Z2367" s="20"/>
      <c r="AD2367" s="5"/>
      <c r="AI2367" s="10"/>
      <c r="AJ2367" s="10"/>
      <c r="AK2367" s="10"/>
      <c r="AL2367" s="10"/>
      <c r="AM2367" s="10"/>
      <c r="AN2367" s="10"/>
      <c r="AO2367" s="10"/>
      <c r="AP2367" s="10"/>
      <c r="AQ2367" s="10"/>
      <c r="AR2367" s="10"/>
      <c r="AS2367" s="10"/>
      <c r="AT2367" s="10"/>
      <c r="AU2367" s="10"/>
    </row>
    <row r="2368" spans="2:47" x14ac:dyDescent="0.2">
      <c r="B2368" s="3"/>
      <c r="C2368" s="3"/>
      <c r="D2368" s="29"/>
      <c r="E2368" s="11"/>
      <c r="F2368" s="118"/>
      <c r="G2368" s="5"/>
      <c r="J2368" s="3"/>
      <c r="K2368" s="3"/>
      <c r="L2368" s="3"/>
      <c r="M2368" s="3"/>
      <c r="N2368" s="27"/>
      <c r="O2368" s="122"/>
      <c r="P2368" s="123"/>
      <c r="Q2368" s="5"/>
      <c r="R2368" s="9"/>
      <c r="S2368" s="3"/>
      <c r="T2368" s="4"/>
      <c r="V2368" s="10"/>
      <c r="W2368" s="4"/>
      <c r="X2368" s="21"/>
      <c r="Y2368" s="20"/>
      <c r="Z2368" s="20"/>
      <c r="AD2368" s="5"/>
      <c r="AI2368" s="10"/>
      <c r="AJ2368" s="10"/>
      <c r="AK2368" s="10"/>
      <c r="AL2368" s="10"/>
      <c r="AM2368" s="10"/>
      <c r="AN2368" s="10"/>
      <c r="AO2368" s="10"/>
      <c r="AP2368" s="10"/>
      <c r="AQ2368" s="10"/>
      <c r="AR2368" s="10"/>
      <c r="AS2368" s="10"/>
      <c r="AT2368" s="10"/>
      <c r="AU2368" s="10"/>
    </row>
    <row r="2369" spans="2:47" x14ac:dyDescent="0.2">
      <c r="B2369" s="3"/>
      <c r="C2369" s="3"/>
      <c r="D2369" s="29"/>
      <c r="E2369" s="11"/>
      <c r="F2369" s="118"/>
      <c r="G2369" s="5"/>
      <c r="J2369" s="3"/>
      <c r="K2369" s="3"/>
      <c r="L2369" s="3"/>
      <c r="M2369" s="3"/>
      <c r="N2369" s="27"/>
      <c r="O2369" s="122"/>
      <c r="P2369" s="123"/>
      <c r="Q2369" s="5"/>
      <c r="R2369" s="9"/>
      <c r="S2369" s="3"/>
      <c r="T2369" s="4"/>
      <c r="V2369" s="10"/>
      <c r="W2369" s="4"/>
      <c r="X2369" s="21"/>
      <c r="Y2369" s="20"/>
      <c r="Z2369" s="20"/>
      <c r="AD2369" s="5"/>
      <c r="AI2369" s="10"/>
      <c r="AJ2369" s="10"/>
      <c r="AK2369" s="10"/>
      <c r="AL2369" s="10"/>
      <c r="AM2369" s="10"/>
      <c r="AN2369" s="10"/>
      <c r="AO2369" s="10"/>
      <c r="AP2369" s="10"/>
      <c r="AQ2369" s="10"/>
      <c r="AR2369" s="10"/>
      <c r="AS2369" s="10"/>
      <c r="AT2369" s="10"/>
      <c r="AU2369" s="10"/>
    </row>
    <row r="2370" spans="2:47" x14ac:dyDescent="0.2">
      <c r="B2370" s="3"/>
      <c r="C2370" s="3"/>
      <c r="D2370" s="29"/>
      <c r="E2370" s="11"/>
      <c r="F2370" s="118"/>
      <c r="G2370" s="5"/>
      <c r="J2370" s="3"/>
      <c r="K2370" s="3"/>
      <c r="L2370" s="3"/>
      <c r="M2370" s="3"/>
      <c r="N2370" s="27"/>
      <c r="O2370" s="122"/>
      <c r="P2370" s="123"/>
      <c r="Q2370" s="5"/>
      <c r="R2370" s="9"/>
      <c r="S2370" s="3"/>
      <c r="T2370" s="4"/>
      <c r="V2370" s="10"/>
      <c r="W2370" s="4"/>
      <c r="X2370" s="21"/>
      <c r="Y2370" s="20"/>
      <c r="Z2370" s="20"/>
      <c r="AD2370" s="5"/>
      <c r="AI2370" s="10"/>
      <c r="AJ2370" s="10"/>
      <c r="AK2370" s="10"/>
      <c r="AL2370" s="10"/>
      <c r="AM2370" s="10"/>
      <c r="AN2370" s="10"/>
      <c r="AO2370" s="10"/>
      <c r="AP2370" s="10"/>
      <c r="AQ2370" s="10"/>
      <c r="AR2370" s="10"/>
      <c r="AS2370" s="10"/>
      <c r="AT2370" s="10"/>
      <c r="AU2370" s="10"/>
    </row>
    <row r="2371" spans="2:47" x14ac:dyDescent="0.2">
      <c r="B2371" s="3"/>
      <c r="C2371" s="3"/>
      <c r="D2371" s="29"/>
      <c r="E2371" s="11"/>
      <c r="F2371" s="118"/>
      <c r="G2371" s="5"/>
      <c r="J2371" s="3"/>
      <c r="K2371" s="3"/>
      <c r="L2371" s="3"/>
      <c r="M2371" s="3"/>
      <c r="N2371" s="27"/>
      <c r="O2371" s="122"/>
      <c r="P2371" s="123"/>
      <c r="Q2371" s="5"/>
      <c r="R2371" s="9"/>
      <c r="S2371" s="3"/>
      <c r="T2371" s="4"/>
      <c r="V2371" s="10"/>
      <c r="W2371" s="4"/>
      <c r="X2371" s="21"/>
      <c r="Y2371" s="20"/>
      <c r="Z2371" s="20"/>
      <c r="AD2371" s="5"/>
      <c r="AI2371" s="10"/>
      <c r="AJ2371" s="10"/>
      <c r="AK2371" s="10"/>
      <c r="AL2371" s="10"/>
      <c r="AM2371" s="10"/>
      <c r="AN2371" s="10"/>
      <c r="AO2371" s="10"/>
      <c r="AP2371" s="10"/>
      <c r="AQ2371" s="10"/>
      <c r="AR2371" s="10"/>
      <c r="AS2371" s="10"/>
      <c r="AT2371" s="10"/>
      <c r="AU2371" s="10"/>
    </row>
    <row r="2372" spans="2:47" x14ac:dyDescent="0.2">
      <c r="B2372" s="3"/>
      <c r="C2372" s="3"/>
      <c r="D2372" s="29"/>
      <c r="E2372" s="11"/>
      <c r="F2372" s="118"/>
      <c r="G2372" s="5"/>
      <c r="J2372" s="3"/>
      <c r="K2372" s="3"/>
      <c r="L2372" s="3"/>
      <c r="M2372" s="3"/>
      <c r="N2372" s="27"/>
      <c r="O2372" s="122"/>
      <c r="P2372" s="123"/>
      <c r="Q2372" s="5"/>
      <c r="R2372" s="9"/>
      <c r="S2372" s="3"/>
      <c r="T2372" s="4"/>
      <c r="V2372" s="10"/>
      <c r="W2372" s="4"/>
      <c r="X2372" s="21"/>
      <c r="Y2372" s="20"/>
      <c r="Z2372" s="20"/>
      <c r="AD2372" s="5"/>
      <c r="AI2372" s="10"/>
      <c r="AJ2372" s="10"/>
      <c r="AK2372" s="10"/>
      <c r="AL2372" s="10"/>
      <c r="AM2372" s="10"/>
      <c r="AN2372" s="10"/>
      <c r="AO2372" s="10"/>
      <c r="AP2372" s="10"/>
      <c r="AQ2372" s="10"/>
      <c r="AR2372" s="10"/>
      <c r="AS2372" s="10"/>
      <c r="AT2372" s="10"/>
      <c r="AU2372" s="10"/>
    </row>
    <row r="2373" spans="2:47" x14ac:dyDescent="0.2">
      <c r="B2373" s="3"/>
      <c r="C2373" s="3"/>
      <c r="D2373" s="29"/>
      <c r="E2373" s="11"/>
      <c r="F2373" s="118"/>
      <c r="G2373" s="5"/>
      <c r="J2373" s="3"/>
      <c r="K2373" s="3"/>
      <c r="L2373" s="3"/>
      <c r="M2373" s="3"/>
      <c r="N2373" s="27"/>
      <c r="O2373" s="122"/>
      <c r="P2373" s="123"/>
      <c r="Q2373" s="5"/>
      <c r="R2373" s="9"/>
      <c r="S2373" s="3"/>
      <c r="T2373" s="4"/>
      <c r="V2373" s="10"/>
      <c r="W2373" s="4"/>
      <c r="X2373" s="21"/>
      <c r="Y2373" s="20"/>
      <c r="Z2373" s="20"/>
      <c r="AD2373" s="5"/>
      <c r="AI2373" s="10"/>
      <c r="AJ2373" s="10"/>
      <c r="AK2373" s="10"/>
      <c r="AL2373" s="10"/>
      <c r="AM2373" s="10"/>
      <c r="AN2373" s="10"/>
      <c r="AO2373" s="10"/>
      <c r="AP2373" s="10"/>
      <c r="AQ2373" s="10"/>
      <c r="AR2373" s="10"/>
      <c r="AS2373" s="10"/>
      <c r="AT2373" s="10"/>
      <c r="AU2373" s="10"/>
    </row>
    <row r="2374" spans="2:47" x14ac:dyDescent="0.2">
      <c r="B2374" s="3"/>
      <c r="C2374" s="3"/>
      <c r="D2374" s="29"/>
      <c r="E2374" s="11"/>
      <c r="F2374" s="118"/>
      <c r="G2374" s="5"/>
      <c r="J2374" s="3"/>
      <c r="K2374" s="3"/>
      <c r="L2374" s="3"/>
      <c r="M2374" s="3"/>
      <c r="N2374" s="27"/>
      <c r="O2374" s="122"/>
      <c r="P2374" s="123"/>
      <c r="Q2374" s="5"/>
      <c r="R2374" s="9"/>
      <c r="S2374" s="3"/>
      <c r="T2374" s="4"/>
      <c r="V2374" s="10"/>
      <c r="W2374" s="4"/>
      <c r="X2374" s="21"/>
      <c r="Y2374" s="20"/>
      <c r="Z2374" s="20"/>
      <c r="AD2374" s="5"/>
      <c r="AI2374" s="10"/>
      <c r="AJ2374" s="10"/>
      <c r="AK2374" s="10"/>
      <c r="AL2374" s="10"/>
      <c r="AM2374" s="10"/>
      <c r="AN2374" s="10"/>
      <c r="AO2374" s="10"/>
      <c r="AP2374" s="10"/>
      <c r="AQ2374" s="10"/>
      <c r="AR2374" s="10"/>
      <c r="AS2374" s="10"/>
      <c r="AT2374" s="10"/>
      <c r="AU2374" s="10"/>
    </row>
    <row r="2375" spans="2:47" x14ac:dyDescent="0.2">
      <c r="B2375" s="3"/>
      <c r="C2375" s="3"/>
      <c r="D2375" s="29"/>
      <c r="E2375" s="11"/>
      <c r="F2375" s="118"/>
      <c r="G2375" s="5"/>
      <c r="J2375" s="3"/>
      <c r="K2375" s="3"/>
      <c r="L2375" s="3"/>
      <c r="M2375" s="3"/>
      <c r="N2375" s="27"/>
      <c r="O2375" s="122"/>
      <c r="P2375" s="123"/>
      <c r="Q2375" s="5"/>
      <c r="R2375" s="9"/>
      <c r="S2375" s="3"/>
      <c r="T2375" s="4"/>
      <c r="V2375" s="10"/>
      <c r="W2375" s="4"/>
      <c r="X2375" s="21"/>
      <c r="Y2375" s="20"/>
      <c r="Z2375" s="20"/>
      <c r="AD2375" s="5"/>
      <c r="AI2375" s="10"/>
      <c r="AJ2375" s="10"/>
      <c r="AK2375" s="10"/>
      <c r="AL2375" s="10"/>
      <c r="AM2375" s="10"/>
      <c r="AN2375" s="10"/>
      <c r="AO2375" s="10"/>
      <c r="AP2375" s="10"/>
      <c r="AQ2375" s="10"/>
      <c r="AR2375" s="10"/>
      <c r="AS2375" s="10"/>
      <c r="AT2375" s="10"/>
      <c r="AU2375" s="10"/>
    </row>
    <row r="2376" spans="2:47" x14ac:dyDescent="0.2">
      <c r="B2376" s="3"/>
      <c r="C2376" s="3"/>
      <c r="D2376" s="29"/>
      <c r="E2376" s="11"/>
      <c r="F2376" s="118"/>
      <c r="G2376" s="5"/>
      <c r="J2376" s="3"/>
      <c r="K2376" s="3"/>
      <c r="L2376" s="3"/>
      <c r="M2376" s="3"/>
      <c r="N2376" s="27"/>
      <c r="O2376" s="122"/>
      <c r="P2376" s="123"/>
      <c r="Q2376" s="5"/>
      <c r="R2376" s="9"/>
      <c r="S2376" s="3"/>
      <c r="T2376" s="4"/>
      <c r="V2376" s="10"/>
      <c r="W2376" s="4"/>
      <c r="X2376" s="21"/>
      <c r="Y2376" s="20"/>
      <c r="Z2376" s="20"/>
      <c r="AD2376" s="5"/>
      <c r="AI2376" s="10"/>
      <c r="AJ2376" s="10"/>
      <c r="AK2376" s="10"/>
      <c r="AL2376" s="10"/>
      <c r="AM2376" s="10"/>
      <c r="AN2376" s="10"/>
      <c r="AO2376" s="10"/>
      <c r="AP2376" s="10"/>
      <c r="AQ2376" s="10"/>
      <c r="AR2376" s="10"/>
      <c r="AS2376" s="10"/>
      <c r="AT2376" s="10"/>
      <c r="AU2376" s="10"/>
    </row>
    <row r="2377" spans="2:47" x14ac:dyDescent="0.2">
      <c r="B2377" s="3"/>
      <c r="C2377" s="3"/>
      <c r="D2377" s="29"/>
      <c r="E2377" s="11"/>
      <c r="F2377" s="118"/>
      <c r="G2377" s="5"/>
      <c r="J2377" s="3"/>
      <c r="K2377" s="3"/>
      <c r="L2377" s="3"/>
      <c r="M2377" s="3"/>
      <c r="N2377" s="27"/>
      <c r="O2377" s="122"/>
      <c r="P2377" s="123"/>
      <c r="Q2377" s="5"/>
      <c r="R2377" s="9"/>
      <c r="S2377" s="3"/>
      <c r="T2377" s="4"/>
      <c r="V2377" s="10"/>
      <c r="W2377" s="4"/>
      <c r="X2377" s="21"/>
      <c r="Y2377" s="20"/>
      <c r="Z2377" s="20"/>
      <c r="AD2377" s="5"/>
      <c r="AI2377" s="10"/>
      <c r="AJ2377" s="10"/>
      <c r="AK2377" s="10"/>
      <c r="AL2377" s="10"/>
      <c r="AM2377" s="10"/>
      <c r="AN2377" s="10"/>
      <c r="AO2377" s="10"/>
      <c r="AP2377" s="10"/>
      <c r="AQ2377" s="10"/>
      <c r="AR2377" s="10"/>
      <c r="AS2377" s="10"/>
      <c r="AT2377" s="10"/>
      <c r="AU2377" s="10"/>
    </row>
    <row r="2378" spans="2:47" x14ac:dyDescent="0.2">
      <c r="B2378" s="3"/>
      <c r="C2378" s="3"/>
      <c r="D2378" s="29"/>
      <c r="E2378" s="11"/>
      <c r="F2378" s="118"/>
      <c r="G2378" s="5"/>
      <c r="J2378" s="3"/>
      <c r="K2378" s="3"/>
      <c r="L2378" s="3"/>
      <c r="M2378" s="3"/>
      <c r="N2378" s="27"/>
      <c r="O2378" s="122"/>
      <c r="P2378" s="123"/>
      <c r="Q2378" s="5"/>
      <c r="R2378" s="9"/>
      <c r="S2378" s="3"/>
      <c r="T2378" s="4"/>
      <c r="V2378" s="10"/>
      <c r="W2378" s="4"/>
      <c r="X2378" s="21"/>
      <c r="Y2378" s="20"/>
      <c r="Z2378" s="20"/>
      <c r="AD2378" s="5"/>
      <c r="AI2378" s="10"/>
      <c r="AJ2378" s="10"/>
      <c r="AK2378" s="10"/>
      <c r="AL2378" s="10"/>
      <c r="AM2378" s="10"/>
      <c r="AN2378" s="10"/>
      <c r="AO2378" s="10"/>
      <c r="AP2378" s="10"/>
      <c r="AQ2378" s="10"/>
      <c r="AR2378" s="10"/>
      <c r="AS2378" s="10"/>
      <c r="AT2378" s="10"/>
      <c r="AU2378" s="10"/>
    </row>
    <row r="2379" spans="2:47" x14ac:dyDescent="0.2">
      <c r="B2379" s="3"/>
      <c r="C2379" s="3"/>
      <c r="D2379" s="29"/>
      <c r="E2379" s="11"/>
      <c r="F2379" s="118"/>
      <c r="G2379" s="5"/>
      <c r="J2379" s="3"/>
      <c r="K2379" s="3"/>
      <c r="L2379" s="3"/>
      <c r="M2379" s="3"/>
      <c r="N2379" s="27"/>
      <c r="O2379" s="122"/>
      <c r="P2379" s="123"/>
      <c r="Q2379" s="5"/>
      <c r="R2379" s="9"/>
      <c r="S2379" s="3"/>
      <c r="T2379" s="4"/>
      <c r="V2379" s="10"/>
      <c r="W2379" s="4"/>
      <c r="X2379" s="21"/>
      <c r="Y2379" s="20"/>
      <c r="Z2379" s="20"/>
      <c r="AD2379" s="5"/>
      <c r="AI2379" s="10"/>
      <c r="AJ2379" s="10"/>
      <c r="AK2379" s="10"/>
      <c r="AL2379" s="10"/>
      <c r="AM2379" s="10"/>
      <c r="AN2379" s="10"/>
      <c r="AO2379" s="10"/>
      <c r="AP2379" s="10"/>
      <c r="AQ2379" s="10"/>
      <c r="AR2379" s="10"/>
      <c r="AS2379" s="10"/>
      <c r="AT2379" s="10"/>
      <c r="AU2379" s="10"/>
    </row>
    <row r="2380" spans="2:47" x14ac:dyDescent="0.2">
      <c r="B2380" s="3"/>
      <c r="C2380" s="3"/>
      <c r="D2380" s="29"/>
      <c r="E2380" s="11"/>
      <c r="F2380" s="118"/>
      <c r="G2380" s="5"/>
      <c r="J2380" s="3"/>
      <c r="K2380" s="3"/>
      <c r="L2380" s="3"/>
      <c r="M2380" s="3"/>
      <c r="N2380" s="27"/>
      <c r="O2380" s="122"/>
      <c r="P2380" s="123"/>
      <c r="Q2380" s="5"/>
      <c r="R2380" s="9"/>
      <c r="S2380" s="3"/>
      <c r="T2380" s="4"/>
      <c r="V2380" s="10"/>
      <c r="W2380" s="4"/>
      <c r="X2380" s="21"/>
      <c r="Y2380" s="20"/>
      <c r="Z2380" s="20"/>
      <c r="AD2380" s="5"/>
      <c r="AI2380" s="10"/>
      <c r="AJ2380" s="10"/>
      <c r="AK2380" s="10"/>
      <c r="AL2380" s="10"/>
      <c r="AM2380" s="10"/>
      <c r="AN2380" s="10"/>
      <c r="AO2380" s="10"/>
      <c r="AP2380" s="10"/>
      <c r="AQ2380" s="10"/>
      <c r="AR2380" s="10"/>
      <c r="AS2380" s="10"/>
      <c r="AT2380" s="10"/>
      <c r="AU2380" s="10"/>
    </row>
    <row r="2381" spans="2:47" x14ac:dyDescent="0.2">
      <c r="B2381" s="3"/>
      <c r="C2381" s="3"/>
      <c r="D2381" s="29"/>
      <c r="E2381" s="11"/>
      <c r="F2381" s="118"/>
      <c r="G2381" s="5"/>
      <c r="J2381" s="3"/>
      <c r="K2381" s="3"/>
      <c r="L2381" s="3"/>
      <c r="M2381" s="3"/>
      <c r="N2381" s="27"/>
      <c r="O2381" s="122"/>
      <c r="P2381" s="123"/>
      <c r="Q2381" s="5"/>
      <c r="R2381" s="9"/>
      <c r="S2381" s="3"/>
      <c r="T2381" s="4"/>
      <c r="V2381" s="10"/>
      <c r="W2381" s="4"/>
      <c r="X2381" s="21"/>
      <c r="Y2381" s="20"/>
      <c r="Z2381" s="20"/>
      <c r="AD2381" s="5"/>
      <c r="AI2381" s="10"/>
      <c r="AJ2381" s="10"/>
      <c r="AK2381" s="10"/>
      <c r="AL2381" s="10"/>
      <c r="AM2381" s="10"/>
      <c r="AN2381" s="10"/>
      <c r="AO2381" s="10"/>
      <c r="AP2381" s="10"/>
      <c r="AQ2381" s="10"/>
      <c r="AR2381" s="10"/>
      <c r="AS2381" s="10"/>
      <c r="AT2381" s="10"/>
      <c r="AU2381" s="10"/>
    </row>
    <row r="2382" spans="2:47" x14ac:dyDescent="0.2">
      <c r="B2382" s="3"/>
      <c r="C2382" s="3"/>
      <c r="D2382" s="29"/>
      <c r="E2382" s="11"/>
      <c r="F2382" s="118"/>
      <c r="G2382" s="5"/>
      <c r="J2382" s="3"/>
      <c r="K2382" s="3"/>
      <c r="L2382" s="3"/>
      <c r="M2382" s="3"/>
      <c r="N2382" s="27"/>
      <c r="O2382" s="122"/>
      <c r="P2382" s="123"/>
      <c r="Q2382" s="5"/>
      <c r="R2382" s="9"/>
      <c r="S2382" s="3"/>
      <c r="T2382" s="4"/>
      <c r="V2382" s="10"/>
      <c r="W2382" s="4"/>
      <c r="X2382" s="21"/>
      <c r="Y2382" s="20"/>
      <c r="Z2382" s="20"/>
      <c r="AD2382" s="5"/>
      <c r="AI2382" s="10"/>
      <c r="AJ2382" s="10"/>
      <c r="AK2382" s="10"/>
      <c r="AL2382" s="10"/>
      <c r="AM2382" s="10"/>
      <c r="AN2382" s="10"/>
      <c r="AO2382" s="10"/>
      <c r="AP2382" s="10"/>
      <c r="AQ2382" s="10"/>
      <c r="AR2382" s="10"/>
      <c r="AS2382" s="10"/>
      <c r="AT2382" s="10"/>
      <c r="AU2382" s="10"/>
    </row>
    <row r="2383" spans="2:47" x14ac:dyDescent="0.2">
      <c r="B2383" s="3"/>
      <c r="C2383" s="3"/>
      <c r="D2383" s="29"/>
      <c r="E2383" s="11"/>
      <c r="F2383" s="118"/>
      <c r="G2383" s="5"/>
      <c r="J2383" s="3"/>
      <c r="K2383" s="3"/>
      <c r="L2383" s="3"/>
      <c r="M2383" s="3"/>
      <c r="N2383" s="27"/>
      <c r="O2383" s="122"/>
      <c r="P2383" s="123"/>
      <c r="Q2383" s="5"/>
      <c r="R2383" s="9"/>
      <c r="S2383" s="3"/>
      <c r="T2383" s="4"/>
      <c r="V2383" s="10"/>
      <c r="W2383" s="28"/>
      <c r="X2383" s="21"/>
      <c r="Y2383" s="20"/>
      <c r="Z2383" s="20"/>
      <c r="AD2383" s="5"/>
      <c r="AI2383" s="10"/>
      <c r="AJ2383" s="10"/>
      <c r="AK2383" s="10"/>
      <c r="AL2383" s="10"/>
      <c r="AM2383" s="10"/>
      <c r="AN2383" s="10"/>
      <c r="AO2383" s="10"/>
      <c r="AP2383" s="10"/>
      <c r="AQ2383" s="10"/>
      <c r="AR2383" s="10"/>
      <c r="AS2383" s="10"/>
      <c r="AT2383" s="10"/>
      <c r="AU2383" s="10"/>
    </row>
    <row r="2384" spans="2:47" x14ac:dyDescent="0.2">
      <c r="B2384" s="3"/>
      <c r="C2384" s="3"/>
      <c r="D2384" s="29"/>
      <c r="E2384" s="11"/>
      <c r="F2384" s="118"/>
      <c r="G2384" s="5"/>
      <c r="J2384" s="3"/>
      <c r="K2384" s="3"/>
      <c r="L2384" s="3"/>
      <c r="M2384" s="3"/>
      <c r="N2384" s="27"/>
      <c r="O2384" s="122"/>
      <c r="P2384" s="123"/>
      <c r="Q2384" s="5"/>
      <c r="R2384" s="9"/>
      <c r="S2384" s="3"/>
      <c r="T2384" s="4"/>
      <c r="V2384" s="10"/>
      <c r="W2384" s="4"/>
      <c r="X2384" s="21"/>
      <c r="Y2384" s="20"/>
      <c r="Z2384" s="20"/>
      <c r="AD2384" s="5"/>
      <c r="AI2384" s="10"/>
      <c r="AJ2384" s="10"/>
      <c r="AK2384" s="10"/>
      <c r="AL2384" s="10"/>
      <c r="AM2384" s="10"/>
      <c r="AN2384" s="10"/>
      <c r="AO2384" s="10"/>
      <c r="AP2384" s="10"/>
      <c r="AQ2384" s="10"/>
      <c r="AR2384" s="10"/>
      <c r="AS2384" s="10"/>
      <c r="AT2384" s="10"/>
      <c r="AU2384" s="10"/>
    </row>
    <row r="2385" spans="2:47" x14ac:dyDescent="0.2">
      <c r="B2385" s="3"/>
      <c r="C2385" s="3"/>
      <c r="D2385" s="29"/>
      <c r="E2385" s="11"/>
      <c r="F2385" s="118"/>
      <c r="G2385" s="5"/>
      <c r="J2385" s="3"/>
      <c r="K2385" s="3"/>
      <c r="L2385" s="3"/>
      <c r="M2385" s="3"/>
      <c r="N2385" s="27"/>
      <c r="O2385" s="122"/>
      <c r="P2385" s="123"/>
      <c r="Q2385" s="5"/>
      <c r="R2385" s="9"/>
      <c r="S2385" s="3"/>
      <c r="T2385" s="4"/>
      <c r="V2385" s="10"/>
      <c r="W2385" s="4"/>
      <c r="X2385" s="21"/>
      <c r="Y2385" s="20"/>
      <c r="Z2385" s="20"/>
      <c r="AD2385" s="5"/>
      <c r="AI2385" s="10"/>
      <c r="AJ2385" s="10"/>
      <c r="AK2385" s="10"/>
      <c r="AL2385" s="10"/>
      <c r="AM2385" s="10"/>
      <c r="AN2385" s="10"/>
      <c r="AO2385" s="10"/>
      <c r="AP2385" s="10"/>
      <c r="AQ2385" s="10"/>
      <c r="AR2385" s="10"/>
      <c r="AS2385" s="10"/>
      <c r="AT2385" s="10"/>
      <c r="AU2385" s="10"/>
    </row>
    <row r="2386" spans="2:47" x14ac:dyDescent="0.2">
      <c r="B2386" s="3"/>
      <c r="C2386" s="3"/>
      <c r="D2386" s="29"/>
      <c r="E2386" s="11"/>
      <c r="F2386" s="118"/>
      <c r="G2386" s="5"/>
      <c r="J2386" s="3"/>
      <c r="K2386" s="3"/>
      <c r="L2386" s="3"/>
      <c r="M2386" s="3"/>
      <c r="N2386" s="27"/>
      <c r="O2386" s="122"/>
      <c r="P2386" s="123"/>
      <c r="Q2386" s="5"/>
      <c r="R2386" s="9"/>
      <c r="S2386" s="3"/>
      <c r="T2386" s="4"/>
      <c r="V2386" s="10"/>
      <c r="W2386" s="4"/>
      <c r="X2386" s="21"/>
      <c r="Y2386" s="20"/>
      <c r="Z2386" s="20"/>
      <c r="AD2386" s="5"/>
      <c r="AI2386" s="10"/>
      <c r="AJ2386" s="10"/>
      <c r="AK2386" s="10"/>
      <c r="AL2386" s="10"/>
      <c r="AM2386" s="10"/>
      <c r="AN2386" s="10"/>
      <c r="AO2386" s="10"/>
      <c r="AP2386" s="10"/>
      <c r="AQ2386" s="10"/>
      <c r="AR2386" s="10"/>
      <c r="AS2386" s="10"/>
      <c r="AT2386" s="10"/>
      <c r="AU2386" s="10"/>
    </row>
    <row r="2387" spans="2:47" x14ac:dyDescent="0.2">
      <c r="B2387" s="3"/>
      <c r="C2387" s="3"/>
      <c r="D2387" s="29"/>
      <c r="E2387" s="11"/>
      <c r="F2387" s="118"/>
      <c r="G2387" s="5"/>
      <c r="J2387" s="3"/>
      <c r="K2387" s="3"/>
      <c r="L2387" s="3"/>
      <c r="M2387" s="3"/>
      <c r="N2387" s="27"/>
      <c r="O2387" s="122"/>
      <c r="P2387" s="123"/>
      <c r="Q2387" s="5"/>
      <c r="R2387" s="9"/>
      <c r="S2387" s="3"/>
      <c r="T2387" s="4"/>
      <c r="V2387" s="10"/>
      <c r="W2387" s="4"/>
      <c r="X2387" s="21"/>
      <c r="Y2387" s="20"/>
      <c r="Z2387" s="20"/>
      <c r="AD2387" s="5"/>
      <c r="AI2387" s="10"/>
      <c r="AJ2387" s="10"/>
      <c r="AK2387" s="10"/>
      <c r="AL2387" s="10"/>
      <c r="AM2387" s="10"/>
      <c r="AN2387" s="10"/>
      <c r="AO2387" s="10"/>
      <c r="AP2387" s="10"/>
      <c r="AQ2387" s="10"/>
      <c r="AR2387" s="10"/>
      <c r="AS2387" s="10"/>
      <c r="AT2387" s="10"/>
      <c r="AU2387" s="10"/>
    </row>
    <row r="2388" spans="2:47" x14ac:dyDescent="0.2">
      <c r="B2388" s="3"/>
      <c r="C2388" s="3"/>
      <c r="D2388" s="29"/>
      <c r="E2388" s="11"/>
      <c r="F2388" s="118"/>
      <c r="G2388" s="5"/>
      <c r="J2388" s="3"/>
      <c r="K2388" s="3"/>
      <c r="L2388" s="3"/>
      <c r="M2388" s="3"/>
      <c r="N2388" s="27"/>
      <c r="O2388" s="122"/>
      <c r="P2388" s="123"/>
      <c r="Q2388" s="5"/>
      <c r="R2388" s="9"/>
      <c r="S2388" s="3"/>
      <c r="T2388" s="4"/>
      <c r="V2388" s="10"/>
      <c r="W2388" s="4"/>
      <c r="X2388" s="21"/>
      <c r="Y2388" s="20"/>
      <c r="Z2388" s="20"/>
      <c r="AD2388" s="5"/>
      <c r="AI2388" s="10"/>
      <c r="AJ2388" s="10"/>
      <c r="AK2388" s="10"/>
      <c r="AL2388" s="10"/>
      <c r="AM2388" s="10"/>
      <c r="AN2388" s="10"/>
      <c r="AO2388" s="10"/>
      <c r="AP2388" s="10"/>
      <c r="AQ2388" s="10"/>
      <c r="AR2388" s="10"/>
      <c r="AS2388" s="10"/>
      <c r="AT2388" s="10"/>
      <c r="AU2388" s="10"/>
    </row>
    <row r="2389" spans="2:47" x14ac:dyDescent="0.2">
      <c r="B2389" s="3"/>
      <c r="C2389" s="3"/>
      <c r="D2389" s="29"/>
      <c r="E2389" s="11"/>
      <c r="F2389" s="118"/>
      <c r="G2389" s="5"/>
      <c r="J2389" s="3"/>
      <c r="K2389" s="3"/>
      <c r="L2389" s="3"/>
      <c r="M2389" s="3"/>
      <c r="N2389" s="27"/>
      <c r="O2389" s="122"/>
      <c r="P2389" s="123"/>
      <c r="Q2389" s="5"/>
      <c r="R2389" s="9"/>
      <c r="S2389" s="3"/>
      <c r="T2389" s="4"/>
      <c r="V2389" s="10"/>
      <c r="W2389" s="4"/>
      <c r="X2389" s="21"/>
      <c r="Y2389" s="20"/>
      <c r="Z2389" s="20"/>
      <c r="AD2389" s="5"/>
      <c r="AI2389" s="10"/>
      <c r="AJ2389" s="10"/>
      <c r="AK2389" s="10"/>
      <c r="AL2389" s="10"/>
      <c r="AM2389" s="10"/>
      <c r="AN2389" s="10"/>
      <c r="AO2389" s="10"/>
      <c r="AP2389" s="10"/>
      <c r="AQ2389" s="10"/>
      <c r="AR2389" s="10"/>
      <c r="AS2389" s="10"/>
      <c r="AT2389" s="10"/>
      <c r="AU2389" s="10"/>
    </row>
    <row r="2390" spans="2:47" x14ac:dyDescent="0.2">
      <c r="B2390" s="3"/>
      <c r="C2390" s="3"/>
      <c r="D2390" s="29"/>
      <c r="E2390" s="11"/>
      <c r="F2390" s="118"/>
      <c r="G2390" s="5"/>
      <c r="J2390" s="3"/>
      <c r="K2390" s="3"/>
      <c r="L2390" s="3"/>
      <c r="M2390" s="3"/>
      <c r="N2390" s="27"/>
      <c r="O2390" s="122"/>
      <c r="P2390" s="123"/>
      <c r="Q2390" s="5"/>
      <c r="R2390" s="9"/>
      <c r="S2390" s="3"/>
      <c r="T2390" s="4"/>
      <c r="V2390" s="10"/>
      <c r="W2390" s="4"/>
      <c r="X2390" s="21"/>
      <c r="Y2390" s="20"/>
      <c r="Z2390" s="20"/>
      <c r="AD2390" s="5"/>
      <c r="AI2390" s="10"/>
      <c r="AJ2390" s="10"/>
      <c r="AK2390" s="10"/>
      <c r="AL2390" s="10"/>
      <c r="AM2390" s="10"/>
      <c r="AN2390" s="10"/>
      <c r="AO2390" s="10"/>
      <c r="AP2390" s="10"/>
      <c r="AQ2390" s="10"/>
      <c r="AR2390" s="10"/>
      <c r="AS2390" s="10"/>
      <c r="AT2390" s="10"/>
      <c r="AU2390" s="10"/>
    </row>
    <row r="2391" spans="2:47" x14ac:dyDescent="0.2">
      <c r="B2391" s="3"/>
      <c r="C2391" s="3"/>
      <c r="D2391" s="29"/>
      <c r="E2391" s="11"/>
      <c r="F2391" s="118"/>
      <c r="G2391" s="5"/>
      <c r="J2391" s="3"/>
      <c r="K2391" s="3"/>
      <c r="L2391" s="3"/>
      <c r="M2391" s="3"/>
      <c r="N2391" s="27"/>
      <c r="O2391" s="122"/>
      <c r="P2391" s="123"/>
      <c r="Q2391" s="5"/>
      <c r="R2391" s="9"/>
      <c r="S2391" s="3"/>
      <c r="T2391" s="4"/>
      <c r="V2391" s="10"/>
      <c r="W2391" s="4"/>
      <c r="X2391" s="21"/>
      <c r="Y2391" s="20"/>
      <c r="Z2391" s="20"/>
      <c r="AD2391" s="5"/>
      <c r="AI2391" s="10"/>
      <c r="AJ2391" s="10"/>
      <c r="AK2391" s="10"/>
      <c r="AL2391" s="10"/>
      <c r="AM2391" s="10"/>
      <c r="AN2391" s="10"/>
      <c r="AO2391" s="10"/>
      <c r="AP2391" s="10"/>
      <c r="AQ2391" s="10"/>
      <c r="AR2391" s="10"/>
      <c r="AS2391" s="10"/>
      <c r="AT2391" s="10"/>
      <c r="AU2391" s="10"/>
    </row>
    <row r="2392" spans="2:47" x14ac:dyDescent="0.2">
      <c r="B2392" s="3"/>
      <c r="C2392" s="3"/>
      <c r="D2392" s="29"/>
      <c r="E2392" s="11"/>
      <c r="F2392" s="118"/>
      <c r="G2392" s="5"/>
      <c r="J2392" s="3"/>
      <c r="K2392" s="3"/>
      <c r="L2392" s="3"/>
      <c r="M2392" s="3"/>
      <c r="N2392" s="27"/>
      <c r="O2392" s="122"/>
      <c r="P2392" s="123"/>
      <c r="Q2392" s="5"/>
      <c r="R2392" s="9"/>
      <c r="S2392" s="3"/>
      <c r="T2392" s="4"/>
      <c r="V2392" s="10"/>
      <c r="W2392" s="4"/>
      <c r="X2392" s="21"/>
      <c r="Y2392" s="20"/>
      <c r="Z2392" s="20"/>
      <c r="AD2392" s="5"/>
      <c r="AI2392" s="10"/>
      <c r="AJ2392" s="10"/>
      <c r="AK2392" s="10"/>
      <c r="AL2392" s="10"/>
      <c r="AM2392" s="10"/>
      <c r="AN2392" s="10"/>
      <c r="AO2392" s="10"/>
      <c r="AP2392" s="10"/>
      <c r="AQ2392" s="10"/>
      <c r="AR2392" s="10"/>
      <c r="AS2392" s="10"/>
      <c r="AT2392" s="10"/>
      <c r="AU2392" s="10"/>
    </row>
    <row r="2393" spans="2:47" x14ac:dyDescent="0.2">
      <c r="B2393" s="3"/>
      <c r="C2393" s="3"/>
      <c r="D2393" s="29"/>
      <c r="E2393" s="11"/>
      <c r="F2393" s="118"/>
      <c r="G2393" s="5"/>
      <c r="J2393" s="3"/>
      <c r="K2393" s="3"/>
      <c r="L2393" s="3"/>
      <c r="M2393" s="3"/>
      <c r="N2393" s="27"/>
      <c r="O2393" s="122"/>
      <c r="P2393" s="123"/>
      <c r="Q2393" s="5"/>
      <c r="R2393" s="9"/>
      <c r="S2393" s="3"/>
      <c r="T2393" s="4"/>
      <c r="V2393" s="10"/>
      <c r="W2393" s="4"/>
      <c r="X2393" s="21"/>
      <c r="Y2393" s="20"/>
      <c r="Z2393" s="20"/>
      <c r="AD2393" s="5"/>
      <c r="AI2393" s="10"/>
      <c r="AJ2393" s="10"/>
      <c r="AK2393" s="10"/>
      <c r="AL2393" s="10"/>
      <c r="AM2393" s="10"/>
      <c r="AN2393" s="10"/>
      <c r="AO2393" s="10"/>
      <c r="AP2393" s="10"/>
      <c r="AQ2393" s="10"/>
      <c r="AR2393" s="10"/>
      <c r="AS2393" s="10"/>
      <c r="AT2393" s="10"/>
      <c r="AU2393" s="10"/>
    </row>
    <row r="2394" spans="2:47" x14ac:dyDescent="0.2">
      <c r="B2394" s="3"/>
      <c r="C2394" s="3"/>
      <c r="D2394" s="29"/>
      <c r="E2394" s="11"/>
      <c r="F2394" s="118"/>
      <c r="G2394" s="5"/>
      <c r="J2394" s="3"/>
      <c r="K2394" s="3"/>
      <c r="L2394" s="3"/>
      <c r="M2394" s="3"/>
      <c r="N2394" s="27"/>
      <c r="O2394" s="122"/>
      <c r="P2394" s="123"/>
      <c r="Q2394" s="5"/>
      <c r="R2394" s="9"/>
      <c r="S2394" s="3"/>
      <c r="T2394" s="4"/>
      <c r="V2394" s="10"/>
      <c r="W2394" s="4"/>
      <c r="X2394" s="21"/>
      <c r="Y2394" s="20"/>
      <c r="Z2394" s="20"/>
      <c r="AD2394" s="5"/>
      <c r="AI2394" s="10"/>
      <c r="AJ2394" s="10"/>
      <c r="AK2394" s="10"/>
      <c r="AL2394" s="10"/>
      <c r="AM2394" s="10"/>
      <c r="AN2394" s="10"/>
      <c r="AO2394" s="10"/>
      <c r="AP2394" s="10"/>
      <c r="AQ2394" s="10"/>
      <c r="AR2394" s="10"/>
      <c r="AS2394" s="10"/>
      <c r="AT2394" s="10"/>
      <c r="AU2394" s="10"/>
    </row>
    <row r="2395" spans="2:47" x14ac:dyDescent="0.2">
      <c r="B2395" s="3"/>
      <c r="C2395" s="3"/>
      <c r="D2395" s="29"/>
      <c r="E2395" s="11"/>
      <c r="F2395" s="118"/>
      <c r="G2395" s="5"/>
      <c r="J2395" s="3"/>
      <c r="K2395" s="3"/>
      <c r="L2395" s="3"/>
      <c r="M2395" s="3"/>
      <c r="N2395" s="27"/>
      <c r="O2395" s="122"/>
      <c r="P2395" s="123"/>
      <c r="Q2395" s="5"/>
      <c r="R2395" s="9"/>
      <c r="S2395" s="3"/>
      <c r="T2395" s="4"/>
      <c r="V2395" s="10"/>
      <c r="W2395" s="4"/>
      <c r="X2395" s="21"/>
      <c r="Y2395" s="20"/>
      <c r="Z2395" s="20"/>
      <c r="AD2395" s="5"/>
      <c r="AI2395" s="10"/>
      <c r="AJ2395" s="10"/>
      <c r="AK2395" s="10"/>
      <c r="AL2395" s="10"/>
      <c r="AM2395" s="10"/>
      <c r="AN2395" s="10"/>
      <c r="AO2395" s="10"/>
      <c r="AP2395" s="10"/>
      <c r="AQ2395" s="10"/>
      <c r="AR2395" s="10"/>
      <c r="AS2395" s="10"/>
      <c r="AT2395" s="10"/>
      <c r="AU2395" s="10"/>
    </row>
    <row r="2396" spans="2:47" x14ac:dyDescent="0.2">
      <c r="B2396" s="3"/>
      <c r="C2396" s="3"/>
      <c r="D2396" s="29"/>
      <c r="E2396" s="11"/>
      <c r="F2396" s="118"/>
      <c r="G2396" s="5"/>
      <c r="J2396" s="3"/>
      <c r="K2396" s="3"/>
      <c r="L2396" s="3"/>
      <c r="M2396" s="3"/>
      <c r="N2396" s="27"/>
      <c r="O2396" s="122"/>
      <c r="P2396" s="123"/>
      <c r="Q2396" s="5"/>
      <c r="R2396" s="9"/>
      <c r="S2396" s="3"/>
      <c r="T2396" s="4"/>
      <c r="V2396" s="10"/>
      <c r="W2396" s="4"/>
      <c r="X2396" s="21"/>
      <c r="Y2396" s="20"/>
      <c r="Z2396" s="20"/>
      <c r="AD2396" s="5"/>
      <c r="AI2396" s="10"/>
      <c r="AJ2396" s="10"/>
      <c r="AK2396" s="10"/>
      <c r="AL2396" s="10"/>
      <c r="AM2396" s="10"/>
      <c r="AN2396" s="10"/>
      <c r="AO2396" s="10"/>
      <c r="AP2396" s="10"/>
      <c r="AQ2396" s="10"/>
      <c r="AR2396" s="10"/>
      <c r="AS2396" s="10"/>
      <c r="AT2396" s="10"/>
      <c r="AU2396" s="10"/>
    </row>
    <row r="2397" spans="2:47" x14ac:dyDescent="0.2">
      <c r="B2397" s="3"/>
      <c r="C2397" s="3"/>
      <c r="D2397" s="29"/>
      <c r="E2397" s="11"/>
      <c r="F2397" s="118"/>
      <c r="G2397" s="5"/>
      <c r="J2397" s="3"/>
      <c r="K2397" s="3"/>
      <c r="L2397" s="3"/>
      <c r="M2397" s="3"/>
      <c r="N2397" s="27"/>
      <c r="O2397" s="122"/>
      <c r="P2397" s="123"/>
      <c r="Q2397" s="5"/>
      <c r="R2397" s="9"/>
      <c r="S2397" s="3"/>
      <c r="T2397" s="4"/>
      <c r="V2397" s="10"/>
      <c r="W2397" s="4"/>
      <c r="X2397" s="21"/>
      <c r="Y2397" s="20"/>
      <c r="Z2397" s="20"/>
      <c r="AD2397" s="5"/>
      <c r="AI2397" s="10"/>
      <c r="AJ2397" s="10"/>
      <c r="AK2397" s="10"/>
      <c r="AL2397" s="10"/>
      <c r="AM2397" s="10"/>
      <c r="AN2397" s="10"/>
      <c r="AO2397" s="10"/>
      <c r="AP2397" s="10"/>
      <c r="AQ2397" s="10"/>
      <c r="AR2397" s="10"/>
      <c r="AS2397" s="10"/>
      <c r="AT2397" s="10"/>
      <c r="AU2397" s="10"/>
    </row>
    <row r="2398" spans="2:47" x14ac:dyDescent="0.2">
      <c r="B2398" s="3"/>
      <c r="C2398" s="3"/>
      <c r="D2398" s="29"/>
      <c r="E2398" s="11"/>
      <c r="F2398" s="118"/>
      <c r="G2398" s="5"/>
      <c r="J2398" s="3"/>
      <c r="K2398" s="3"/>
      <c r="L2398" s="3"/>
      <c r="M2398" s="3"/>
      <c r="N2398" s="27"/>
      <c r="O2398" s="122"/>
      <c r="P2398" s="123"/>
      <c r="Q2398" s="5"/>
      <c r="R2398" s="9"/>
      <c r="S2398" s="3"/>
      <c r="T2398" s="4"/>
      <c r="V2398" s="10"/>
      <c r="W2398" s="4"/>
      <c r="X2398" s="21"/>
      <c r="Y2398" s="20"/>
      <c r="Z2398" s="20"/>
      <c r="AD2398" s="5"/>
      <c r="AI2398" s="10"/>
      <c r="AJ2398" s="10"/>
      <c r="AK2398" s="10"/>
      <c r="AL2398" s="10"/>
      <c r="AM2398" s="10"/>
      <c r="AN2398" s="10"/>
      <c r="AO2398" s="10"/>
      <c r="AP2398" s="10"/>
      <c r="AQ2398" s="10"/>
      <c r="AR2398" s="10"/>
      <c r="AS2398" s="10"/>
      <c r="AT2398" s="10"/>
      <c r="AU2398" s="10"/>
    </row>
    <row r="2399" spans="2:47" x14ac:dyDescent="0.2">
      <c r="B2399" s="3"/>
      <c r="C2399" s="3"/>
      <c r="D2399" s="29"/>
      <c r="E2399" s="11"/>
      <c r="F2399" s="118"/>
      <c r="G2399" s="5"/>
      <c r="J2399" s="3"/>
      <c r="K2399" s="3"/>
      <c r="L2399" s="3"/>
      <c r="M2399" s="3"/>
      <c r="N2399" s="27"/>
      <c r="O2399" s="122"/>
      <c r="P2399" s="123"/>
      <c r="Q2399" s="5"/>
      <c r="R2399" s="9"/>
      <c r="S2399" s="3"/>
      <c r="T2399" s="4"/>
      <c r="V2399" s="10"/>
      <c r="W2399" s="4"/>
      <c r="X2399" s="21"/>
      <c r="Y2399" s="20"/>
      <c r="Z2399" s="20"/>
      <c r="AD2399" s="5"/>
      <c r="AI2399" s="10"/>
      <c r="AJ2399" s="10"/>
      <c r="AK2399" s="10"/>
      <c r="AL2399" s="10"/>
      <c r="AM2399" s="10"/>
      <c r="AN2399" s="10"/>
      <c r="AO2399" s="10"/>
      <c r="AP2399" s="10"/>
      <c r="AQ2399" s="10"/>
      <c r="AR2399" s="10"/>
      <c r="AS2399" s="10"/>
      <c r="AT2399" s="10"/>
      <c r="AU2399" s="10"/>
    </row>
    <row r="2400" spans="2:47" x14ac:dyDescent="0.2">
      <c r="B2400" s="3"/>
      <c r="C2400" s="3"/>
      <c r="D2400" s="29"/>
      <c r="E2400" s="11"/>
      <c r="F2400" s="118"/>
      <c r="G2400" s="5"/>
      <c r="J2400" s="3"/>
      <c r="K2400" s="3"/>
      <c r="L2400" s="3"/>
      <c r="M2400" s="3"/>
      <c r="N2400" s="27"/>
      <c r="O2400" s="122"/>
      <c r="P2400" s="123"/>
      <c r="Q2400" s="5"/>
      <c r="R2400" s="9"/>
      <c r="S2400" s="3"/>
      <c r="T2400" s="4"/>
      <c r="V2400" s="10"/>
      <c r="W2400" s="4"/>
      <c r="X2400" s="21"/>
      <c r="Y2400" s="20"/>
      <c r="Z2400" s="20"/>
      <c r="AD2400" s="5"/>
      <c r="AI2400" s="10"/>
      <c r="AJ2400" s="10"/>
      <c r="AK2400" s="10"/>
      <c r="AL2400" s="10"/>
      <c r="AM2400" s="10"/>
      <c r="AN2400" s="10"/>
      <c r="AO2400" s="10"/>
      <c r="AP2400" s="10"/>
      <c r="AQ2400" s="10"/>
      <c r="AR2400" s="10"/>
      <c r="AS2400" s="10"/>
      <c r="AT2400" s="10"/>
      <c r="AU2400" s="10"/>
    </row>
    <row r="2401" spans="2:47" x14ac:dyDescent="0.2">
      <c r="B2401" s="3"/>
      <c r="C2401" s="3"/>
      <c r="D2401" s="29"/>
      <c r="E2401" s="11"/>
      <c r="F2401" s="118"/>
      <c r="G2401" s="5"/>
      <c r="J2401" s="3"/>
      <c r="K2401" s="3"/>
      <c r="L2401" s="3"/>
      <c r="M2401" s="3"/>
      <c r="N2401" s="27"/>
      <c r="O2401" s="122"/>
      <c r="P2401" s="123"/>
      <c r="Q2401" s="5"/>
      <c r="R2401" s="9"/>
      <c r="S2401" s="3"/>
      <c r="T2401" s="4"/>
      <c r="V2401" s="10"/>
      <c r="W2401" s="4"/>
      <c r="X2401" s="21"/>
      <c r="Y2401" s="20"/>
      <c r="Z2401" s="20"/>
      <c r="AD2401" s="5"/>
      <c r="AI2401" s="10"/>
      <c r="AJ2401" s="10"/>
      <c r="AK2401" s="10"/>
      <c r="AL2401" s="10"/>
      <c r="AM2401" s="10"/>
      <c r="AN2401" s="10"/>
      <c r="AO2401" s="10"/>
      <c r="AP2401" s="10"/>
      <c r="AQ2401" s="10"/>
      <c r="AR2401" s="10"/>
      <c r="AS2401" s="10"/>
      <c r="AT2401" s="10"/>
      <c r="AU2401" s="10"/>
    </row>
    <row r="2402" spans="2:47" x14ac:dyDescent="0.2">
      <c r="B2402" s="3"/>
      <c r="C2402" s="3"/>
      <c r="D2402" s="29"/>
      <c r="E2402" s="11"/>
      <c r="F2402" s="118"/>
      <c r="G2402" s="5"/>
      <c r="J2402" s="3"/>
      <c r="K2402" s="3"/>
      <c r="L2402" s="3"/>
      <c r="M2402" s="3"/>
      <c r="N2402" s="27"/>
      <c r="O2402" s="122"/>
      <c r="P2402" s="123"/>
      <c r="Q2402" s="5"/>
      <c r="R2402" s="9"/>
      <c r="S2402" s="3"/>
      <c r="T2402" s="4"/>
      <c r="V2402" s="10"/>
      <c r="W2402" s="4"/>
      <c r="X2402" s="21"/>
      <c r="Y2402" s="20"/>
      <c r="Z2402" s="20"/>
      <c r="AD2402" s="5"/>
      <c r="AI2402" s="10"/>
      <c r="AJ2402" s="10"/>
      <c r="AK2402" s="10"/>
      <c r="AL2402" s="10"/>
      <c r="AM2402" s="10"/>
      <c r="AN2402" s="10"/>
      <c r="AO2402" s="10"/>
      <c r="AP2402" s="10"/>
      <c r="AQ2402" s="10"/>
      <c r="AR2402" s="10"/>
      <c r="AS2402" s="10"/>
      <c r="AT2402" s="10"/>
      <c r="AU2402" s="10"/>
    </row>
    <row r="2403" spans="2:47" x14ac:dyDescent="0.2">
      <c r="B2403" s="3"/>
      <c r="C2403" s="3"/>
      <c r="D2403" s="29"/>
      <c r="E2403" s="11"/>
      <c r="F2403" s="118"/>
      <c r="G2403" s="5"/>
      <c r="J2403" s="3"/>
      <c r="K2403" s="3"/>
      <c r="L2403" s="3"/>
      <c r="M2403" s="3"/>
      <c r="N2403" s="27"/>
      <c r="O2403" s="122"/>
      <c r="P2403" s="123"/>
      <c r="Q2403" s="5"/>
      <c r="R2403" s="9"/>
      <c r="S2403" s="3"/>
      <c r="T2403" s="4"/>
      <c r="V2403" s="10"/>
      <c r="W2403" s="4"/>
      <c r="X2403" s="21"/>
      <c r="Y2403" s="20"/>
      <c r="Z2403" s="20"/>
      <c r="AD2403" s="5"/>
      <c r="AI2403" s="10"/>
      <c r="AJ2403" s="10"/>
      <c r="AK2403" s="10"/>
      <c r="AL2403" s="10"/>
      <c r="AM2403" s="10"/>
      <c r="AN2403" s="10"/>
      <c r="AO2403" s="10"/>
      <c r="AP2403" s="10"/>
      <c r="AQ2403" s="10"/>
      <c r="AR2403" s="10"/>
      <c r="AS2403" s="10"/>
      <c r="AT2403" s="10"/>
      <c r="AU2403" s="10"/>
    </row>
    <row r="2404" spans="2:47" x14ac:dyDescent="0.2">
      <c r="B2404" s="3"/>
      <c r="C2404" s="3"/>
      <c r="D2404" s="29"/>
      <c r="E2404" s="11"/>
      <c r="F2404" s="118"/>
      <c r="G2404" s="5"/>
      <c r="J2404" s="3"/>
      <c r="K2404" s="3"/>
      <c r="L2404" s="3"/>
      <c r="M2404" s="3"/>
      <c r="N2404" s="27"/>
      <c r="O2404" s="122"/>
      <c r="P2404" s="123"/>
      <c r="Q2404" s="5"/>
      <c r="R2404" s="9"/>
      <c r="S2404" s="3"/>
      <c r="T2404" s="4"/>
      <c r="V2404" s="10"/>
      <c r="W2404" s="4"/>
      <c r="X2404" s="21"/>
      <c r="Y2404" s="20"/>
      <c r="Z2404" s="20"/>
      <c r="AD2404" s="5"/>
      <c r="AI2404" s="10"/>
      <c r="AJ2404" s="10"/>
      <c r="AK2404" s="10"/>
      <c r="AL2404" s="10"/>
      <c r="AM2404" s="10"/>
      <c r="AN2404" s="10"/>
      <c r="AO2404" s="10"/>
      <c r="AP2404" s="10"/>
      <c r="AQ2404" s="10"/>
      <c r="AR2404" s="10"/>
      <c r="AS2404" s="10"/>
      <c r="AT2404" s="10"/>
      <c r="AU2404" s="10"/>
    </row>
    <row r="2405" spans="2:47" x14ac:dyDescent="0.2">
      <c r="B2405" s="3"/>
      <c r="C2405" s="3"/>
      <c r="D2405" s="29"/>
      <c r="E2405" s="11"/>
      <c r="F2405" s="118"/>
      <c r="G2405" s="5"/>
      <c r="J2405" s="3"/>
      <c r="K2405" s="3"/>
      <c r="L2405" s="3"/>
      <c r="M2405" s="3"/>
      <c r="N2405" s="27"/>
      <c r="O2405" s="122"/>
      <c r="P2405" s="123"/>
      <c r="Q2405" s="5"/>
      <c r="R2405" s="9"/>
      <c r="S2405" s="3"/>
      <c r="T2405" s="4"/>
      <c r="V2405" s="10"/>
      <c r="W2405" s="4"/>
      <c r="X2405" s="21"/>
      <c r="Y2405" s="20"/>
      <c r="Z2405" s="20"/>
      <c r="AD2405" s="5"/>
      <c r="AI2405" s="10"/>
      <c r="AJ2405" s="10"/>
      <c r="AK2405" s="10"/>
      <c r="AL2405" s="10"/>
      <c r="AM2405" s="10"/>
      <c r="AN2405" s="10"/>
      <c r="AO2405" s="10"/>
      <c r="AP2405" s="10"/>
      <c r="AQ2405" s="10"/>
      <c r="AR2405" s="10"/>
      <c r="AS2405" s="10"/>
      <c r="AT2405" s="10"/>
      <c r="AU2405" s="10"/>
    </row>
    <row r="2406" spans="2:47" x14ac:dyDescent="0.2">
      <c r="B2406" s="3"/>
      <c r="C2406" s="3"/>
      <c r="D2406" s="29"/>
      <c r="E2406" s="11"/>
      <c r="F2406" s="118"/>
      <c r="G2406" s="5"/>
      <c r="J2406" s="3"/>
      <c r="K2406" s="3"/>
      <c r="L2406" s="3"/>
      <c r="M2406" s="3"/>
      <c r="N2406" s="27"/>
      <c r="O2406" s="122"/>
      <c r="P2406" s="123"/>
      <c r="Q2406" s="5"/>
      <c r="R2406" s="9"/>
      <c r="S2406" s="3"/>
      <c r="T2406" s="4"/>
      <c r="V2406" s="10"/>
      <c r="W2406" s="4"/>
      <c r="X2406" s="21"/>
      <c r="Y2406" s="20"/>
      <c r="Z2406" s="20"/>
      <c r="AD2406" s="5"/>
      <c r="AI2406" s="10"/>
      <c r="AJ2406" s="10"/>
      <c r="AK2406" s="10"/>
      <c r="AL2406" s="10"/>
      <c r="AM2406" s="10"/>
      <c r="AN2406" s="10"/>
      <c r="AO2406" s="10"/>
      <c r="AP2406" s="10"/>
      <c r="AQ2406" s="10"/>
      <c r="AR2406" s="10"/>
      <c r="AS2406" s="10"/>
      <c r="AT2406" s="10"/>
      <c r="AU2406" s="10"/>
    </row>
    <row r="2407" spans="2:47" x14ac:dyDescent="0.2">
      <c r="B2407" s="3"/>
      <c r="C2407" s="3"/>
      <c r="D2407" s="29"/>
      <c r="E2407" s="11"/>
      <c r="F2407" s="118"/>
      <c r="G2407" s="5"/>
      <c r="J2407" s="3"/>
      <c r="K2407" s="3"/>
      <c r="L2407" s="3"/>
      <c r="M2407" s="3"/>
      <c r="N2407" s="27"/>
      <c r="O2407" s="122"/>
      <c r="P2407" s="123"/>
      <c r="Q2407" s="5"/>
      <c r="R2407" s="9"/>
      <c r="S2407" s="3"/>
      <c r="T2407" s="4"/>
      <c r="V2407" s="10"/>
      <c r="W2407" s="4"/>
      <c r="X2407" s="21"/>
      <c r="Y2407" s="20"/>
      <c r="Z2407" s="20"/>
      <c r="AD2407" s="5"/>
      <c r="AI2407" s="10"/>
      <c r="AJ2407" s="10"/>
      <c r="AK2407" s="10"/>
      <c r="AL2407" s="10"/>
      <c r="AM2407" s="10"/>
      <c r="AN2407" s="10"/>
      <c r="AO2407" s="10"/>
      <c r="AP2407" s="10"/>
      <c r="AQ2407" s="10"/>
      <c r="AR2407" s="10"/>
      <c r="AS2407" s="10"/>
      <c r="AT2407" s="10"/>
      <c r="AU2407" s="10"/>
    </row>
    <row r="2408" spans="2:47" x14ac:dyDescent="0.2">
      <c r="B2408" s="3"/>
      <c r="C2408" s="3"/>
      <c r="D2408" s="29"/>
      <c r="E2408" s="11"/>
      <c r="F2408" s="118"/>
      <c r="G2408" s="5"/>
      <c r="J2408" s="3"/>
      <c r="K2408" s="3"/>
      <c r="L2408" s="3"/>
      <c r="M2408" s="3"/>
      <c r="N2408" s="27"/>
      <c r="O2408" s="122"/>
      <c r="P2408" s="123"/>
      <c r="Q2408" s="5"/>
      <c r="R2408" s="9"/>
      <c r="S2408" s="3"/>
      <c r="T2408" s="4"/>
      <c r="V2408" s="10"/>
      <c r="W2408" s="4"/>
      <c r="X2408" s="21"/>
      <c r="Y2408" s="20"/>
      <c r="Z2408" s="20"/>
      <c r="AD2408" s="5"/>
      <c r="AI2408" s="10"/>
      <c r="AJ2408" s="10"/>
      <c r="AK2408" s="10"/>
      <c r="AL2408" s="10"/>
      <c r="AM2408" s="10"/>
      <c r="AN2408" s="10"/>
      <c r="AO2408" s="10"/>
      <c r="AP2408" s="10"/>
      <c r="AQ2408" s="10"/>
      <c r="AR2408" s="10"/>
      <c r="AS2408" s="10"/>
      <c r="AT2408" s="10"/>
      <c r="AU2408" s="10"/>
    </row>
    <row r="2409" spans="2:47" x14ac:dyDescent="0.2">
      <c r="B2409" s="3"/>
      <c r="C2409" s="3"/>
      <c r="D2409" s="29"/>
      <c r="E2409" s="11"/>
      <c r="F2409" s="118"/>
      <c r="G2409" s="5"/>
      <c r="J2409" s="3"/>
      <c r="K2409" s="3"/>
      <c r="L2409" s="3"/>
      <c r="M2409" s="3"/>
      <c r="N2409" s="27"/>
      <c r="O2409" s="122"/>
      <c r="P2409" s="123"/>
      <c r="Q2409" s="5"/>
      <c r="R2409" s="9"/>
      <c r="S2409" s="3"/>
      <c r="T2409" s="4"/>
      <c r="V2409" s="10"/>
      <c r="W2409" s="4"/>
      <c r="X2409" s="21"/>
      <c r="Y2409" s="20"/>
      <c r="Z2409" s="20"/>
      <c r="AD2409" s="5"/>
      <c r="AI2409" s="10"/>
      <c r="AJ2409" s="10"/>
      <c r="AK2409" s="10"/>
      <c r="AL2409" s="10"/>
      <c r="AM2409" s="10"/>
      <c r="AN2409" s="10"/>
      <c r="AO2409" s="10"/>
      <c r="AP2409" s="10"/>
      <c r="AQ2409" s="10"/>
      <c r="AR2409" s="10"/>
      <c r="AS2409" s="10"/>
      <c r="AT2409" s="10"/>
      <c r="AU2409" s="10"/>
    </row>
    <row r="2410" spans="2:47" x14ac:dyDescent="0.2">
      <c r="B2410" s="3"/>
      <c r="C2410" s="3"/>
      <c r="D2410" s="29"/>
      <c r="E2410" s="11"/>
      <c r="F2410" s="118"/>
      <c r="G2410" s="5"/>
      <c r="J2410" s="3"/>
      <c r="K2410" s="3"/>
      <c r="L2410" s="3"/>
      <c r="M2410" s="3"/>
      <c r="N2410" s="27"/>
      <c r="O2410" s="122"/>
      <c r="P2410" s="123"/>
      <c r="Q2410" s="5"/>
      <c r="R2410" s="9"/>
      <c r="S2410" s="3"/>
      <c r="T2410" s="4"/>
      <c r="V2410" s="10"/>
      <c r="W2410" s="4"/>
      <c r="X2410" s="21"/>
      <c r="Y2410" s="20"/>
      <c r="Z2410" s="20"/>
      <c r="AD2410" s="5"/>
      <c r="AI2410" s="10"/>
      <c r="AJ2410" s="10"/>
      <c r="AK2410" s="10"/>
      <c r="AL2410" s="10"/>
      <c r="AM2410" s="10"/>
      <c r="AN2410" s="10"/>
      <c r="AO2410" s="10"/>
      <c r="AP2410" s="10"/>
      <c r="AQ2410" s="10"/>
      <c r="AR2410" s="10"/>
      <c r="AS2410" s="10"/>
      <c r="AT2410" s="10"/>
      <c r="AU2410" s="10"/>
    </row>
    <row r="2411" spans="2:47" x14ac:dyDescent="0.2">
      <c r="B2411" s="3"/>
      <c r="C2411" s="3"/>
      <c r="D2411" s="29"/>
      <c r="E2411" s="11"/>
      <c r="F2411" s="118"/>
      <c r="G2411" s="5"/>
      <c r="J2411" s="3"/>
      <c r="K2411" s="3"/>
      <c r="L2411" s="3"/>
      <c r="M2411" s="3"/>
      <c r="N2411" s="27"/>
      <c r="O2411" s="122"/>
      <c r="P2411" s="123"/>
      <c r="Q2411" s="5"/>
      <c r="R2411" s="9"/>
      <c r="S2411" s="3"/>
      <c r="T2411" s="4"/>
      <c r="V2411" s="10"/>
      <c r="W2411" s="4"/>
      <c r="X2411" s="21"/>
      <c r="Y2411" s="20"/>
      <c r="Z2411" s="20"/>
      <c r="AD2411" s="5"/>
      <c r="AI2411" s="10"/>
      <c r="AJ2411" s="10"/>
      <c r="AK2411" s="10"/>
      <c r="AL2411" s="10"/>
      <c r="AM2411" s="10"/>
      <c r="AN2411" s="10"/>
      <c r="AO2411" s="10"/>
      <c r="AP2411" s="10"/>
      <c r="AQ2411" s="10"/>
      <c r="AR2411" s="10"/>
      <c r="AS2411" s="10"/>
      <c r="AT2411" s="10"/>
      <c r="AU2411" s="10"/>
    </row>
    <row r="2412" spans="2:47" x14ac:dyDescent="0.2">
      <c r="B2412" s="3"/>
      <c r="C2412" s="3"/>
      <c r="D2412" s="29"/>
      <c r="E2412" s="11"/>
      <c r="F2412" s="118"/>
      <c r="G2412" s="5"/>
      <c r="J2412" s="3"/>
      <c r="K2412" s="3"/>
      <c r="L2412" s="3"/>
      <c r="M2412" s="3"/>
      <c r="N2412" s="27"/>
      <c r="O2412" s="122"/>
      <c r="P2412" s="123"/>
      <c r="Q2412" s="5"/>
      <c r="R2412" s="9"/>
      <c r="S2412" s="3"/>
      <c r="T2412" s="4"/>
      <c r="V2412" s="10"/>
      <c r="W2412" s="4"/>
      <c r="X2412" s="21"/>
      <c r="Y2412" s="20"/>
      <c r="Z2412" s="20"/>
      <c r="AD2412" s="5"/>
      <c r="AI2412" s="10"/>
      <c r="AJ2412" s="10"/>
      <c r="AK2412" s="10"/>
      <c r="AL2412" s="10"/>
      <c r="AM2412" s="10"/>
      <c r="AN2412" s="10"/>
      <c r="AO2412" s="10"/>
      <c r="AP2412" s="10"/>
      <c r="AQ2412" s="10"/>
      <c r="AR2412" s="10"/>
      <c r="AS2412" s="10"/>
      <c r="AT2412" s="10"/>
      <c r="AU2412" s="10"/>
    </row>
    <row r="2413" spans="2:47" x14ac:dyDescent="0.2">
      <c r="B2413" s="3"/>
      <c r="C2413" s="3"/>
      <c r="D2413" s="29"/>
      <c r="E2413" s="11"/>
      <c r="F2413" s="118"/>
      <c r="G2413" s="5"/>
      <c r="J2413" s="3"/>
      <c r="K2413" s="3"/>
      <c r="L2413" s="3"/>
      <c r="M2413" s="3"/>
      <c r="N2413" s="27"/>
      <c r="O2413" s="122"/>
      <c r="P2413" s="123"/>
      <c r="Q2413" s="5"/>
      <c r="R2413" s="9"/>
      <c r="S2413" s="3"/>
      <c r="T2413" s="4"/>
      <c r="V2413" s="10"/>
      <c r="W2413" s="4"/>
      <c r="X2413" s="21"/>
      <c r="Y2413" s="20"/>
      <c r="Z2413" s="20"/>
      <c r="AD2413" s="5"/>
      <c r="AI2413" s="10"/>
      <c r="AJ2413" s="10"/>
      <c r="AK2413" s="10"/>
      <c r="AL2413" s="10"/>
      <c r="AM2413" s="10"/>
      <c r="AN2413" s="10"/>
      <c r="AO2413" s="10"/>
      <c r="AP2413" s="10"/>
      <c r="AQ2413" s="10"/>
      <c r="AR2413" s="10"/>
      <c r="AS2413" s="10"/>
      <c r="AT2413" s="10"/>
      <c r="AU2413" s="10"/>
    </row>
    <row r="2414" spans="2:47" x14ac:dyDescent="0.2">
      <c r="B2414" s="3"/>
      <c r="C2414" s="3"/>
      <c r="D2414" s="29"/>
      <c r="E2414" s="11"/>
      <c r="F2414" s="118"/>
      <c r="G2414" s="5"/>
      <c r="J2414" s="3"/>
      <c r="K2414" s="3"/>
      <c r="L2414" s="3"/>
      <c r="M2414" s="3"/>
      <c r="N2414" s="27"/>
      <c r="O2414" s="122"/>
      <c r="P2414" s="123"/>
      <c r="Q2414" s="5"/>
      <c r="R2414" s="9"/>
      <c r="S2414" s="3"/>
      <c r="T2414" s="4"/>
      <c r="V2414" s="10"/>
      <c r="W2414" s="28"/>
      <c r="X2414" s="21"/>
      <c r="Y2414" s="20"/>
      <c r="Z2414" s="20"/>
      <c r="AD2414" s="5"/>
      <c r="AI2414" s="10"/>
      <c r="AJ2414" s="10"/>
      <c r="AK2414" s="10"/>
      <c r="AL2414" s="10"/>
      <c r="AM2414" s="10"/>
      <c r="AN2414" s="10"/>
      <c r="AO2414" s="10"/>
      <c r="AP2414" s="10"/>
      <c r="AQ2414" s="10"/>
      <c r="AR2414" s="10"/>
      <c r="AS2414" s="10"/>
      <c r="AT2414" s="10"/>
      <c r="AU2414" s="10"/>
    </row>
    <row r="2415" spans="2:47" x14ac:dyDescent="0.2">
      <c r="B2415" s="3"/>
      <c r="C2415" s="3"/>
      <c r="D2415" s="29"/>
      <c r="E2415" s="11"/>
      <c r="F2415" s="118"/>
      <c r="G2415" s="5"/>
      <c r="J2415" s="3"/>
      <c r="K2415" s="3"/>
      <c r="L2415" s="3"/>
      <c r="M2415" s="3"/>
      <c r="N2415" s="27"/>
      <c r="O2415" s="122"/>
      <c r="P2415" s="123"/>
      <c r="Q2415" s="5"/>
      <c r="R2415" s="9"/>
      <c r="S2415" s="3"/>
      <c r="T2415" s="4"/>
      <c r="V2415" s="10"/>
      <c r="W2415" s="4"/>
      <c r="X2415" s="21"/>
      <c r="Y2415" s="20"/>
      <c r="Z2415" s="20"/>
      <c r="AD2415" s="5"/>
      <c r="AI2415" s="10"/>
      <c r="AJ2415" s="10"/>
      <c r="AK2415" s="10"/>
      <c r="AL2415" s="10"/>
      <c r="AM2415" s="10"/>
      <c r="AN2415" s="10"/>
      <c r="AO2415" s="10"/>
      <c r="AP2415" s="10"/>
      <c r="AQ2415" s="10"/>
      <c r="AR2415" s="10"/>
      <c r="AS2415" s="10"/>
      <c r="AT2415" s="10"/>
      <c r="AU2415" s="10"/>
    </row>
    <row r="2416" spans="2:47" x14ac:dyDescent="0.2">
      <c r="B2416" s="3"/>
      <c r="C2416" s="3"/>
      <c r="D2416" s="29"/>
      <c r="E2416" s="11"/>
      <c r="F2416" s="118"/>
      <c r="G2416" s="5"/>
      <c r="J2416" s="3"/>
      <c r="K2416" s="3"/>
      <c r="L2416" s="3"/>
      <c r="M2416" s="3"/>
      <c r="N2416" s="27"/>
      <c r="O2416" s="122"/>
      <c r="P2416" s="123"/>
      <c r="Q2416" s="5"/>
      <c r="R2416" s="9"/>
      <c r="S2416" s="3"/>
      <c r="T2416" s="4"/>
      <c r="V2416" s="10"/>
      <c r="W2416" s="4"/>
      <c r="X2416" s="21"/>
      <c r="Y2416" s="20"/>
      <c r="Z2416" s="20"/>
      <c r="AD2416" s="5"/>
      <c r="AI2416" s="10"/>
      <c r="AJ2416" s="10"/>
      <c r="AK2416" s="10"/>
      <c r="AL2416" s="10"/>
      <c r="AM2416" s="10"/>
      <c r="AN2416" s="10"/>
      <c r="AO2416" s="10"/>
      <c r="AP2416" s="10"/>
      <c r="AQ2416" s="10"/>
      <c r="AR2416" s="10"/>
      <c r="AS2416" s="10"/>
      <c r="AT2416" s="10"/>
      <c r="AU2416" s="10"/>
    </row>
    <row r="2417" spans="2:47" x14ac:dyDescent="0.2">
      <c r="B2417" s="3"/>
      <c r="C2417" s="3"/>
      <c r="D2417" s="29"/>
      <c r="E2417" s="11"/>
      <c r="F2417" s="118"/>
      <c r="G2417" s="5"/>
      <c r="J2417" s="3"/>
      <c r="K2417" s="3"/>
      <c r="L2417" s="3"/>
      <c r="M2417" s="3"/>
      <c r="N2417" s="27"/>
      <c r="O2417" s="122"/>
      <c r="P2417" s="123"/>
      <c r="Q2417" s="5"/>
      <c r="R2417" s="9"/>
      <c r="S2417" s="3"/>
      <c r="T2417" s="4"/>
      <c r="V2417" s="10"/>
      <c r="W2417" s="4"/>
      <c r="X2417" s="21"/>
      <c r="Y2417" s="20"/>
      <c r="Z2417" s="20"/>
      <c r="AD2417" s="5"/>
      <c r="AI2417" s="10"/>
      <c r="AJ2417" s="10"/>
      <c r="AK2417" s="10"/>
      <c r="AL2417" s="10"/>
      <c r="AM2417" s="10"/>
      <c r="AN2417" s="10"/>
      <c r="AO2417" s="10"/>
      <c r="AP2417" s="10"/>
      <c r="AQ2417" s="10"/>
      <c r="AR2417" s="10"/>
      <c r="AS2417" s="10"/>
      <c r="AT2417" s="10"/>
      <c r="AU2417" s="10"/>
    </row>
    <row r="2418" spans="2:47" x14ac:dyDescent="0.2">
      <c r="B2418" s="3"/>
      <c r="C2418" s="3"/>
      <c r="D2418" s="29"/>
      <c r="E2418" s="11"/>
      <c r="F2418" s="118"/>
      <c r="G2418" s="5"/>
      <c r="J2418" s="3"/>
      <c r="K2418" s="3"/>
      <c r="L2418" s="3"/>
      <c r="M2418" s="3"/>
      <c r="N2418" s="27"/>
      <c r="O2418" s="122"/>
      <c r="P2418" s="123"/>
      <c r="Q2418" s="5"/>
      <c r="R2418" s="9"/>
      <c r="S2418" s="3"/>
      <c r="T2418" s="4"/>
      <c r="V2418" s="10"/>
      <c r="W2418" s="4"/>
      <c r="X2418" s="21"/>
      <c r="Y2418" s="20"/>
      <c r="Z2418" s="20"/>
      <c r="AD2418" s="5"/>
      <c r="AI2418" s="10"/>
      <c r="AJ2418" s="10"/>
      <c r="AK2418" s="10"/>
      <c r="AL2418" s="10"/>
      <c r="AM2418" s="10"/>
      <c r="AN2418" s="10"/>
      <c r="AO2418" s="10"/>
      <c r="AP2418" s="10"/>
      <c r="AQ2418" s="10"/>
      <c r="AR2418" s="10"/>
      <c r="AS2418" s="10"/>
      <c r="AT2418" s="10"/>
      <c r="AU2418" s="10"/>
    </row>
    <row r="2419" spans="2:47" x14ac:dyDescent="0.2">
      <c r="B2419" s="3"/>
      <c r="C2419" s="3"/>
      <c r="D2419" s="29"/>
      <c r="E2419" s="11"/>
      <c r="F2419" s="118"/>
      <c r="G2419" s="5"/>
      <c r="J2419" s="3"/>
      <c r="K2419" s="3"/>
      <c r="L2419" s="3"/>
      <c r="M2419" s="3"/>
      <c r="N2419" s="27"/>
      <c r="O2419" s="122"/>
      <c r="P2419" s="123"/>
      <c r="Q2419" s="5"/>
      <c r="R2419" s="9"/>
      <c r="S2419" s="3"/>
      <c r="T2419" s="4"/>
      <c r="V2419" s="10"/>
      <c r="W2419" s="4"/>
      <c r="X2419" s="21"/>
      <c r="Y2419" s="20"/>
      <c r="Z2419" s="20"/>
      <c r="AD2419" s="5"/>
      <c r="AI2419" s="10"/>
      <c r="AJ2419" s="10"/>
      <c r="AK2419" s="10"/>
      <c r="AL2419" s="10"/>
      <c r="AM2419" s="10"/>
      <c r="AN2419" s="10"/>
      <c r="AO2419" s="10"/>
      <c r="AP2419" s="10"/>
      <c r="AQ2419" s="10"/>
      <c r="AR2419" s="10"/>
      <c r="AS2419" s="10"/>
      <c r="AT2419" s="10"/>
      <c r="AU2419" s="10"/>
    </row>
    <row r="2420" spans="2:47" x14ac:dyDescent="0.2">
      <c r="B2420" s="3"/>
      <c r="C2420" s="3"/>
      <c r="D2420" s="29"/>
      <c r="E2420" s="11"/>
      <c r="F2420" s="118"/>
      <c r="G2420" s="5"/>
      <c r="J2420" s="3"/>
      <c r="K2420" s="3"/>
      <c r="L2420" s="3"/>
      <c r="M2420" s="3"/>
      <c r="N2420" s="27"/>
      <c r="O2420" s="122"/>
      <c r="P2420" s="123"/>
      <c r="Q2420" s="5"/>
      <c r="R2420" s="9"/>
      <c r="S2420" s="3"/>
      <c r="T2420" s="4"/>
      <c r="V2420" s="10"/>
      <c r="W2420" s="4"/>
      <c r="X2420" s="21"/>
      <c r="Y2420" s="20"/>
      <c r="Z2420" s="20"/>
      <c r="AD2420" s="5"/>
      <c r="AI2420" s="10"/>
      <c r="AJ2420" s="10"/>
      <c r="AK2420" s="10"/>
      <c r="AL2420" s="10"/>
      <c r="AM2420" s="10"/>
      <c r="AN2420" s="10"/>
      <c r="AO2420" s="10"/>
      <c r="AP2420" s="10"/>
      <c r="AQ2420" s="10"/>
      <c r="AR2420" s="10"/>
      <c r="AS2420" s="10"/>
      <c r="AT2420" s="10"/>
      <c r="AU2420" s="10"/>
    </row>
    <row r="2421" spans="2:47" x14ac:dyDescent="0.2">
      <c r="B2421" s="3"/>
      <c r="C2421" s="3"/>
      <c r="D2421" s="29"/>
      <c r="E2421" s="11"/>
      <c r="F2421" s="118"/>
      <c r="G2421" s="5"/>
      <c r="J2421" s="3"/>
      <c r="K2421" s="3"/>
      <c r="L2421" s="3"/>
      <c r="M2421" s="3"/>
      <c r="N2421" s="27"/>
      <c r="O2421" s="122"/>
      <c r="P2421" s="123"/>
      <c r="Q2421" s="5"/>
      <c r="R2421" s="9"/>
      <c r="S2421" s="3"/>
      <c r="T2421" s="4"/>
      <c r="V2421" s="10"/>
      <c r="W2421" s="4"/>
      <c r="X2421" s="21"/>
      <c r="Y2421" s="20"/>
      <c r="Z2421" s="20"/>
      <c r="AD2421" s="5"/>
      <c r="AI2421" s="10"/>
      <c r="AJ2421" s="10"/>
      <c r="AK2421" s="10"/>
      <c r="AL2421" s="10"/>
      <c r="AM2421" s="10"/>
      <c r="AN2421" s="10"/>
      <c r="AO2421" s="10"/>
      <c r="AP2421" s="10"/>
      <c r="AQ2421" s="10"/>
      <c r="AR2421" s="10"/>
      <c r="AS2421" s="10"/>
      <c r="AT2421" s="10"/>
      <c r="AU2421" s="10"/>
    </row>
    <row r="2422" spans="2:47" x14ac:dyDescent="0.2">
      <c r="B2422" s="3"/>
      <c r="C2422" s="3"/>
      <c r="D2422" s="29"/>
      <c r="E2422" s="11"/>
      <c r="F2422" s="118"/>
      <c r="G2422" s="5"/>
      <c r="J2422" s="3"/>
      <c r="K2422" s="3"/>
      <c r="L2422" s="3"/>
      <c r="M2422" s="3"/>
      <c r="N2422" s="27"/>
      <c r="O2422" s="122"/>
      <c r="P2422" s="123"/>
      <c r="Q2422" s="5"/>
      <c r="R2422" s="9"/>
      <c r="S2422" s="3"/>
      <c r="T2422" s="4"/>
      <c r="V2422" s="10"/>
      <c r="W2422" s="4"/>
      <c r="X2422" s="21"/>
      <c r="Y2422" s="20"/>
      <c r="Z2422" s="20"/>
      <c r="AD2422" s="5"/>
      <c r="AI2422" s="10"/>
      <c r="AJ2422" s="10"/>
      <c r="AK2422" s="10"/>
      <c r="AL2422" s="10"/>
      <c r="AM2422" s="10"/>
      <c r="AN2422" s="10"/>
      <c r="AO2422" s="10"/>
      <c r="AP2422" s="10"/>
      <c r="AQ2422" s="10"/>
      <c r="AR2422" s="10"/>
      <c r="AS2422" s="10"/>
      <c r="AT2422" s="10"/>
      <c r="AU2422" s="10"/>
    </row>
    <row r="2423" spans="2:47" x14ac:dyDescent="0.2">
      <c r="B2423" s="3"/>
      <c r="C2423" s="3"/>
      <c r="D2423" s="29"/>
      <c r="E2423" s="11"/>
      <c r="F2423" s="118"/>
      <c r="G2423" s="5"/>
      <c r="J2423" s="3"/>
      <c r="K2423" s="3"/>
      <c r="L2423" s="3"/>
      <c r="M2423" s="3"/>
      <c r="N2423" s="27"/>
      <c r="O2423" s="122"/>
      <c r="P2423" s="123"/>
      <c r="Q2423" s="5"/>
      <c r="R2423" s="9"/>
      <c r="S2423" s="3"/>
      <c r="T2423" s="4"/>
      <c r="V2423" s="10"/>
      <c r="W2423" s="4"/>
      <c r="X2423" s="21"/>
      <c r="Y2423" s="20"/>
      <c r="Z2423" s="20"/>
      <c r="AD2423" s="5"/>
      <c r="AI2423" s="10"/>
      <c r="AJ2423" s="10"/>
      <c r="AK2423" s="10"/>
      <c r="AL2423" s="10"/>
      <c r="AM2423" s="10"/>
      <c r="AN2423" s="10"/>
      <c r="AO2423" s="10"/>
      <c r="AP2423" s="10"/>
      <c r="AQ2423" s="10"/>
      <c r="AR2423" s="10"/>
      <c r="AS2423" s="10"/>
      <c r="AT2423" s="10"/>
      <c r="AU2423" s="10"/>
    </row>
    <row r="2424" spans="2:47" x14ac:dyDescent="0.2">
      <c r="B2424" s="3"/>
      <c r="C2424" s="3"/>
      <c r="D2424" s="29"/>
      <c r="E2424" s="11"/>
      <c r="F2424" s="118"/>
      <c r="G2424" s="5"/>
      <c r="J2424" s="3"/>
      <c r="K2424" s="3"/>
      <c r="L2424" s="3"/>
      <c r="M2424" s="3"/>
      <c r="N2424" s="27"/>
      <c r="O2424" s="122"/>
      <c r="P2424" s="123"/>
      <c r="Q2424" s="5"/>
      <c r="R2424" s="9"/>
      <c r="S2424" s="3"/>
      <c r="T2424" s="4"/>
      <c r="V2424" s="10"/>
      <c r="W2424" s="4"/>
      <c r="X2424" s="21"/>
      <c r="Y2424" s="20"/>
      <c r="Z2424" s="20"/>
      <c r="AD2424" s="5"/>
      <c r="AI2424" s="10"/>
      <c r="AJ2424" s="10"/>
      <c r="AK2424" s="10"/>
      <c r="AL2424" s="10"/>
      <c r="AM2424" s="10"/>
      <c r="AN2424" s="10"/>
      <c r="AO2424" s="10"/>
      <c r="AP2424" s="10"/>
      <c r="AQ2424" s="10"/>
      <c r="AR2424" s="10"/>
      <c r="AS2424" s="10"/>
      <c r="AT2424" s="10"/>
      <c r="AU2424" s="10"/>
    </row>
    <row r="2425" spans="2:47" x14ac:dyDescent="0.2">
      <c r="B2425" s="3"/>
      <c r="C2425" s="3"/>
      <c r="D2425" s="29"/>
      <c r="E2425" s="11"/>
      <c r="F2425" s="118"/>
      <c r="G2425" s="5"/>
      <c r="J2425" s="3"/>
      <c r="K2425" s="3"/>
      <c r="L2425" s="3"/>
      <c r="M2425" s="3"/>
      <c r="N2425" s="27"/>
      <c r="O2425" s="122"/>
      <c r="P2425" s="123"/>
      <c r="Q2425" s="5"/>
      <c r="R2425" s="9"/>
      <c r="S2425" s="3"/>
      <c r="T2425" s="4"/>
      <c r="V2425" s="10"/>
      <c r="W2425" s="4"/>
      <c r="X2425" s="21"/>
      <c r="Y2425" s="20"/>
      <c r="Z2425" s="20"/>
      <c r="AD2425" s="5"/>
      <c r="AI2425" s="10"/>
      <c r="AJ2425" s="10"/>
      <c r="AK2425" s="10"/>
      <c r="AL2425" s="10"/>
      <c r="AM2425" s="10"/>
      <c r="AN2425" s="10"/>
      <c r="AO2425" s="10"/>
      <c r="AP2425" s="10"/>
      <c r="AQ2425" s="10"/>
      <c r="AR2425" s="10"/>
      <c r="AS2425" s="10"/>
      <c r="AT2425" s="10"/>
      <c r="AU2425" s="10"/>
    </row>
    <row r="2426" spans="2:47" x14ac:dyDescent="0.2">
      <c r="B2426" s="3"/>
      <c r="C2426" s="3"/>
      <c r="D2426" s="29"/>
      <c r="E2426" s="11"/>
      <c r="F2426" s="118"/>
      <c r="G2426" s="5"/>
      <c r="J2426" s="3"/>
      <c r="K2426" s="3"/>
      <c r="L2426" s="3"/>
      <c r="M2426" s="3"/>
      <c r="N2426" s="27"/>
      <c r="O2426" s="122"/>
      <c r="P2426" s="123"/>
      <c r="Q2426" s="5"/>
      <c r="R2426" s="9"/>
      <c r="S2426" s="3"/>
      <c r="T2426" s="4"/>
      <c r="V2426" s="10"/>
      <c r="W2426" s="4"/>
      <c r="X2426" s="21"/>
      <c r="Y2426" s="20"/>
      <c r="Z2426" s="20"/>
      <c r="AD2426" s="5"/>
      <c r="AI2426" s="10"/>
      <c r="AJ2426" s="10"/>
      <c r="AK2426" s="10"/>
      <c r="AL2426" s="10"/>
      <c r="AM2426" s="10"/>
      <c r="AN2426" s="10"/>
      <c r="AO2426" s="10"/>
      <c r="AP2426" s="10"/>
      <c r="AQ2426" s="10"/>
      <c r="AR2426" s="10"/>
      <c r="AS2426" s="10"/>
      <c r="AT2426" s="10"/>
      <c r="AU2426" s="10"/>
    </row>
    <row r="2427" spans="2:47" x14ac:dyDescent="0.2">
      <c r="B2427" s="3"/>
      <c r="C2427" s="3"/>
      <c r="D2427" s="29"/>
      <c r="E2427" s="11"/>
      <c r="F2427" s="118"/>
      <c r="G2427" s="5"/>
      <c r="J2427" s="3"/>
      <c r="K2427" s="3"/>
      <c r="L2427" s="3"/>
      <c r="M2427" s="3"/>
      <c r="N2427" s="27"/>
      <c r="O2427" s="122"/>
      <c r="P2427" s="123"/>
      <c r="Q2427" s="5"/>
      <c r="R2427" s="9"/>
      <c r="S2427" s="3"/>
      <c r="T2427" s="4"/>
      <c r="V2427" s="10"/>
      <c r="W2427" s="4"/>
      <c r="X2427" s="21"/>
      <c r="Y2427" s="20"/>
      <c r="Z2427" s="20"/>
      <c r="AD2427" s="5"/>
      <c r="AI2427" s="10"/>
      <c r="AJ2427" s="10"/>
      <c r="AK2427" s="10"/>
      <c r="AL2427" s="10"/>
      <c r="AM2427" s="10"/>
      <c r="AN2427" s="10"/>
      <c r="AO2427" s="10"/>
      <c r="AP2427" s="10"/>
      <c r="AQ2427" s="10"/>
      <c r="AR2427" s="10"/>
      <c r="AS2427" s="10"/>
      <c r="AT2427" s="10"/>
      <c r="AU2427" s="10"/>
    </row>
    <row r="2428" spans="2:47" x14ac:dyDescent="0.2">
      <c r="B2428" s="3"/>
      <c r="C2428" s="3"/>
      <c r="D2428" s="29"/>
      <c r="E2428" s="11"/>
      <c r="F2428" s="118"/>
      <c r="G2428" s="5"/>
      <c r="J2428" s="3"/>
      <c r="K2428" s="3"/>
      <c r="L2428" s="3"/>
      <c r="M2428" s="3"/>
      <c r="N2428" s="27"/>
      <c r="O2428" s="122"/>
      <c r="P2428" s="123"/>
      <c r="Q2428" s="5"/>
      <c r="R2428" s="9"/>
      <c r="S2428" s="3"/>
      <c r="T2428" s="4"/>
      <c r="V2428" s="10"/>
      <c r="W2428" s="4"/>
      <c r="X2428" s="21"/>
      <c r="Y2428" s="20"/>
      <c r="Z2428" s="20"/>
      <c r="AD2428" s="5"/>
      <c r="AI2428" s="10"/>
      <c r="AJ2428" s="10"/>
      <c r="AK2428" s="10"/>
      <c r="AL2428" s="10"/>
      <c r="AM2428" s="10"/>
      <c r="AN2428" s="10"/>
      <c r="AO2428" s="10"/>
      <c r="AP2428" s="10"/>
      <c r="AQ2428" s="10"/>
      <c r="AR2428" s="10"/>
      <c r="AS2428" s="10"/>
      <c r="AT2428" s="10"/>
      <c r="AU2428" s="10"/>
    </row>
    <row r="2429" spans="2:47" x14ac:dyDescent="0.2">
      <c r="B2429" s="3"/>
      <c r="C2429" s="3"/>
      <c r="D2429" s="29"/>
      <c r="E2429" s="11"/>
      <c r="F2429" s="118"/>
      <c r="G2429" s="5"/>
      <c r="J2429" s="3"/>
      <c r="K2429" s="3"/>
      <c r="L2429" s="3"/>
      <c r="M2429" s="3"/>
      <c r="N2429" s="27"/>
      <c r="O2429" s="122"/>
      <c r="P2429" s="123"/>
      <c r="Q2429" s="5"/>
      <c r="R2429" s="9"/>
      <c r="S2429" s="3"/>
      <c r="T2429" s="4"/>
      <c r="V2429" s="10"/>
      <c r="W2429" s="4"/>
      <c r="X2429" s="21"/>
      <c r="Y2429" s="20"/>
      <c r="Z2429" s="20"/>
      <c r="AD2429" s="5"/>
      <c r="AI2429" s="10"/>
      <c r="AJ2429" s="10"/>
      <c r="AK2429" s="10"/>
      <c r="AL2429" s="10"/>
      <c r="AM2429" s="10"/>
      <c r="AN2429" s="10"/>
      <c r="AO2429" s="10"/>
      <c r="AP2429" s="10"/>
      <c r="AQ2429" s="10"/>
      <c r="AR2429" s="10"/>
      <c r="AS2429" s="10"/>
      <c r="AT2429" s="10"/>
      <c r="AU2429" s="10"/>
    </row>
    <row r="2430" spans="2:47" x14ac:dyDescent="0.2">
      <c r="B2430" s="3"/>
      <c r="C2430" s="3"/>
      <c r="D2430" s="29"/>
      <c r="E2430" s="11"/>
      <c r="F2430" s="118"/>
      <c r="G2430" s="5"/>
      <c r="J2430" s="3"/>
      <c r="K2430" s="3"/>
      <c r="L2430" s="3"/>
      <c r="M2430" s="3"/>
      <c r="N2430" s="27"/>
      <c r="O2430" s="122"/>
      <c r="P2430" s="123"/>
      <c r="Q2430" s="5"/>
      <c r="R2430" s="9"/>
      <c r="S2430" s="3"/>
      <c r="T2430" s="4"/>
      <c r="V2430" s="10"/>
      <c r="W2430" s="4"/>
      <c r="X2430" s="21"/>
      <c r="Y2430" s="20"/>
      <c r="Z2430" s="20"/>
      <c r="AD2430" s="5"/>
      <c r="AI2430" s="10"/>
      <c r="AJ2430" s="10"/>
      <c r="AK2430" s="10"/>
      <c r="AL2430" s="10"/>
      <c r="AM2430" s="10"/>
      <c r="AN2430" s="10"/>
      <c r="AO2430" s="10"/>
      <c r="AP2430" s="10"/>
      <c r="AQ2430" s="10"/>
      <c r="AR2430" s="10"/>
      <c r="AS2430" s="10"/>
      <c r="AT2430" s="10"/>
      <c r="AU2430" s="10"/>
    </row>
    <row r="2431" spans="2:47" x14ac:dyDescent="0.2">
      <c r="B2431" s="3"/>
      <c r="C2431" s="3"/>
      <c r="D2431" s="29"/>
      <c r="E2431" s="11"/>
      <c r="F2431" s="118"/>
      <c r="G2431" s="5"/>
      <c r="J2431" s="3"/>
      <c r="K2431" s="3"/>
      <c r="L2431" s="3"/>
      <c r="M2431" s="3"/>
      <c r="N2431" s="27"/>
      <c r="O2431" s="122"/>
      <c r="P2431" s="123"/>
      <c r="Q2431" s="5"/>
      <c r="R2431" s="9"/>
      <c r="S2431" s="3"/>
      <c r="T2431" s="4"/>
      <c r="V2431" s="10"/>
      <c r="W2431" s="4"/>
      <c r="X2431" s="21"/>
      <c r="Y2431" s="20"/>
      <c r="Z2431" s="20"/>
      <c r="AD2431" s="5"/>
      <c r="AI2431" s="10"/>
      <c r="AJ2431" s="10"/>
      <c r="AK2431" s="10"/>
      <c r="AL2431" s="10"/>
      <c r="AM2431" s="10"/>
      <c r="AN2431" s="10"/>
      <c r="AO2431" s="10"/>
      <c r="AP2431" s="10"/>
      <c r="AQ2431" s="10"/>
      <c r="AR2431" s="10"/>
      <c r="AS2431" s="10"/>
      <c r="AT2431" s="10"/>
      <c r="AU2431" s="10"/>
    </row>
    <row r="2432" spans="2:47" x14ac:dyDescent="0.2">
      <c r="B2432" s="3"/>
      <c r="C2432" s="3"/>
      <c r="D2432" s="29"/>
      <c r="E2432" s="11"/>
      <c r="F2432" s="118"/>
      <c r="G2432" s="5"/>
      <c r="J2432" s="3"/>
      <c r="K2432" s="3"/>
      <c r="L2432" s="3"/>
      <c r="M2432" s="3"/>
      <c r="N2432" s="27"/>
      <c r="O2432" s="122"/>
      <c r="P2432" s="123"/>
      <c r="Q2432" s="5"/>
      <c r="R2432" s="9"/>
      <c r="S2432" s="3"/>
      <c r="T2432" s="4"/>
      <c r="V2432" s="10"/>
      <c r="W2432" s="4"/>
      <c r="X2432" s="21"/>
      <c r="Y2432" s="20"/>
      <c r="Z2432" s="20"/>
      <c r="AD2432" s="5"/>
      <c r="AI2432" s="10"/>
      <c r="AJ2432" s="10"/>
      <c r="AK2432" s="10"/>
      <c r="AL2432" s="10"/>
      <c r="AM2432" s="10"/>
      <c r="AN2432" s="10"/>
      <c r="AO2432" s="10"/>
      <c r="AP2432" s="10"/>
      <c r="AQ2432" s="10"/>
      <c r="AR2432" s="10"/>
      <c r="AS2432" s="10"/>
      <c r="AT2432" s="10"/>
      <c r="AU2432" s="10"/>
    </row>
    <row r="2433" spans="2:47" x14ac:dyDescent="0.2">
      <c r="B2433" s="3"/>
      <c r="C2433" s="3"/>
      <c r="D2433" s="29"/>
      <c r="E2433" s="11"/>
      <c r="F2433" s="118"/>
      <c r="G2433" s="5"/>
      <c r="J2433" s="3"/>
      <c r="K2433" s="3"/>
      <c r="L2433" s="3"/>
      <c r="M2433" s="3"/>
      <c r="N2433" s="27"/>
      <c r="O2433" s="122"/>
      <c r="P2433" s="123"/>
      <c r="Q2433" s="5"/>
      <c r="R2433" s="9"/>
      <c r="S2433" s="3"/>
      <c r="T2433" s="4"/>
      <c r="V2433" s="10"/>
      <c r="W2433" s="4"/>
      <c r="X2433" s="21"/>
      <c r="Y2433" s="20"/>
      <c r="Z2433" s="20"/>
      <c r="AD2433" s="5"/>
      <c r="AI2433" s="10"/>
      <c r="AJ2433" s="10"/>
      <c r="AK2433" s="10"/>
      <c r="AL2433" s="10"/>
      <c r="AM2433" s="10"/>
      <c r="AN2433" s="10"/>
      <c r="AO2433" s="10"/>
      <c r="AP2433" s="10"/>
      <c r="AQ2433" s="10"/>
      <c r="AR2433" s="10"/>
      <c r="AS2433" s="10"/>
      <c r="AT2433" s="10"/>
      <c r="AU2433" s="10"/>
    </row>
    <row r="2434" spans="2:47" x14ac:dyDescent="0.2">
      <c r="B2434" s="3"/>
      <c r="C2434" s="3"/>
      <c r="D2434" s="29"/>
      <c r="E2434" s="11"/>
      <c r="F2434" s="118"/>
      <c r="G2434" s="5"/>
      <c r="J2434" s="3"/>
      <c r="K2434" s="3"/>
      <c r="L2434" s="3"/>
      <c r="M2434" s="3"/>
      <c r="N2434" s="27"/>
      <c r="O2434" s="122"/>
      <c r="P2434" s="123"/>
      <c r="Q2434" s="5"/>
      <c r="R2434" s="9"/>
      <c r="S2434" s="3"/>
      <c r="T2434" s="4"/>
      <c r="V2434" s="10"/>
      <c r="W2434" s="4"/>
      <c r="X2434" s="21"/>
      <c r="Y2434" s="20"/>
      <c r="Z2434" s="20"/>
      <c r="AD2434" s="5"/>
      <c r="AI2434" s="10"/>
      <c r="AJ2434" s="10"/>
      <c r="AK2434" s="10"/>
      <c r="AL2434" s="10"/>
      <c r="AM2434" s="10"/>
      <c r="AN2434" s="10"/>
      <c r="AO2434" s="10"/>
      <c r="AP2434" s="10"/>
      <c r="AQ2434" s="10"/>
      <c r="AR2434" s="10"/>
      <c r="AS2434" s="10"/>
      <c r="AT2434" s="10"/>
      <c r="AU2434" s="10"/>
    </row>
    <row r="2435" spans="2:47" x14ac:dyDescent="0.2">
      <c r="B2435" s="3"/>
      <c r="C2435" s="3"/>
      <c r="D2435" s="29"/>
      <c r="E2435" s="11"/>
      <c r="F2435" s="118"/>
      <c r="G2435" s="5"/>
      <c r="J2435" s="3"/>
      <c r="K2435" s="3"/>
      <c r="L2435" s="3"/>
      <c r="M2435" s="3"/>
      <c r="N2435" s="27"/>
      <c r="O2435" s="122"/>
      <c r="P2435" s="123"/>
      <c r="Q2435" s="5"/>
      <c r="R2435" s="9"/>
      <c r="S2435" s="3"/>
      <c r="T2435" s="4"/>
      <c r="V2435" s="10"/>
      <c r="W2435" s="4"/>
      <c r="X2435" s="21"/>
      <c r="Y2435" s="20"/>
      <c r="Z2435" s="20"/>
      <c r="AD2435" s="5"/>
      <c r="AI2435" s="10"/>
      <c r="AJ2435" s="10"/>
      <c r="AK2435" s="10"/>
      <c r="AL2435" s="10"/>
      <c r="AM2435" s="10"/>
      <c r="AN2435" s="10"/>
      <c r="AO2435" s="10"/>
      <c r="AP2435" s="10"/>
      <c r="AQ2435" s="10"/>
      <c r="AR2435" s="10"/>
      <c r="AS2435" s="10"/>
      <c r="AT2435" s="10"/>
      <c r="AU2435" s="10"/>
    </row>
    <row r="2436" spans="2:47" x14ac:dyDescent="0.2">
      <c r="B2436" s="3"/>
      <c r="C2436" s="3"/>
      <c r="D2436" s="29"/>
      <c r="E2436" s="11"/>
      <c r="F2436" s="118"/>
      <c r="G2436" s="5"/>
      <c r="J2436" s="3"/>
      <c r="K2436" s="3"/>
      <c r="L2436" s="3"/>
      <c r="M2436" s="3"/>
      <c r="N2436" s="27"/>
      <c r="O2436" s="122"/>
      <c r="P2436" s="123"/>
      <c r="Q2436" s="5"/>
      <c r="R2436" s="9"/>
      <c r="S2436" s="3"/>
      <c r="T2436" s="4"/>
      <c r="V2436" s="10"/>
      <c r="W2436" s="4"/>
      <c r="X2436" s="21"/>
      <c r="Y2436" s="20"/>
      <c r="Z2436" s="20"/>
      <c r="AD2436" s="5"/>
      <c r="AI2436" s="10"/>
      <c r="AJ2436" s="10"/>
      <c r="AK2436" s="10"/>
      <c r="AL2436" s="10"/>
      <c r="AM2436" s="10"/>
      <c r="AN2436" s="10"/>
      <c r="AO2436" s="10"/>
      <c r="AP2436" s="10"/>
      <c r="AQ2436" s="10"/>
      <c r="AR2436" s="10"/>
      <c r="AS2436" s="10"/>
      <c r="AT2436" s="10"/>
      <c r="AU2436" s="10"/>
    </row>
    <row r="2437" spans="2:47" x14ac:dyDescent="0.2">
      <c r="B2437" s="3"/>
      <c r="C2437" s="3"/>
      <c r="D2437" s="29"/>
      <c r="E2437" s="11"/>
      <c r="F2437" s="118"/>
      <c r="G2437" s="5"/>
      <c r="J2437" s="3"/>
      <c r="K2437" s="3"/>
      <c r="L2437" s="3"/>
      <c r="M2437" s="3"/>
      <c r="N2437" s="27"/>
      <c r="O2437" s="122"/>
      <c r="P2437" s="123"/>
      <c r="Q2437" s="5"/>
      <c r="R2437" s="9"/>
      <c r="S2437" s="3"/>
      <c r="T2437" s="4"/>
      <c r="V2437" s="10"/>
      <c r="W2437" s="4"/>
      <c r="X2437" s="21"/>
      <c r="Y2437" s="20"/>
      <c r="Z2437" s="20"/>
      <c r="AD2437" s="5"/>
      <c r="AI2437" s="10"/>
      <c r="AJ2437" s="10"/>
      <c r="AK2437" s="10"/>
      <c r="AL2437" s="10"/>
      <c r="AM2437" s="10"/>
      <c r="AN2437" s="10"/>
      <c r="AO2437" s="10"/>
      <c r="AP2437" s="10"/>
      <c r="AQ2437" s="10"/>
      <c r="AR2437" s="10"/>
      <c r="AS2437" s="10"/>
      <c r="AT2437" s="10"/>
      <c r="AU2437" s="10"/>
    </row>
    <row r="2438" spans="2:47" x14ac:dyDescent="0.2">
      <c r="B2438" s="3"/>
      <c r="C2438" s="3"/>
      <c r="D2438" s="29"/>
      <c r="E2438" s="11"/>
      <c r="F2438" s="118"/>
      <c r="G2438" s="5"/>
      <c r="J2438" s="3"/>
      <c r="K2438" s="3"/>
      <c r="L2438" s="3"/>
      <c r="M2438" s="3"/>
      <c r="N2438" s="27"/>
      <c r="O2438" s="122"/>
      <c r="P2438" s="123"/>
      <c r="Q2438" s="5"/>
      <c r="R2438" s="9"/>
      <c r="S2438" s="3"/>
      <c r="T2438" s="4"/>
      <c r="V2438" s="10"/>
      <c r="W2438" s="4"/>
      <c r="X2438" s="21"/>
      <c r="Y2438" s="20"/>
      <c r="Z2438" s="20"/>
      <c r="AD2438" s="5"/>
      <c r="AI2438" s="10"/>
      <c r="AJ2438" s="10"/>
      <c r="AK2438" s="10"/>
      <c r="AL2438" s="10"/>
      <c r="AM2438" s="10"/>
      <c r="AN2438" s="10"/>
      <c r="AO2438" s="10"/>
      <c r="AP2438" s="10"/>
      <c r="AQ2438" s="10"/>
      <c r="AR2438" s="10"/>
      <c r="AS2438" s="10"/>
      <c r="AT2438" s="10"/>
      <c r="AU2438" s="10"/>
    </row>
    <row r="2439" spans="2:47" x14ac:dyDescent="0.2">
      <c r="B2439" s="3"/>
      <c r="C2439" s="3"/>
      <c r="D2439" s="29"/>
      <c r="E2439" s="11"/>
      <c r="F2439" s="118"/>
      <c r="G2439" s="5"/>
      <c r="J2439" s="3"/>
      <c r="K2439" s="3"/>
      <c r="L2439" s="3"/>
      <c r="M2439" s="3"/>
      <c r="N2439" s="27"/>
      <c r="O2439" s="122"/>
      <c r="P2439" s="123"/>
      <c r="Q2439" s="5"/>
      <c r="R2439" s="9"/>
      <c r="S2439" s="3"/>
      <c r="T2439" s="4"/>
      <c r="V2439" s="10"/>
      <c r="W2439" s="4"/>
      <c r="X2439" s="21"/>
      <c r="Y2439" s="20"/>
      <c r="Z2439" s="20"/>
      <c r="AD2439" s="5"/>
      <c r="AI2439" s="10"/>
      <c r="AJ2439" s="10"/>
      <c r="AK2439" s="10"/>
      <c r="AL2439" s="10"/>
      <c r="AM2439" s="10"/>
      <c r="AN2439" s="10"/>
      <c r="AO2439" s="10"/>
      <c r="AP2439" s="10"/>
      <c r="AQ2439" s="10"/>
      <c r="AR2439" s="10"/>
      <c r="AS2439" s="10"/>
      <c r="AT2439" s="10"/>
      <c r="AU2439" s="10"/>
    </row>
    <row r="2440" spans="2:47" x14ac:dyDescent="0.2">
      <c r="B2440" s="3"/>
      <c r="C2440" s="3"/>
      <c r="D2440" s="29"/>
      <c r="E2440" s="11"/>
      <c r="F2440" s="118"/>
      <c r="G2440" s="5"/>
      <c r="J2440" s="3"/>
      <c r="K2440" s="3"/>
      <c r="L2440" s="3"/>
      <c r="M2440" s="3"/>
      <c r="N2440" s="27"/>
      <c r="O2440" s="122"/>
      <c r="P2440" s="123"/>
      <c r="Q2440" s="5"/>
      <c r="R2440" s="9"/>
      <c r="S2440" s="3"/>
      <c r="T2440" s="4"/>
      <c r="V2440" s="10"/>
      <c r="W2440" s="4"/>
      <c r="X2440" s="21"/>
      <c r="Y2440" s="20"/>
      <c r="Z2440" s="20"/>
      <c r="AD2440" s="5"/>
      <c r="AI2440" s="10"/>
      <c r="AJ2440" s="10"/>
      <c r="AK2440" s="10"/>
      <c r="AL2440" s="10"/>
      <c r="AM2440" s="10"/>
      <c r="AN2440" s="10"/>
      <c r="AO2440" s="10"/>
      <c r="AP2440" s="10"/>
      <c r="AQ2440" s="10"/>
      <c r="AR2440" s="10"/>
      <c r="AS2440" s="10"/>
      <c r="AT2440" s="10"/>
      <c r="AU2440" s="10"/>
    </row>
    <row r="2441" spans="2:47" x14ac:dyDescent="0.2">
      <c r="B2441" s="3"/>
      <c r="C2441" s="3"/>
      <c r="D2441" s="29"/>
      <c r="E2441" s="11"/>
      <c r="F2441" s="118"/>
      <c r="G2441" s="5"/>
      <c r="J2441" s="3"/>
      <c r="K2441" s="3"/>
      <c r="L2441" s="3"/>
      <c r="M2441" s="3"/>
      <c r="N2441" s="27"/>
      <c r="O2441" s="122"/>
      <c r="P2441" s="123"/>
      <c r="Q2441" s="5"/>
      <c r="R2441" s="9"/>
      <c r="S2441" s="3"/>
      <c r="T2441" s="4"/>
      <c r="V2441" s="10"/>
      <c r="W2441" s="4"/>
      <c r="X2441" s="21"/>
      <c r="Y2441" s="20"/>
      <c r="Z2441" s="20"/>
      <c r="AD2441" s="5"/>
      <c r="AI2441" s="10"/>
      <c r="AJ2441" s="10"/>
      <c r="AK2441" s="10"/>
      <c r="AL2441" s="10"/>
      <c r="AM2441" s="10"/>
      <c r="AN2441" s="10"/>
      <c r="AO2441" s="10"/>
      <c r="AP2441" s="10"/>
      <c r="AQ2441" s="10"/>
      <c r="AR2441" s="10"/>
      <c r="AS2441" s="10"/>
      <c r="AT2441" s="10"/>
      <c r="AU2441" s="10"/>
    </row>
    <row r="2442" spans="2:47" x14ac:dyDescent="0.2">
      <c r="B2442" s="3"/>
      <c r="C2442" s="3"/>
      <c r="D2442" s="29"/>
      <c r="E2442" s="11"/>
      <c r="F2442" s="118"/>
      <c r="G2442" s="5"/>
      <c r="J2442" s="3"/>
      <c r="K2442" s="3"/>
      <c r="L2442" s="3"/>
      <c r="M2442" s="3"/>
      <c r="N2442" s="27"/>
      <c r="O2442" s="122"/>
      <c r="P2442" s="123"/>
      <c r="Q2442" s="5"/>
      <c r="R2442" s="9"/>
      <c r="S2442" s="3"/>
      <c r="T2442" s="4"/>
      <c r="V2442" s="10"/>
      <c r="W2442" s="4"/>
      <c r="X2442" s="21"/>
      <c r="Y2442" s="20"/>
      <c r="Z2442" s="20"/>
      <c r="AD2442" s="5"/>
      <c r="AI2442" s="10"/>
      <c r="AJ2442" s="10"/>
      <c r="AK2442" s="10"/>
      <c r="AL2442" s="10"/>
      <c r="AM2442" s="10"/>
      <c r="AN2442" s="10"/>
      <c r="AO2442" s="10"/>
      <c r="AP2442" s="10"/>
      <c r="AQ2442" s="10"/>
      <c r="AR2442" s="10"/>
      <c r="AS2442" s="10"/>
      <c r="AT2442" s="10"/>
      <c r="AU2442" s="10"/>
    </row>
    <row r="2443" spans="2:47" x14ac:dyDescent="0.2">
      <c r="B2443" s="3"/>
      <c r="C2443" s="3"/>
      <c r="D2443" s="29"/>
      <c r="E2443" s="11"/>
      <c r="F2443" s="118"/>
      <c r="G2443" s="5"/>
      <c r="J2443" s="3"/>
      <c r="K2443" s="3"/>
      <c r="L2443" s="3"/>
      <c r="M2443" s="3"/>
      <c r="N2443" s="27"/>
      <c r="O2443" s="122"/>
      <c r="P2443" s="123"/>
      <c r="Q2443" s="5"/>
      <c r="R2443" s="9"/>
      <c r="S2443" s="3"/>
      <c r="T2443" s="4"/>
      <c r="V2443" s="10"/>
      <c r="W2443" s="4"/>
      <c r="X2443" s="21"/>
      <c r="Y2443" s="20"/>
      <c r="Z2443" s="20"/>
      <c r="AD2443" s="5"/>
      <c r="AI2443" s="10"/>
      <c r="AJ2443" s="10"/>
      <c r="AK2443" s="10"/>
      <c r="AL2443" s="10"/>
      <c r="AM2443" s="10"/>
      <c r="AN2443" s="10"/>
      <c r="AO2443" s="10"/>
      <c r="AP2443" s="10"/>
      <c r="AQ2443" s="10"/>
      <c r="AR2443" s="10"/>
      <c r="AS2443" s="10"/>
      <c r="AT2443" s="10"/>
      <c r="AU2443" s="10"/>
    </row>
    <row r="2444" spans="2:47" x14ac:dyDescent="0.2">
      <c r="B2444" s="3"/>
      <c r="C2444" s="3"/>
      <c r="D2444" s="29"/>
      <c r="E2444" s="11"/>
      <c r="F2444" s="118"/>
      <c r="G2444" s="5"/>
      <c r="J2444" s="3"/>
      <c r="K2444" s="3"/>
      <c r="L2444" s="3"/>
      <c r="M2444" s="3"/>
      <c r="N2444" s="27"/>
      <c r="O2444" s="122"/>
      <c r="P2444" s="123"/>
      <c r="Q2444" s="5"/>
      <c r="R2444" s="9"/>
      <c r="S2444" s="3"/>
      <c r="T2444" s="4"/>
      <c r="V2444" s="10"/>
      <c r="W2444" s="28"/>
      <c r="X2444" s="21"/>
      <c r="Y2444" s="20"/>
      <c r="Z2444" s="20"/>
      <c r="AD2444" s="5"/>
      <c r="AI2444" s="10"/>
      <c r="AJ2444" s="10"/>
      <c r="AK2444" s="10"/>
      <c r="AL2444" s="10"/>
      <c r="AM2444" s="10"/>
      <c r="AN2444" s="10"/>
      <c r="AO2444" s="10"/>
      <c r="AP2444" s="10"/>
      <c r="AQ2444" s="10"/>
      <c r="AR2444" s="10"/>
      <c r="AS2444" s="10"/>
      <c r="AT2444" s="10"/>
      <c r="AU2444" s="10"/>
    </row>
    <row r="2445" spans="2:47" x14ac:dyDescent="0.2">
      <c r="B2445" s="3"/>
      <c r="C2445" s="3"/>
      <c r="D2445" s="29"/>
      <c r="E2445" s="11"/>
      <c r="F2445" s="118"/>
      <c r="G2445" s="5"/>
      <c r="J2445" s="3"/>
      <c r="K2445" s="3"/>
      <c r="L2445" s="3"/>
      <c r="M2445" s="3"/>
      <c r="N2445" s="27"/>
      <c r="O2445" s="122"/>
      <c r="P2445" s="123"/>
      <c r="Q2445" s="5"/>
      <c r="R2445" s="9"/>
      <c r="S2445" s="3"/>
      <c r="T2445" s="4"/>
      <c r="V2445" s="10"/>
      <c r="W2445" s="4"/>
      <c r="X2445" s="21"/>
      <c r="Y2445" s="20"/>
      <c r="Z2445" s="20"/>
      <c r="AD2445" s="5"/>
      <c r="AI2445" s="10"/>
      <c r="AJ2445" s="10"/>
      <c r="AK2445" s="10"/>
      <c r="AL2445" s="10"/>
      <c r="AM2445" s="10"/>
      <c r="AN2445" s="10"/>
      <c r="AO2445" s="10"/>
      <c r="AP2445" s="10"/>
      <c r="AQ2445" s="10"/>
      <c r="AR2445" s="10"/>
      <c r="AS2445" s="10"/>
      <c r="AT2445" s="10"/>
      <c r="AU2445" s="10"/>
    </row>
    <row r="2446" spans="2:47" x14ac:dyDescent="0.2">
      <c r="B2446" s="3"/>
      <c r="C2446" s="3"/>
      <c r="D2446" s="29"/>
      <c r="E2446" s="11"/>
      <c r="F2446" s="118"/>
      <c r="G2446" s="5"/>
      <c r="J2446" s="3"/>
      <c r="K2446" s="3"/>
      <c r="L2446" s="3"/>
      <c r="M2446" s="3"/>
      <c r="N2446" s="27"/>
      <c r="O2446" s="122"/>
      <c r="P2446" s="123"/>
      <c r="Q2446" s="5"/>
      <c r="R2446" s="9"/>
      <c r="S2446" s="3"/>
      <c r="T2446" s="4"/>
      <c r="V2446" s="10"/>
      <c r="W2446" s="4"/>
      <c r="X2446" s="21"/>
      <c r="Y2446" s="20"/>
      <c r="Z2446" s="20"/>
      <c r="AD2446" s="5"/>
      <c r="AI2446" s="10"/>
      <c r="AJ2446" s="10"/>
      <c r="AK2446" s="10"/>
      <c r="AL2446" s="10"/>
      <c r="AM2446" s="10"/>
      <c r="AN2446" s="10"/>
      <c r="AO2446" s="10"/>
      <c r="AP2446" s="10"/>
      <c r="AQ2446" s="10"/>
      <c r="AR2446" s="10"/>
      <c r="AS2446" s="10"/>
      <c r="AT2446" s="10"/>
      <c r="AU2446" s="10"/>
    </row>
    <row r="2447" spans="2:47" x14ac:dyDescent="0.2">
      <c r="B2447" s="3"/>
      <c r="C2447" s="3"/>
      <c r="D2447" s="29"/>
      <c r="E2447" s="11"/>
      <c r="F2447" s="118"/>
      <c r="G2447" s="5"/>
      <c r="J2447" s="3"/>
      <c r="K2447" s="3"/>
      <c r="L2447" s="3"/>
      <c r="M2447" s="3"/>
      <c r="N2447" s="27"/>
      <c r="O2447" s="122"/>
      <c r="P2447" s="123"/>
      <c r="Q2447" s="5"/>
      <c r="R2447" s="9"/>
      <c r="S2447" s="3"/>
      <c r="T2447" s="4"/>
      <c r="V2447" s="10"/>
      <c r="W2447" s="4"/>
      <c r="X2447" s="21"/>
      <c r="Y2447" s="20"/>
      <c r="Z2447" s="20"/>
      <c r="AD2447" s="5"/>
      <c r="AI2447" s="10"/>
      <c r="AJ2447" s="10"/>
      <c r="AK2447" s="10"/>
      <c r="AL2447" s="10"/>
      <c r="AM2447" s="10"/>
      <c r="AN2447" s="10"/>
      <c r="AO2447" s="10"/>
      <c r="AP2447" s="10"/>
      <c r="AQ2447" s="10"/>
      <c r="AR2447" s="10"/>
      <c r="AS2447" s="10"/>
      <c r="AT2447" s="10"/>
      <c r="AU2447" s="10"/>
    </row>
    <row r="2448" spans="2:47" x14ac:dyDescent="0.2">
      <c r="B2448" s="3"/>
      <c r="C2448" s="3"/>
      <c r="D2448" s="29"/>
      <c r="E2448" s="11"/>
      <c r="F2448" s="118"/>
      <c r="G2448" s="5"/>
      <c r="J2448" s="3"/>
      <c r="K2448" s="3"/>
      <c r="L2448" s="3"/>
      <c r="M2448" s="3"/>
      <c r="N2448" s="27"/>
      <c r="O2448" s="122"/>
      <c r="P2448" s="123"/>
      <c r="Q2448" s="5"/>
      <c r="R2448" s="9"/>
      <c r="S2448" s="3"/>
      <c r="T2448" s="4"/>
      <c r="V2448" s="10"/>
      <c r="W2448" s="4"/>
      <c r="X2448" s="21"/>
      <c r="Y2448" s="20"/>
      <c r="Z2448" s="20"/>
      <c r="AD2448" s="5"/>
      <c r="AI2448" s="10"/>
      <c r="AJ2448" s="10"/>
      <c r="AK2448" s="10"/>
      <c r="AL2448" s="10"/>
      <c r="AM2448" s="10"/>
      <c r="AN2448" s="10"/>
      <c r="AO2448" s="10"/>
      <c r="AP2448" s="10"/>
      <c r="AQ2448" s="10"/>
      <c r="AR2448" s="10"/>
      <c r="AS2448" s="10"/>
      <c r="AT2448" s="10"/>
      <c r="AU2448" s="10"/>
    </row>
    <row r="2449" spans="2:47" x14ac:dyDescent="0.2">
      <c r="B2449" s="3"/>
      <c r="C2449" s="3"/>
      <c r="D2449" s="29"/>
      <c r="E2449" s="11"/>
      <c r="F2449" s="118"/>
      <c r="G2449" s="5"/>
      <c r="J2449" s="3"/>
      <c r="K2449" s="3"/>
      <c r="L2449" s="3"/>
      <c r="M2449" s="3"/>
      <c r="N2449" s="27"/>
      <c r="O2449" s="122"/>
      <c r="P2449" s="123"/>
      <c r="Q2449" s="5"/>
      <c r="R2449" s="9"/>
      <c r="S2449" s="3"/>
      <c r="T2449" s="4"/>
      <c r="V2449" s="10"/>
      <c r="W2449" s="4"/>
      <c r="X2449" s="21"/>
      <c r="Y2449" s="20"/>
      <c r="Z2449" s="20"/>
      <c r="AD2449" s="5"/>
      <c r="AI2449" s="10"/>
      <c r="AJ2449" s="10"/>
      <c r="AK2449" s="10"/>
      <c r="AL2449" s="10"/>
      <c r="AM2449" s="10"/>
      <c r="AN2449" s="10"/>
      <c r="AO2449" s="10"/>
      <c r="AP2449" s="10"/>
      <c r="AQ2449" s="10"/>
      <c r="AR2449" s="10"/>
      <c r="AS2449" s="10"/>
      <c r="AT2449" s="10"/>
      <c r="AU2449" s="10"/>
    </row>
    <row r="2450" spans="2:47" x14ac:dyDescent="0.2">
      <c r="B2450" s="3"/>
      <c r="C2450" s="3"/>
      <c r="D2450" s="29"/>
      <c r="E2450" s="11"/>
      <c r="F2450" s="118"/>
      <c r="G2450" s="5"/>
      <c r="J2450" s="3"/>
      <c r="K2450" s="3"/>
      <c r="L2450" s="3"/>
      <c r="M2450" s="3"/>
      <c r="N2450" s="27"/>
      <c r="O2450" s="122"/>
      <c r="P2450" s="123"/>
      <c r="Q2450" s="5"/>
      <c r="R2450" s="9"/>
      <c r="S2450" s="3"/>
      <c r="T2450" s="4"/>
      <c r="V2450" s="10"/>
      <c r="W2450" s="4"/>
      <c r="X2450" s="21"/>
      <c r="Y2450" s="20"/>
      <c r="Z2450" s="20"/>
      <c r="AD2450" s="5"/>
      <c r="AI2450" s="10"/>
      <c r="AJ2450" s="10"/>
      <c r="AK2450" s="10"/>
      <c r="AL2450" s="10"/>
      <c r="AM2450" s="10"/>
      <c r="AN2450" s="10"/>
      <c r="AO2450" s="10"/>
      <c r="AP2450" s="10"/>
      <c r="AQ2450" s="10"/>
      <c r="AR2450" s="10"/>
      <c r="AS2450" s="10"/>
      <c r="AT2450" s="10"/>
      <c r="AU2450" s="10"/>
    </row>
    <row r="2451" spans="2:47" x14ac:dyDescent="0.2">
      <c r="B2451" s="3"/>
      <c r="C2451" s="3"/>
      <c r="D2451" s="29"/>
      <c r="E2451" s="11"/>
      <c r="F2451" s="118"/>
      <c r="G2451" s="5"/>
      <c r="J2451" s="3"/>
      <c r="K2451" s="3"/>
      <c r="L2451" s="3"/>
      <c r="M2451" s="3"/>
      <c r="N2451" s="27"/>
      <c r="O2451" s="122"/>
      <c r="P2451" s="123"/>
      <c r="Q2451" s="5"/>
      <c r="R2451" s="9"/>
      <c r="S2451" s="3"/>
      <c r="T2451" s="4"/>
      <c r="V2451" s="10"/>
      <c r="W2451" s="4"/>
      <c r="X2451" s="21"/>
      <c r="Y2451" s="20"/>
      <c r="Z2451" s="20"/>
      <c r="AD2451" s="5"/>
      <c r="AI2451" s="10"/>
      <c r="AJ2451" s="10"/>
      <c r="AK2451" s="10"/>
      <c r="AL2451" s="10"/>
      <c r="AM2451" s="10"/>
      <c r="AN2451" s="10"/>
      <c r="AO2451" s="10"/>
      <c r="AP2451" s="10"/>
      <c r="AQ2451" s="10"/>
      <c r="AR2451" s="10"/>
      <c r="AS2451" s="10"/>
      <c r="AT2451" s="10"/>
      <c r="AU2451" s="10"/>
    </row>
    <row r="2452" spans="2:47" x14ac:dyDescent="0.2">
      <c r="B2452" s="3"/>
      <c r="C2452" s="3"/>
      <c r="D2452" s="29"/>
      <c r="E2452" s="11"/>
      <c r="F2452" s="118"/>
      <c r="G2452" s="5"/>
      <c r="J2452" s="3"/>
      <c r="K2452" s="3"/>
      <c r="L2452" s="3"/>
      <c r="M2452" s="3"/>
      <c r="N2452" s="27"/>
      <c r="O2452" s="122"/>
      <c r="P2452" s="123"/>
      <c r="Q2452" s="5"/>
      <c r="R2452" s="9"/>
      <c r="S2452" s="3"/>
      <c r="T2452" s="4"/>
      <c r="V2452" s="10"/>
      <c r="W2452" s="4"/>
      <c r="X2452" s="21"/>
      <c r="Y2452" s="20"/>
      <c r="Z2452" s="20"/>
      <c r="AD2452" s="5"/>
      <c r="AI2452" s="10"/>
      <c r="AJ2452" s="10"/>
      <c r="AK2452" s="10"/>
      <c r="AL2452" s="10"/>
      <c r="AM2452" s="10"/>
      <c r="AN2452" s="10"/>
      <c r="AO2452" s="10"/>
      <c r="AP2452" s="10"/>
      <c r="AQ2452" s="10"/>
      <c r="AR2452" s="10"/>
      <c r="AS2452" s="10"/>
      <c r="AT2452" s="10"/>
      <c r="AU2452" s="10"/>
    </row>
    <row r="2453" spans="2:47" x14ac:dyDescent="0.2">
      <c r="B2453" s="3"/>
      <c r="C2453" s="3"/>
      <c r="D2453" s="29"/>
      <c r="E2453" s="11"/>
      <c r="F2453" s="118"/>
      <c r="G2453" s="5"/>
      <c r="J2453" s="3"/>
      <c r="K2453" s="3"/>
      <c r="L2453" s="3"/>
      <c r="M2453" s="3"/>
      <c r="N2453" s="27"/>
      <c r="O2453" s="122"/>
      <c r="P2453" s="123"/>
      <c r="Q2453" s="5"/>
      <c r="R2453" s="9"/>
      <c r="S2453" s="3"/>
      <c r="T2453" s="4"/>
      <c r="V2453" s="10"/>
      <c r="W2453" s="4"/>
      <c r="X2453" s="21"/>
      <c r="Y2453" s="20"/>
      <c r="Z2453" s="20"/>
      <c r="AD2453" s="5"/>
      <c r="AI2453" s="10"/>
      <c r="AJ2453" s="10"/>
      <c r="AK2453" s="10"/>
      <c r="AL2453" s="10"/>
      <c r="AM2453" s="10"/>
      <c r="AN2453" s="10"/>
      <c r="AO2453" s="10"/>
      <c r="AP2453" s="10"/>
      <c r="AQ2453" s="10"/>
      <c r="AR2453" s="10"/>
      <c r="AS2453" s="10"/>
      <c r="AT2453" s="10"/>
      <c r="AU2453" s="10"/>
    </row>
    <row r="2454" spans="2:47" x14ac:dyDescent="0.2">
      <c r="B2454" s="3"/>
      <c r="C2454" s="3"/>
      <c r="D2454" s="29"/>
      <c r="E2454" s="11"/>
      <c r="F2454" s="118"/>
      <c r="G2454" s="5"/>
      <c r="J2454" s="3"/>
      <c r="K2454" s="3"/>
      <c r="L2454" s="3"/>
      <c r="M2454" s="3"/>
      <c r="N2454" s="27"/>
      <c r="O2454" s="122"/>
      <c r="P2454" s="123"/>
      <c r="Q2454" s="5"/>
      <c r="R2454" s="9"/>
      <c r="S2454" s="3"/>
      <c r="T2454" s="4"/>
      <c r="V2454" s="10"/>
      <c r="W2454" s="4"/>
      <c r="X2454" s="21"/>
      <c r="Y2454" s="20"/>
      <c r="Z2454" s="20"/>
      <c r="AD2454" s="5"/>
      <c r="AI2454" s="10"/>
      <c r="AJ2454" s="10"/>
      <c r="AK2454" s="10"/>
      <c r="AL2454" s="10"/>
      <c r="AM2454" s="10"/>
      <c r="AN2454" s="10"/>
      <c r="AO2454" s="10"/>
      <c r="AP2454" s="10"/>
      <c r="AQ2454" s="10"/>
      <c r="AR2454" s="10"/>
      <c r="AS2454" s="10"/>
      <c r="AT2454" s="10"/>
      <c r="AU2454" s="10"/>
    </row>
    <row r="2455" spans="2:47" x14ac:dyDescent="0.2">
      <c r="B2455" s="3"/>
      <c r="C2455" s="3"/>
      <c r="D2455" s="29"/>
      <c r="E2455" s="11"/>
      <c r="F2455" s="118"/>
      <c r="G2455" s="5"/>
      <c r="J2455" s="3"/>
      <c r="K2455" s="3"/>
      <c r="L2455" s="3"/>
      <c r="M2455" s="3"/>
      <c r="N2455" s="27"/>
      <c r="O2455" s="122"/>
      <c r="P2455" s="123"/>
      <c r="Q2455" s="5"/>
      <c r="R2455" s="9"/>
      <c r="S2455" s="3"/>
      <c r="T2455" s="4"/>
      <c r="V2455" s="10"/>
      <c r="W2455" s="4"/>
      <c r="X2455" s="21"/>
      <c r="Y2455" s="20"/>
      <c r="Z2455" s="20"/>
      <c r="AD2455" s="5"/>
      <c r="AI2455" s="10"/>
      <c r="AJ2455" s="10"/>
      <c r="AK2455" s="10"/>
      <c r="AL2455" s="10"/>
      <c r="AM2455" s="10"/>
      <c r="AN2455" s="10"/>
      <c r="AO2455" s="10"/>
      <c r="AP2455" s="10"/>
      <c r="AQ2455" s="10"/>
      <c r="AR2455" s="10"/>
      <c r="AS2455" s="10"/>
      <c r="AT2455" s="10"/>
      <c r="AU2455" s="10"/>
    </row>
    <row r="2456" spans="2:47" x14ac:dyDescent="0.2">
      <c r="B2456" s="3"/>
      <c r="C2456" s="3"/>
      <c r="D2456" s="29"/>
      <c r="E2456" s="11"/>
      <c r="F2456" s="118"/>
      <c r="G2456" s="5"/>
      <c r="J2456" s="3"/>
      <c r="K2456" s="3"/>
      <c r="L2456" s="3"/>
      <c r="M2456" s="3"/>
      <c r="N2456" s="27"/>
      <c r="O2456" s="122"/>
      <c r="P2456" s="123"/>
      <c r="Q2456" s="5"/>
      <c r="R2456" s="9"/>
      <c r="S2456" s="3"/>
      <c r="T2456" s="4"/>
      <c r="V2456" s="10"/>
      <c r="W2456" s="4"/>
      <c r="X2456" s="21"/>
      <c r="Y2456" s="20"/>
      <c r="Z2456" s="20"/>
      <c r="AD2456" s="5"/>
      <c r="AI2456" s="10"/>
      <c r="AJ2456" s="10"/>
      <c r="AK2456" s="10"/>
      <c r="AL2456" s="10"/>
      <c r="AM2456" s="10"/>
      <c r="AN2456" s="10"/>
      <c r="AO2456" s="10"/>
      <c r="AP2456" s="10"/>
      <c r="AQ2456" s="10"/>
      <c r="AR2456" s="10"/>
      <c r="AS2456" s="10"/>
      <c r="AT2456" s="10"/>
      <c r="AU2456" s="10"/>
    </row>
    <row r="2457" spans="2:47" x14ac:dyDescent="0.2">
      <c r="B2457" s="3"/>
      <c r="C2457" s="3"/>
      <c r="D2457" s="29"/>
      <c r="E2457" s="11"/>
      <c r="F2457" s="118"/>
      <c r="G2457" s="5"/>
      <c r="J2457" s="3"/>
      <c r="K2457" s="3"/>
      <c r="L2457" s="3"/>
      <c r="M2457" s="3"/>
      <c r="N2457" s="27"/>
      <c r="O2457" s="122"/>
      <c r="P2457" s="123"/>
      <c r="Q2457" s="5"/>
      <c r="R2457" s="9"/>
      <c r="S2457" s="3"/>
      <c r="T2457" s="4"/>
      <c r="V2457" s="10"/>
      <c r="W2457" s="4"/>
      <c r="X2457" s="21"/>
      <c r="Y2457" s="20"/>
      <c r="Z2457" s="20"/>
      <c r="AD2457" s="5"/>
      <c r="AI2457" s="10"/>
      <c r="AJ2457" s="10"/>
      <c r="AK2457" s="10"/>
      <c r="AL2457" s="10"/>
      <c r="AM2457" s="10"/>
      <c r="AN2457" s="10"/>
      <c r="AO2457" s="10"/>
      <c r="AP2457" s="10"/>
      <c r="AQ2457" s="10"/>
      <c r="AR2457" s="10"/>
      <c r="AS2457" s="10"/>
      <c r="AT2457" s="10"/>
      <c r="AU2457" s="10"/>
    </row>
    <row r="2458" spans="2:47" x14ac:dyDescent="0.2">
      <c r="B2458" s="3"/>
      <c r="C2458" s="3"/>
      <c r="D2458" s="29"/>
      <c r="E2458" s="11"/>
      <c r="F2458" s="118"/>
      <c r="G2458" s="5"/>
      <c r="J2458" s="3"/>
      <c r="K2458" s="3"/>
      <c r="L2458" s="3"/>
      <c r="M2458" s="3"/>
      <c r="N2458" s="27"/>
      <c r="O2458" s="122"/>
      <c r="P2458" s="123"/>
      <c r="Q2458" s="5"/>
      <c r="R2458" s="9"/>
      <c r="S2458" s="3"/>
      <c r="T2458" s="4"/>
      <c r="V2458" s="10"/>
      <c r="W2458" s="4"/>
      <c r="X2458" s="21"/>
      <c r="Y2458" s="20"/>
      <c r="Z2458" s="20"/>
      <c r="AD2458" s="5"/>
      <c r="AI2458" s="10"/>
      <c r="AJ2458" s="10"/>
      <c r="AK2458" s="10"/>
      <c r="AL2458" s="10"/>
      <c r="AM2458" s="10"/>
      <c r="AN2458" s="10"/>
      <c r="AO2458" s="10"/>
      <c r="AP2458" s="10"/>
      <c r="AQ2458" s="10"/>
      <c r="AR2458" s="10"/>
      <c r="AS2458" s="10"/>
      <c r="AT2458" s="10"/>
      <c r="AU2458" s="10"/>
    </row>
    <row r="2459" spans="2:47" x14ac:dyDescent="0.2">
      <c r="B2459" s="3"/>
      <c r="C2459" s="3"/>
      <c r="D2459" s="29"/>
      <c r="E2459" s="11"/>
      <c r="F2459" s="118"/>
      <c r="G2459" s="5"/>
      <c r="J2459" s="3"/>
      <c r="K2459" s="3"/>
      <c r="L2459" s="3"/>
      <c r="M2459" s="3"/>
      <c r="N2459" s="27"/>
      <c r="O2459" s="122"/>
      <c r="P2459" s="123"/>
      <c r="Q2459" s="5"/>
      <c r="R2459" s="9"/>
      <c r="S2459" s="3"/>
      <c r="T2459" s="4"/>
      <c r="V2459" s="10"/>
      <c r="W2459" s="4"/>
      <c r="X2459" s="21"/>
      <c r="Y2459" s="20"/>
      <c r="Z2459" s="20"/>
      <c r="AD2459" s="5"/>
      <c r="AI2459" s="10"/>
      <c r="AJ2459" s="10"/>
      <c r="AK2459" s="10"/>
      <c r="AL2459" s="10"/>
      <c r="AM2459" s="10"/>
      <c r="AN2459" s="10"/>
      <c r="AO2459" s="10"/>
      <c r="AP2459" s="10"/>
      <c r="AQ2459" s="10"/>
      <c r="AR2459" s="10"/>
      <c r="AS2459" s="10"/>
      <c r="AT2459" s="10"/>
      <c r="AU2459" s="10"/>
    </row>
    <row r="2460" spans="2:47" x14ac:dyDescent="0.2">
      <c r="B2460" s="3"/>
      <c r="C2460" s="3"/>
      <c r="D2460" s="29"/>
      <c r="E2460" s="11"/>
      <c r="F2460" s="118"/>
      <c r="G2460" s="5"/>
      <c r="J2460" s="3"/>
      <c r="K2460" s="3"/>
      <c r="L2460" s="3"/>
      <c r="M2460" s="3"/>
      <c r="N2460" s="27"/>
      <c r="O2460" s="122"/>
      <c r="P2460" s="123"/>
      <c r="Q2460" s="5"/>
      <c r="R2460" s="9"/>
      <c r="S2460" s="3"/>
      <c r="T2460" s="4"/>
      <c r="V2460" s="10"/>
      <c r="W2460" s="4"/>
      <c r="X2460" s="21"/>
      <c r="Y2460" s="20"/>
      <c r="Z2460" s="20"/>
      <c r="AD2460" s="5"/>
      <c r="AI2460" s="10"/>
      <c r="AJ2460" s="10"/>
      <c r="AK2460" s="10"/>
      <c r="AL2460" s="10"/>
      <c r="AM2460" s="10"/>
      <c r="AN2460" s="10"/>
      <c r="AO2460" s="10"/>
      <c r="AP2460" s="10"/>
      <c r="AQ2460" s="10"/>
      <c r="AR2460" s="10"/>
      <c r="AS2460" s="10"/>
      <c r="AT2460" s="10"/>
      <c r="AU2460" s="10"/>
    </row>
    <row r="2461" spans="2:47" x14ac:dyDescent="0.2">
      <c r="B2461" s="3"/>
      <c r="C2461" s="3"/>
      <c r="D2461" s="29"/>
      <c r="E2461" s="11"/>
      <c r="F2461" s="118"/>
      <c r="G2461" s="5"/>
      <c r="J2461" s="3"/>
      <c r="K2461" s="3"/>
      <c r="L2461" s="3"/>
      <c r="M2461" s="3"/>
      <c r="N2461" s="27"/>
      <c r="O2461" s="122"/>
      <c r="P2461" s="123"/>
      <c r="Q2461" s="5"/>
      <c r="R2461" s="9"/>
      <c r="S2461" s="3"/>
      <c r="T2461" s="4"/>
      <c r="V2461" s="10"/>
      <c r="W2461" s="4"/>
      <c r="X2461" s="21"/>
      <c r="Y2461" s="20"/>
      <c r="Z2461" s="20"/>
      <c r="AD2461" s="5"/>
      <c r="AI2461" s="10"/>
      <c r="AJ2461" s="10"/>
      <c r="AK2461" s="10"/>
      <c r="AL2461" s="10"/>
      <c r="AM2461" s="10"/>
      <c r="AN2461" s="10"/>
      <c r="AO2461" s="10"/>
      <c r="AP2461" s="10"/>
      <c r="AQ2461" s="10"/>
      <c r="AR2461" s="10"/>
      <c r="AS2461" s="10"/>
      <c r="AT2461" s="10"/>
      <c r="AU2461" s="10"/>
    </row>
    <row r="2462" spans="2:47" x14ac:dyDescent="0.2">
      <c r="B2462" s="3"/>
      <c r="C2462" s="3"/>
      <c r="D2462" s="29"/>
      <c r="E2462" s="11"/>
      <c r="F2462" s="118"/>
      <c r="G2462" s="5"/>
      <c r="J2462" s="3"/>
      <c r="K2462" s="3"/>
      <c r="L2462" s="3"/>
      <c r="M2462" s="3"/>
      <c r="N2462" s="27"/>
      <c r="O2462" s="122"/>
      <c r="P2462" s="123"/>
      <c r="Q2462" s="5"/>
      <c r="R2462" s="9"/>
      <c r="S2462" s="3"/>
      <c r="T2462" s="4"/>
      <c r="V2462" s="10"/>
      <c r="W2462" s="4"/>
      <c r="X2462" s="21"/>
      <c r="Y2462" s="20"/>
      <c r="Z2462" s="20"/>
      <c r="AD2462" s="5"/>
      <c r="AI2462" s="10"/>
      <c r="AJ2462" s="10"/>
      <c r="AK2462" s="10"/>
      <c r="AL2462" s="10"/>
      <c r="AM2462" s="10"/>
      <c r="AN2462" s="10"/>
      <c r="AO2462" s="10"/>
      <c r="AP2462" s="10"/>
      <c r="AQ2462" s="10"/>
      <c r="AR2462" s="10"/>
      <c r="AS2462" s="10"/>
      <c r="AT2462" s="10"/>
      <c r="AU2462" s="10"/>
    </row>
    <row r="2463" spans="2:47" x14ac:dyDescent="0.2">
      <c r="B2463" s="3"/>
      <c r="C2463" s="3"/>
      <c r="D2463" s="29"/>
      <c r="E2463" s="11"/>
      <c r="F2463" s="118"/>
      <c r="G2463" s="5"/>
      <c r="J2463" s="3"/>
      <c r="K2463" s="3"/>
      <c r="L2463" s="3"/>
      <c r="M2463" s="3"/>
      <c r="N2463" s="27"/>
      <c r="O2463" s="122"/>
      <c r="P2463" s="123"/>
      <c r="Q2463" s="5"/>
      <c r="R2463" s="9"/>
      <c r="S2463" s="3"/>
      <c r="T2463" s="4"/>
      <c r="V2463" s="10"/>
      <c r="W2463" s="4"/>
      <c r="X2463" s="21"/>
      <c r="Y2463" s="20"/>
      <c r="Z2463" s="20"/>
      <c r="AD2463" s="5"/>
      <c r="AI2463" s="10"/>
      <c r="AJ2463" s="10"/>
      <c r="AK2463" s="10"/>
      <c r="AL2463" s="10"/>
      <c r="AM2463" s="10"/>
      <c r="AN2463" s="10"/>
      <c r="AO2463" s="10"/>
      <c r="AP2463" s="10"/>
      <c r="AQ2463" s="10"/>
      <c r="AR2463" s="10"/>
      <c r="AS2463" s="10"/>
      <c r="AT2463" s="10"/>
      <c r="AU2463" s="10"/>
    </row>
    <row r="2464" spans="2:47" x14ac:dyDescent="0.2">
      <c r="B2464" s="3"/>
      <c r="C2464" s="3"/>
      <c r="D2464" s="29"/>
      <c r="E2464" s="11"/>
      <c r="F2464" s="118"/>
      <c r="G2464" s="5"/>
      <c r="J2464" s="3"/>
      <c r="K2464" s="3"/>
      <c r="L2464" s="3"/>
      <c r="M2464" s="3"/>
      <c r="N2464" s="27"/>
      <c r="O2464" s="122"/>
      <c r="P2464" s="123"/>
      <c r="Q2464" s="5"/>
      <c r="R2464" s="9"/>
      <c r="S2464" s="3"/>
      <c r="T2464" s="4"/>
      <c r="V2464" s="10"/>
      <c r="W2464" s="4"/>
      <c r="X2464" s="21"/>
      <c r="Y2464" s="20"/>
      <c r="Z2464" s="20"/>
      <c r="AD2464" s="5"/>
      <c r="AI2464" s="10"/>
      <c r="AJ2464" s="10"/>
      <c r="AK2464" s="10"/>
      <c r="AL2464" s="10"/>
      <c r="AM2464" s="10"/>
      <c r="AN2464" s="10"/>
      <c r="AO2464" s="10"/>
      <c r="AP2464" s="10"/>
      <c r="AQ2464" s="10"/>
      <c r="AR2464" s="10"/>
      <c r="AS2464" s="10"/>
      <c r="AT2464" s="10"/>
      <c r="AU2464" s="10"/>
    </row>
    <row r="2465" spans="2:47" x14ac:dyDescent="0.2">
      <c r="B2465" s="3"/>
      <c r="C2465" s="3"/>
      <c r="D2465" s="29"/>
      <c r="E2465" s="11"/>
      <c r="F2465" s="118"/>
      <c r="G2465" s="5"/>
      <c r="J2465" s="3"/>
      <c r="K2465" s="3"/>
      <c r="L2465" s="3"/>
      <c r="M2465" s="3"/>
      <c r="N2465" s="27"/>
      <c r="O2465" s="122"/>
      <c r="P2465" s="123"/>
      <c r="Q2465" s="5"/>
      <c r="R2465" s="9"/>
      <c r="S2465" s="3"/>
      <c r="T2465" s="4"/>
      <c r="V2465" s="10"/>
      <c r="W2465" s="4"/>
      <c r="X2465" s="21"/>
      <c r="Y2465" s="20"/>
      <c r="Z2465" s="20"/>
      <c r="AD2465" s="5"/>
      <c r="AI2465" s="10"/>
      <c r="AJ2465" s="10"/>
      <c r="AK2465" s="10"/>
      <c r="AL2465" s="10"/>
      <c r="AM2465" s="10"/>
      <c r="AN2465" s="10"/>
      <c r="AO2465" s="10"/>
      <c r="AP2465" s="10"/>
      <c r="AQ2465" s="10"/>
      <c r="AR2465" s="10"/>
      <c r="AS2465" s="10"/>
      <c r="AT2465" s="10"/>
      <c r="AU2465" s="10"/>
    </row>
    <row r="2466" spans="2:47" x14ac:dyDescent="0.2">
      <c r="B2466" s="3"/>
      <c r="C2466" s="3"/>
      <c r="D2466" s="29"/>
      <c r="E2466" s="11"/>
      <c r="F2466" s="118"/>
      <c r="G2466" s="5"/>
      <c r="J2466" s="3"/>
      <c r="K2466" s="3"/>
      <c r="L2466" s="3"/>
      <c r="M2466" s="3"/>
      <c r="N2466" s="27"/>
      <c r="O2466" s="122"/>
      <c r="P2466" s="123"/>
      <c r="Q2466" s="5"/>
      <c r="R2466" s="9"/>
      <c r="S2466" s="3"/>
      <c r="T2466" s="4"/>
      <c r="V2466" s="10"/>
      <c r="W2466" s="4"/>
      <c r="X2466" s="21"/>
      <c r="Y2466" s="20"/>
      <c r="Z2466" s="20"/>
      <c r="AD2466" s="5"/>
      <c r="AI2466" s="10"/>
      <c r="AJ2466" s="10"/>
      <c r="AK2466" s="10"/>
      <c r="AL2466" s="10"/>
      <c r="AM2466" s="10"/>
      <c r="AN2466" s="10"/>
      <c r="AO2466" s="10"/>
      <c r="AP2466" s="10"/>
      <c r="AQ2466" s="10"/>
      <c r="AR2466" s="10"/>
      <c r="AS2466" s="10"/>
      <c r="AT2466" s="10"/>
      <c r="AU2466" s="10"/>
    </row>
    <row r="2467" spans="2:47" x14ac:dyDescent="0.2">
      <c r="B2467" s="3"/>
      <c r="C2467" s="3"/>
      <c r="D2467" s="29"/>
      <c r="E2467" s="11"/>
      <c r="F2467" s="118"/>
      <c r="G2467" s="5"/>
      <c r="J2467" s="3"/>
      <c r="K2467" s="3"/>
      <c r="L2467" s="3"/>
      <c r="M2467" s="3"/>
      <c r="N2467" s="27"/>
      <c r="O2467" s="122"/>
      <c r="P2467" s="123"/>
      <c r="Q2467" s="5"/>
      <c r="R2467" s="9"/>
      <c r="S2467" s="3"/>
      <c r="T2467" s="4"/>
      <c r="V2467" s="10"/>
      <c r="W2467" s="4"/>
      <c r="X2467" s="21"/>
      <c r="Y2467" s="20"/>
      <c r="Z2467" s="20"/>
      <c r="AD2467" s="5"/>
      <c r="AI2467" s="10"/>
      <c r="AJ2467" s="10"/>
      <c r="AK2467" s="10"/>
      <c r="AL2467" s="10"/>
      <c r="AM2467" s="10"/>
      <c r="AN2467" s="10"/>
      <c r="AO2467" s="10"/>
      <c r="AP2467" s="10"/>
      <c r="AQ2467" s="10"/>
      <c r="AR2467" s="10"/>
      <c r="AS2467" s="10"/>
      <c r="AT2467" s="10"/>
      <c r="AU2467" s="10"/>
    </row>
    <row r="2468" spans="2:47" x14ac:dyDescent="0.2">
      <c r="B2468" s="3"/>
      <c r="C2468" s="3"/>
      <c r="D2468" s="29"/>
      <c r="E2468" s="11"/>
      <c r="F2468" s="118"/>
      <c r="G2468" s="5"/>
      <c r="J2468" s="3"/>
      <c r="K2468" s="3"/>
      <c r="L2468" s="3"/>
      <c r="M2468" s="3"/>
      <c r="N2468" s="27"/>
      <c r="O2468" s="122"/>
      <c r="P2468" s="123"/>
      <c r="Q2468" s="5"/>
      <c r="R2468" s="9"/>
      <c r="S2468" s="3"/>
      <c r="T2468" s="4"/>
      <c r="V2468" s="10"/>
      <c r="W2468" s="4"/>
      <c r="X2468" s="21"/>
      <c r="Y2468" s="20"/>
      <c r="Z2468" s="20"/>
      <c r="AD2468" s="5"/>
      <c r="AI2468" s="10"/>
      <c r="AJ2468" s="10"/>
      <c r="AK2468" s="10"/>
      <c r="AL2468" s="10"/>
      <c r="AM2468" s="10"/>
      <c r="AN2468" s="10"/>
      <c r="AO2468" s="10"/>
      <c r="AP2468" s="10"/>
      <c r="AQ2468" s="10"/>
      <c r="AR2468" s="10"/>
      <c r="AS2468" s="10"/>
      <c r="AT2468" s="10"/>
      <c r="AU2468" s="10"/>
    </row>
    <row r="2469" spans="2:47" x14ac:dyDescent="0.2">
      <c r="B2469" s="3"/>
      <c r="C2469" s="3"/>
      <c r="D2469" s="29"/>
      <c r="E2469" s="11"/>
      <c r="F2469" s="118"/>
      <c r="G2469" s="5"/>
      <c r="J2469" s="3"/>
      <c r="K2469" s="3"/>
      <c r="L2469" s="3"/>
      <c r="M2469" s="3"/>
      <c r="N2469" s="27"/>
      <c r="O2469" s="122"/>
      <c r="P2469" s="123"/>
      <c r="Q2469" s="5"/>
      <c r="R2469" s="9"/>
      <c r="S2469" s="3"/>
      <c r="T2469" s="4"/>
      <c r="V2469" s="10"/>
      <c r="W2469" s="4"/>
      <c r="X2469" s="21"/>
      <c r="Y2469" s="20"/>
      <c r="Z2469" s="20"/>
      <c r="AD2469" s="5"/>
      <c r="AI2469" s="10"/>
      <c r="AJ2469" s="10"/>
      <c r="AK2469" s="10"/>
      <c r="AL2469" s="10"/>
      <c r="AM2469" s="10"/>
      <c r="AN2469" s="10"/>
      <c r="AO2469" s="10"/>
      <c r="AP2469" s="10"/>
      <c r="AQ2469" s="10"/>
      <c r="AR2469" s="10"/>
      <c r="AS2469" s="10"/>
      <c r="AT2469" s="10"/>
      <c r="AU2469" s="10"/>
    </row>
    <row r="2470" spans="2:47" x14ac:dyDescent="0.2">
      <c r="B2470" s="3"/>
      <c r="C2470" s="3"/>
      <c r="D2470" s="29"/>
      <c r="E2470" s="11"/>
      <c r="F2470" s="118"/>
      <c r="G2470" s="5"/>
      <c r="J2470" s="3"/>
      <c r="K2470" s="3"/>
      <c r="L2470" s="3"/>
      <c r="M2470" s="3"/>
      <c r="N2470" s="27"/>
      <c r="O2470" s="122"/>
      <c r="P2470" s="123"/>
      <c r="Q2470" s="5"/>
      <c r="R2470" s="9"/>
      <c r="S2470" s="3"/>
      <c r="T2470" s="4"/>
      <c r="V2470" s="10"/>
      <c r="W2470" s="4"/>
      <c r="X2470" s="21"/>
      <c r="Y2470" s="20"/>
      <c r="Z2470" s="20"/>
      <c r="AD2470" s="5"/>
      <c r="AI2470" s="10"/>
      <c r="AJ2470" s="10"/>
      <c r="AK2470" s="10"/>
      <c r="AL2470" s="10"/>
      <c r="AM2470" s="10"/>
      <c r="AN2470" s="10"/>
      <c r="AO2470" s="10"/>
      <c r="AP2470" s="10"/>
      <c r="AQ2470" s="10"/>
      <c r="AR2470" s="10"/>
      <c r="AS2470" s="10"/>
      <c r="AT2470" s="10"/>
      <c r="AU2470" s="10"/>
    </row>
    <row r="2471" spans="2:47" x14ac:dyDescent="0.2">
      <c r="B2471" s="3"/>
      <c r="C2471" s="3"/>
      <c r="D2471" s="29"/>
      <c r="E2471" s="11"/>
      <c r="F2471" s="118"/>
      <c r="G2471" s="5"/>
      <c r="J2471" s="3"/>
      <c r="K2471" s="3"/>
      <c r="L2471" s="3"/>
      <c r="M2471" s="3"/>
      <c r="N2471" s="27"/>
      <c r="O2471" s="122"/>
      <c r="P2471" s="123"/>
      <c r="Q2471" s="5"/>
      <c r="R2471" s="9"/>
      <c r="S2471" s="3"/>
      <c r="T2471" s="4"/>
      <c r="V2471" s="10"/>
      <c r="W2471" s="4"/>
      <c r="X2471" s="21"/>
      <c r="Y2471" s="20"/>
      <c r="Z2471" s="20"/>
      <c r="AD2471" s="5"/>
      <c r="AI2471" s="10"/>
      <c r="AJ2471" s="10"/>
      <c r="AK2471" s="10"/>
      <c r="AL2471" s="10"/>
      <c r="AM2471" s="10"/>
      <c r="AN2471" s="10"/>
      <c r="AO2471" s="10"/>
      <c r="AP2471" s="10"/>
      <c r="AQ2471" s="10"/>
      <c r="AR2471" s="10"/>
      <c r="AS2471" s="10"/>
      <c r="AT2471" s="10"/>
      <c r="AU2471" s="10"/>
    </row>
    <row r="2472" spans="2:47" x14ac:dyDescent="0.2">
      <c r="B2472" s="3"/>
      <c r="C2472" s="3"/>
      <c r="D2472" s="29"/>
      <c r="E2472" s="11"/>
      <c r="F2472" s="118"/>
      <c r="G2472" s="5"/>
      <c r="J2472" s="3"/>
      <c r="K2472" s="3"/>
      <c r="L2472" s="3"/>
      <c r="M2472" s="3"/>
      <c r="N2472" s="27"/>
      <c r="O2472" s="122"/>
      <c r="P2472" s="123"/>
      <c r="Q2472" s="5"/>
      <c r="R2472" s="9"/>
      <c r="S2472" s="3"/>
      <c r="T2472" s="4"/>
      <c r="V2472" s="10"/>
      <c r="W2472" s="4"/>
      <c r="X2472" s="21"/>
      <c r="Y2472" s="20"/>
      <c r="Z2472" s="20"/>
      <c r="AD2472" s="5"/>
      <c r="AI2472" s="10"/>
      <c r="AJ2472" s="10"/>
      <c r="AK2472" s="10"/>
      <c r="AL2472" s="10"/>
      <c r="AM2472" s="10"/>
      <c r="AN2472" s="10"/>
      <c r="AO2472" s="10"/>
      <c r="AP2472" s="10"/>
      <c r="AQ2472" s="10"/>
      <c r="AR2472" s="10"/>
      <c r="AS2472" s="10"/>
      <c r="AT2472" s="10"/>
      <c r="AU2472" s="10"/>
    </row>
    <row r="2473" spans="2:47" x14ac:dyDescent="0.2">
      <c r="B2473" s="3"/>
      <c r="C2473" s="3"/>
      <c r="D2473" s="29"/>
      <c r="E2473" s="11"/>
      <c r="F2473" s="118"/>
      <c r="G2473" s="5"/>
      <c r="J2473" s="3"/>
      <c r="K2473" s="3"/>
      <c r="L2473" s="3"/>
      <c r="M2473" s="3"/>
      <c r="N2473" s="27"/>
      <c r="O2473" s="122"/>
      <c r="P2473" s="123"/>
      <c r="Q2473" s="5"/>
      <c r="R2473" s="9"/>
      <c r="S2473" s="3"/>
      <c r="T2473" s="4"/>
      <c r="V2473" s="10"/>
      <c r="W2473" s="4"/>
      <c r="X2473" s="21"/>
      <c r="Y2473" s="20"/>
      <c r="Z2473" s="20"/>
      <c r="AD2473" s="5"/>
      <c r="AI2473" s="10"/>
      <c r="AJ2473" s="10"/>
      <c r="AK2473" s="10"/>
      <c r="AL2473" s="10"/>
      <c r="AM2473" s="10"/>
      <c r="AN2473" s="10"/>
      <c r="AO2473" s="10"/>
      <c r="AP2473" s="10"/>
      <c r="AQ2473" s="10"/>
      <c r="AR2473" s="10"/>
      <c r="AS2473" s="10"/>
      <c r="AT2473" s="10"/>
      <c r="AU2473" s="10"/>
    </row>
    <row r="2474" spans="2:47" x14ac:dyDescent="0.2">
      <c r="B2474" s="3"/>
      <c r="C2474" s="3"/>
      <c r="D2474" s="29"/>
      <c r="E2474" s="11"/>
      <c r="F2474" s="118"/>
      <c r="G2474" s="5"/>
      <c r="J2474" s="3"/>
      <c r="K2474" s="3"/>
      <c r="L2474" s="3"/>
      <c r="M2474" s="3"/>
      <c r="N2474" s="27"/>
      <c r="O2474" s="122"/>
      <c r="P2474" s="123"/>
      <c r="Q2474" s="5"/>
      <c r="R2474" s="9"/>
      <c r="S2474" s="3"/>
      <c r="T2474" s="4"/>
      <c r="V2474" s="10"/>
      <c r="W2474" s="4"/>
      <c r="X2474" s="21"/>
      <c r="Y2474" s="20"/>
      <c r="Z2474" s="20"/>
      <c r="AD2474" s="5"/>
      <c r="AI2474" s="10"/>
      <c r="AJ2474" s="10"/>
      <c r="AK2474" s="10"/>
      <c r="AL2474" s="10"/>
      <c r="AM2474" s="10"/>
      <c r="AN2474" s="10"/>
      <c r="AO2474" s="10"/>
      <c r="AP2474" s="10"/>
      <c r="AQ2474" s="10"/>
      <c r="AR2474" s="10"/>
      <c r="AS2474" s="10"/>
      <c r="AT2474" s="10"/>
      <c r="AU2474" s="10"/>
    </row>
    <row r="2475" spans="2:47" x14ac:dyDescent="0.2">
      <c r="B2475" s="3"/>
      <c r="C2475" s="3"/>
      <c r="D2475" s="29"/>
      <c r="E2475" s="11"/>
      <c r="F2475" s="118"/>
      <c r="G2475" s="5"/>
      <c r="J2475" s="3"/>
      <c r="K2475" s="3"/>
      <c r="L2475" s="3"/>
      <c r="M2475" s="3"/>
      <c r="N2475" s="27"/>
      <c r="O2475" s="122"/>
      <c r="P2475" s="123"/>
      <c r="Q2475" s="5"/>
      <c r="R2475" s="9"/>
      <c r="S2475" s="3"/>
      <c r="T2475" s="4"/>
      <c r="V2475" s="10"/>
      <c r="W2475" s="28"/>
      <c r="X2475" s="21"/>
      <c r="Y2475" s="20"/>
      <c r="Z2475" s="20"/>
      <c r="AD2475" s="5"/>
      <c r="AI2475" s="10"/>
      <c r="AJ2475" s="10"/>
      <c r="AK2475" s="10"/>
      <c r="AL2475" s="10"/>
      <c r="AM2475" s="10"/>
      <c r="AN2475" s="10"/>
      <c r="AO2475" s="10"/>
      <c r="AP2475" s="10"/>
      <c r="AQ2475" s="10"/>
      <c r="AR2475" s="10"/>
      <c r="AS2475" s="10"/>
      <c r="AT2475" s="10"/>
      <c r="AU2475" s="10"/>
    </row>
    <row r="2476" spans="2:47" x14ac:dyDescent="0.2">
      <c r="B2476" s="3"/>
      <c r="C2476" s="3"/>
      <c r="D2476" s="29"/>
      <c r="E2476" s="11"/>
      <c r="F2476" s="118"/>
      <c r="G2476" s="5"/>
      <c r="J2476" s="3"/>
      <c r="K2476" s="3"/>
      <c r="L2476" s="3"/>
      <c r="M2476" s="3"/>
      <c r="N2476" s="27"/>
      <c r="O2476" s="122"/>
      <c r="P2476" s="123"/>
      <c r="Q2476" s="5"/>
      <c r="R2476" s="9"/>
      <c r="S2476" s="3"/>
      <c r="T2476" s="4"/>
      <c r="V2476" s="10"/>
      <c r="W2476" s="4"/>
      <c r="X2476" s="21"/>
      <c r="Y2476" s="20"/>
      <c r="Z2476" s="20"/>
      <c r="AD2476" s="5"/>
      <c r="AI2476" s="10"/>
      <c r="AJ2476" s="10"/>
      <c r="AK2476" s="10"/>
      <c r="AL2476" s="10"/>
      <c r="AM2476" s="10"/>
      <c r="AN2476" s="10"/>
      <c r="AO2476" s="10"/>
      <c r="AP2476" s="10"/>
      <c r="AQ2476" s="10"/>
      <c r="AR2476" s="10"/>
      <c r="AS2476" s="10"/>
      <c r="AT2476" s="10"/>
      <c r="AU2476" s="10"/>
    </row>
    <row r="2477" spans="2:47" x14ac:dyDescent="0.2">
      <c r="B2477" s="3"/>
      <c r="C2477" s="3"/>
      <c r="D2477" s="29"/>
      <c r="E2477" s="11"/>
      <c r="F2477" s="118"/>
      <c r="G2477" s="5"/>
      <c r="J2477" s="3"/>
      <c r="K2477" s="3"/>
      <c r="L2477" s="3"/>
      <c r="M2477" s="3"/>
      <c r="N2477" s="27"/>
      <c r="O2477" s="122"/>
      <c r="P2477" s="123"/>
      <c r="Q2477" s="5"/>
      <c r="R2477" s="9"/>
      <c r="S2477" s="3"/>
      <c r="T2477" s="4"/>
      <c r="V2477" s="10"/>
      <c r="W2477" s="4"/>
      <c r="X2477" s="21"/>
      <c r="Y2477" s="20"/>
      <c r="Z2477" s="20"/>
      <c r="AD2477" s="5"/>
      <c r="AI2477" s="10"/>
      <c r="AJ2477" s="10"/>
      <c r="AK2477" s="10"/>
      <c r="AL2477" s="10"/>
      <c r="AM2477" s="10"/>
      <c r="AN2477" s="10"/>
      <c r="AO2477" s="10"/>
      <c r="AP2477" s="10"/>
      <c r="AQ2477" s="10"/>
      <c r="AR2477" s="10"/>
      <c r="AS2477" s="10"/>
      <c r="AT2477" s="10"/>
      <c r="AU2477" s="10"/>
    </row>
    <row r="2478" spans="2:47" x14ac:dyDescent="0.2">
      <c r="B2478" s="3"/>
      <c r="C2478" s="3"/>
      <c r="D2478" s="29"/>
      <c r="E2478" s="11"/>
      <c r="F2478" s="118"/>
      <c r="G2478" s="5"/>
      <c r="J2478" s="3"/>
      <c r="K2478" s="3"/>
      <c r="L2478" s="3"/>
      <c r="M2478" s="3"/>
      <c r="N2478" s="27"/>
      <c r="O2478" s="122"/>
      <c r="P2478" s="123"/>
      <c r="Q2478" s="5"/>
      <c r="R2478" s="9"/>
      <c r="S2478" s="3"/>
      <c r="T2478" s="4"/>
      <c r="V2478" s="10"/>
      <c r="W2478" s="4"/>
      <c r="X2478" s="21"/>
      <c r="Y2478" s="20"/>
      <c r="Z2478" s="20"/>
      <c r="AD2478" s="5"/>
      <c r="AI2478" s="10"/>
      <c r="AJ2478" s="10"/>
      <c r="AK2478" s="10"/>
      <c r="AL2478" s="10"/>
      <c r="AM2478" s="10"/>
      <c r="AN2478" s="10"/>
      <c r="AO2478" s="10"/>
      <c r="AP2478" s="10"/>
      <c r="AQ2478" s="10"/>
      <c r="AR2478" s="10"/>
      <c r="AS2478" s="10"/>
      <c r="AT2478" s="10"/>
      <c r="AU2478" s="10"/>
    </row>
    <row r="2479" spans="2:47" x14ac:dyDescent="0.2">
      <c r="B2479" s="3"/>
      <c r="C2479" s="3"/>
      <c r="D2479" s="29"/>
      <c r="E2479" s="11"/>
      <c r="F2479" s="118"/>
      <c r="G2479" s="5"/>
      <c r="J2479" s="3"/>
      <c r="K2479" s="3"/>
      <c r="L2479" s="3"/>
      <c r="M2479" s="3"/>
      <c r="N2479" s="27"/>
      <c r="O2479" s="122"/>
      <c r="P2479" s="123"/>
      <c r="Q2479" s="5"/>
      <c r="R2479" s="9"/>
      <c r="S2479" s="3"/>
      <c r="T2479" s="4"/>
      <c r="V2479" s="10"/>
      <c r="W2479" s="4"/>
      <c r="X2479" s="21"/>
      <c r="Y2479" s="20"/>
      <c r="Z2479" s="20"/>
      <c r="AD2479" s="5"/>
      <c r="AI2479" s="10"/>
      <c r="AJ2479" s="10"/>
      <c r="AK2479" s="10"/>
      <c r="AL2479" s="10"/>
      <c r="AM2479" s="10"/>
      <c r="AN2479" s="10"/>
      <c r="AO2479" s="10"/>
      <c r="AP2479" s="10"/>
      <c r="AQ2479" s="10"/>
      <c r="AR2479" s="10"/>
      <c r="AS2479" s="10"/>
      <c r="AT2479" s="10"/>
      <c r="AU2479" s="10"/>
    </row>
    <row r="2480" spans="2:47" x14ac:dyDescent="0.2">
      <c r="B2480" s="3"/>
      <c r="C2480" s="3"/>
      <c r="D2480" s="29"/>
      <c r="E2480" s="11"/>
      <c r="F2480" s="118"/>
      <c r="G2480" s="5"/>
      <c r="J2480" s="3"/>
      <c r="K2480" s="3"/>
      <c r="L2480" s="3"/>
      <c r="M2480" s="3"/>
      <c r="N2480" s="27"/>
      <c r="O2480" s="122"/>
      <c r="P2480" s="123"/>
      <c r="Q2480" s="5"/>
      <c r="R2480" s="9"/>
      <c r="S2480" s="3"/>
      <c r="T2480" s="4"/>
      <c r="V2480" s="10"/>
      <c r="W2480" s="4"/>
      <c r="X2480" s="21"/>
      <c r="Y2480" s="20"/>
      <c r="Z2480" s="20"/>
      <c r="AD2480" s="5"/>
      <c r="AI2480" s="10"/>
      <c r="AJ2480" s="10"/>
      <c r="AK2480" s="10"/>
      <c r="AL2480" s="10"/>
      <c r="AM2480" s="10"/>
      <c r="AN2480" s="10"/>
      <c r="AO2480" s="10"/>
      <c r="AP2480" s="10"/>
      <c r="AQ2480" s="10"/>
      <c r="AR2480" s="10"/>
      <c r="AS2480" s="10"/>
      <c r="AT2480" s="10"/>
      <c r="AU2480" s="10"/>
    </row>
    <row r="2481" spans="2:47" x14ac:dyDescent="0.2">
      <c r="B2481" s="3"/>
      <c r="C2481" s="3"/>
      <c r="D2481" s="29"/>
      <c r="E2481" s="11"/>
      <c r="F2481" s="118"/>
      <c r="G2481" s="5"/>
      <c r="J2481" s="3"/>
      <c r="K2481" s="3"/>
      <c r="L2481" s="3"/>
      <c r="M2481" s="3"/>
      <c r="N2481" s="27"/>
      <c r="O2481" s="122"/>
      <c r="P2481" s="123"/>
      <c r="Q2481" s="5"/>
      <c r="R2481" s="9"/>
      <c r="S2481" s="3"/>
      <c r="T2481" s="4"/>
      <c r="V2481" s="10"/>
      <c r="W2481" s="4"/>
      <c r="X2481" s="21"/>
      <c r="Y2481" s="20"/>
      <c r="Z2481" s="20"/>
      <c r="AD2481" s="5"/>
      <c r="AI2481" s="10"/>
      <c r="AJ2481" s="10"/>
      <c r="AK2481" s="10"/>
      <c r="AL2481" s="10"/>
      <c r="AM2481" s="10"/>
      <c r="AN2481" s="10"/>
      <c r="AO2481" s="10"/>
      <c r="AP2481" s="10"/>
      <c r="AQ2481" s="10"/>
      <c r="AR2481" s="10"/>
      <c r="AS2481" s="10"/>
      <c r="AT2481" s="10"/>
      <c r="AU2481" s="10"/>
    </row>
    <row r="2482" spans="2:47" x14ac:dyDescent="0.2">
      <c r="B2482" s="3"/>
      <c r="C2482" s="3"/>
      <c r="D2482" s="29"/>
      <c r="E2482" s="11"/>
      <c r="F2482" s="118"/>
      <c r="G2482" s="5"/>
      <c r="J2482" s="3"/>
      <c r="K2482" s="3"/>
      <c r="L2482" s="3"/>
      <c r="M2482" s="3"/>
      <c r="N2482" s="27"/>
      <c r="O2482" s="122"/>
      <c r="P2482" s="123"/>
      <c r="Q2482" s="5"/>
      <c r="R2482" s="9"/>
      <c r="S2482" s="3"/>
      <c r="T2482" s="4"/>
      <c r="V2482" s="10"/>
      <c r="W2482" s="4"/>
      <c r="X2482" s="21"/>
      <c r="Y2482" s="20"/>
      <c r="Z2482" s="20"/>
      <c r="AD2482" s="5"/>
      <c r="AI2482" s="10"/>
      <c r="AJ2482" s="10"/>
      <c r="AK2482" s="10"/>
      <c r="AL2482" s="10"/>
      <c r="AM2482" s="10"/>
      <c r="AN2482" s="10"/>
      <c r="AO2482" s="10"/>
      <c r="AP2482" s="10"/>
      <c r="AQ2482" s="10"/>
      <c r="AR2482" s="10"/>
      <c r="AS2482" s="10"/>
      <c r="AT2482" s="10"/>
      <c r="AU2482" s="10"/>
    </row>
    <row r="2483" spans="2:47" x14ac:dyDescent="0.2">
      <c r="B2483" s="3"/>
      <c r="C2483" s="3"/>
      <c r="D2483" s="29"/>
      <c r="E2483" s="11"/>
      <c r="F2483" s="118"/>
      <c r="G2483" s="5"/>
      <c r="J2483" s="3"/>
      <c r="K2483" s="3"/>
      <c r="L2483" s="3"/>
      <c r="M2483" s="3"/>
      <c r="N2483" s="27"/>
      <c r="O2483" s="122"/>
      <c r="P2483" s="123"/>
      <c r="Q2483" s="5"/>
      <c r="R2483" s="9"/>
      <c r="S2483" s="3"/>
      <c r="T2483" s="4"/>
      <c r="V2483" s="10"/>
      <c r="W2483" s="4"/>
      <c r="X2483" s="21"/>
      <c r="Y2483" s="20"/>
      <c r="Z2483" s="20"/>
      <c r="AD2483" s="5"/>
      <c r="AI2483" s="10"/>
      <c r="AJ2483" s="10"/>
      <c r="AK2483" s="10"/>
      <c r="AL2483" s="10"/>
      <c r="AM2483" s="10"/>
      <c r="AN2483" s="10"/>
      <c r="AO2483" s="10"/>
      <c r="AP2483" s="10"/>
      <c r="AQ2483" s="10"/>
      <c r="AR2483" s="10"/>
      <c r="AS2483" s="10"/>
      <c r="AT2483" s="10"/>
      <c r="AU2483" s="10"/>
    </row>
    <row r="2484" spans="2:47" x14ac:dyDescent="0.2">
      <c r="B2484" s="3"/>
      <c r="C2484" s="3"/>
      <c r="D2484" s="29"/>
      <c r="E2484" s="11"/>
      <c r="F2484" s="118"/>
      <c r="G2484" s="5"/>
      <c r="J2484" s="3"/>
      <c r="K2484" s="3"/>
      <c r="L2484" s="3"/>
      <c r="M2484" s="3"/>
      <c r="N2484" s="27"/>
      <c r="O2484" s="122"/>
      <c r="P2484" s="123"/>
      <c r="Q2484" s="5"/>
      <c r="R2484" s="9"/>
      <c r="S2484" s="3"/>
      <c r="T2484" s="4"/>
      <c r="V2484" s="10"/>
      <c r="W2484" s="4"/>
      <c r="X2484" s="21"/>
      <c r="Y2484" s="20"/>
      <c r="Z2484" s="20"/>
      <c r="AD2484" s="5"/>
      <c r="AI2484" s="10"/>
      <c r="AJ2484" s="10"/>
      <c r="AK2484" s="10"/>
      <c r="AL2484" s="10"/>
      <c r="AM2484" s="10"/>
      <c r="AN2484" s="10"/>
      <c r="AO2484" s="10"/>
      <c r="AP2484" s="10"/>
      <c r="AQ2484" s="10"/>
      <c r="AR2484" s="10"/>
      <c r="AS2484" s="10"/>
      <c r="AT2484" s="10"/>
      <c r="AU2484" s="10"/>
    </row>
    <row r="2485" spans="2:47" x14ac:dyDescent="0.2">
      <c r="B2485" s="3"/>
      <c r="C2485" s="3"/>
      <c r="D2485" s="29"/>
      <c r="E2485" s="11"/>
      <c r="F2485" s="118"/>
      <c r="G2485" s="5"/>
      <c r="J2485" s="3"/>
      <c r="K2485" s="3"/>
      <c r="L2485" s="3"/>
      <c r="M2485" s="3"/>
      <c r="N2485" s="27"/>
      <c r="O2485" s="122"/>
      <c r="P2485" s="123"/>
      <c r="Q2485" s="5"/>
      <c r="R2485" s="9"/>
      <c r="S2485" s="3"/>
      <c r="T2485" s="4"/>
      <c r="V2485" s="10"/>
      <c r="W2485" s="4"/>
      <c r="X2485" s="21"/>
      <c r="Y2485" s="20"/>
      <c r="Z2485" s="20"/>
      <c r="AD2485" s="5"/>
      <c r="AI2485" s="10"/>
      <c r="AJ2485" s="10"/>
      <c r="AK2485" s="10"/>
      <c r="AL2485" s="10"/>
      <c r="AM2485" s="10"/>
      <c r="AN2485" s="10"/>
      <c r="AO2485" s="10"/>
      <c r="AP2485" s="10"/>
      <c r="AQ2485" s="10"/>
      <c r="AR2485" s="10"/>
      <c r="AS2485" s="10"/>
      <c r="AT2485" s="10"/>
      <c r="AU2485" s="10"/>
    </row>
    <row r="2486" spans="2:47" x14ac:dyDescent="0.2">
      <c r="B2486" s="3"/>
      <c r="C2486" s="3"/>
      <c r="D2486" s="29"/>
      <c r="E2486" s="11"/>
      <c r="F2486" s="118"/>
      <c r="G2486" s="5"/>
      <c r="J2486" s="3"/>
      <c r="K2486" s="3"/>
      <c r="L2486" s="3"/>
      <c r="M2486" s="3"/>
      <c r="N2486" s="27"/>
      <c r="O2486" s="122"/>
      <c r="P2486" s="123"/>
      <c r="Q2486" s="5"/>
      <c r="R2486" s="9"/>
      <c r="S2486" s="3"/>
      <c r="T2486" s="4"/>
      <c r="V2486" s="10"/>
      <c r="W2486" s="4"/>
      <c r="X2486" s="21"/>
      <c r="Y2486" s="20"/>
      <c r="Z2486" s="20"/>
      <c r="AD2486" s="5"/>
      <c r="AI2486" s="10"/>
      <c r="AJ2486" s="10"/>
      <c r="AK2486" s="10"/>
      <c r="AL2486" s="10"/>
      <c r="AM2486" s="10"/>
      <c r="AN2486" s="10"/>
      <c r="AO2486" s="10"/>
      <c r="AP2486" s="10"/>
      <c r="AQ2486" s="10"/>
      <c r="AR2486" s="10"/>
      <c r="AS2486" s="10"/>
      <c r="AT2486" s="10"/>
      <c r="AU2486" s="10"/>
    </row>
    <row r="2487" spans="2:47" x14ac:dyDescent="0.2">
      <c r="B2487" s="3"/>
      <c r="C2487" s="3"/>
      <c r="D2487" s="29"/>
      <c r="E2487" s="11"/>
      <c r="F2487" s="118"/>
      <c r="G2487" s="5"/>
      <c r="J2487" s="3"/>
      <c r="K2487" s="3"/>
      <c r="L2487" s="3"/>
      <c r="M2487" s="3"/>
      <c r="N2487" s="27"/>
      <c r="O2487" s="122"/>
      <c r="P2487" s="123"/>
      <c r="Q2487" s="5"/>
      <c r="R2487" s="9"/>
      <c r="S2487" s="3"/>
      <c r="T2487" s="4"/>
      <c r="V2487" s="10"/>
      <c r="W2487" s="4"/>
      <c r="X2487" s="21"/>
      <c r="Y2487" s="20"/>
      <c r="Z2487" s="20"/>
      <c r="AD2487" s="5"/>
      <c r="AI2487" s="10"/>
      <c r="AJ2487" s="10"/>
      <c r="AK2487" s="10"/>
      <c r="AL2487" s="10"/>
      <c r="AM2487" s="10"/>
      <c r="AN2487" s="10"/>
      <c r="AO2487" s="10"/>
      <c r="AP2487" s="10"/>
      <c r="AQ2487" s="10"/>
      <c r="AR2487" s="10"/>
      <c r="AS2487" s="10"/>
      <c r="AT2487" s="10"/>
      <c r="AU2487" s="10"/>
    </row>
    <row r="2488" spans="2:47" x14ac:dyDescent="0.2">
      <c r="B2488" s="3"/>
      <c r="C2488" s="3"/>
      <c r="D2488" s="29"/>
      <c r="E2488" s="11"/>
      <c r="F2488" s="118"/>
      <c r="G2488" s="5"/>
      <c r="J2488" s="3"/>
      <c r="K2488" s="3"/>
      <c r="L2488" s="3"/>
      <c r="M2488" s="3"/>
      <c r="N2488" s="27"/>
      <c r="O2488" s="122"/>
      <c r="P2488" s="123"/>
      <c r="Q2488" s="5"/>
      <c r="R2488" s="9"/>
      <c r="S2488" s="3"/>
      <c r="T2488" s="4"/>
      <c r="V2488" s="10"/>
      <c r="W2488" s="4"/>
      <c r="X2488" s="21"/>
      <c r="Y2488" s="20"/>
      <c r="Z2488" s="20"/>
      <c r="AD2488" s="5"/>
      <c r="AI2488" s="10"/>
      <c r="AJ2488" s="10"/>
      <c r="AK2488" s="10"/>
      <c r="AL2488" s="10"/>
      <c r="AM2488" s="10"/>
      <c r="AN2488" s="10"/>
      <c r="AO2488" s="10"/>
      <c r="AP2488" s="10"/>
      <c r="AQ2488" s="10"/>
      <c r="AR2488" s="10"/>
      <c r="AS2488" s="10"/>
      <c r="AT2488" s="10"/>
      <c r="AU2488" s="10"/>
    </row>
    <row r="2489" spans="2:47" x14ac:dyDescent="0.2">
      <c r="B2489" s="3"/>
      <c r="C2489" s="3"/>
      <c r="D2489" s="29"/>
      <c r="E2489" s="11"/>
      <c r="F2489" s="118"/>
      <c r="G2489" s="5"/>
      <c r="J2489" s="3"/>
      <c r="K2489" s="3"/>
      <c r="L2489" s="3"/>
      <c r="M2489" s="3"/>
      <c r="N2489" s="27"/>
      <c r="O2489" s="122"/>
      <c r="P2489" s="123"/>
      <c r="Q2489" s="5"/>
      <c r="R2489" s="9"/>
      <c r="S2489" s="3"/>
      <c r="T2489" s="4"/>
      <c r="V2489" s="10"/>
      <c r="W2489" s="4"/>
      <c r="X2489" s="21"/>
      <c r="Y2489" s="20"/>
      <c r="Z2489" s="20"/>
      <c r="AD2489" s="5"/>
      <c r="AI2489" s="10"/>
      <c r="AJ2489" s="10"/>
      <c r="AK2489" s="10"/>
      <c r="AL2489" s="10"/>
      <c r="AM2489" s="10"/>
      <c r="AN2489" s="10"/>
      <c r="AO2489" s="10"/>
      <c r="AP2489" s="10"/>
      <c r="AQ2489" s="10"/>
      <c r="AR2489" s="10"/>
      <c r="AS2489" s="10"/>
      <c r="AT2489" s="10"/>
      <c r="AU2489" s="10"/>
    </row>
    <row r="2490" spans="2:47" x14ac:dyDescent="0.2">
      <c r="B2490" s="3"/>
      <c r="C2490" s="3"/>
      <c r="D2490" s="29"/>
      <c r="E2490" s="11"/>
      <c r="F2490" s="118"/>
      <c r="G2490" s="5"/>
      <c r="J2490" s="3"/>
      <c r="K2490" s="3"/>
      <c r="L2490" s="3"/>
      <c r="M2490" s="3"/>
      <c r="N2490" s="27"/>
      <c r="O2490" s="122"/>
      <c r="P2490" s="123"/>
      <c r="Q2490" s="5"/>
      <c r="R2490" s="9"/>
      <c r="S2490" s="3"/>
      <c r="T2490" s="4"/>
      <c r="V2490" s="10"/>
      <c r="W2490" s="4"/>
      <c r="X2490" s="21"/>
      <c r="Y2490" s="20"/>
      <c r="Z2490" s="20"/>
      <c r="AD2490" s="5"/>
      <c r="AI2490" s="10"/>
      <c r="AJ2490" s="10"/>
      <c r="AK2490" s="10"/>
      <c r="AL2490" s="10"/>
      <c r="AM2490" s="10"/>
      <c r="AN2490" s="10"/>
      <c r="AO2490" s="10"/>
      <c r="AP2490" s="10"/>
      <c r="AQ2490" s="10"/>
      <c r="AR2490" s="10"/>
      <c r="AS2490" s="10"/>
      <c r="AT2490" s="10"/>
      <c r="AU2490" s="10"/>
    </row>
    <row r="2491" spans="2:47" x14ac:dyDescent="0.2">
      <c r="B2491" s="3"/>
      <c r="C2491" s="3"/>
      <c r="D2491" s="29"/>
      <c r="E2491" s="11"/>
      <c r="F2491" s="118"/>
      <c r="G2491" s="5"/>
      <c r="J2491" s="3"/>
      <c r="K2491" s="3"/>
      <c r="L2491" s="3"/>
      <c r="M2491" s="3"/>
      <c r="N2491" s="27"/>
      <c r="O2491" s="122"/>
      <c r="P2491" s="123"/>
      <c r="Q2491" s="5"/>
      <c r="R2491" s="9"/>
      <c r="S2491" s="3"/>
      <c r="T2491" s="4"/>
      <c r="V2491" s="10"/>
      <c r="W2491" s="4"/>
      <c r="X2491" s="21"/>
      <c r="Y2491" s="20"/>
      <c r="Z2491" s="20"/>
      <c r="AD2491" s="5"/>
      <c r="AI2491" s="10"/>
      <c r="AJ2491" s="10"/>
      <c r="AK2491" s="10"/>
      <c r="AL2491" s="10"/>
      <c r="AM2491" s="10"/>
      <c r="AN2491" s="10"/>
      <c r="AO2491" s="10"/>
      <c r="AP2491" s="10"/>
      <c r="AQ2491" s="10"/>
      <c r="AR2491" s="10"/>
      <c r="AS2491" s="10"/>
      <c r="AT2491" s="10"/>
      <c r="AU2491" s="10"/>
    </row>
    <row r="2492" spans="2:47" x14ac:dyDescent="0.2">
      <c r="B2492" s="3"/>
      <c r="C2492" s="3"/>
      <c r="D2492" s="29"/>
      <c r="E2492" s="11"/>
      <c r="F2492" s="118"/>
      <c r="G2492" s="5"/>
      <c r="J2492" s="3"/>
      <c r="K2492" s="3"/>
      <c r="L2492" s="3"/>
      <c r="M2492" s="3"/>
      <c r="N2492" s="27"/>
      <c r="O2492" s="122"/>
      <c r="P2492" s="123"/>
      <c r="Q2492" s="5"/>
      <c r="R2492" s="9"/>
      <c r="S2492" s="3"/>
      <c r="T2492" s="4"/>
      <c r="V2492" s="10"/>
      <c r="W2492" s="4"/>
      <c r="X2492" s="21"/>
      <c r="Y2492" s="20"/>
      <c r="Z2492" s="20"/>
      <c r="AD2492" s="5"/>
      <c r="AI2492" s="10"/>
      <c r="AJ2492" s="10"/>
      <c r="AK2492" s="10"/>
      <c r="AL2492" s="10"/>
      <c r="AM2492" s="10"/>
      <c r="AN2492" s="10"/>
      <c r="AO2492" s="10"/>
      <c r="AP2492" s="10"/>
      <c r="AQ2492" s="10"/>
      <c r="AR2492" s="10"/>
      <c r="AS2492" s="10"/>
      <c r="AT2492" s="10"/>
      <c r="AU2492" s="10"/>
    </row>
    <row r="2493" spans="2:47" x14ac:dyDescent="0.2">
      <c r="B2493" s="3"/>
      <c r="C2493" s="3"/>
      <c r="D2493" s="29"/>
      <c r="E2493" s="11"/>
      <c r="F2493" s="118"/>
      <c r="G2493" s="5"/>
      <c r="J2493" s="3"/>
      <c r="K2493" s="3"/>
      <c r="L2493" s="3"/>
      <c r="M2493" s="3"/>
      <c r="N2493" s="27"/>
      <c r="O2493" s="122"/>
      <c r="P2493" s="123"/>
      <c r="Q2493" s="5"/>
      <c r="R2493" s="9"/>
      <c r="S2493" s="3"/>
      <c r="T2493" s="4"/>
      <c r="V2493" s="10"/>
      <c r="W2493" s="4"/>
      <c r="X2493" s="21"/>
      <c r="Y2493" s="20"/>
      <c r="Z2493" s="20"/>
      <c r="AD2493" s="5"/>
      <c r="AI2493" s="10"/>
      <c r="AJ2493" s="10"/>
      <c r="AK2493" s="10"/>
      <c r="AL2493" s="10"/>
      <c r="AM2493" s="10"/>
      <c r="AN2493" s="10"/>
      <c r="AO2493" s="10"/>
      <c r="AP2493" s="10"/>
      <c r="AQ2493" s="10"/>
      <c r="AR2493" s="10"/>
      <c r="AS2493" s="10"/>
      <c r="AT2493" s="10"/>
      <c r="AU2493" s="10"/>
    </row>
    <row r="2494" spans="2:47" x14ac:dyDescent="0.2">
      <c r="B2494" s="3"/>
      <c r="C2494" s="3"/>
      <c r="D2494" s="29"/>
      <c r="E2494" s="11"/>
      <c r="F2494" s="118"/>
      <c r="G2494" s="5"/>
      <c r="J2494" s="3"/>
      <c r="K2494" s="3"/>
      <c r="L2494" s="3"/>
      <c r="M2494" s="3"/>
      <c r="N2494" s="27"/>
      <c r="O2494" s="122"/>
      <c r="P2494" s="123"/>
      <c r="Q2494" s="5"/>
      <c r="R2494" s="9"/>
      <c r="S2494" s="3"/>
      <c r="T2494" s="4"/>
      <c r="V2494" s="10"/>
      <c r="W2494" s="4"/>
      <c r="X2494" s="21"/>
      <c r="Y2494" s="20"/>
      <c r="Z2494" s="20"/>
      <c r="AD2494" s="5"/>
      <c r="AI2494" s="10"/>
      <c r="AJ2494" s="10"/>
      <c r="AK2494" s="10"/>
      <c r="AL2494" s="10"/>
      <c r="AM2494" s="10"/>
      <c r="AN2494" s="10"/>
      <c r="AO2494" s="10"/>
      <c r="AP2494" s="10"/>
      <c r="AQ2494" s="10"/>
      <c r="AR2494" s="10"/>
      <c r="AS2494" s="10"/>
      <c r="AT2494" s="10"/>
      <c r="AU2494" s="10"/>
    </row>
    <row r="2495" spans="2:47" x14ac:dyDescent="0.2">
      <c r="B2495" s="3"/>
      <c r="C2495" s="3"/>
      <c r="D2495" s="29"/>
      <c r="E2495" s="11"/>
      <c r="F2495" s="118"/>
      <c r="G2495" s="5"/>
      <c r="J2495" s="3"/>
      <c r="K2495" s="3"/>
      <c r="L2495" s="3"/>
      <c r="M2495" s="3"/>
      <c r="N2495" s="27"/>
      <c r="O2495" s="122"/>
      <c r="P2495" s="123"/>
      <c r="Q2495" s="5"/>
      <c r="R2495" s="9"/>
      <c r="S2495" s="3"/>
      <c r="T2495" s="4"/>
      <c r="V2495" s="10"/>
      <c r="W2495" s="4"/>
      <c r="X2495" s="21"/>
      <c r="Y2495" s="20"/>
      <c r="Z2495" s="20"/>
      <c r="AD2495" s="5"/>
      <c r="AI2495" s="10"/>
      <c r="AJ2495" s="10"/>
      <c r="AK2495" s="10"/>
      <c r="AL2495" s="10"/>
      <c r="AM2495" s="10"/>
      <c r="AN2495" s="10"/>
      <c r="AO2495" s="10"/>
      <c r="AP2495" s="10"/>
      <c r="AQ2495" s="10"/>
      <c r="AR2495" s="10"/>
      <c r="AS2495" s="10"/>
      <c r="AT2495" s="10"/>
      <c r="AU2495" s="10"/>
    </row>
    <row r="2496" spans="2:47" x14ac:dyDescent="0.2">
      <c r="B2496" s="3"/>
      <c r="C2496" s="3"/>
      <c r="D2496" s="29"/>
      <c r="E2496" s="11"/>
      <c r="F2496" s="118"/>
      <c r="G2496" s="5"/>
      <c r="J2496" s="3"/>
      <c r="K2496" s="3"/>
      <c r="L2496" s="3"/>
      <c r="M2496" s="3"/>
      <c r="N2496" s="27"/>
      <c r="O2496" s="122"/>
      <c r="P2496" s="123"/>
      <c r="Q2496" s="5"/>
      <c r="R2496" s="9"/>
      <c r="S2496" s="3"/>
      <c r="T2496" s="4"/>
      <c r="V2496" s="10"/>
      <c r="W2496" s="4"/>
      <c r="X2496" s="21"/>
      <c r="Y2496" s="20"/>
      <c r="Z2496" s="20"/>
      <c r="AD2496" s="5"/>
      <c r="AI2496" s="10"/>
      <c r="AJ2496" s="10"/>
      <c r="AK2496" s="10"/>
      <c r="AL2496" s="10"/>
      <c r="AM2496" s="10"/>
      <c r="AN2496" s="10"/>
      <c r="AO2496" s="10"/>
      <c r="AP2496" s="10"/>
      <c r="AQ2496" s="10"/>
      <c r="AR2496" s="10"/>
      <c r="AS2496" s="10"/>
      <c r="AT2496" s="10"/>
      <c r="AU2496" s="10"/>
    </row>
    <row r="2497" spans="2:47" x14ac:dyDescent="0.2">
      <c r="B2497" s="3"/>
      <c r="C2497" s="3"/>
      <c r="D2497" s="29"/>
      <c r="E2497" s="11"/>
      <c r="F2497" s="118"/>
      <c r="G2497" s="5"/>
      <c r="J2497" s="3"/>
      <c r="K2497" s="3"/>
      <c r="L2497" s="3"/>
      <c r="M2497" s="3"/>
      <c r="N2497" s="27"/>
      <c r="O2497" s="122"/>
      <c r="P2497" s="123"/>
      <c r="Q2497" s="5"/>
      <c r="R2497" s="9"/>
      <c r="S2497" s="3"/>
      <c r="T2497" s="4"/>
      <c r="V2497" s="10"/>
      <c r="W2497" s="4"/>
      <c r="X2497" s="21"/>
      <c r="Y2497" s="20"/>
      <c r="Z2497" s="20"/>
      <c r="AD2497" s="5"/>
      <c r="AI2497" s="10"/>
      <c r="AJ2497" s="10"/>
      <c r="AK2497" s="10"/>
      <c r="AL2497" s="10"/>
      <c r="AM2497" s="10"/>
      <c r="AN2497" s="10"/>
      <c r="AO2497" s="10"/>
      <c r="AP2497" s="10"/>
      <c r="AQ2497" s="10"/>
      <c r="AR2497" s="10"/>
      <c r="AS2497" s="10"/>
      <c r="AT2497" s="10"/>
      <c r="AU2497" s="10"/>
    </row>
    <row r="2498" spans="2:47" x14ac:dyDescent="0.2">
      <c r="B2498" s="3"/>
      <c r="C2498" s="3"/>
      <c r="D2498" s="29"/>
      <c r="E2498" s="11"/>
      <c r="F2498" s="118"/>
      <c r="G2498" s="5"/>
      <c r="J2498" s="3"/>
      <c r="K2498" s="3"/>
      <c r="L2498" s="3"/>
      <c r="M2498" s="3"/>
      <c r="N2498" s="27"/>
      <c r="O2498" s="122"/>
      <c r="P2498" s="123"/>
      <c r="Q2498" s="5"/>
      <c r="R2498" s="9"/>
      <c r="S2498" s="3"/>
      <c r="T2498" s="4"/>
      <c r="V2498" s="10"/>
      <c r="W2498" s="4"/>
      <c r="X2498" s="21"/>
      <c r="Y2498" s="20"/>
      <c r="Z2498" s="20"/>
      <c r="AD2498" s="5"/>
      <c r="AI2498" s="10"/>
      <c r="AJ2498" s="10"/>
      <c r="AK2498" s="10"/>
      <c r="AL2498" s="10"/>
      <c r="AM2498" s="10"/>
      <c r="AN2498" s="10"/>
      <c r="AO2498" s="10"/>
      <c r="AP2498" s="10"/>
      <c r="AQ2498" s="10"/>
      <c r="AR2498" s="10"/>
      <c r="AS2498" s="10"/>
      <c r="AT2498" s="10"/>
      <c r="AU2498" s="10"/>
    </row>
    <row r="2499" spans="2:47" x14ac:dyDescent="0.2">
      <c r="B2499" s="3"/>
      <c r="C2499" s="3"/>
      <c r="D2499" s="29"/>
      <c r="E2499" s="11"/>
      <c r="F2499" s="118"/>
      <c r="G2499" s="5"/>
      <c r="J2499" s="3"/>
      <c r="K2499" s="3"/>
      <c r="L2499" s="3"/>
      <c r="M2499" s="3"/>
      <c r="N2499" s="27"/>
      <c r="O2499" s="122"/>
      <c r="P2499" s="123"/>
      <c r="Q2499" s="5"/>
      <c r="R2499" s="9"/>
      <c r="S2499" s="3"/>
      <c r="T2499" s="4"/>
      <c r="V2499" s="10"/>
      <c r="W2499" s="4"/>
      <c r="X2499" s="21"/>
      <c r="Y2499" s="20"/>
      <c r="Z2499" s="20"/>
      <c r="AD2499" s="5"/>
      <c r="AI2499" s="10"/>
      <c r="AJ2499" s="10"/>
      <c r="AK2499" s="10"/>
      <c r="AL2499" s="10"/>
      <c r="AM2499" s="10"/>
      <c r="AN2499" s="10"/>
      <c r="AO2499" s="10"/>
      <c r="AP2499" s="10"/>
      <c r="AQ2499" s="10"/>
      <c r="AR2499" s="10"/>
      <c r="AS2499" s="10"/>
      <c r="AT2499" s="10"/>
      <c r="AU2499" s="10"/>
    </row>
    <row r="2500" spans="2:47" x14ac:dyDescent="0.2">
      <c r="B2500" s="3"/>
      <c r="C2500" s="3"/>
      <c r="D2500" s="29"/>
      <c r="E2500" s="11"/>
      <c r="F2500" s="118"/>
      <c r="G2500" s="5"/>
      <c r="J2500" s="3"/>
      <c r="K2500" s="3"/>
      <c r="L2500" s="3"/>
      <c r="M2500" s="3"/>
      <c r="N2500" s="27"/>
      <c r="O2500" s="122"/>
      <c r="P2500" s="123"/>
      <c r="Q2500" s="5"/>
      <c r="R2500" s="9"/>
      <c r="S2500" s="3"/>
      <c r="T2500" s="4"/>
      <c r="V2500" s="10"/>
      <c r="W2500" s="4"/>
      <c r="X2500" s="21"/>
      <c r="Y2500" s="20"/>
      <c r="Z2500" s="20"/>
      <c r="AD2500" s="5"/>
      <c r="AI2500" s="10"/>
      <c r="AJ2500" s="10"/>
      <c r="AK2500" s="10"/>
      <c r="AL2500" s="10"/>
      <c r="AM2500" s="10"/>
      <c r="AN2500" s="10"/>
      <c r="AO2500" s="10"/>
      <c r="AP2500" s="10"/>
      <c r="AQ2500" s="10"/>
      <c r="AR2500" s="10"/>
      <c r="AS2500" s="10"/>
      <c r="AT2500" s="10"/>
      <c r="AU2500" s="10"/>
    </row>
    <row r="2501" spans="2:47" x14ac:dyDescent="0.2">
      <c r="B2501" s="3"/>
      <c r="C2501" s="3"/>
      <c r="D2501" s="29"/>
      <c r="E2501" s="11"/>
      <c r="F2501" s="118"/>
      <c r="G2501" s="5"/>
      <c r="J2501" s="3"/>
      <c r="K2501" s="3"/>
      <c r="L2501" s="3"/>
      <c r="M2501" s="3"/>
      <c r="N2501" s="27"/>
      <c r="O2501" s="122"/>
      <c r="P2501" s="123"/>
      <c r="Q2501" s="5"/>
      <c r="R2501" s="9"/>
      <c r="S2501" s="3"/>
      <c r="T2501" s="4"/>
      <c r="V2501" s="10"/>
      <c r="W2501" s="4"/>
      <c r="X2501" s="21"/>
      <c r="Y2501" s="20"/>
      <c r="Z2501" s="20"/>
      <c r="AD2501" s="5"/>
      <c r="AI2501" s="10"/>
      <c r="AJ2501" s="10"/>
      <c r="AK2501" s="10"/>
      <c r="AL2501" s="10"/>
      <c r="AM2501" s="10"/>
      <c r="AN2501" s="10"/>
      <c r="AO2501" s="10"/>
      <c r="AP2501" s="10"/>
      <c r="AQ2501" s="10"/>
      <c r="AR2501" s="10"/>
      <c r="AS2501" s="10"/>
      <c r="AT2501" s="10"/>
      <c r="AU2501" s="10"/>
    </row>
    <row r="2502" spans="2:47" x14ac:dyDescent="0.2">
      <c r="B2502" s="3"/>
      <c r="C2502" s="3"/>
      <c r="D2502" s="29"/>
      <c r="E2502" s="11"/>
      <c r="F2502" s="118"/>
      <c r="G2502" s="5"/>
      <c r="J2502" s="3"/>
      <c r="K2502" s="3"/>
      <c r="L2502" s="3"/>
      <c r="M2502" s="3"/>
      <c r="N2502" s="27"/>
      <c r="O2502" s="122"/>
      <c r="P2502" s="123"/>
      <c r="Q2502" s="5"/>
      <c r="R2502" s="9"/>
      <c r="S2502" s="3"/>
      <c r="T2502" s="4"/>
      <c r="V2502" s="10"/>
      <c r="W2502" s="4"/>
      <c r="X2502" s="21"/>
      <c r="Y2502" s="20"/>
      <c r="Z2502" s="20"/>
      <c r="AD2502" s="5"/>
      <c r="AI2502" s="10"/>
      <c r="AJ2502" s="10"/>
      <c r="AK2502" s="10"/>
      <c r="AL2502" s="10"/>
      <c r="AM2502" s="10"/>
      <c r="AN2502" s="10"/>
      <c r="AO2502" s="10"/>
      <c r="AP2502" s="10"/>
      <c r="AQ2502" s="10"/>
      <c r="AR2502" s="10"/>
      <c r="AS2502" s="10"/>
      <c r="AT2502" s="10"/>
      <c r="AU2502" s="10"/>
    </row>
    <row r="2503" spans="2:47" x14ac:dyDescent="0.2">
      <c r="B2503" s="3"/>
      <c r="C2503" s="3"/>
      <c r="D2503" s="29"/>
      <c r="E2503" s="11"/>
      <c r="F2503" s="118"/>
      <c r="G2503" s="5"/>
      <c r="J2503" s="3"/>
      <c r="K2503" s="3"/>
      <c r="L2503" s="3"/>
      <c r="M2503" s="3"/>
      <c r="N2503" s="27"/>
      <c r="O2503" s="122"/>
      <c r="P2503" s="123"/>
      <c r="Q2503" s="5"/>
      <c r="R2503" s="9"/>
      <c r="S2503" s="3"/>
      <c r="T2503" s="4"/>
      <c r="V2503" s="10"/>
      <c r="W2503" s="4"/>
      <c r="X2503" s="21"/>
      <c r="Y2503" s="20"/>
      <c r="Z2503" s="20"/>
      <c r="AD2503" s="5"/>
      <c r="AI2503" s="10"/>
      <c r="AJ2503" s="10"/>
      <c r="AK2503" s="10"/>
      <c r="AL2503" s="10"/>
      <c r="AM2503" s="10"/>
      <c r="AN2503" s="10"/>
      <c r="AO2503" s="10"/>
      <c r="AP2503" s="10"/>
      <c r="AQ2503" s="10"/>
      <c r="AR2503" s="10"/>
      <c r="AS2503" s="10"/>
      <c r="AT2503" s="10"/>
      <c r="AU2503" s="10"/>
    </row>
    <row r="2504" spans="2:47" x14ac:dyDescent="0.2">
      <c r="B2504" s="3"/>
      <c r="C2504" s="3"/>
      <c r="D2504" s="29"/>
      <c r="E2504" s="11"/>
      <c r="F2504" s="118"/>
      <c r="G2504" s="5"/>
      <c r="J2504" s="3"/>
      <c r="K2504" s="3"/>
      <c r="L2504" s="3"/>
      <c r="M2504" s="3"/>
      <c r="N2504" s="27"/>
      <c r="O2504" s="122"/>
      <c r="P2504" s="123"/>
      <c r="Q2504" s="5"/>
      <c r="R2504" s="9"/>
      <c r="S2504" s="3"/>
      <c r="T2504" s="4"/>
      <c r="V2504" s="10"/>
      <c r="W2504" s="4"/>
      <c r="X2504" s="21"/>
      <c r="Y2504" s="20"/>
      <c r="Z2504" s="20"/>
      <c r="AD2504" s="5"/>
      <c r="AI2504" s="10"/>
      <c r="AJ2504" s="10"/>
      <c r="AK2504" s="10"/>
      <c r="AL2504" s="10"/>
      <c r="AM2504" s="10"/>
      <c r="AN2504" s="10"/>
      <c r="AO2504" s="10"/>
      <c r="AP2504" s="10"/>
      <c r="AQ2504" s="10"/>
      <c r="AR2504" s="10"/>
      <c r="AS2504" s="10"/>
      <c r="AT2504" s="10"/>
      <c r="AU2504" s="10"/>
    </row>
    <row r="2505" spans="2:47" x14ac:dyDescent="0.2">
      <c r="B2505" s="3"/>
      <c r="C2505" s="3"/>
      <c r="D2505" s="29"/>
      <c r="E2505" s="11"/>
      <c r="F2505" s="118"/>
      <c r="G2505" s="5"/>
      <c r="J2505" s="3"/>
      <c r="K2505" s="3"/>
      <c r="L2505" s="3"/>
      <c r="M2505" s="3"/>
      <c r="N2505" s="27"/>
      <c r="O2505" s="122"/>
      <c r="P2505" s="123"/>
      <c r="Q2505" s="5"/>
      <c r="R2505" s="9"/>
      <c r="S2505" s="3"/>
      <c r="T2505" s="4"/>
      <c r="V2505" s="10"/>
      <c r="W2505" s="28"/>
      <c r="X2505" s="21"/>
      <c r="Y2505" s="20"/>
      <c r="Z2505" s="20"/>
      <c r="AD2505" s="5"/>
      <c r="AI2505" s="10"/>
      <c r="AJ2505" s="10"/>
      <c r="AK2505" s="10"/>
      <c r="AL2505" s="10"/>
      <c r="AM2505" s="10"/>
      <c r="AN2505" s="10"/>
      <c r="AO2505" s="10"/>
      <c r="AP2505" s="10"/>
      <c r="AQ2505" s="10"/>
      <c r="AR2505" s="10"/>
      <c r="AS2505" s="10"/>
      <c r="AT2505" s="10"/>
      <c r="AU2505" s="10"/>
    </row>
    <row r="2506" spans="2:47" x14ac:dyDescent="0.2">
      <c r="B2506" s="3"/>
      <c r="C2506" s="3"/>
      <c r="D2506" s="29"/>
      <c r="E2506" s="11"/>
      <c r="F2506" s="118"/>
      <c r="G2506" s="5"/>
      <c r="J2506" s="3"/>
      <c r="K2506" s="3"/>
      <c r="L2506" s="3"/>
      <c r="M2506" s="3"/>
      <c r="N2506" s="27"/>
      <c r="O2506" s="122"/>
      <c r="P2506" s="123"/>
      <c r="Q2506" s="5"/>
      <c r="R2506" s="9"/>
      <c r="S2506" s="3"/>
      <c r="T2506" s="4"/>
      <c r="V2506" s="10"/>
      <c r="W2506" s="4"/>
      <c r="X2506" s="21"/>
      <c r="Y2506" s="20"/>
      <c r="Z2506" s="20"/>
      <c r="AD2506" s="5"/>
      <c r="AI2506" s="10"/>
      <c r="AJ2506" s="10"/>
      <c r="AK2506" s="10"/>
      <c r="AL2506" s="10"/>
      <c r="AM2506" s="10"/>
      <c r="AN2506" s="10"/>
      <c r="AO2506" s="10"/>
      <c r="AP2506" s="10"/>
      <c r="AQ2506" s="10"/>
      <c r="AR2506" s="10"/>
      <c r="AS2506" s="10"/>
      <c r="AT2506" s="10"/>
      <c r="AU2506" s="10"/>
    </row>
    <row r="2507" spans="2:47" x14ac:dyDescent="0.2">
      <c r="B2507" s="3"/>
      <c r="C2507" s="3"/>
      <c r="D2507" s="29"/>
      <c r="E2507" s="11"/>
      <c r="F2507" s="118"/>
      <c r="G2507" s="5"/>
      <c r="J2507" s="3"/>
      <c r="K2507" s="3"/>
      <c r="L2507" s="3"/>
      <c r="M2507" s="3"/>
      <c r="N2507" s="27"/>
      <c r="O2507" s="122"/>
      <c r="P2507" s="123"/>
      <c r="Q2507" s="5"/>
      <c r="R2507" s="9"/>
      <c r="S2507" s="3"/>
      <c r="T2507" s="4"/>
      <c r="V2507" s="10"/>
      <c r="W2507" s="4"/>
      <c r="X2507" s="21"/>
      <c r="Y2507" s="20"/>
      <c r="Z2507" s="20"/>
      <c r="AD2507" s="5"/>
      <c r="AI2507" s="10"/>
      <c r="AJ2507" s="10"/>
      <c r="AK2507" s="10"/>
      <c r="AL2507" s="10"/>
      <c r="AM2507" s="10"/>
      <c r="AN2507" s="10"/>
      <c r="AO2507" s="10"/>
      <c r="AP2507" s="10"/>
      <c r="AQ2507" s="10"/>
      <c r="AR2507" s="10"/>
      <c r="AS2507" s="10"/>
      <c r="AT2507" s="10"/>
      <c r="AU2507" s="10"/>
    </row>
    <row r="2508" spans="2:47" x14ac:dyDescent="0.2">
      <c r="B2508" s="3"/>
      <c r="C2508" s="3"/>
      <c r="D2508" s="29"/>
      <c r="E2508" s="11"/>
      <c r="F2508" s="118"/>
      <c r="G2508" s="5"/>
      <c r="J2508" s="3"/>
      <c r="K2508" s="3"/>
      <c r="L2508" s="3"/>
      <c r="M2508" s="3"/>
      <c r="N2508" s="27"/>
      <c r="O2508" s="122"/>
      <c r="P2508" s="123"/>
      <c r="Q2508" s="5"/>
      <c r="R2508" s="9"/>
      <c r="S2508" s="3"/>
      <c r="T2508" s="4"/>
      <c r="V2508" s="10"/>
      <c r="W2508" s="4"/>
      <c r="X2508" s="21"/>
      <c r="Y2508" s="20"/>
      <c r="Z2508" s="20"/>
      <c r="AD2508" s="5"/>
      <c r="AI2508" s="10"/>
      <c r="AJ2508" s="10"/>
      <c r="AK2508" s="10"/>
      <c r="AL2508" s="10"/>
      <c r="AM2508" s="10"/>
      <c r="AN2508" s="10"/>
      <c r="AO2508" s="10"/>
      <c r="AP2508" s="10"/>
      <c r="AQ2508" s="10"/>
      <c r="AR2508" s="10"/>
      <c r="AS2508" s="10"/>
      <c r="AT2508" s="10"/>
      <c r="AU2508" s="10"/>
    </row>
    <row r="2509" spans="2:47" x14ac:dyDescent="0.2">
      <c r="B2509" s="3"/>
      <c r="C2509" s="3"/>
      <c r="D2509" s="29"/>
      <c r="E2509" s="11"/>
      <c r="F2509" s="118"/>
      <c r="G2509" s="5"/>
      <c r="J2509" s="3"/>
      <c r="K2509" s="3"/>
      <c r="L2509" s="3"/>
      <c r="M2509" s="3"/>
      <c r="N2509" s="27"/>
      <c r="O2509" s="122"/>
      <c r="P2509" s="123"/>
      <c r="Q2509" s="5"/>
      <c r="R2509" s="9"/>
      <c r="S2509" s="3"/>
      <c r="T2509" s="4"/>
      <c r="V2509" s="10"/>
      <c r="W2509" s="4"/>
      <c r="X2509" s="21"/>
      <c r="Y2509" s="20"/>
      <c r="Z2509" s="20"/>
      <c r="AD2509" s="5"/>
      <c r="AI2509" s="10"/>
      <c r="AJ2509" s="10"/>
      <c r="AK2509" s="10"/>
      <c r="AL2509" s="10"/>
      <c r="AM2509" s="10"/>
      <c r="AN2509" s="10"/>
      <c r="AO2509" s="10"/>
      <c r="AP2509" s="10"/>
      <c r="AQ2509" s="10"/>
      <c r="AR2509" s="10"/>
      <c r="AS2509" s="10"/>
      <c r="AT2509" s="10"/>
      <c r="AU2509" s="10"/>
    </row>
    <row r="2510" spans="2:47" x14ac:dyDescent="0.2">
      <c r="B2510" s="3"/>
      <c r="C2510" s="3"/>
      <c r="D2510" s="29"/>
      <c r="E2510" s="11"/>
      <c r="F2510" s="118"/>
      <c r="G2510" s="5"/>
      <c r="J2510" s="3"/>
      <c r="K2510" s="3"/>
      <c r="L2510" s="3"/>
      <c r="M2510" s="3"/>
      <c r="N2510" s="27"/>
      <c r="O2510" s="122"/>
      <c r="P2510" s="123"/>
      <c r="Q2510" s="5"/>
      <c r="R2510" s="9"/>
      <c r="S2510" s="3"/>
      <c r="T2510" s="4"/>
      <c r="V2510" s="10"/>
      <c r="W2510" s="4"/>
      <c r="X2510" s="21"/>
      <c r="Y2510" s="20"/>
      <c r="Z2510" s="20"/>
      <c r="AD2510" s="5"/>
      <c r="AI2510" s="10"/>
      <c r="AJ2510" s="10"/>
      <c r="AK2510" s="10"/>
      <c r="AL2510" s="10"/>
      <c r="AM2510" s="10"/>
      <c r="AN2510" s="10"/>
      <c r="AO2510" s="10"/>
      <c r="AP2510" s="10"/>
      <c r="AQ2510" s="10"/>
      <c r="AR2510" s="10"/>
      <c r="AS2510" s="10"/>
      <c r="AT2510" s="10"/>
      <c r="AU2510" s="10"/>
    </row>
    <row r="2511" spans="2:47" x14ac:dyDescent="0.2">
      <c r="B2511" s="3"/>
      <c r="C2511" s="3"/>
      <c r="D2511" s="29"/>
      <c r="E2511" s="11"/>
      <c r="F2511" s="118"/>
      <c r="G2511" s="5"/>
      <c r="J2511" s="3"/>
      <c r="K2511" s="3"/>
      <c r="L2511" s="3"/>
      <c r="M2511" s="3"/>
      <c r="N2511" s="27"/>
      <c r="O2511" s="122"/>
      <c r="P2511" s="123"/>
      <c r="Q2511" s="5"/>
      <c r="R2511" s="9"/>
      <c r="S2511" s="3"/>
      <c r="T2511" s="4"/>
      <c r="V2511" s="10"/>
      <c r="W2511" s="4"/>
      <c r="X2511" s="21"/>
      <c r="Y2511" s="20"/>
      <c r="Z2511" s="20"/>
      <c r="AD2511" s="5"/>
      <c r="AI2511" s="10"/>
      <c r="AJ2511" s="10"/>
      <c r="AK2511" s="10"/>
      <c r="AL2511" s="10"/>
      <c r="AM2511" s="10"/>
      <c r="AN2511" s="10"/>
      <c r="AO2511" s="10"/>
      <c r="AP2511" s="10"/>
      <c r="AQ2511" s="10"/>
      <c r="AR2511" s="10"/>
      <c r="AS2511" s="10"/>
      <c r="AT2511" s="10"/>
      <c r="AU2511" s="10"/>
    </row>
    <row r="2512" spans="2:47" x14ac:dyDescent="0.2">
      <c r="B2512" s="3"/>
      <c r="C2512" s="3"/>
      <c r="D2512" s="29"/>
      <c r="E2512" s="11"/>
      <c r="F2512" s="118"/>
      <c r="G2512" s="5"/>
      <c r="J2512" s="3"/>
      <c r="K2512" s="3"/>
      <c r="L2512" s="3"/>
      <c r="M2512" s="3"/>
      <c r="N2512" s="27"/>
      <c r="O2512" s="122"/>
      <c r="P2512" s="123"/>
      <c r="Q2512" s="5"/>
      <c r="R2512" s="9"/>
      <c r="S2512" s="3"/>
      <c r="T2512" s="4"/>
      <c r="V2512" s="10"/>
      <c r="W2512" s="4"/>
      <c r="X2512" s="21"/>
      <c r="Y2512" s="20"/>
      <c r="Z2512" s="20"/>
      <c r="AD2512" s="5"/>
      <c r="AI2512" s="10"/>
      <c r="AJ2512" s="10"/>
      <c r="AK2512" s="10"/>
      <c r="AL2512" s="10"/>
      <c r="AM2512" s="10"/>
      <c r="AN2512" s="10"/>
      <c r="AO2512" s="10"/>
      <c r="AP2512" s="10"/>
      <c r="AQ2512" s="10"/>
      <c r="AR2512" s="10"/>
      <c r="AS2512" s="10"/>
      <c r="AT2512" s="10"/>
      <c r="AU2512" s="10"/>
    </row>
    <row r="2513" spans="2:47" x14ac:dyDescent="0.2">
      <c r="B2513" s="3"/>
      <c r="C2513" s="3"/>
      <c r="D2513" s="29"/>
      <c r="E2513" s="11"/>
      <c r="F2513" s="118"/>
      <c r="G2513" s="5"/>
      <c r="J2513" s="3"/>
      <c r="K2513" s="3"/>
      <c r="L2513" s="3"/>
      <c r="M2513" s="3"/>
      <c r="N2513" s="27"/>
      <c r="O2513" s="122"/>
      <c r="P2513" s="123"/>
      <c r="Q2513" s="5"/>
      <c r="R2513" s="9"/>
      <c r="S2513" s="3"/>
      <c r="T2513" s="4"/>
      <c r="V2513" s="10"/>
      <c r="W2513" s="4"/>
      <c r="X2513" s="21"/>
      <c r="Y2513" s="20"/>
      <c r="Z2513" s="20"/>
      <c r="AD2513" s="5"/>
      <c r="AI2513" s="10"/>
      <c r="AJ2513" s="10"/>
      <c r="AK2513" s="10"/>
      <c r="AL2513" s="10"/>
      <c r="AM2513" s="10"/>
      <c r="AN2513" s="10"/>
      <c r="AO2513" s="10"/>
      <c r="AP2513" s="10"/>
      <c r="AQ2513" s="10"/>
      <c r="AR2513" s="10"/>
      <c r="AS2513" s="10"/>
      <c r="AT2513" s="10"/>
      <c r="AU2513" s="10"/>
    </row>
    <row r="2514" spans="2:47" x14ac:dyDescent="0.2">
      <c r="B2514" s="3"/>
      <c r="C2514" s="3"/>
      <c r="D2514" s="29"/>
      <c r="E2514" s="11"/>
      <c r="F2514" s="118"/>
      <c r="G2514" s="5"/>
      <c r="J2514" s="3"/>
      <c r="K2514" s="3"/>
      <c r="L2514" s="3"/>
      <c r="M2514" s="3"/>
      <c r="N2514" s="27"/>
      <c r="O2514" s="122"/>
      <c r="P2514" s="123"/>
      <c r="Q2514" s="5"/>
      <c r="R2514" s="9"/>
      <c r="S2514" s="3"/>
      <c r="T2514" s="4"/>
      <c r="V2514" s="10"/>
      <c r="W2514" s="4"/>
      <c r="X2514" s="21"/>
      <c r="Y2514" s="20"/>
      <c r="Z2514" s="20"/>
      <c r="AD2514" s="5"/>
      <c r="AI2514" s="10"/>
      <c r="AJ2514" s="10"/>
      <c r="AK2514" s="10"/>
      <c r="AL2514" s="10"/>
      <c r="AM2514" s="10"/>
      <c r="AN2514" s="10"/>
      <c r="AO2514" s="10"/>
      <c r="AP2514" s="10"/>
      <c r="AQ2514" s="10"/>
      <c r="AR2514" s="10"/>
      <c r="AS2514" s="10"/>
      <c r="AT2514" s="10"/>
      <c r="AU2514" s="10"/>
    </row>
    <row r="2515" spans="2:47" x14ac:dyDescent="0.2">
      <c r="B2515" s="3"/>
      <c r="C2515" s="3"/>
      <c r="D2515" s="29"/>
      <c r="E2515" s="11"/>
      <c r="F2515" s="118"/>
      <c r="G2515" s="5"/>
      <c r="J2515" s="3"/>
      <c r="K2515" s="3"/>
      <c r="L2515" s="3"/>
      <c r="M2515" s="3"/>
      <c r="N2515" s="27"/>
      <c r="O2515" s="122"/>
      <c r="P2515" s="123"/>
      <c r="Q2515" s="5"/>
      <c r="R2515" s="9"/>
      <c r="S2515" s="3"/>
      <c r="T2515" s="4"/>
      <c r="V2515" s="10"/>
      <c r="W2515" s="4"/>
      <c r="X2515" s="21"/>
      <c r="Y2515" s="20"/>
      <c r="Z2515" s="20"/>
      <c r="AD2515" s="5"/>
      <c r="AI2515" s="10"/>
      <c r="AJ2515" s="10"/>
      <c r="AK2515" s="10"/>
      <c r="AL2515" s="10"/>
      <c r="AM2515" s="10"/>
      <c r="AN2515" s="10"/>
      <c r="AO2515" s="10"/>
      <c r="AP2515" s="10"/>
      <c r="AQ2515" s="10"/>
      <c r="AR2515" s="10"/>
      <c r="AS2515" s="10"/>
      <c r="AT2515" s="10"/>
      <c r="AU2515" s="10"/>
    </row>
    <row r="2516" spans="2:47" x14ac:dyDescent="0.2">
      <c r="B2516" s="3"/>
      <c r="C2516" s="3"/>
      <c r="D2516" s="29"/>
      <c r="E2516" s="11"/>
      <c r="F2516" s="118"/>
      <c r="G2516" s="5"/>
      <c r="J2516" s="3"/>
      <c r="K2516" s="3"/>
      <c r="L2516" s="3"/>
      <c r="M2516" s="3"/>
      <c r="N2516" s="27"/>
      <c r="O2516" s="122"/>
      <c r="P2516" s="123"/>
      <c r="Q2516" s="5"/>
      <c r="R2516" s="9"/>
      <c r="S2516" s="3"/>
      <c r="T2516" s="4"/>
      <c r="V2516" s="10"/>
      <c r="W2516" s="4"/>
      <c r="X2516" s="21"/>
      <c r="Y2516" s="20"/>
      <c r="Z2516" s="20"/>
      <c r="AD2516" s="5"/>
      <c r="AI2516" s="10"/>
      <c r="AJ2516" s="10"/>
      <c r="AK2516" s="10"/>
      <c r="AL2516" s="10"/>
      <c r="AM2516" s="10"/>
      <c r="AN2516" s="10"/>
      <c r="AO2516" s="10"/>
      <c r="AP2516" s="10"/>
      <c r="AQ2516" s="10"/>
      <c r="AR2516" s="10"/>
      <c r="AS2516" s="10"/>
      <c r="AT2516" s="10"/>
      <c r="AU2516" s="10"/>
    </row>
    <row r="2517" spans="2:47" x14ac:dyDescent="0.2">
      <c r="B2517" s="3"/>
      <c r="C2517" s="3"/>
      <c r="D2517" s="29"/>
      <c r="E2517" s="11"/>
      <c r="F2517" s="118"/>
      <c r="G2517" s="5"/>
      <c r="J2517" s="3"/>
      <c r="K2517" s="3"/>
      <c r="L2517" s="3"/>
      <c r="M2517" s="3"/>
      <c r="N2517" s="27"/>
      <c r="O2517" s="122"/>
      <c r="P2517" s="123"/>
      <c r="Q2517" s="5"/>
      <c r="R2517" s="9"/>
      <c r="S2517" s="3"/>
      <c r="T2517" s="4"/>
      <c r="V2517" s="10"/>
      <c r="W2517" s="4"/>
      <c r="X2517" s="21"/>
      <c r="Y2517" s="20"/>
      <c r="Z2517" s="20"/>
      <c r="AD2517" s="5"/>
      <c r="AI2517" s="10"/>
      <c r="AJ2517" s="10"/>
      <c r="AK2517" s="10"/>
      <c r="AL2517" s="10"/>
      <c r="AM2517" s="10"/>
      <c r="AN2517" s="10"/>
      <c r="AO2517" s="10"/>
      <c r="AP2517" s="10"/>
      <c r="AQ2517" s="10"/>
      <c r="AR2517" s="10"/>
      <c r="AS2517" s="10"/>
      <c r="AT2517" s="10"/>
      <c r="AU2517" s="10"/>
    </row>
    <row r="2518" spans="2:47" x14ac:dyDescent="0.2">
      <c r="B2518" s="3"/>
      <c r="C2518" s="3"/>
      <c r="D2518" s="29"/>
      <c r="E2518" s="11"/>
      <c r="F2518" s="118"/>
      <c r="G2518" s="5"/>
      <c r="J2518" s="3"/>
      <c r="K2518" s="3"/>
      <c r="L2518" s="3"/>
      <c r="M2518" s="3"/>
      <c r="N2518" s="27"/>
      <c r="O2518" s="122"/>
      <c r="P2518" s="123"/>
      <c r="Q2518" s="5"/>
      <c r="R2518" s="9"/>
      <c r="S2518" s="3"/>
      <c r="T2518" s="4"/>
      <c r="V2518" s="10"/>
      <c r="W2518" s="4"/>
      <c r="X2518" s="21"/>
      <c r="Y2518" s="20"/>
      <c r="Z2518" s="20"/>
      <c r="AD2518" s="5"/>
      <c r="AI2518" s="10"/>
      <c r="AJ2518" s="10"/>
      <c r="AK2518" s="10"/>
      <c r="AL2518" s="10"/>
      <c r="AM2518" s="10"/>
      <c r="AN2518" s="10"/>
      <c r="AO2518" s="10"/>
      <c r="AP2518" s="10"/>
      <c r="AQ2518" s="10"/>
      <c r="AR2518" s="10"/>
      <c r="AS2518" s="10"/>
      <c r="AT2518" s="10"/>
      <c r="AU2518" s="10"/>
    </row>
    <row r="2519" spans="2:47" x14ac:dyDescent="0.2">
      <c r="B2519" s="3"/>
      <c r="C2519" s="3"/>
      <c r="D2519" s="29"/>
      <c r="E2519" s="11"/>
      <c r="F2519" s="118"/>
      <c r="G2519" s="5"/>
      <c r="J2519" s="3"/>
      <c r="K2519" s="3"/>
      <c r="L2519" s="3"/>
      <c r="M2519" s="3"/>
      <c r="N2519" s="27"/>
      <c r="O2519" s="122"/>
      <c r="P2519" s="123"/>
      <c r="Q2519" s="5"/>
      <c r="R2519" s="9"/>
      <c r="S2519" s="3"/>
      <c r="T2519" s="4"/>
      <c r="V2519" s="10"/>
      <c r="W2519" s="4"/>
      <c r="X2519" s="21"/>
      <c r="Y2519" s="20"/>
      <c r="Z2519" s="20"/>
      <c r="AD2519" s="5"/>
      <c r="AI2519" s="10"/>
      <c r="AJ2519" s="10"/>
      <c r="AK2519" s="10"/>
      <c r="AL2519" s="10"/>
      <c r="AM2519" s="10"/>
      <c r="AN2519" s="10"/>
      <c r="AO2519" s="10"/>
      <c r="AP2519" s="10"/>
      <c r="AQ2519" s="10"/>
      <c r="AR2519" s="10"/>
      <c r="AS2519" s="10"/>
      <c r="AT2519" s="10"/>
      <c r="AU2519" s="10"/>
    </row>
    <row r="2520" spans="2:47" x14ac:dyDescent="0.2">
      <c r="B2520" s="3"/>
      <c r="C2520" s="3"/>
      <c r="D2520" s="29"/>
      <c r="E2520" s="11"/>
      <c r="F2520" s="118"/>
      <c r="G2520" s="5"/>
      <c r="J2520" s="3"/>
      <c r="K2520" s="3"/>
      <c r="L2520" s="3"/>
      <c r="M2520" s="3"/>
      <c r="N2520" s="27"/>
      <c r="O2520" s="122"/>
      <c r="P2520" s="123"/>
      <c r="Q2520" s="5"/>
      <c r="R2520" s="9"/>
      <c r="S2520" s="3"/>
      <c r="T2520" s="4"/>
      <c r="V2520" s="10"/>
      <c r="W2520" s="4"/>
      <c r="X2520" s="21"/>
      <c r="Y2520" s="20"/>
      <c r="Z2520" s="20"/>
      <c r="AD2520" s="5"/>
      <c r="AI2520" s="10"/>
      <c r="AJ2520" s="10"/>
      <c r="AK2520" s="10"/>
      <c r="AL2520" s="10"/>
      <c r="AM2520" s="10"/>
      <c r="AN2520" s="10"/>
      <c r="AO2520" s="10"/>
      <c r="AP2520" s="10"/>
      <c r="AQ2520" s="10"/>
      <c r="AR2520" s="10"/>
      <c r="AS2520" s="10"/>
      <c r="AT2520" s="10"/>
      <c r="AU2520" s="10"/>
    </row>
    <row r="2521" spans="2:47" x14ac:dyDescent="0.2">
      <c r="B2521" s="3"/>
      <c r="C2521" s="3"/>
      <c r="D2521" s="29"/>
      <c r="E2521" s="11"/>
      <c r="F2521" s="118"/>
      <c r="G2521" s="5"/>
      <c r="J2521" s="3"/>
      <c r="K2521" s="3"/>
      <c r="L2521" s="3"/>
      <c r="M2521" s="3"/>
      <c r="N2521" s="27"/>
      <c r="O2521" s="122"/>
      <c r="P2521" s="123"/>
      <c r="Q2521" s="5"/>
      <c r="R2521" s="9"/>
      <c r="S2521" s="3"/>
      <c r="T2521" s="4"/>
      <c r="V2521" s="10"/>
      <c r="W2521" s="4"/>
      <c r="X2521" s="21"/>
      <c r="Y2521" s="20"/>
      <c r="Z2521" s="20"/>
      <c r="AD2521" s="5"/>
      <c r="AI2521" s="10"/>
      <c r="AJ2521" s="10"/>
      <c r="AK2521" s="10"/>
      <c r="AL2521" s="10"/>
      <c r="AM2521" s="10"/>
      <c r="AN2521" s="10"/>
      <c r="AO2521" s="10"/>
      <c r="AP2521" s="10"/>
      <c r="AQ2521" s="10"/>
      <c r="AR2521" s="10"/>
      <c r="AS2521" s="10"/>
      <c r="AT2521" s="10"/>
      <c r="AU2521" s="10"/>
    </row>
    <row r="2522" spans="2:47" x14ac:dyDescent="0.2">
      <c r="B2522" s="3"/>
      <c r="C2522" s="3"/>
      <c r="D2522" s="29"/>
      <c r="E2522" s="11"/>
      <c r="F2522" s="118"/>
      <c r="G2522" s="5"/>
      <c r="J2522" s="3"/>
      <c r="K2522" s="3"/>
      <c r="L2522" s="3"/>
      <c r="M2522" s="3"/>
      <c r="N2522" s="27"/>
      <c r="O2522" s="122"/>
      <c r="P2522" s="123"/>
      <c r="Q2522" s="5"/>
      <c r="R2522" s="9"/>
      <c r="S2522" s="3"/>
      <c r="T2522" s="4"/>
      <c r="V2522" s="10"/>
      <c r="W2522" s="4"/>
      <c r="X2522" s="21"/>
      <c r="Y2522" s="20"/>
      <c r="Z2522" s="20"/>
      <c r="AD2522" s="5"/>
      <c r="AI2522" s="10"/>
      <c r="AJ2522" s="10"/>
      <c r="AK2522" s="10"/>
      <c r="AL2522" s="10"/>
      <c r="AM2522" s="10"/>
      <c r="AN2522" s="10"/>
      <c r="AO2522" s="10"/>
      <c r="AP2522" s="10"/>
      <c r="AQ2522" s="10"/>
      <c r="AR2522" s="10"/>
      <c r="AS2522" s="10"/>
      <c r="AT2522" s="10"/>
      <c r="AU2522" s="10"/>
    </row>
    <row r="2523" spans="2:47" x14ac:dyDescent="0.2">
      <c r="B2523" s="3"/>
      <c r="C2523" s="3"/>
      <c r="D2523" s="29"/>
      <c r="E2523" s="11"/>
      <c r="F2523" s="118"/>
      <c r="G2523" s="5"/>
      <c r="J2523" s="3"/>
      <c r="K2523" s="3"/>
      <c r="L2523" s="3"/>
      <c r="M2523" s="3"/>
      <c r="N2523" s="27"/>
      <c r="O2523" s="122"/>
      <c r="P2523" s="123"/>
      <c r="Q2523" s="5"/>
      <c r="R2523" s="9"/>
      <c r="S2523" s="3"/>
      <c r="T2523" s="4"/>
      <c r="V2523" s="10"/>
      <c r="W2523" s="4"/>
      <c r="X2523" s="21"/>
      <c r="Y2523" s="20"/>
      <c r="Z2523" s="20"/>
      <c r="AD2523" s="5"/>
      <c r="AI2523" s="10"/>
      <c r="AJ2523" s="10"/>
      <c r="AK2523" s="10"/>
      <c r="AL2523" s="10"/>
      <c r="AM2523" s="10"/>
      <c r="AN2523" s="10"/>
      <c r="AO2523" s="10"/>
      <c r="AP2523" s="10"/>
      <c r="AQ2523" s="10"/>
      <c r="AR2523" s="10"/>
      <c r="AS2523" s="10"/>
      <c r="AT2523" s="10"/>
      <c r="AU2523" s="10"/>
    </row>
    <row r="2524" spans="2:47" x14ac:dyDescent="0.2">
      <c r="B2524" s="3"/>
      <c r="C2524" s="3"/>
      <c r="D2524" s="29"/>
      <c r="E2524" s="11"/>
      <c r="F2524" s="118"/>
      <c r="G2524" s="5"/>
      <c r="J2524" s="3"/>
      <c r="K2524" s="3"/>
      <c r="L2524" s="3"/>
      <c r="M2524" s="3"/>
      <c r="N2524" s="27"/>
      <c r="O2524" s="122"/>
      <c r="P2524" s="123"/>
      <c r="Q2524" s="5"/>
      <c r="R2524" s="9"/>
      <c r="S2524" s="3"/>
      <c r="T2524" s="4"/>
      <c r="V2524" s="10"/>
      <c r="W2524" s="4"/>
      <c r="X2524" s="21"/>
      <c r="Y2524" s="20"/>
      <c r="Z2524" s="20"/>
      <c r="AD2524" s="5"/>
      <c r="AI2524" s="10"/>
      <c r="AJ2524" s="10"/>
      <c r="AK2524" s="10"/>
      <c r="AL2524" s="10"/>
      <c r="AM2524" s="10"/>
      <c r="AN2524" s="10"/>
      <c r="AO2524" s="10"/>
      <c r="AP2524" s="10"/>
      <c r="AQ2524" s="10"/>
      <c r="AR2524" s="10"/>
      <c r="AS2524" s="10"/>
      <c r="AT2524" s="10"/>
      <c r="AU2524" s="10"/>
    </row>
    <row r="2525" spans="2:47" x14ac:dyDescent="0.2">
      <c r="B2525" s="3"/>
      <c r="C2525" s="3"/>
      <c r="D2525" s="29"/>
      <c r="E2525" s="11"/>
      <c r="F2525" s="118"/>
      <c r="G2525" s="5"/>
      <c r="J2525" s="3"/>
      <c r="K2525" s="3"/>
      <c r="L2525" s="3"/>
      <c r="M2525" s="3"/>
      <c r="N2525" s="27"/>
      <c r="O2525" s="122"/>
      <c r="P2525" s="123"/>
      <c r="Q2525" s="5"/>
      <c r="R2525" s="9"/>
      <c r="S2525" s="3"/>
      <c r="T2525" s="4"/>
      <c r="V2525" s="10"/>
      <c r="W2525" s="4"/>
      <c r="X2525" s="21"/>
      <c r="Y2525" s="20"/>
      <c r="Z2525" s="20"/>
      <c r="AD2525" s="5"/>
      <c r="AI2525" s="10"/>
      <c r="AJ2525" s="10"/>
      <c r="AK2525" s="10"/>
      <c r="AL2525" s="10"/>
      <c r="AM2525" s="10"/>
      <c r="AN2525" s="10"/>
      <c r="AO2525" s="10"/>
      <c r="AP2525" s="10"/>
      <c r="AQ2525" s="10"/>
      <c r="AR2525" s="10"/>
      <c r="AS2525" s="10"/>
      <c r="AT2525" s="10"/>
      <c r="AU2525" s="10"/>
    </row>
    <row r="2526" spans="2:47" x14ac:dyDescent="0.2">
      <c r="B2526" s="3"/>
      <c r="C2526" s="3"/>
      <c r="D2526" s="29"/>
      <c r="E2526" s="11"/>
      <c r="F2526" s="118"/>
      <c r="G2526" s="5"/>
      <c r="J2526" s="3"/>
      <c r="K2526" s="3"/>
      <c r="L2526" s="3"/>
      <c r="M2526" s="3"/>
      <c r="N2526" s="27"/>
      <c r="O2526" s="122"/>
      <c r="P2526" s="123"/>
      <c r="Q2526" s="5"/>
      <c r="R2526" s="9"/>
      <c r="S2526" s="3"/>
      <c r="T2526" s="4"/>
      <c r="V2526" s="10"/>
      <c r="W2526" s="4"/>
      <c r="X2526" s="21"/>
      <c r="Y2526" s="20"/>
      <c r="Z2526" s="20"/>
      <c r="AD2526" s="5"/>
      <c r="AI2526" s="10"/>
      <c r="AJ2526" s="10"/>
      <c r="AK2526" s="10"/>
      <c r="AL2526" s="10"/>
      <c r="AM2526" s="10"/>
      <c r="AN2526" s="10"/>
      <c r="AO2526" s="10"/>
      <c r="AP2526" s="10"/>
      <c r="AQ2526" s="10"/>
      <c r="AR2526" s="10"/>
      <c r="AS2526" s="10"/>
      <c r="AT2526" s="10"/>
      <c r="AU2526" s="10"/>
    </row>
    <row r="2527" spans="2:47" x14ac:dyDescent="0.2">
      <c r="B2527" s="3"/>
      <c r="C2527" s="3"/>
      <c r="D2527" s="29"/>
      <c r="E2527" s="11"/>
      <c r="F2527" s="118"/>
      <c r="G2527" s="5"/>
      <c r="J2527" s="3"/>
      <c r="K2527" s="3"/>
      <c r="L2527" s="3"/>
      <c r="M2527" s="3"/>
      <c r="N2527" s="27"/>
      <c r="O2527" s="122"/>
      <c r="P2527" s="123"/>
      <c r="Q2527" s="5"/>
      <c r="R2527" s="9"/>
      <c r="S2527" s="3"/>
      <c r="T2527" s="4"/>
      <c r="V2527" s="10"/>
      <c r="W2527" s="4"/>
      <c r="X2527" s="21"/>
      <c r="Y2527" s="20"/>
      <c r="Z2527" s="20"/>
      <c r="AD2527" s="5"/>
      <c r="AI2527" s="10"/>
      <c r="AJ2527" s="10"/>
      <c r="AK2527" s="10"/>
      <c r="AL2527" s="10"/>
      <c r="AM2527" s="10"/>
      <c r="AN2527" s="10"/>
      <c r="AO2527" s="10"/>
      <c r="AP2527" s="10"/>
      <c r="AQ2527" s="10"/>
      <c r="AR2527" s="10"/>
      <c r="AS2527" s="10"/>
      <c r="AT2527" s="10"/>
      <c r="AU2527" s="10"/>
    </row>
    <row r="2528" spans="2:47" x14ac:dyDescent="0.2">
      <c r="B2528" s="3"/>
      <c r="C2528" s="3"/>
      <c r="D2528" s="29"/>
      <c r="E2528" s="11"/>
      <c r="F2528" s="118"/>
      <c r="G2528" s="5"/>
      <c r="J2528" s="3"/>
      <c r="K2528" s="3"/>
      <c r="L2528" s="3"/>
      <c r="M2528" s="3"/>
      <c r="N2528" s="27"/>
      <c r="O2528" s="122"/>
      <c r="P2528" s="123"/>
      <c r="Q2528" s="5"/>
      <c r="R2528" s="9"/>
      <c r="S2528" s="3"/>
      <c r="T2528" s="4"/>
      <c r="V2528" s="10"/>
      <c r="W2528" s="4"/>
      <c r="X2528" s="21"/>
      <c r="Y2528" s="20"/>
      <c r="Z2528" s="20"/>
      <c r="AD2528" s="5"/>
      <c r="AI2528" s="10"/>
      <c r="AJ2528" s="10"/>
      <c r="AK2528" s="10"/>
      <c r="AL2528" s="10"/>
      <c r="AM2528" s="10"/>
      <c r="AN2528" s="10"/>
      <c r="AO2528" s="10"/>
      <c r="AP2528" s="10"/>
      <c r="AQ2528" s="10"/>
      <c r="AR2528" s="10"/>
      <c r="AS2528" s="10"/>
      <c r="AT2528" s="10"/>
      <c r="AU2528" s="10"/>
    </row>
    <row r="2529" spans="2:47" x14ac:dyDescent="0.2">
      <c r="B2529" s="3"/>
      <c r="C2529" s="3"/>
      <c r="D2529" s="29"/>
      <c r="E2529" s="11"/>
      <c r="F2529" s="118"/>
      <c r="G2529" s="5"/>
      <c r="J2529" s="3"/>
      <c r="K2529" s="3"/>
      <c r="L2529" s="3"/>
      <c r="M2529" s="3"/>
      <c r="N2529" s="27"/>
      <c r="O2529" s="122"/>
      <c r="P2529" s="123"/>
      <c r="Q2529" s="5"/>
      <c r="R2529" s="9"/>
      <c r="S2529" s="3"/>
      <c r="T2529" s="4"/>
      <c r="V2529" s="10"/>
      <c r="W2529" s="4"/>
      <c r="X2529" s="21"/>
      <c r="Y2529" s="20"/>
      <c r="Z2529" s="20"/>
      <c r="AD2529" s="5"/>
      <c r="AI2529" s="10"/>
      <c r="AJ2529" s="10"/>
      <c r="AK2529" s="10"/>
      <c r="AL2529" s="10"/>
      <c r="AM2529" s="10"/>
      <c r="AN2529" s="10"/>
      <c r="AO2529" s="10"/>
      <c r="AP2529" s="10"/>
      <c r="AQ2529" s="10"/>
      <c r="AR2529" s="10"/>
      <c r="AS2529" s="10"/>
      <c r="AT2529" s="10"/>
      <c r="AU2529" s="10"/>
    </row>
    <row r="2530" spans="2:47" x14ac:dyDescent="0.2">
      <c r="B2530" s="3"/>
      <c r="C2530" s="3"/>
      <c r="D2530" s="29"/>
      <c r="E2530" s="11"/>
      <c r="F2530" s="118"/>
      <c r="G2530" s="5"/>
      <c r="J2530" s="3"/>
      <c r="K2530" s="3"/>
      <c r="L2530" s="3"/>
      <c r="M2530" s="3"/>
      <c r="N2530" s="27"/>
      <c r="O2530" s="122"/>
      <c r="P2530" s="123"/>
      <c r="Q2530" s="5"/>
      <c r="R2530" s="9"/>
      <c r="S2530" s="3"/>
      <c r="T2530" s="4"/>
      <c r="V2530" s="10"/>
      <c r="W2530" s="4"/>
      <c r="X2530" s="21"/>
      <c r="Y2530" s="20"/>
      <c r="Z2530" s="20"/>
      <c r="AD2530" s="5"/>
      <c r="AI2530" s="10"/>
      <c r="AJ2530" s="10"/>
      <c r="AK2530" s="10"/>
      <c r="AL2530" s="10"/>
      <c r="AM2530" s="10"/>
      <c r="AN2530" s="10"/>
      <c r="AO2530" s="10"/>
      <c r="AP2530" s="10"/>
      <c r="AQ2530" s="10"/>
      <c r="AR2530" s="10"/>
      <c r="AS2530" s="10"/>
      <c r="AT2530" s="10"/>
      <c r="AU2530" s="10"/>
    </row>
    <row r="2531" spans="2:47" x14ac:dyDescent="0.2">
      <c r="B2531" s="3"/>
      <c r="C2531" s="3"/>
      <c r="D2531" s="29"/>
      <c r="E2531" s="11"/>
      <c r="F2531" s="118"/>
      <c r="G2531" s="5"/>
      <c r="J2531" s="3"/>
      <c r="K2531" s="3"/>
      <c r="L2531" s="3"/>
      <c r="M2531" s="3"/>
      <c r="N2531" s="27"/>
      <c r="O2531" s="122"/>
      <c r="P2531" s="123"/>
      <c r="Q2531" s="5"/>
      <c r="R2531" s="9"/>
      <c r="S2531" s="3"/>
      <c r="T2531" s="4"/>
      <c r="V2531" s="10"/>
      <c r="W2531" s="4"/>
      <c r="X2531" s="21"/>
      <c r="Y2531" s="20"/>
      <c r="Z2531" s="20"/>
      <c r="AD2531" s="5"/>
      <c r="AI2531" s="10"/>
      <c r="AJ2531" s="10"/>
      <c r="AK2531" s="10"/>
      <c r="AL2531" s="10"/>
      <c r="AM2531" s="10"/>
      <c r="AN2531" s="10"/>
      <c r="AO2531" s="10"/>
      <c r="AP2531" s="10"/>
      <c r="AQ2531" s="10"/>
      <c r="AR2531" s="10"/>
      <c r="AS2531" s="10"/>
      <c r="AT2531" s="10"/>
      <c r="AU2531" s="10"/>
    </row>
    <row r="2532" spans="2:47" x14ac:dyDescent="0.2">
      <c r="B2532" s="3"/>
      <c r="C2532" s="3"/>
      <c r="D2532" s="29"/>
      <c r="E2532" s="11"/>
      <c r="F2532" s="118"/>
      <c r="G2532" s="5"/>
      <c r="J2532" s="3"/>
      <c r="K2532" s="3"/>
      <c r="L2532" s="3"/>
      <c r="M2532" s="3"/>
      <c r="N2532" s="27"/>
      <c r="O2532" s="122"/>
      <c r="P2532" s="123"/>
      <c r="Q2532" s="5"/>
      <c r="R2532" s="9"/>
      <c r="S2532" s="3"/>
      <c r="T2532" s="4"/>
      <c r="V2532" s="10"/>
      <c r="W2532" s="4"/>
      <c r="X2532" s="21"/>
      <c r="Y2532" s="20"/>
      <c r="Z2532" s="20"/>
      <c r="AD2532" s="5"/>
      <c r="AI2532" s="10"/>
      <c r="AJ2532" s="10"/>
      <c r="AK2532" s="10"/>
      <c r="AL2532" s="10"/>
      <c r="AM2532" s="10"/>
      <c r="AN2532" s="10"/>
      <c r="AO2532" s="10"/>
      <c r="AP2532" s="10"/>
      <c r="AQ2532" s="10"/>
      <c r="AR2532" s="10"/>
      <c r="AS2532" s="10"/>
      <c r="AT2532" s="10"/>
      <c r="AU2532" s="10"/>
    </row>
    <row r="2533" spans="2:47" x14ac:dyDescent="0.2">
      <c r="B2533" s="3"/>
      <c r="C2533" s="3"/>
      <c r="D2533" s="29"/>
      <c r="E2533" s="11"/>
      <c r="F2533" s="118"/>
      <c r="G2533" s="5"/>
      <c r="J2533" s="3"/>
      <c r="K2533" s="3"/>
      <c r="L2533" s="3"/>
      <c r="M2533" s="3"/>
      <c r="N2533" s="27"/>
      <c r="O2533" s="122"/>
      <c r="P2533" s="123"/>
      <c r="Q2533" s="5"/>
      <c r="R2533" s="9"/>
      <c r="S2533" s="3"/>
      <c r="T2533" s="4"/>
      <c r="V2533" s="10"/>
      <c r="W2533" s="4"/>
      <c r="X2533" s="21"/>
      <c r="Y2533" s="20"/>
      <c r="Z2533" s="20"/>
      <c r="AD2533" s="5"/>
      <c r="AI2533" s="10"/>
      <c r="AJ2533" s="10"/>
      <c r="AK2533" s="10"/>
      <c r="AL2533" s="10"/>
      <c r="AM2533" s="10"/>
      <c r="AN2533" s="10"/>
      <c r="AO2533" s="10"/>
      <c r="AP2533" s="10"/>
      <c r="AQ2533" s="10"/>
      <c r="AR2533" s="10"/>
      <c r="AS2533" s="10"/>
      <c r="AT2533" s="10"/>
      <c r="AU2533" s="10"/>
    </row>
    <row r="2534" spans="2:47" x14ac:dyDescent="0.2">
      <c r="B2534" s="3"/>
      <c r="C2534" s="3"/>
      <c r="D2534" s="29"/>
      <c r="E2534" s="11"/>
      <c r="F2534" s="118"/>
      <c r="G2534" s="5"/>
      <c r="J2534" s="3"/>
      <c r="K2534" s="3"/>
      <c r="L2534" s="3"/>
      <c r="M2534" s="3"/>
      <c r="N2534" s="27"/>
      <c r="O2534" s="122"/>
      <c r="P2534" s="123"/>
      <c r="Q2534" s="5"/>
      <c r="R2534" s="9"/>
      <c r="S2534" s="3"/>
      <c r="T2534" s="4"/>
      <c r="V2534" s="10"/>
      <c r="W2534" s="4"/>
      <c r="X2534" s="21"/>
      <c r="Y2534" s="20"/>
      <c r="Z2534" s="20"/>
      <c r="AD2534" s="5"/>
      <c r="AI2534" s="10"/>
      <c r="AJ2534" s="10"/>
      <c r="AK2534" s="10"/>
      <c r="AL2534" s="10"/>
      <c r="AM2534" s="10"/>
      <c r="AN2534" s="10"/>
      <c r="AO2534" s="10"/>
      <c r="AP2534" s="10"/>
      <c r="AQ2534" s="10"/>
      <c r="AR2534" s="10"/>
      <c r="AS2534" s="10"/>
      <c r="AT2534" s="10"/>
      <c r="AU2534" s="10"/>
    </row>
    <row r="2535" spans="2:47" x14ac:dyDescent="0.2">
      <c r="B2535" s="3"/>
      <c r="C2535" s="3"/>
      <c r="D2535" s="29"/>
      <c r="E2535" s="11"/>
      <c r="F2535" s="118"/>
      <c r="G2535" s="5"/>
      <c r="J2535" s="3"/>
      <c r="K2535" s="3"/>
      <c r="L2535" s="3"/>
      <c r="M2535" s="3"/>
      <c r="N2535" s="27"/>
      <c r="O2535" s="122"/>
      <c r="P2535" s="123"/>
      <c r="Q2535" s="5"/>
      <c r="R2535" s="9"/>
      <c r="S2535" s="3"/>
      <c r="T2535" s="4"/>
      <c r="V2535" s="10"/>
      <c r="W2535" s="4"/>
      <c r="X2535" s="21"/>
      <c r="Y2535" s="20"/>
      <c r="Z2535" s="20"/>
      <c r="AD2535" s="5"/>
      <c r="AI2535" s="10"/>
      <c r="AJ2535" s="10"/>
      <c r="AK2535" s="10"/>
      <c r="AL2535" s="10"/>
      <c r="AM2535" s="10"/>
      <c r="AN2535" s="10"/>
      <c r="AO2535" s="10"/>
      <c r="AP2535" s="10"/>
      <c r="AQ2535" s="10"/>
      <c r="AR2535" s="10"/>
      <c r="AS2535" s="10"/>
      <c r="AT2535" s="10"/>
      <c r="AU2535" s="10"/>
    </row>
    <row r="2536" spans="2:47" x14ac:dyDescent="0.2">
      <c r="B2536" s="3"/>
      <c r="C2536" s="3"/>
      <c r="D2536" s="29"/>
      <c r="E2536" s="11"/>
      <c r="F2536" s="118"/>
      <c r="G2536" s="5"/>
      <c r="J2536" s="3"/>
      <c r="K2536" s="3"/>
      <c r="L2536" s="3"/>
      <c r="M2536" s="3"/>
      <c r="N2536" s="27"/>
      <c r="O2536" s="122"/>
      <c r="P2536" s="123"/>
      <c r="Q2536" s="5"/>
      <c r="R2536" s="9"/>
      <c r="S2536" s="3"/>
      <c r="T2536" s="4"/>
      <c r="V2536" s="10"/>
      <c r="W2536" s="31"/>
      <c r="X2536" s="21"/>
      <c r="Y2536" s="20"/>
      <c r="Z2536" s="20"/>
      <c r="AD2536" s="5"/>
      <c r="AI2536" s="10"/>
      <c r="AJ2536" s="10"/>
      <c r="AK2536" s="10"/>
      <c r="AL2536" s="10"/>
      <c r="AM2536" s="10"/>
      <c r="AN2536" s="10"/>
      <c r="AO2536" s="10"/>
      <c r="AP2536" s="10"/>
      <c r="AQ2536" s="10"/>
      <c r="AR2536" s="10"/>
      <c r="AS2536" s="10"/>
      <c r="AT2536" s="10"/>
      <c r="AU2536" s="10"/>
    </row>
    <row r="2537" spans="2:47" x14ac:dyDescent="0.2">
      <c r="B2537" s="3"/>
      <c r="C2537" s="3"/>
      <c r="D2537" s="29"/>
      <c r="E2537" s="11"/>
      <c r="F2537" s="118"/>
      <c r="G2537" s="5"/>
      <c r="J2537" s="3"/>
      <c r="K2537" s="3"/>
      <c r="L2537" s="3"/>
      <c r="M2537" s="3"/>
      <c r="N2537" s="27"/>
      <c r="O2537" s="122"/>
      <c r="P2537" s="123"/>
      <c r="Q2537" s="5"/>
      <c r="R2537" s="9"/>
      <c r="S2537" s="3"/>
      <c r="T2537" s="4"/>
      <c r="V2537" s="10"/>
      <c r="W2537" s="4"/>
      <c r="X2537" s="21"/>
      <c r="Y2537" s="20"/>
      <c r="Z2537" s="20"/>
      <c r="AD2537" s="5"/>
      <c r="AI2537" s="10"/>
      <c r="AJ2537" s="10"/>
      <c r="AK2537" s="10"/>
      <c r="AL2537" s="10"/>
      <c r="AM2537" s="10"/>
      <c r="AN2537" s="10"/>
      <c r="AO2537" s="10"/>
      <c r="AP2537" s="10"/>
      <c r="AQ2537" s="10"/>
      <c r="AR2537" s="10"/>
      <c r="AS2537" s="10"/>
      <c r="AT2537" s="10"/>
      <c r="AU2537" s="10"/>
    </row>
    <row r="2538" spans="2:47" x14ac:dyDescent="0.2">
      <c r="B2538" s="3"/>
      <c r="C2538" s="3"/>
      <c r="D2538" s="29"/>
      <c r="E2538" s="11"/>
      <c r="F2538" s="118"/>
      <c r="G2538" s="5"/>
      <c r="J2538" s="3"/>
      <c r="K2538" s="3"/>
      <c r="L2538" s="3"/>
      <c r="M2538" s="3"/>
      <c r="N2538" s="27"/>
      <c r="O2538" s="122"/>
      <c r="P2538" s="123"/>
      <c r="Q2538" s="5"/>
      <c r="R2538" s="9"/>
      <c r="S2538" s="3"/>
      <c r="T2538" s="4"/>
      <c r="V2538" s="10"/>
      <c r="W2538" s="4"/>
      <c r="X2538" s="21"/>
      <c r="Y2538" s="20"/>
      <c r="Z2538" s="20"/>
      <c r="AD2538" s="5"/>
      <c r="AI2538" s="10"/>
      <c r="AJ2538" s="10"/>
      <c r="AK2538" s="10"/>
      <c r="AL2538" s="10"/>
      <c r="AM2538" s="10"/>
      <c r="AN2538" s="10"/>
      <c r="AO2538" s="10"/>
      <c r="AP2538" s="10"/>
      <c r="AQ2538" s="10"/>
      <c r="AR2538" s="10"/>
      <c r="AS2538" s="10"/>
      <c r="AT2538" s="10"/>
      <c r="AU2538" s="10"/>
    </row>
    <row r="2539" spans="2:47" x14ac:dyDescent="0.2">
      <c r="B2539" s="3"/>
      <c r="C2539" s="3"/>
      <c r="D2539" s="29"/>
      <c r="E2539" s="11"/>
      <c r="F2539" s="118"/>
      <c r="G2539" s="5"/>
      <c r="J2539" s="3"/>
      <c r="K2539" s="3"/>
      <c r="L2539" s="3"/>
      <c r="M2539" s="3"/>
      <c r="N2539" s="27"/>
      <c r="O2539" s="122"/>
      <c r="P2539" s="123"/>
      <c r="Q2539" s="5"/>
      <c r="R2539" s="9"/>
      <c r="S2539" s="3"/>
      <c r="T2539" s="4"/>
      <c r="V2539" s="10"/>
      <c r="W2539" s="4"/>
      <c r="X2539" s="21"/>
      <c r="Y2539" s="20"/>
      <c r="Z2539" s="20"/>
      <c r="AD2539" s="5"/>
      <c r="AI2539" s="10"/>
      <c r="AJ2539" s="10"/>
      <c r="AK2539" s="10"/>
      <c r="AL2539" s="10"/>
      <c r="AM2539" s="10"/>
      <c r="AN2539" s="10"/>
      <c r="AO2539" s="10"/>
      <c r="AP2539" s="10"/>
      <c r="AQ2539" s="10"/>
      <c r="AR2539" s="10"/>
      <c r="AS2539" s="10"/>
      <c r="AT2539" s="10"/>
      <c r="AU2539" s="10"/>
    </row>
    <row r="2540" spans="2:47" x14ac:dyDescent="0.2">
      <c r="B2540" s="3"/>
      <c r="C2540" s="3"/>
      <c r="D2540" s="29"/>
      <c r="E2540" s="11"/>
      <c r="F2540" s="118"/>
      <c r="G2540" s="5"/>
      <c r="J2540" s="3"/>
      <c r="K2540" s="3"/>
      <c r="L2540" s="3"/>
      <c r="M2540" s="3"/>
      <c r="N2540" s="27"/>
      <c r="O2540" s="122"/>
      <c r="P2540" s="123"/>
      <c r="Q2540" s="5"/>
      <c r="R2540" s="9"/>
      <c r="S2540" s="3"/>
      <c r="T2540" s="4"/>
      <c r="V2540" s="10"/>
      <c r="W2540" s="4"/>
      <c r="X2540" s="21"/>
      <c r="Y2540" s="20"/>
      <c r="Z2540" s="20"/>
      <c r="AD2540" s="5"/>
      <c r="AI2540" s="10"/>
      <c r="AJ2540" s="10"/>
      <c r="AK2540" s="10"/>
      <c r="AL2540" s="10"/>
      <c r="AM2540" s="10"/>
      <c r="AN2540" s="10"/>
      <c r="AO2540" s="10"/>
      <c r="AP2540" s="10"/>
      <c r="AQ2540" s="10"/>
      <c r="AR2540" s="10"/>
      <c r="AS2540" s="10"/>
      <c r="AT2540" s="10"/>
      <c r="AU2540" s="10"/>
    </row>
    <row r="2541" spans="2:47" x14ac:dyDescent="0.2">
      <c r="B2541" s="3"/>
      <c r="C2541" s="3"/>
      <c r="D2541" s="29"/>
      <c r="E2541" s="11"/>
      <c r="F2541" s="118"/>
      <c r="G2541" s="5"/>
      <c r="J2541" s="3"/>
      <c r="K2541" s="3"/>
      <c r="L2541" s="3"/>
      <c r="M2541" s="3"/>
      <c r="N2541" s="27"/>
      <c r="O2541" s="122"/>
      <c r="P2541" s="123"/>
      <c r="Q2541" s="5"/>
      <c r="R2541" s="9"/>
      <c r="S2541" s="3"/>
      <c r="T2541" s="4"/>
      <c r="V2541" s="10"/>
      <c r="W2541" s="4"/>
      <c r="X2541" s="21"/>
      <c r="Y2541" s="20"/>
      <c r="Z2541" s="20"/>
      <c r="AD2541" s="5"/>
      <c r="AI2541" s="10"/>
      <c r="AJ2541" s="10"/>
      <c r="AK2541" s="10"/>
      <c r="AL2541" s="10"/>
      <c r="AM2541" s="10"/>
      <c r="AN2541" s="10"/>
      <c r="AO2541" s="10"/>
      <c r="AP2541" s="10"/>
      <c r="AQ2541" s="10"/>
      <c r="AR2541" s="10"/>
      <c r="AS2541" s="10"/>
      <c r="AT2541" s="10"/>
      <c r="AU2541" s="10"/>
    </row>
    <row r="2542" spans="2:47" x14ac:dyDescent="0.2">
      <c r="B2542" s="3"/>
      <c r="C2542" s="3"/>
      <c r="D2542" s="29"/>
      <c r="E2542" s="11"/>
      <c r="F2542" s="118"/>
      <c r="G2542" s="5"/>
      <c r="J2542" s="3"/>
      <c r="K2542" s="3"/>
      <c r="L2542" s="3"/>
      <c r="M2542" s="3"/>
      <c r="N2542" s="27"/>
      <c r="O2542" s="122"/>
      <c r="P2542" s="123"/>
      <c r="Q2542" s="5"/>
      <c r="R2542" s="9"/>
      <c r="S2542" s="3"/>
      <c r="T2542" s="4"/>
      <c r="V2542" s="10"/>
      <c r="W2542" s="4"/>
      <c r="X2542" s="21"/>
      <c r="Y2542" s="20"/>
      <c r="Z2542" s="20"/>
      <c r="AD2542" s="5"/>
      <c r="AI2542" s="10"/>
      <c r="AJ2542" s="10"/>
      <c r="AK2542" s="10"/>
      <c r="AL2542" s="10"/>
      <c r="AM2542" s="10"/>
      <c r="AN2542" s="10"/>
      <c r="AO2542" s="10"/>
      <c r="AP2542" s="10"/>
      <c r="AQ2542" s="10"/>
      <c r="AR2542" s="10"/>
      <c r="AS2542" s="10"/>
      <c r="AT2542" s="10"/>
      <c r="AU2542" s="10"/>
    </row>
    <row r="2543" spans="2:47" x14ac:dyDescent="0.2">
      <c r="B2543" s="3"/>
      <c r="C2543" s="3"/>
      <c r="D2543" s="29"/>
      <c r="E2543" s="11"/>
      <c r="F2543" s="118"/>
      <c r="G2543" s="5"/>
      <c r="J2543" s="3"/>
      <c r="K2543" s="3"/>
      <c r="L2543" s="3"/>
      <c r="M2543" s="3"/>
      <c r="N2543" s="27"/>
      <c r="O2543" s="122"/>
      <c r="P2543" s="123"/>
      <c r="Q2543" s="5"/>
      <c r="R2543" s="9"/>
      <c r="S2543" s="3"/>
      <c r="T2543" s="4"/>
      <c r="V2543" s="10"/>
      <c r="W2543" s="4"/>
      <c r="X2543" s="21"/>
      <c r="Y2543" s="20"/>
      <c r="Z2543" s="20"/>
      <c r="AD2543" s="5"/>
      <c r="AI2543" s="10"/>
      <c r="AJ2543" s="10"/>
      <c r="AK2543" s="10"/>
      <c r="AL2543" s="10"/>
      <c r="AM2543" s="10"/>
      <c r="AN2543" s="10"/>
      <c r="AO2543" s="10"/>
      <c r="AP2543" s="10"/>
      <c r="AQ2543" s="10"/>
      <c r="AR2543" s="10"/>
      <c r="AS2543" s="10"/>
      <c r="AT2543" s="10"/>
      <c r="AU2543" s="10"/>
    </row>
    <row r="2544" spans="2:47" x14ac:dyDescent="0.2">
      <c r="B2544" s="3"/>
      <c r="C2544" s="3"/>
      <c r="D2544" s="29"/>
      <c r="E2544" s="11"/>
      <c r="F2544" s="118"/>
      <c r="G2544" s="5"/>
      <c r="J2544" s="3"/>
      <c r="K2544" s="3"/>
      <c r="L2544" s="3"/>
      <c r="M2544" s="3"/>
      <c r="N2544" s="27"/>
      <c r="O2544" s="122"/>
      <c r="P2544" s="123"/>
      <c r="Q2544" s="5"/>
      <c r="R2544" s="9"/>
      <c r="S2544" s="3"/>
      <c r="T2544" s="4"/>
      <c r="V2544" s="10"/>
      <c r="W2544" s="4"/>
      <c r="X2544" s="21"/>
      <c r="Y2544" s="20"/>
      <c r="Z2544" s="20"/>
      <c r="AD2544" s="5"/>
      <c r="AI2544" s="10"/>
      <c r="AJ2544" s="10"/>
      <c r="AK2544" s="10"/>
      <c r="AL2544" s="10"/>
      <c r="AM2544" s="10"/>
      <c r="AN2544" s="10"/>
      <c r="AO2544" s="10"/>
      <c r="AP2544" s="10"/>
      <c r="AQ2544" s="10"/>
      <c r="AR2544" s="10"/>
      <c r="AS2544" s="10"/>
      <c r="AT2544" s="10"/>
      <c r="AU2544" s="10"/>
    </row>
    <row r="2545" spans="2:47" x14ac:dyDescent="0.2">
      <c r="B2545" s="3"/>
      <c r="C2545" s="3"/>
      <c r="D2545" s="29"/>
      <c r="E2545" s="11"/>
      <c r="F2545" s="118"/>
      <c r="G2545" s="5"/>
      <c r="J2545" s="3"/>
      <c r="K2545" s="3"/>
      <c r="L2545" s="3"/>
      <c r="M2545" s="3"/>
      <c r="N2545" s="27"/>
      <c r="O2545" s="122"/>
      <c r="P2545" s="123"/>
      <c r="Q2545" s="5"/>
      <c r="R2545" s="9"/>
      <c r="S2545" s="3"/>
      <c r="T2545" s="4"/>
      <c r="V2545" s="10"/>
      <c r="W2545" s="4"/>
      <c r="X2545" s="21"/>
      <c r="Y2545" s="20"/>
      <c r="Z2545" s="20"/>
      <c r="AD2545" s="5"/>
      <c r="AI2545" s="10"/>
      <c r="AJ2545" s="10"/>
      <c r="AK2545" s="10"/>
      <c r="AL2545" s="10"/>
      <c r="AM2545" s="10"/>
      <c r="AN2545" s="10"/>
      <c r="AO2545" s="10"/>
      <c r="AP2545" s="10"/>
      <c r="AQ2545" s="10"/>
      <c r="AR2545" s="10"/>
      <c r="AS2545" s="10"/>
      <c r="AT2545" s="10"/>
      <c r="AU2545" s="10"/>
    </row>
    <row r="2546" spans="2:47" x14ac:dyDescent="0.2">
      <c r="B2546" s="3"/>
      <c r="C2546" s="3"/>
      <c r="D2546" s="29"/>
      <c r="E2546" s="11"/>
      <c r="F2546" s="118"/>
      <c r="G2546" s="5"/>
      <c r="J2546" s="3"/>
      <c r="K2546" s="3"/>
      <c r="L2546" s="3"/>
      <c r="M2546" s="3"/>
      <c r="N2546" s="27"/>
      <c r="O2546" s="122"/>
      <c r="P2546" s="123"/>
      <c r="Q2546" s="5"/>
      <c r="R2546" s="9"/>
      <c r="S2546" s="3"/>
      <c r="T2546" s="4"/>
      <c r="V2546" s="10"/>
      <c r="W2546" s="4"/>
      <c r="X2546" s="21"/>
      <c r="Y2546" s="20"/>
      <c r="Z2546" s="20"/>
      <c r="AD2546" s="5"/>
      <c r="AI2546" s="10"/>
      <c r="AJ2546" s="10"/>
      <c r="AK2546" s="10"/>
      <c r="AL2546" s="10"/>
      <c r="AM2546" s="10"/>
      <c r="AN2546" s="10"/>
      <c r="AO2546" s="10"/>
      <c r="AP2546" s="10"/>
      <c r="AQ2546" s="10"/>
      <c r="AR2546" s="10"/>
      <c r="AS2546" s="10"/>
      <c r="AT2546" s="10"/>
      <c r="AU2546" s="10"/>
    </row>
    <row r="2547" spans="2:47" x14ac:dyDescent="0.2">
      <c r="B2547" s="3"/>
      <c r="C2547" s="3"/>
      <c r="D2547" s="29"/>
      <c r="E2547" s="11"/>
      <c r="F2547" s="118"/>
      <c r="G2547" s="5"/>
      <c r="J2547" s="3"/>
      <c r="K2547" s="3"/>
      <c r="L2547" s="3"/>
      <c r="M2547" s="3"/>
      <c r="N2547" s="27"/>
      <c r="O2547" s="122"/>
      <c r="P2547" s="123"/>
      <c r="Q2547" s="5"/>
      <c r="R2547" s="9"/>
      <c r="S2547" s="3"/>
      <c r="T2547" s="4"/>
      <c r="V2547" s="10"/>
      <c r="W2547" s="4"/>
      <c r="X2547" s="21"/>
      <c r="Y2547" s="20"/>
      <c r="Z2547" s="20"/>
      <c r="AD2547" s="5"/>
      <c r="AI2547" s="10"/>
      <c r="AJ2547" s="10"/>
      <c r="AK2547" s="10"/>
      <c r="AL2547" s="10"/>
      <c r="AM2547" s="10"/>
      <c r="AN2547" s="10"/>
      <c r="AO2547" s="10"/>
      <c r="AP2547" s="10"/>
      <c r="AQ2547" s="10"/>
      <c r="AR2547" s="10"/>
      <c r="AS2547" s="10"/>
      <c r="AT2547" s="10"/>
      <c r="AU2547" s="10"/>
    </row>
    <row r="2548" spans="2:47" x14ac:dyDescent="0.2">
      <c r="B2548" s="3"/>
      <c r="C2548" s="3"/>
      <c r="D2548" s="29"/>
      <c r="E2548" s="11"/>
      <c r="F2548" s="118"/>
      <c r="G2548" s="5"/>
      <c r="J2548" s="3"/>
      <c r="K2548" s="3"/>
      <c r="L2548" s="3"/>
      <c r="M2548" s="3"/>
      <c r="N2548" s="27"/>
      <c r="O2548" s="122"/>
      <c r="P2548" s="123"/>
      <c r="Q2548" s="5"/>
      <c r="R2548" s="9"/>
      <c r="S2548" s="3"/>
      <c r="T2548" s="4"/>
      <c r="V2548" s="10"/>
      <c r="W2548" s="4"/>
      <c r="X2548" s="21"/>
      <c r="Y2548" s="20"/>
      <c r="Z2548" s="20"/>
      <c r="AD2548" s="5"/>
      <c r="AI2548" s="10"/>
      <c r="AJ2548" s="10"/>
      <c r="AK2548" s="10"/>
      <c r="AL2548" s="10"/>
      <c r="AM2548" s="10"/>
      <c r="AN2548" s="10"/>
      <c r="AO2548" s="10"/>
      <c r="AP2548" s="10"/>
      <c r="AQ2548" s="10"/>
      <c r="AR2548" s="10"/>
      <c r="AS2548" s="10"/>
      <c r="AT2548" s="10"/>
      <c r="AU2548" s="10"/>
    </row>
    <row r="2549" spans="2:47" x14ac:dyDescent="0.2">
      <c r="B2549" s="3"/>
      <c r="C2549" s="3"/>
      <c r="D2549" s="29"/>
      <c r="E2549" s="11"/>
      <c r="F2549" s="118"/>
      <c r="G2549" s="5"/>
      <c r="J2549" s="3"/>
      <c r="K2549" s="3"/>
      <c r="L2549" s="3"/>
      <c r="M2549" s="3"/>
      <c r="N2549" s="27"/>
      <c r="O2549" s="122"/>
      <c r="P2549" s="123"/>
      <c r="Q2549" s="5"/>
      <c r="R2549" s="9"/>
      <c r="S2549" s="3"/>
      <c r="T2549" s="4"/>
      <c r="V2549" s="10"/>
      <c r="W2549" s="4"/>
      <c r="X2549" s="21"/>
      <c r="Y2549" s="20"/>
      <c r="Z2549" s="20"/>
      <c r="AD2549" s="5"/>
      <c r="AI2549" s="10"/>
      <c r="AJ2549" s="10"/>
      <c r="AK2549" s="10"/>
      <c r="AL2549" s="10"/>
      <c r="AM2549" s="10"/>
      <c r="AN2549" s="10"/>
      <c r="AO2549" s="10"/>
      <c r="AP2549" s="10"/>
      <c r="AQ2549" s="10"/>
      <c r="AR2549" s="10"/>
      <c r="AS2549" s="10"/>
      <c r="AT2549" s="10"/>
      <c r="AU2549" s="10"/>
    </row>
    <row r="2550" spans="2:47" x14ac:dyDescent="0.2">
      <c r="B2550" s="3"/>
      <c r="C2550" s="3"/>
      <c r="D2550" s="29"/>
      <c r="E2550" s="11"/>
      <c r="F2550" s="118"/>
      <c r="G2550" s="5"/>
      <c r="J2550" s="3"/>
      <c r="K2550" s="3"/>
      <c r="L2550" s="3"/>
      <c r="M2550" s="3"/>
      <c r="N2550" s="27"/>
      <c r="O2550" s="122"/>
      <c r="P2550" s="123"/>
      <c r="Q2550" s="5"/>
      <c r="R2550" s="9"/>
      <c r="S2550" s="3"/>
      <c r="T2550" s="4"/>
      <c r="V2550" s="10"/>
      <c r="W2550" s="4"/>
      <c r="X2550" s="21"/>
      <c r="Y2550" s="20"/>
      <c r="Z2550" s="20"/>
      <c r="AD2550" s="5"/>
      <c r="AI2550" s="10"/>
      <c r="AJ2550" s="10"/>
      <c r="AK2550" s="10"/>
      <c r="AL2550" s="10"/>
      <c r="AM2550" s="10"/>
      <c r="AN2550" s="10"/>
      <c r="AO2550" s="10"/>
      <c r="AP2550" s="10"/>
      <c r="AQ2550" s="10"/>
      <c r="AR2550" s="10"/>
      <c r="AS2550" s="10"/>
      <c r="AT2550" s="10"/>
      <c r="AU2550" s="10"/>
    </row>
    <row r="2551" spans="2:47" x14ac:dyDescent="0.2">
      <c r="B2551" s="3"/>
      <c r="C2551" s="3"/>
      <c r="D2551" s="29"/>
      <c r="E2551" s="11"/>
      <c r="F2551" s="118"/>
      <c r="G2551" s="5"/>
      <c r="J2551" s="3"/>
      <c r="K2551" s="3"/>
      <c r="L2551" s="3"/>
      <c r="M2551" s="3"/>
      <c r="N2551" s="27"/>
      <c r="O2551" s="122"/>
      <c r="P2551" s="123"/>
      <c r="Q2551" s="5"/>
      <c r="R2551" s="9"/>
      <c r="S2551" s="3"/>
      <c r="T2551" s="4"/>
      <c r="V2551" s="10"/>
      <c r="W2551" s="4"/>
      <c r="X2551" s="21"/>
      <c r="Y2551" s="20"/>
      <c r="Z2551" s="20"/>
      <c r="AD2551" s="5"/>
      <c r="AI2551" s="10"/>
      <c r="AJ2551" s="10"/>
      <c r="AK2551" s="10"/>
      <c r="AL2551" s="10"/>
      <c r="AM2551" s="10"/>
      <c r="AN2551" s="10"/>
      <c r="AO2551" s="10"/>
      <c r="AP2551" s="10"/>
      <c r="AQ2551" s="10"/>
      <c r="AR2551" s="10"/>
      <c r="AS2551" s="10"/>
      <c r="AT2551" s="10"/>
      <c r="AU2551" s="10"/>
    </row>
    <row r="2552" spans="2:47" x14ac:dyDescent="0.2">
      <c r="B2552" s="3"/>
      <c r="C2552" s="3"/>
      <c r="D2552" s="29"/>
      <c r="E2552" s="11"/>
      <c r="F2552" s="118"/>
      <c r="G2552" s="5"/>
      <c r="J2552" s="3"/>
      <c r="K2552" s="3"/>
      <c r="L2552" s="3"/>
      <c r="M2552" s="3"/>
      <c r="N2552" s="27"/>
      <c r="O2552" s="122"/>
      <c r="P2552" s="123"/>
      <c r="Q2552" s="5"/>
      <c r="R2552" s="9"/>
      <c r="S2552" s="3"/>
      <c r="T2552" s="4"/>
      <c r="V2552" s="10"/>
      <c r="W2552" s="4"/>
      <c r="X2552" s="21"/>
      <c r="Y2552" s="20"/>
      <c r="Z2552" s="20"/>
      <c r="AD2552" s="5"/>
      <c r="AI2552" s="10"/>
      <c r="AJ2552" s="10"/>
      <c r="AK2552" s="10"/>
      <c r="AL2552" s="10"/>
      <c r="AM2552" s="10"/>
      <c r="AN2552" s="10"/>
      <c r="AO2552" s="10"/>
      <c r="AP2552" s="10"/>
      <c r="AQ2552" s="10"/>
      <c r="AR2552" s="10"/>
      <c r="AS2552" s="10"/>
      <c r="AT2552" s="10"/>
      <c r="AU2552" s="10"/>
    </row>
    <row r="2553" spans="2:47" x14ac:dyDescent="0.2">
      <c r="B2553" s="3"/>
      <c r="C2553" s="3"/>
      <c r="D2553" s="29"/>
      <c r="E2553" s="11"/>
      <c r="F2553" s="118"/>
      <c r="G2553" s="5"/>
      <c r="J2553" s="3"/>
      <c r="K2553" s="3"/>
      <c r="L2553" s="3"/>
      <c r="M2553" s="3"/>
      <c r="N2553" s="27"/>
      <c r="O2553" s="122"/>
      <c r="P2553" s="123"/>
      <c r="Q2553" s="5"/>
      <c r="R2553" s="9"/>
      <c r="S2553" s="3"/>
      <c r="T2553" s="4"/>
      <c r="V2553" s="10"/>
      <c r="W2553" s="4"/>
      <c r="X2553" s="21"/>
      <c r="Y2553" s="20"/>
      <c r="Z2553" s="20"/>
      <c r="AD2553" s="5"/>
      <c r="AI2553" s="10"/>
      <c r="AJ2553" s="10"/>
      <c r="AK2553" s="10"/>
      <c r="AL2553" s="10"/>
      <c r="AM2553" s="10"/>
      <c r="AN2553" s="10"/>
      <c r="AO2553" s="10"/>
      <c r="AP2553" s="10"/>
      <c r="AQ2553" s="10"/>
      <c r="AR2553" s="10"/>
      <c r="AS2553" s="10"/>
      <c r="AT2553" s="10"/>
      <c r="AU2553" s="10"/>
    </row>
    <row r="2554" spans="2:47" x14ac:dyDescent="0.2">
      <c r="B2554" s="3"/>
      <c r="C2554" s="3"/>
      <c r="D2554" s="29"/>
      <c r="E2554" s="11"/>
      <c r="F2554" s="118"/>
      <c r="G2554" s="5"/>
      <c r="J2554" s="3"/>
      <c r="K2554" s="3"/>
      <c r="L2554" s="3"/>
      <c r="M2554" s="3"/>
      <c r="N2554" s="27"/>
      <c r="O2554" s="122"/>
      <c r="P2554" s="123"/>
      <c r="Q2554" s="5"/>
      <c r="R2554" s="9"/>
      <c r="S2554" s="3"/>
      <c r="T2554" s="4"/>
      <c r="V2554" s="10"/>
      <c r="W2554" s="4"/>
      <c r="X2554" s="21"/>
      <c r="Y2554" s="20"/>
      <c r="Z2554" s="20"/>
      <c r="AD2554" s="5"/>
      <c r="AI2554" s="10"/>
      <c r="AJ2554" s="10"/>
      <c r="AK2554" s="10"/>
      <c r="AL2554" s="10"/>
      <c r="AM2554" s="10"/>
      <c r="AN2554" s="10"/>
      <c r="AO2554" s="10"/>
      <c r="AP2554" s="10"/>
      <c r="AQ2554" s="10"/>
      <c r="AR2554" s="10"/>
      <c r="AS2554" s="10"/>
      <c r="AT2554" s="10"/>
      <c r="AU2554" s="10"/>
    </row>
    <row r="2555" spans="2:47" x14ac:dyDescent="0.2">
      <c r="B2555" s="3"/>
      <c r="C2555" s="3"/>
      <c r="D2555" s="29"/>
      <c r="E2555" s="11"/>
      <c r="F2555" s="118"/>
      <c r="G2555" s="5"/>
      <c r="J2555" s="3"/>
      <c r="K2555" s="3"/>
      <c r="L2555" s="3"/>
      <c r="M2555" s="3"/>
      <c r="N2555" s="27"/>
      <c r="O2555" s="122"/>
      <c r="P2555" s="123"/>
      <c r="Q2555" s="5"/>
      <c r="R2555" s="9"/>
      <c r="S2555" s="3"/>
      <c r="T2555" s="4"/>
      <c r="V2555" s="10"/>
      <c r="W2555" s="4"/>
      <c r="X2555" s="21"/>
      <c r="Y2555" s="20"/>
      <c r="Z2555" s="20"/>
      <c r="AD2555" s="5"/>
      <c r="AI2555" s="10"/>
      <c r="AJ2555" s="10"/>
      <c r="AK2555" s="10"/>
      <c r="AL2555" s="10"/>
      <c r="AM2555" s="10"/>
      <c r="AN2555" s="10"/>
      <c r="AO2555" s="10"/>
      <c r="AP2555" s="10"/>
      <c r="AQ2555" s="10"/>
      <c r="AR2555" s="10"/>
      <c r="AS2555" s="10"/>
      <c r="AT2555" s="10"/>
      <c r="AU2555" s="10"/>
    </row>
    <row r="2556" spans="2:47" x14ac:dyDescent="0.2">
      <c r="B2556" s="3"/>
      <c r="C2556" s="3"/>
      <c r="D2556" s="29"/>
      <c r="E2556" s="11"/>
      <c r="F2556" s="118"/>
      <c r="G2556" s="5"/>
      <c r="J2556" s="3"/>
      <c r="K2556" s="3"/>
      <c r="L2556" s="3"/>
      <c r="M2556" s="3"/>
      <c r="N2556" s="27"/>
      <c r="O2556" s="122"/>
      <c r="P2556" s="123"/>
      <c r="Q2556" s="5"/>
      <c r="R2556" s="9"/>
      <c r="S2556" s="3"/>
      <c r="T2556" s="4"/>
      <c r="V2556" s="10"/>
      <c r="W2556" s="4"/>
      <c r="X2556" s="21"/>
      <c r="Y2556" s="20"/>
      <c r="Z2556" s="20"/>
      <c r="AD2556" s="5"/>
      <c r="AI2556" s="10"/>
      <c r="AJ2556" s="10"/>
      <c r="AK2556" s="10"/>
      <c r="AL2556" s="10"/>
      <c r="AM2556" s="10"/>
      <c r="AN2556" s="10"/>
      <c r="AO2556" s="10"/>
      <c r="AP2556" s="10"/>
      <c r="AQ2556" s="10"/>
      <c r="AR2556" s="10"/>
      <c r="AS2556" s="10"/>
      <c r="AT2556" s="10"/>
      <c r="AU2556" s="10"/>
    </row>
    <row r="2557" spans="2:47" x14ac:dyDescent="0.2">
      <c r="B2557" s="3"/>
      <c r="C2557" s="3"/>
      <c r="D2557" s="29"/>
      <c r="E2557" s="11"/>
      <c r="F2557" s="118"/>
      <c r="G2557" s="5"/>
      <c r="J2557" s="3"/>
      <c r="K2557" s="3"/>
      <c r="L2557" s="3"/>
      <c r="M2557" s="3"/>
      <c r="N2557" s="27"/>
      <c r="O2557" s="122"/>
      <c r="P2557" s="123"/>
      <c r="Q2557" s="5"/>
      <c r="R2557" s="9"/>
      <c r="S2557" s="3"/>
      <c r="T2557" s="4"/>
      <c r="V2557" s="10"/>
      <c r="W2557" s="4"/>
      <c r="X2557" s="21"/>
      <c r="Y2557" s="20"/>
      <c r="Z2557" s="20"/>
      <c r="AD2557" s="5"/>
      <c r="AI2557" s="10"/>
      <c r="AJ2557" s="10"/>
      <c r="AK2557" s="10"/>
      <c r="AL2557" s="10"/>
      <c r="AM2557" s="10"/>
      <c r="AN2557" s="10"/>
      <c r="AO2557" s="10"/>
      <c r="AP2557" s="10"/>
      <c r="AQ2557" s="10"/>
      <c r="AR2557" s="10"/>
      <c r="AS2557" s="10"/>
      <c r="AT2557" s="10"/>
      <c r="AU2557" s="10"/>
    </row>
    <row r="2558" spans="2:47" x14ac:dyDescent="0.2">
      <c r="B2558" s="3"/>
      <c r="C2558" s="3"/>
      <c r="D2558" s="29"/>
      <c r="E2558" s="11"/>
      <c r="F2558" s="118"/>
      <c r="G2558" s="5"/>
      <c r="J2558" s="3"/>
      <c r="K2558" s="3"/>
      <c r="L2558" s="3"/>
      <c r="M2558" s="3"/>
      <c r="N2558" s="27"/>
      <c r="O2558" s="122"/>
      <c r="P2558" s="123"/>
      <c r="Q2558" s="5"/>
      <c r="R2558" s="9"/>
      <c r="S2558" s="3"/>
      <c r="T2558" s="4"/>
      <c r="V2558" s="10"/>
      <c r="W2558" s="4"/>
      <c r="X2558" s="21"/>
      <c r="Y2558" s="20"/>
      <c r="Z2558" s="20"/>
      <c r="AD2558" s="5"/>
      <c r="AI2558" s="10"/>
      <c r="AJ2558" s="10"/>
      <c r="AK2558" s="10"/>
      <c r="AL2558" s="10"/>
      <c r="AM2558" s="10"/>
      <c r="AN2558" s="10"/>
      <c r="AO2558" s="10"/>
      <c r="AP2558" s="10"/>
      <c r="AQ2558" s="10"/>
      <c r="AR2558" s="10"/>
      <c r="AS2558" s="10"/>
      <c r="AT2558" s="10"/>
      <c r="AU2558" s="10"/>
    </row>
    <row r="2559" spans="2:47" x14ac:dyDescent="0.2">
      <c r="B2559" s="3"/>
      <c r="C2559" s="3"/>
      <c r="D2559" s="29"/>
      <c r="E2559" s="11"/>
      <c r="F2559" s="118"/>
      <c r="G2559" s="5"/>
      <c r="J2559" s="3"/>
      <c r="K2559" s="3"/>
      <c r="L2559" s="3"/>
      <c r="M2559" s="3"/>
      <c r="N2559" s="27"/>
      <c r="O2559" s="122"/>
      <c r="P2559" s="123"/>
      <c r="Q2559" s="5"/>
      <c r="R2559" s="9"/>
      <c r="S2559" s="3"/>
      <c r="T2559" s="4"/>
      <c r="V2559" s="10"/>
      <c r="W2559" s="4"/>
      <c r="X2559" s="21"/>
      <c r="Y2559" s="20"/>
      <c r="Z2559" s="20"/>
      <c r="AD2559" s="5"/>
      <c r="AI2559" s="10"/>
      <c r="AJ2559" s="10"/>
      <c r="AK2559" s="10"/>
      <c r="AL2559" s="10"/>
      <c r="AM2559" s="10"/>
      <c r="AN2559" s="10"/>
      <c r="AO2559" s="10"/>
      <c r="AP2559" s="10"/>
      <c r="AQ2559" s="10"/>
      <c r="AR2559" s="10"/>
      <c r="AS2559" s="10"/>
      <c r="AT2559" s="10"/>
      <c r="AU2559" s="10"/>
    </row>
    <row r="2560" spans="2:47" x14ac:dyDescent="0.2">
      <c r="B2560" s="3"/>
      <c r="C2560" s="3"/>
      <c r="D2560" s="29"/>
      <c r="E2560" s="11"/>
      <c r="F2560" s="118"/>
      <c r="G2560" s="5"/>
      <c r="J2560" s="3"/>
      <c r="K2560" s="3"/>
      <c r="L2560" s="3"/>
      <c r="M2560" s="3"/>
      <c r="N2560" s="27"/>
      <c r="O2560" s="122"/>
      <c r="P2560" s="123"/>
      <c r="Q2560" s="5"/>
      <c r="R2560" s="9"/>
      <c r="S2560" s="3"/>
      <c r="T2560" s="4"/>
      <c r="V2560" s="10"/>
      <c r="W2560" s="4"/>
      <c r="X2560" s="21"/>
      <c r="Y2560" s="20"/>
      <c r="Z2560" s="20"/>
      <c r="AD2560" s="5"/>
      <c r="AI2560" s="10"/>
      <c r="AJ2560" s="10"/>
      <c r="AK2560" s="10"/>
      <c r="AL2560" s="10"/>
      <c r="AM2560" s="10"/>
      <c r="AN2560" s="10"/>
      <c r="AO2560" s="10"/>
      <c r="AP2560" s="10"/>
      <c r="AQ2560" s="10"/>
      <c r="AR2560" s="10"/>
      <c r="AS2560" s="10"/>
      <c r="AT2560" s="10"/>
      <c r="AU2560" s="10"/>
    </row>
    <row r="2561" spans="2:47" x14ac:dyDescent="0.2">
      <c r="B2561" s="3"/>
      <c r="C2561" s="3"/>
      <c r="D2561" s="29"/>
      <c r="E2561" s="11"/>
      <c r="F2561" s="118"/>
      <c r="G2561" s="5"/>
      <c r="J2561" s="3"/>
      <c r="K2561" s="3"/>
      <c r="L2561" s="3"/>
      <c r="M2561" s="3"/>
      <c r="N2561" s="27"/>
      <c r="O2561" s="122"/>
      <c r="P2561" s="123"/>
      <c r="Q2561" s="5"/>
      <c r="R2561" s="9"/>
      <c r="S2561" s="3"/>
      <c r="T2561" s="4"/>
      <c r="V2561" s="10"/>
      <c r="W2561" s="4"/>
      <c r="X2561" s="21"/>
      <c r="Y2561" s="20"/>
      <c r="Z2561" s="20"/>
      <c r="AD2561" s="5"/>
      <c r="AI2561" s="10"/>
      <c r="AJ2561" s="10"/>
      <c r="AK2561" s="10"/>
      <c r="AL2561" s="10"/>
      <c r="AM2561" s="10"/>
      <c r="AN2561" s="10"/>
      <c r="AO2561" s="10"/>
      <c r="AP2561" s="10"/>
      <c r="AQ2561" s="10"/>
      <c r="AR2561" s="10"/>
      <c r="AS2561" s="10"/>
      <c r="AT2561" s="10"/>
      <c r="AU2561" s="10"/>
    </row>
    <row r="2562" spans="2:47" x14ac:dyDescent="0.2">
      <c r="B2562" s="3"/>
      <c r="C2562" s="3"/>
      <c r="D2562" s="29"/>
      <c r="E2562" s="11"/>
      <c r="F2562" s="118"/>
      <c r="G2562" s="5"/>
      <c r="J2562" s="3"/>
      <c r="K2562" s="3"/>
      <c r="L2562" s="3"/>
      <c r="M2562" s="3"/>
      <c r="N2562" s="27"/>
      <c r="O2562" s="122"/>
      <c r="P2562" s="123"/>
      <c r="Q2562" s="5"/>
      <c r="R2562" s="9"/>
      <c r="S2562" s="3"/>
      <c r="T2562" s="4"/>
      <c r="V2562" s="10"/>
      <c r="W2562" s="4"/>
      <c r="X2562" s="21"/>
      <c r="Y2562" s="20"/>
      <c r="Z2562" s="20"/>
      <c r="AD2562" s="5"/>
      <c r="AI2562" s="10"/>
      <c r="AJ2562" s="10"/>
      <c r="AK2562" s="10"/>
      <c r="AL2562" s="10"/>
      <c r="AM2562" s="10"/>
      <c r="AN2562" s="10"/>
      <c r="AO2562" s="10"/>
      <c r="AP2562" s="10"/>
      <c r="AQ2562" s="10"/>
      <c r="AR2562" s="10"/>
      <c r="AS2562" s="10"/>
      <c r="AT2562" s="10"/>
      <c r="AU2562" s="10"/>
    </row>
    <row r="2563" spans="2:47" x14ac:dyDescent="0.2">
      <c r="B2563" s="3"/>
      <c r="C2563" s="3"/>
      <c r="D2563" s="29"/>
      <c r="E2563" s="11"/>
      <c r="F2563" s="118"/>
      <c r="G2563" s="5"/>
      <c r="J2563" s="3"/>
      <c r="K2563" s="3"/>
      <c r="L2563" s="3"/>
      <c r="M2563" s="3"/>
      <c r="N2563" s="27"/>
      <c r="O2563" s="122"/>
      <c r="P2563" s="123"/>
      <c r="Q2563" s="5"/>
      <c r="R2563" s="9"/>
      <c r="S2563" s="3"/>
      <c r="T2563" s="4"/>
      <c r="V2563" s="10"/>
      <c r="W2563" s="4"/>
      <c r="X2563" s="21"/>
      <c r="Y2563" s="20"/>
      <c r="Z2563" s="20"/>
      <c r="AD2563" s="5"/>
      <c r="AI2563" s="10"/>
      <c r="AJ2563" s="10"/>
      <c r="AK2563" s="10"/>
      <c r="AL2563" s="10"/>
      <c r="AM2563" s="10"/>
      <c r="AN2563" s="10"/>
      <c r="AO2563" s="10"/>
      <c r="AP2563" s="10"/>
      <c r="AQ2563" s="10"/>
      <c r="AR2563" s="10"/>
      <c r="AS2563" s="10"/>
      <c r="AT2563" s="10"/>
      <c r="AU2563" s="10"/>
    </row>
    <row r="2564" spans="2:47" x14ac:dyDescent="0.2">
      <c r="B2564" s="3"/>
      <c r="C2564" s="3"/>
      <c r="D2564" s="29"/>
      <c r="E2564" s="11"/>
      <c r="F2564" s="118"/>
      <c r="G2564" s="5"/>
      <c r="J2564" s="3"/>
      <c r="K2564" s="3"/>
      <c r="L2564" s="3"/>
      <c r="M2564" s="3"/>
      <c r="N2564" s="27"/>
      <c r="O2564" s="122"/>
      <c r="P2564" s="123"/>
      <c r="Q2564" s="5"/>
      <c r="R2564" s="9"/>
      <c r="S2564" s="3"/>
      <c r="T2564" s="4"/>
      <c r="V2564" s="10"/>
      <c r="W2564" s="4"/>
      <c r="X2564" s="21"/>
      <c r="Y2564" s="20"/>
      <c r="Z2564" s="20"/>
      <c r="AD2564" s="5"/>
      <c r="AI2564" s="10"/>
      <c r="AJ2564" s="10"/>
      <c r="AK2564" s="10"/>
      <c r="AL2564" s="10"/>
      <c r="AM2564" s="10"/>
      <c r="AN2564" s="10"/>
      <c r="AO2564" s="10"/>
      <c r="AP2564" s="10"/>
      <c r="AQ2564" s="10"/>
      <c r="AR2564" s="10"/>
      <c r="AS2564" s="10"/>
      <c r="AT2564" s="10"/>
      <c r="AU2564" s="10"/>
    </row>
    <row r="2565" spans="2:47" x14ac:dyDescent="0.2">
      <c r="B2565" s="3"/>
      <c r="C2565" s="3"/>
      <c r="D2565" s="29"/>
      <c r="E2565" s="11"/>
      <c r="F2565" s="118"/>
      <c r="G2565" s="5"/>
      <c r="J2565" s="3"/>
      <c r="K2565" s="3"/>
      <c r="L2565" s="3"/>
      <c r="M2565" s="3"/>
      <c r="N2565" s="27"/>
      <c r="O2565" s="122"/>
      <c r="P2565" s="123"/>
      <c r="Q2565" s="5"/>
      <c r="R2565" s="9"/>
      <c r="S2565" s="3"/>
      <c r="T2565" s="4"/>
      <c r="V2565" s="10"/>
      <c r="W2565" s="4"/>
      <c r="X2565" s="21"/>
      <c r="Y2565" s="20"/>
      <c r="Z2565" s="20"/>
      <c r="AD2565" s="5"/>
      <c r="AI2565" s="10"/>
      <c r="AJ2565" s="10"/>
      <c r="AK2565" s="10"/>
      <c r="AL2565" s="10"/>
      <c r="AM2565" s="10"/>
      <c r="AN2565" s="10"/>
      <c r="AO2565" s="10"/>
      <c r="AP2565" s="10"/>
      <c r="AQ2565" s="10"/>
      <c r="AR2565" s="10"/>
      <c r="AS2565" s="10"/>
      <c r="AT2565" s="10"/>
      <c r="AU2565" s="10"/>
    </row>
    <row r="2566" spans="2:47" x14ac:dyDescent="0.2">
      <c r="B2566" s="3"/>
      <c r="C2566" s="3"/>
      <c r="D2566" s="29"/>
      <c r="E2566" s="11"/>
      <c r="F2566" s="118"/>
      <c r="G2566" s="5"/>
      <c r="J2566" s="3"/>
      <c r="K2566" s="3"/>
      <c r="L2566" s="3"/>
      <c r="M2566" s="3"/>
      <c r="N2566" s="27"/>
      <c r="O2566" s="122"/>
      <c r="P2566" s="123"/>
      <c r="Q2566" s="5"/>
      <c r="R2566" s="9"/>
      <c r="S2566" s="3"/>
      <c r="T2566" s="4"/>
      <c r="V2566" s="10"/>
      <c r="W2566" s="4"/>
      <c r="X2566" s="21"/>
      <c r="Y2566" s="20"/>
      <c r="Z2566" s="20"/>
      <c r="AD2566" s="5"/>
      <c r="AI2566" s="10"/>
      <c r="AJ2566" s="10"/>
      <c r="AK2566" s="10"/>
      <c r="AL2566" s="10"/>
      <c r="AM2566" s="10"/>
      <c r="AN2566" s="10"/>
      <c r="AO2566" s="10"/>
      <c r="AP2566" s="10"/>
      <c r="AQ2566" s="10"/>
      <c r="AR2566" s="10"/>
      <c r="AS2566" s="10"/>
      <c r="AT2566" s="10"/>
      <c r="AU2566" s="10"/>
    </row>
    <row r="2567" spans="2:47" x14ac:dyDescent="0.2">
      <c r="B2567" s="3"/>
      <c r="C2567" s="3"/>
      <c r="D2567" s="29"/>
      <c r="E2567" s="11"/>
      <c r="F2567" s="118"/>
      <c r="G2567" s="5"/>
      <c r="J2567" s="3"/>
      <c r="K2567" s="3"/>
      <c r="L2567" s="3"/>
      <c r="M2567" s="3"/>
      <c r="N2567" s="27"/>
      <c r="O2567" s="122"/>
      <c r="P2567" s="123"/>
      <c r="Q2567" s="5"/>
      <c r="R2567" s="9"/>
      <c r="S2567" s="3"/>
      <c r="T2567" s="4"/>
      <c r="V2567" s="10"/>
      <c r="W2567" s="28"/>
      <c r="X2567" s="21"/>
      <c r="Y2567" s="20"/>
      <c r="Z2567" s="20"/>
      <c r="AD2567" s="5"/>
      <c r="AI2567" s="10"/>
      <c r="AJ2567" s="10"/>
      <c r="AK2567" s="10"/>
      <c r="AL2567" s="10"/>
      <c r="AM2567" s="10"/>
      <c r="AN2567" s="10"/>
      <c r="AO2567" s="10"/>
      <c r="AP2567" s="10"/>
      <c r="AQ2567" s="10"/>
      <c r="AR2567" s="10"/>
      <c r="AS2567" s="10"/>
      <c r="AT2567" s="10"/>
      <c r="AU2567" s="10"/>
    </row>
    <row r="2568" spans="2:47" x14ac:dyDescent="0.2">
      <c r="B2568" s="3"/>
      <c r="C2568" s="3"/>
      <c r="D2568" s="29"/>
      <c r="E2568" s="11"/>
      <c r="F2568" s="118"/>
      <c r="G2568" s="5"/>
      <c r="J2568" s="3"/>
      <c r="K2568" s="3"/>
      <c r="L2568" s="3"/>
      <c r="M2568" s="3"/>
      <c r="N2568" s="27"/>
      <c r="O2568" s="122"/>
      <c r="P2568" s="123"/>
      <c r="Q2568" s="5"/>
      <c r="R2568" s="9"/>
      <c r="S2568" s="3"/>
      <c r="T2568" s="4"/>
      <c r="V2568" s="10"/>
      <c r="W2568" s="4"/>
      <c r="X2568" s="21"/>
      <c r="Y2568" s="20"/>
      <c r="Z2568" s="20"/>
      <c r="AD2568" s="5"/>
      <c r="AI2568" s="10"/>
      <c r="AJ2568" s="10"/>
      <c r="AK2568" s="10"/>
      <c r="AL2568" s="10"/>
      <c r="AM2568" s="10"/>
      <c r="AN2568" s="10"/>
      <c r="AO2568" s="10"/>
      <c r="AP2568" s="10"/>
      <c r="AQ2568" s="10"/>
      <c r="AR2568" s="10"/>
      <c r="AS2568" s="10"/>
      <c r="AT2568" s="10"/>
      <c r="AU2568" s="10"/>
    </row>
    <row r="2569" spans="2:47" x14ac:dyDescent="0.2">
      <c r="B2569" s="3"/>
      <c r="C2569" s="3"/>
      <c r="D2569" s="29"/>
      <c r="E2569" s="11"/>
      <c r="F2569" s="118"/>
      <c r="G2569" s="5"/>
      <c r="J2569" s="3"/>
      <c r="K2569" s="3"/>
      <c r="L2569" s="3"/>
      <c r="M2569" s="3"/>
      <c r="N2569" s="27"/>
      <c r="O2569" s="122"/>
      <c r="P2569" s="123"/>
      <c r="Q2569" s="5"/>
      <c r="R2569" s="9"/>
      <c r="S2569" s="3"/>
      <c r="T2569" s="4"/>
      <c r="V2569" s="10"/>
      <c r="W2569" s="4"/>
      <c r="X2569" s="21"/>
      <c r="Y2569" s="20"/>
      <c r="Z2569" s="20"/>
      <c r="AD2569" s="5"/>
      <c r="AI2569" s="10"/>
      <c r="AJ2569" s="10"/>
      <c r="AK2569" s="10"/>
      <c r="AL2569" s="10"/>
      <c r="AM2569" s="10"/>
      <c r="AN2569" s="10"/>
      <c r="AO2569" s="10"/>
      <c r="AP2569" s="10"/>
      <c r="AQ2569" s="10"/>
      <c r="AR2569" s="10"/>
      <c r="AS2569" s="10"/>
      <c r="AT2569" s="10"/>
      <c r="AU2569" s="10"/>
    </row>
    <row r="2570" spans="2:47" x14ac:dyDescent="0.2">
      <c r="B2570" s="3"/>
      <c r="C2570" s="3"/>
      <c r="D2570" s="29"/>
      <c r="E2570" s="11"/>
      <c r="F2570" s="118"/>
      <c r="G2570" s="5"/>
      <c r="J2570" s="3"/>
      <c r="K2570" s="3"/>
      <c r="L2570" s="3"/>
      <c r="M2570" s="3"/>
      <c r="N2570" s="27"/>
      <c r="O2570" s="122"/>
      <c r="P2570" s="123"/>
      <c r="Q2570" s="5"/>
      <c r="R2570" s="9"/>
      <c r="S2570" s="3"/>
      <c r="T2570" s="4"/>
      <c r="V2570" s="10"/>
      <c r="W2570" s="4"/>
      <c r="X2570" s="21"/>
      <c r="Y2570" s="20"/>
      <c r="Z2570" s="20"/>
      <c r="AD2570" s="5"/>
      <c r="AI2570" s="10"/>
      <c r="AJ2570" s="10"/>
      <c r="AK2570" s="10"/>
      <c r="AL2570" s="10"/>
      <c r="AM2570" s="10"/>
      <c r="AN2570" s="10"/>
      <c r="AO2570" s="10"/>
      <c r="AP2570" s="10"/>
      <c r="AQ2570" s="10"/>
      <c r="AR2570" s="10"/>
      <c r="AS2570" s="10"/>
      <c r="AT2570" s="10"/>
      <c r="AU2570" s="10"/>
    </row>
    <row r="2571" spans="2:47" x14ac:dyDescent="0.2">
      <c r="B2571" s="3"/>
      <c r="C2571" s="3"/>
      <c r="D2571" s="29"/>
      <c r="E2571" s="11"/>
      <c r="F2571" s="118"/>
      <c r="G2571" s="5"/>
      <c r="J2571" s="3"/>
      <c r="K2571" s="3"/>
      <c r="L2571" s="3"/>
      <c r="M2571" s="3"/>
      <c r="N2571" s="27"/>
      <c r="O2571" s="122"/>
      <c r="P2571" s="123"/>
      <c r="Q2571" s="5"/>
      <c r="R2571" s="9"/>
      <c r="S2571" s="3"/>
      <c r="T2571" s="4"/>
      <c r="V2571" s="10"/>
      <c r="W2571" s="4"/>
      <c r="X2571" s="21"/>
      <c r="Y2571" s="20"/>
      <c r="Z2571" s="20"/>
      <c r="AD2571" s="5"/>
      <c r="AI2571" s="10"/>
      <c r="AJ2571" s="10"/>
      <c r="AK2571" s="10"/>
      <c r="AL2571" s="10"/>
      <c r="AM2571" s="10"/>
      <c r="AN2571" s="10"/>
      <c r="AO2571" s="10"/>
      <c r="AP2571" s="10"/>
      <c r="AQ2571" s="10"/>
      <c r="AR2571" s="10"/>
      <c r="AS2571" s="10"/>
      <c r="AT2571" s="10"/>
      <c r="AU2571" s="10"/>
    </row>
    <row r="2572" spans="2:47" x14ac:dyDescent="0.2">
      <c r="B2572" s="3"/>
      <c r="C2572" s="3"/>
      <c r="D2572" s="29"/>
      <c r="E2572" s="11"/>
      <c r="F2572" s="118"/>
      <c r="G2572" s="5"/>
      <c r="J2572" s="3"/>
      <c r="K2572" s="3"/>
      <c r="L2572" s="3"/>
      <c r="M2572" s="3"/>
      <c r="N2572" s="27"/>
      <c r="O2572" s="122"/>
      <c r="P2572" s="123"/>
      <c r="Q2572" s="5"/>
      <c r="R2572" s="9"/>
      <c r="S2572" s="3"/>
      <c r="T2572" s="4"/>
      <c r="V2572" s="10"/>
      <c r="W2572" s="4"/>
      <c r="X2572" s="21"/>
      <c r="Y2572" s="20"/>
      <c r="Z2572" s="20"/>
      <c r="AD2572" s="5"/>
      <c r="AI2572" s="10"/>
      <c r="AJ2572" s="10"/>
      <c r="AK2572" s="10"/>
      <c r="AL2572" s="10"/>
      <c r="AM2572" s="10"/>
      <c r="AN2572" s="10"/>
      <c r="AO2572" s="10"/>
      <c r="AP2572" s="10"/>
      <c r="AQ2572" s="10"/>
      <c r="AR2572" s="10"/>
      <c r="AS2572" s="10"/>
      <c r="AT2572" s="10"/>
      <c r="AU2572" s="10"/>
    </row>
    <row r="2573" spans="2:47" x14ac:dyDescent="0.2">
      <c r="B2573" s="3"/>
      <c r="C2573" s="3"/>
      <c r="D2573" s="29"/>
      <c r="E2573" s="11"/>
      <c r="F2573" s="118"/>
      <c r="G2573" s="5"/>
      <c r="J2573" s="3"/>
      <c r="K2573" s="3"/>
      <c r="L2573" s="3"/>
      <c r="M2573" s="3"/>
      <c r="N2573" s="27"/>
      <c r="O2573" s="122"/>
      <c r="P2573" s="123"/>
      <c r="Q2573" s="5"/>
      <c r="R2573" s="9"/>
      <c r="S2573" s="3"/>
      <c r="T2573" s="4"/>
      <c r="V2573" s="10"/>
      <c r="W2573" s="4"/>
      <c r="X2573" s="21"/>
      <c r="Y2573" s="20"/>
      <c r="Z2573" s="20"/>
      <c r="AD2573" s="5"/>
      <c r="AI2573" s="10"/>
      <c r="AJ2573" s="10"/>
      <c r="AK2573" s="10"/>
      <c r="AL2573" s="10"/>
      <c r="AM2573" s="10"/>
      <c r="AN2573" s="10"/>
      <c r="AO2573" s="10"/>
      <c r="AP2573" s="10"/>
      <c r="AQ2573" s="10"/>
      <c r="AR2573" s="10"/>
      <c r="AS2573" s="10"/>
      <c r="AT2573" s="10"/>
      <c r="AU2573" s="10"/>
    </row>
    <row r="2574" spans="2:47" x14ac:dyDescent="0.2">
      <c r="B2574" s="3"/>
      <c r="C2574" s="3"/>
      <c r="D2574" s="29"/>
      <c r="E2574" s="11"/>
      <c r="F2574" s="118"/>
      <c r="G2574" s="5"/>
      <c r="J2574" s="3"/>
      <c r="K2574" s="3"/>
      <c r="L2574" s="3"/>
      <c r="M2574" s="3"/>
      <c r="N2574" s="27"/>
      <c r="O2574" s="122"/>
      <c r="P2574" s="123"/>
      <c r="Q2574" s="5"/>
      <c r="R2574" s="9"/>
      <c r="S2574" s="3"/>
      <c r="T2574" s="4"/>
      <c r="V2574" s="10"/>
      <c r="W2574" s="4"/>
      <c r="X2574" s="21"/>
      <c r="Y2574" s="20"/>
      <c r="Z2574" s="20"/>
      <c r="AD2574" s="5"/>
      <c r="AI2574" s="10"/>
      <c r="AJ2574" s="10"/>
      <c r="AK2574" s="10"/>
      <c r="AL2574" s="10"/>
      <c r="AM2574" s="10"/>
      <c r="AN2574" s="10"/>
      <c r="AO2574" s="10"/>
      <c r="AP2574" s="10"/>
      <c r="AQ2574" s="10"/>
      <c r="AR2574" s="10"/>
      <c r="AS2574" s="10"/>
      <c r="AT2574" s="10"/>
      <c r="AU2574" s="10"/>
    </row>
    <row r="2575" spans="2:47" x14ac:dyDescent="0.2">
      <c r="B2575" s="3"/>
      <c r="C2575" s="3"/>
      <c r="D2575" s="29"/>
      <c r="E2575" s="11"/>
      <c r="F2575" s="118"/>
      <c r="G2575" s="5"/>
      <c r="J2575" s="3"/>
      <c r="K2575" s="3"/>
      <c r="L2575" s="3"/>
      <c r="M2575" s="3"/>
      <c r="N2575" s="27"/>
      <c r="O2575" s="122"/>
      <c r="P2575" s="123"/>
      <c r="Q2575" s="5"/>
      <c r="R2575" s="9"/>
      <c r="S2575" s="3"/>
      <c r="T2575" s="4"/>
      <c r="V2575" s="10"/>
      <c r="W2575" s="4"/>
      <c r="X2575" s="21"/>
      <c r="Y2575" s="20"/>
      <c r="Z2575" s="20"/>
      <c r="AD2575" s="5"/>
      <c r="AI2575" s="10"/>
      <c r="AJ2575" s="10"/>
      <c r="AK2575" s="10"/>
      <c r="AL2575" s="10"/>
      <c r="AM2575" s="10"/>
      <c r="AN2575" s="10"/>
      <c r="AO2575" s="10"/>
      <c r="AP2575" s="10"/>
      <c r="AQ2575" s="10"/>
      <c r="AR2575" s="10"/>
      <c r="AS2575" s="10"/>
      <c r="AT2575" s="10"/>
      <c r="AU2575" s="10"/>
    </row>
    <row r="2576" spans="2:47" x14ac:dyDescent="0.2">
      <c r="B2576" s="3"/>
      <c r="C2576" s="3"/>
      <c r="D2576" s="29"/>
      <c r="E2576" s="11"/>
      <c r="F2576" s="118"/>
      <c r="G2576" s="5"/>
      <c r="J2576" s="3"/>
      <c r="K2576" s="3"/>
      <c r="L2576" s="3"/>
      <c r="M2576" s="3"/>
      <c r="N2576" s="27"/>
      <c r="O2576" s="122"/>
      <c r="P2576" s="123"/>
      <c r="Q2576" s="5"/>
      <c r="R2576" s="9"/>
      <c r="S2576" s="3"/>
      <c r="T2576" s="4"/>
      <c r="V2576" s="10"/>
      <c r="W2576" s="4"/>
      <c r="X2576" s="21"/>
      <c r="Y2576" s="20"/>
      <c r="Z2576" s="20"/>
      <c r="AD2576" s="5"/>
      <c r="AI2576" s="10"/>
      <c r="AJ2576" s="10"/>
      <c r="AK2576" s="10"/>
      <c r="AL2576" s="10"/>
      <c r="AM2576" s="10"/>
      <c r="AN2576" s="10"/>
      <c r="AO2576" s="10"/>
      <c r="AP2576" s="10"/>
      <c r="AQ2576" s="10"/>
      <c r="AR2576" s="10"/>
      <c r="AS2576" s="10"/>
      <c r="AT2576" s="10"/>
      <c r="AU2576" s="10"/>
    </row>
    <row r="2577" spans="2:47" x14ac:dyDescent="0.2">
      <c r="B2577" s="3"/>
      <c r="C2577" s="3"/>
      <c r="D2577" s="29"/>
      <c r="E2577" s="11"/>
      <c r="F2577" s="118"/>
      <c r="G2577" s="5"/>
      <c r="J2577" s="3"/>
      <c r="K2577" s="3"/>
      <c r="L2577" s="3"/>
      <c r="M2577" s="3"/>
      <c r="N2577" s="27"/>
      <c r="O2577" s="122"/>
      <c r="P2577" s="123"/>
      <c r="Q2577" s="5"/>
      <c r="R2577" s="9"/>
      <c r="S2577" s="3"/>
      <c r="T2577" s="4"/>
      <c r="V2577" s="10"/>
      <c r="W2577" s="4"/>
      <c r="X2577" s="21"/>
      <c r="Y2577" s="20"/>
      <c r="Z2577" s="20"/>
      <c r="AD2577" s="5"/>
      <c r="AI2577" s="10"/>
      <c r="AJ2577" s="10"/>
      <c r="AK2577" s="10"/>
      <c r="AL2577" s="10"/>
      <c r="AM2577" s="10"/>
      <c r="AN2577" s="10"/>
      <c r="AO2577" s="10"/>
      <c r="AP2577" s="10"/>
      <c r="AQ2577" s="10"/>
      <c r="AR2577" s="10"/>
      <c r="AS2577" s="10"/>
      <c r="AT2577" s="10"/>
      <c r="AU2577" s="10"/>
    </row>
    <row r="2578" spans="2:47" x14ac:dyDescent="0.2">
      <c r="B2578" s="3"/>
      <c r="C2578" s="3"/>
      <c r="D2578" s="29"/>
      <c r="E2578" s="11"/>
      <c r="F2578" s="118"/>
      <c r="G2578" s="5"/>
      <c r="J2578" s="3"/>
      <c r="K2578" s="3"/>
      <c r="L2578" s="3"/>
      <c r="M2578" s="3"/>
      <c r="N2578" s="27"/>
      <c r="O2578" s="122"/>
      <c r="P2578" s="123"/>
      <c r="Q2578" s="5"/>
      <c r="R2578" s="9"/>
      <c r="S2578" s="3"/>
      <c r="T2578" s="4"/>
      <c r="V2578" s="10"/>
      <c r="W2578" s="4"/>
      <c r="X2578" s="21"/>
      <c r="Y2578" s="20"/>
      <c r="Z2578" s="20"/>
      <c r="AD2578" s="5"/>
      <c r="AI2578" s="10"/>
      <c r="AJ2578" s="10"/>
      <c r="AK2578" s="10"/>
      <c r="AL2578" s="10"/>
      <c r="AM2578" s="10"/>
      <c r="AN2578" s="10"/>
      <c r="AO2578" s="10"/>
      <c r="AP2578" s="10"/>
      <c r="AQ2578" s="10"/>
      <c r="AR2578" s="10"/>
      <c r="AS2578" s="10"/>
      <c r="AT2578" s="10"/>
      <c r="AU2578" s="10"/>
    </row>
    <row r="2579" spans="2:47" x14ac:dyDescent="0.2">
      <c r="B2579" s="3"/>
      <c r="C2579" s="3"/>
      <c r="D2579" s="29"/>
      <c r="E2579" s="11"/>
      <c r="F2579" s="118"/>
      <c r="G2579" s="5"/>
      <c r="J2579" s="3"/>
      <c r="K2579" s="3"/>
      <c r="L2579" s="3"/>
      <c r="M2579" s="3"/>
      <c r="N2579" s="27"/>
      <c r="O2579" s="122"/>
      <c r="P2579" s="123"/>
      <c r="Q2579" s="5"/>
      <c r="R2579" s="9"/>
      <c r="S2579" s="3"/>
      <c r="T2579" s="4"/>
      <c r="V2579" s="10"/>
      <c r="W2579" s="4"/>
      <c r="X2579" s="21"/>
      <c r="Y2579" s="20"/>
      <c r="Z2579" s="20"/>
      <c r="AD2579" s="5"/>
      <c r="AI2579" s="10"/>
      <c r="AJ2579" s="10"/>
      <c r="AK2579" s="10"/>
      <c r="AL2579" s="10"/>
      <c r="AM2579" s="10"/>
      <c r="AN2579" s="10"/>
      <c r="AO2579" s="10"/>
      <c r="AP2579" s="10"/>
      <c r="AQ2579" s="10"/>
      <c r="AR2579" s="10"/>
      <c r="AS2579" s="10"/>
      <c r="AT2579" s="10"/>
      <c r="AU2579" s="10"/>
    </row>
    <row r="2580" spans="2:47" x14ac:dyDescent="0.2">
      <c r="B2580" s="3"/>
      <c r="C2580" s="3"/>
      <c r="D2580" s="29"/>
      <c r="E2580" s="11"/>
      <c r="F2580" s="118"/>
      <c r="G2580" s="5"/>
      <c r="J2580" s="3"/>
      <c r="K2580" s="3"/>
      <c r="L2580" s="3"/>
      <c r="M2580" s="3"/>
      <c r="N2580" s="27"/>
      <c r="O2580" s="122"/>
      <c r="P2580" s="123"/>
      <c r="Q2580" s="5"/>
      <c r="R2580" s="9"/>
      <c r="S2580" s="3"/>
      <c r="T2580" s="4"/>
      <c r="V2580" s="10"/>
      <c r="W2580" s="4"/>
      <c r="X2580" s="21"/>
      <c r="Y2580" s="20"/>
      <c r="Z2580" s="20"/>
      <c r="AD2580" s="5"/>
      <c r="AI2580" s="10"/>
      <c r="AJ2580" s="10"/>
      <c r="AK2580" s="10"/>
      <c r="AL2580" s="10"/>
      <c r="AM2580" s="10"/>
      <c r="AN2580" s="10"/>
      <c r="AO2580" s="10"/>
      <c r="AP2580" s="10"/>
      <c r="AQ2580" s="10"/>
      <c r="AR2580" s="10"/>
      <c r="AS2580" s="10"/>
      <c r="AT2580" s="10"/>
      <c r="AU2580" s="10"/>
    </row>
    <row r="2581" spans="2:47" x14ac:dyDescent="0.2">
      <c r="B2581" s="3"/>
      <c r="C2581" s="3"/>
      <c r="D2581" s="29"/>
      <c r="E2581" s="11"/>
      <c r="F2581" s="118"/>
      <c r="G2581" s="5"/>
      <c r="J2581" s="3"/>
      <c r="K2581" s="3"/>
      <c r="L2581" s="3"/>
      <c r="M2581" s="3"/>
      <c r="N2581" s="27"/>
      <c r="O2581" s="122"/>
      <c r="P2581" s="123"/>
      <c r="Q2581" s="5"/>
      <c r="R2581" s="9"/>
      <c r="S2581" s="3"/>
      <c r="T2581" s="4"/>
      <c r="V2581" s="10"/>
      <c r="W2581" s="4"/>
      <c r="X2581" s="21"/>
      <c r="Y2581" s="20"/>
      <c r="Z2581" s="20"/>
      <c r="AD2581" s="5"/>
      <c r="AI2581" s="10"/>
      <c r="AJ2581" s="10"/>
      <c r="AK2581" s="10"/>
      <c r="AL2581" s="10"/>
      <c r="AM2581" s="10"/>
      <c r="AN2581" s="10"/>
      <c r="AO2581" s="10"/>
      <c r="AP2581" s="10"/>
      <c r="AQ2581" s="10"/>
      <c r="AR2581" s="10"/>
      <c r="AS2581" s="10"/>
      <c r="AT2581" s="10"/>
      <c r="AU2581" s="10"/>
    </row>
    <row r="2582" spans="2:47" x14ac:dyDescent="0.2">
      <c r="B2582" s="3"/>
      <c r="C2582" s="3"/>
      <c r="D2582" s="29"/>
      <c r="E2582" s="11"/>
      <c r="F2582" s="118"/>
      <c r="G2582" s="5"/>
      <c r="J2582" s="3"/>
      <c r="K2582" s="3"/>
      <c r="L2582" s="3"/>
      <c r="M2582" s="3"/>
      <c r="N2582" s="27"/>
      <c r="O2582" s="122"/>
      <c r="P2582" s="123"/>
      <c r="Q2582" s="5"/>
      <c r="R2582" s="9"/>
      <c r="S2582" s="3"/>
      <c r="T2582" s="4"/>
      <c r="V2582" s="10"/>
      <c r="W2582" s="4"/>
      <c r="X2582" s="21"/>
      <c r="Y2582" s="20"/>
      <c r="Z2582" s="20"/>
      <c r="AD2582" s="5"/>
      <c r="AI2582" s="10"/>
      <c r="AJ2582" s="10"/>
      <c r="AK2582" s="10"/>
      <c r="AL2582" s="10"/>
      <c r="AM2582" s="10"/>
      <c r="AN2582" s="10"/>
      <c r="AO2582" s="10"/>
      <c r="AP2582" s="10"/>
      <c r="AQ2582" s="10"/>
      <c r="AR2582" s="10"/>
      <c r="AS2582" s="10"/>
      <c r="AT2582" s="10"/>
      <c r="AU2582" s="10"/>
    </row>
    <row r="2583" spans="2:47" x14ac:dyDescent="0.2">
      <c r="B2583" s="3"/>
      <c r="C2583" s="3"/>
      <c r="D2583" s="29"/>
      <c r="E2583" s="11"/>
      <c r="F2583" s="118"/>
      <c r="G2583" s="5"/>
      <c r="J2583" s="3"/>
      <c r="K2583" s="3"/>
      <c r="L2583" s="3"/>
      <c r="M2583" s="3"/>
      <c r="N2583" s="27"/>
      <c r="O2583" s="122"/>
      <c r="P2583" s="123"/>
      <c r="Q2583" s="5"/>
      <c r="R2583" s="9"/>
      <c r="S2583" s="3"/>
      <c r="T2583" s="4"/>
      <c r="V2583" s="10"/>
      <c r="W2583" s="4"/>
      <c r="X2583" s="21"/>
      <c r="Y2583" s="20"/>
      <c r="Z2583" s="20"/>
      <c r="AD2583" s="5"/>
      <c r="AI2583" s="10"/>
      <c r="AJ2583" s="10"/>
      <c r="AK2583" s="10"/>
      <c r="AL2583" s="10"/>
      <c r="AM2583" s="10"/>
      <c r="AN2583" s="10"/>
      <c r="AO2583" s="10"/>
      <c r="AP2583" s="10"/>
      <c r="AQ2583" s="10"/>
      <c r="AR2583" s="10"/>
      <c r="AS2583" s="10"/>
      <c r="AT2583" s="10"/>
      <c r="AU2583" s="10"/>
    </row>
    <row r="2584" spans="2:47" x14ac:dyDescent="0.2">
      <c r="B2584" s="3"/>
      <c r="C2584" s="3"/>
      <c r="D2584" s="29"/>
      <c r="E2584" s="11"/>
      <c r="F2584" s="118"/>
      <c r="G2584" s="5"/>
      <c r="J2584" s="3"/>
      <c r="K2584" s="3"/>
      <c r="L2584" s="3"/>
      <c r="M2584" s="3"/>
      <c r="N2584" s="27"/>
      <c r="O2584" s="122"/>
      <c r="P2584" s="123"/>
      <c r="Q2584" s="5"/>
      <c r="R2584" s="9"/>
      <c r="S2584" s="3"/>
      <c r="T2584" s="4"/>
      <c r="V2584" s="10"/>
      <c r="W2584" s="4"/>
      <c r="X2584" s="21"/>
      <c r="Y2584" s="20"/>
      <c r="Z2584" s="20"/>
      <c r="AD2584" s="5"/>
      <c r="AI2584" s="10"/>
      <c r="AJ2584" s="10"/>
      <c r="AK2584" s="10"/>
      <c r="AL2584" s="10"/>
      <c r="AM2584" s="10"/>
      <c r="AN2584" s="10"/>
      <c r="AO2584" s="10"/>
      <c r="AP2584" s="10"/>
      <c r="AQ2584" s="10"/>
      <c r="AR2584" s="10"/>
      <c r="AS2584" s="10"/>
      <c r="AT2584" s="10"/>
      <c r="AU2584" s="10"/>
    </row>
    <row r="2585" spans="2:47" x14ac:dyDescent="0.2">
      <c r="B2585" s="3"/>
      <c r="C2585" s="3"/>
      <c r="D2585" s="29"/>
      <c r="E2585" s="11"/>
      <c r="F2585" s="118"/>
      <c r="G2585" s="5"/>
      <c r="J2585" s="3"/>
      <c r="K2585" s="3"/>
      <c r="L2585" s="3"/>
      <c r="M2585" s="3"/>
      <c r="N2585" s="27"/>
      <c r="O2585" s="122"/>
      <c r="P2585" s="123"/>
      <c r="Q2585" s="5"/>
      <c r="R2585" s="9"/>
      <c r="S2585" s="3"/>
      <c r="T2585" s="4"/>
      <c r="V2585" s="10"/>
      <c r="W2585" s="4"/>
      <c r="X2585" s="21"/>
      <c r="Y2585" s="20"/>
      <c r="Z2585" s="20"/>
      <c r="AD2585" s="5"/>
      <c r="AI2585" s="10"/>
      <c r="AJ2585" s="10"/>
      <c r="AK2585" s="10"/>
      <c r="AL2585" s="10"/>
      <c r="AM2585" s="10"/>
      <c r="AN2585" s="10"/>
      <c r="AO2585" s="10"/>
      <c r="AP2585" s="10"/>
      <c r="AQ2585" s="10"/>
      <c r="AR2585" s="10"/>
      <c r="AS2585" s="10"/>
      <c r="AT2585" s="10"/>
      <c r="AU2585" s="10"/>
    </row>
    <row r="2586" spans="2:47" x14ac:dyDescent="0.2">
      <c r="B2586" s="3"/>
      <c r="C2586" s="3"/>
      <c r="D2586" s="29"/>
      <c r="E2586" s="11"/>
      <c r="F2586" s="118"/>
      <c r="G2586" s="5"/>
      <c r="J2586" s="3"/>
      <c r="K2586" s="3"/>
      <c r="L2586" s="3"/>
      <c r="M2586" s="3"/>
      <c r="N2586" s="27"/>
      <c r="O2586" s="122"/>
      <c r="P2586" s="123"/>
      <c r="Q2586" s="5"/>
      <c r="R2586" s="9"/>
      <c r="S2586" s="3"/>
      <c r="T2586" s="4"/>
      <c r="V2586" s="10"/>
      <c r="W2586" s="4"/>
      <c r="X2586" s="21"/>
      <c r="Y2586" s="20"/>
      <c r="Z2586" s="20"/>
      <c r="AD2586" s="5"/>
      <c r="AI2586" s="10"/>
      <c r="AJ2586" s="10"/>
      <c r="AK2586" s="10"/>
      <c r="AL2586" s="10"/>
      <c r="AM2586" s="10"/>
      <c r="AN2586" s="10"/>
      <c r="AO2586" s="10"/>
      <c r="AP2586" s="10"/>
      <c r="AQ2586" s="10"/>
      <c r="AR2586" s="10"/>
      <c r="AS2586" s="10"/>
      <c r="AT2586" s="10"/>
      <c r="AU2586" s="10"/>
    </row>
    <row r="2587" spans="2:47" x14ac:dyDescent="0.2">
      <c r="B2587" s="3"/>
      <c r="C2587" s="3"/>
      <c r="D2587" s="29"/>
      <c r="E2587" s="11"/>
      <c r="F2587" s="118"/>
      <c r="G2587" s="5"/>
      <c r="J2587" s="3"/>
      <c r="K2587" s="3"/>
      <c r="L2587" s="3"/>
      <c r="M2587" s="3"/>
      <c r="N2587" s="27"/>
      <c r="O2587" s="122"/>
      <c r="P2587" s="123"/>
      <c r="Q2587" s="5"/>
      <c r="R2587" s="9"/>
      <c r="S2587" s="3"/>
      <c r="T2587" s="4"/>
      <c r="V2587" s="10"/>
      <c r="W2587" s="4"/>
      <c r="X2587" s="21"/>
      <c r="Y2587" s="20"/>
      <c r="Z2587" s="20"/>
      <c r="AD2587" s="5"/>
      <c r="AI2587" s="10"/>
      <c r="AJ2587" s="10"/>
      <c r="AK2587" s="10"/>
      <c r="AL2587" s="10"/>
      <c r="AM2587" s="10"/>
      <c r="AN2587" s="10"/>
      <c r="AO2587" s="10"/>
      <c r="AP2587" s="10"/>
      <c r="AQ2587" s="10"/>
      <c r="AR2587" s="10"/>
      <c r="AS2587" s="10"/>
      <c r="AT2587" s="10"/>
      <c r="AU2587" s="10"/>
    </row>
    <row r="2588" spans="2:47" x14ac:dyDescent="0.2">
      <c r="B2588" s="3"/>
      <c r="C2588" s="3"/>
      <c r="D2588" s="29"/>
      <c r="E2588" s="11"/>
      <c r="F2588" s="118"/>
      <c r="G2588" s="5"/>
      <c r="J2588" s="3"/>
      <c r="K2588" s="3"/>
      <c r="L2588" s="3"/>
      <c r="M2588" s="3"/>
      <c r="N2588" s="27"/>
      <c r="O2588" s="122"/>
      <c r="P2588" s="123"/>
      <c r="Q2588" s="5"/>
      <c r="R2588" s="9"/>
      <c r="S2588" s="3"/>
      <c r="T2588" s="4"/>
      <c r="V2588" s="10"/>
      <c r="W2588" s="4"/>
      <c r="X2588" s="21"/>
      <c r="Y2588" s="20"/>
      <c r="Z2588" s="20"/>
      <c r="AD2588" s="5"/>
      <c r="AI2588" s="10"/>
      <c r="AJ2588" s="10"/>
      <c r="AK2588" s="10"/>
      <c r="AL2588" s="10"/>
      <c r="AM2588" s="10"/>
      <c r="AN2588" s="10"/>
      <c r="AO2588" s="10"/>
      <c r="AP2588" s="10"/>
      <c r="AQ2588" s="10"/>
      <c r="AR2588" s="10"/>
      <c r="AS2588" s="10"/>
      <c r="AT2588" s="10"/>
      <c r="AU2588" s="10"/>
    </row>
    <row r="2589" spans="2:47" x14ac:dyDescent="0.2">
      <c r="B2589" s="3"/>
      <c r="C2589" s="3"/>
      <c r="D2589" s="29"/>
      <c r="E2589" s="11"/>
      <c r="F2589" s="118"/>
      <c r="G2589" s="5"/>
      <c r="J2589" s="3"/>
      <c r="K2589" s="3"/>
      <c r="L2589" s="3"/>
      <c r="M2589" s="3"/>
      <c r="N2589" s="27"/>
      <c r="O2589" s="122"/>
      <c r="P2589" s="123"/>
      <c r="Q2589" s="5"/>
      <c r="R2589" s="9"/>
      <c r="S2589" s="3"/>
      <c r="T2589" s="4"/>
      <c r="V2589" s="10"/>
      <c r="W2589" s="4"/>
      <c r="X2589" s="21"/>
      <c r="Y2589" s="20"/>
      <c r="Z2589" s="20"/>
      <c r="AD2589" s="5"/>
      <c r="AI2589" s="10"/>
      <c r="AJ2589" s="10"/>
      <c r="AK2589" s="10"/>
      <c r="AL2589" s="10"/>
      <c r="AM2589" s="10"/>
      <c r="AN2589" s="10"/>
      <c r="AO2589" s="10"/>
      <c r="AP2589" s="10"/>
      <c r="AQ2589" s="10"/>
      <c r="AR2589" s="10"/>
      <c r="AS2589" s="10"/>
      <c r="AT2589" s="10"/>
      <c r="AU2589" s="10"/>
    </row>
    <row r="2590" spans="2:47" x14ac:dyDescent="0.2">
      <c r="B2590" s="3"/>
      <c r="C2590" s="3"/>
      <c r="D2590" s="29"/>
      <c r="E2590" s="11"/>
      <c r="F2590" s="118"/>
      <c r="G2590" s="5"/>
      <c r="J2590" s="3"/>
      <c r="K2590" s="3"/>
      <c r="L2590" s="3"/>
      <c r="M2590" s="3"/>
      <c r="N2590" s="27"/>
      <c r="O2590" s="122"/>
      <c r="P2590" s="123"/>
      <c r="Q2590" s="5"/>
      <c r="R2590" s="9"/>
      <c r="S2590" s="3"/>
      <c r="T2590" s="4"/>
      <c r="V2590" s="10"/>
      <c r="W2590" s="4"/>
      <c r="X2590" s="21"/>
      <c r="Y2590" s="20"/>
      <c r="Z2590" s="20"/>
      <c r="AD2590" s="5"/>
      <c r="AI2590" s="10"/>
      <c r="AJ2590" s="10"/>
      <c r="AK2590" s="10"/>
      <c r="AL2590" s="10"/>
      <c r="AM2590" s="10"/>
      <c r="AN2590" s="10"/>
      <c r="AO2590" s="10"/>
      <c r="AP2590" s="10"/>
      <c r="AQ2590" s="10"/>
      <c r="AR2590" s="10"/>
      <c r="AS2590" s="10"/>
      <c r="AT2590" s="10"/>
      <c r="AU2590" s="10"/>
    </row>
    <row r="2591" spans="2:47" x14ac:dyDescent="0.2">
      <c r="B2591" s="3"/>
      <c r="C2591" s="3"/>
      <c r="D2591" s="29"/>
      <c r="E2591" s="11"/>
      <c r="F2591" s="118"/>
      <c r="G2591" s="5"/>
      <c r="J2591" s="3"/>
      <c r="K2591" s="3"/>
      <c r="L2591" s="3"/>
      <c r="M2591" s="3"/>
      <c r="N2591" s="27"/>
      <c r="O2591" s="122"/>
      <c r="P2591" s="123"/>
      <c r="Q2591" s="5"/>
      <c r="R2591" s="9"/>
      <c r="S2591" s="3"/>
      <c r="T2591" s="4"/>
      <c r="V2591" s="10"/>
      <c r="W2591" s="4"/>
      <c r="X2591" s="21"/>
      <c r="Y2591" s="20"/>
      <c r="Z2591" s="20"/>
      <c r="AD2591" s="5"/>
      <c r="AI2591" s="10"/>
      <c r="AJ2591" s="10"/>
      <c r="AK2591" s="10"/>
      <c r="AL2591" s="10"/>
      <c r="AM2591" s="10"/>
      <c r="AN2591" s="10"/>
      <c r="AO2591" s="10"/>
      <c r="AP2591" s="10"/>
      <c r="AQ2591" s="10"/>
      <c r="AR2591" s="10"/>
      <c r="AS2591" s="10"/>
      <c r="AT2591" s="10"/>
      <c r="AU2591" s="10"/>
    </row>
    <row r="2592" spans="2:47" x14ac:dyDescent="0.2">
      <c r="B2592" s="3"/>
      <c r="C2592" s="3"/>
      <c r="D2592" s="29"/>
      <c r="E2592" s="11"/>
      <c r="F2592" s="118"/>
      <c r="G2592" s="5"/>
      <c r="J2592" s="3"/>
      <c r="K2592" s="3"/>
      <c r="L2592" s="3"/>
      <c r="M2592" s="3"/>
      <c r="N2592" s="27"/>
      <c r="O2592" s="122"/>
      <c r="P2592" s="123"/>
      <c r="Q2592" s="5"/>
      <c r="R2592" s="9"/>
      <c r="S2592" s="3"/>
      <c r="T2592" s="4"/>
      <c r="V2592" s="10"/>
      <c r="W2592" s="4"/>
      <c r="X2592" s="21"/>
      <c r="Y2592" s="20"/>
      <c r="Z2592" s="20"/>
      <c r="AD2592" s="5"/>
      <c r="AI2592" s="10"/>
      <c r="AJ2592" s="10"/>
      <c r="AK2592" s="10"/>
      <c r="AL2592" s="10"/>
      <c r="AM2592" s="10"/>
      <c r="AN2592" s="10"/>
      <c r="AO2592" s="10"/>
      <c r="AP2592" s="10"/>
      <c r="AQ2592" s="10"/>
      <c r="AR2592" s="10"/>
      <c r="AS2592" s="10"/>
      <c r="AT2592" s="10"/>
      <c r="AU2592" s="10"/>
    </row>
    <row r="2593" spans="2:47" x14ac:dyDescent="0.2">
      <c r="B2593" s="3"/>
      <c r="C2593" s="3"/>
      <c r="D2593" s="29"/>
      <c r="E2593" s="11"/>
      <c r="F2593" s="118"/>
      <c r="G2593" s="5"/>
      <c r="J2593" s="3"/>
      <c r="K2593" s="3"/>
      <c r="L2593" s="3"/>
      <c r="M2593" s="3"/>
      <c r="N2593" s="27"/>
      <c r="O2593" s="122"/>
      <c r="P2593" s="123"/>
      <c r="Q2593" s="5"/>
      <c r="R2593" s="9"/>
      <c r="S2593" s="3"/>
      <c r="T2593" s="4"/>
      <c r="V2593" s="10"/>
      <c r="W2593" s="4"/>
      <c r="X2593" s="21"/>
      <c r="Y2593" s="20"/>
      <c r="Z2593" s="20"/>
      <c r="AD2593" s="5"/>
      <c r="AI2593" s="10"/>
      <c r="AJ2593" s="10"/>
      <c r="AK2593" s="10"/>
      <c r="AL2593" s="10"/>
      <c r="AM2593" s="10"/>
      <c r="AN2593" s="10"/>
      <c r="AO2593" s="10"/>
      <c r="AP2593" s="10"/>
      <c r="AQ2593" s="10"/>
      <c r="AR2593" s="10"/>
      <c r="AS2593" s="10"/>
      <c r="AT2593" s="10"/>
      <c r="AU2593" s="10"/>
    </row>
    <row r="2594" spans="2:47" x14ac:dyDescent="0.2">
      <c r="B2594" s="3"/>
      <c r="C2594" s="3"/>
      <c r="D2594" s="29"/>
      <c r="E2594" s="11"/>
      <c r="F2594" s="118"/>
      <c r="G2594" s="5"/>
      <c r="J2594" s="3"/>
      <c r="K2594" s="3"/>
      <c r="L2594" s="3"/>
      <c r="M2594" s="3"/>
      <c r="N2594" s="27"/>
      <c r="O2594" s="122"/>
      <c r="P2594" s="123"/>
      <c r="Q2594" s="5"/>
      <c r="R2594" s="9"/>
      <c r="S2594" s="3"/>
      <c r="T2594" s="4"/>
      <c r="V2594" s="10"/>
      <c r="W2594" s="4"/>
      <c r="X2594" s="21"/>
      <c r="Y2594" s="20"/>
      <c r="Z2594" s="20"/>
      <c r="AD2594" s="5"/>
      <c r="AI2594" s="10"/>
      <c r="AJ2594" s="10"/>
      <c r="AK2594" s="10"/>
      <c r="AL2594" s="10"/>
      <c r="AM2594" s="10"/>
      <c r="AN2594" s="10"/>
      <c r="AO2594" s="10"/>
      <c r="AP2594" s="10"/>
      <c r="AQ2594" s="10"/>
      <c r="AR2594" s="10"/>
      <c r="AS2594" s="10"/>
      <c r="AT2594" s="10"/>
      <c r="AU2594" s="10"/>
    </row>
    <row r="2595" spans="2:47" x14ac:dyDescent="0.2">
      <c r="B2595" s="3"/>
      <c r="C2595" s="3"/>
      <c r="D2595" s="29"/>
      <c r="E2595" s="11"/>
      <c r="F2595" s="118"/>
      <c r="G2595" s="5"/>
      <c r="J2595" s="3"/>
      <c r="K2595" s="3"/>
      <c r="L2595" s="3"/>
      <c r="M2595" s="3"/>
      <c r="N2595" s="27"/>
      <c r="O2595" s="122"/>
      <c r="P2595" s="123"/>
      <c r="Q2595" s="5"/>
      <c r="R2595" s="9"/>
      <c r="S2595" s="3"/>
      <c r="T2595" s="4"/>
      <c r="V2595" s="10"/>
      <c r="W2595" s="4"/>
      <c r="X2595" s="21"/>
      <c r="Y2595" s="20"/>
      <c r="Z2595" s="20"/>
      <c r="AD2595" s="5"/>
      <c r="AI2595" s="10"/>
      <c r="AJ2595" s="10"/>
      <c r="AK2595" s="10"/>
      <c r="AL2595" s="10"/>
      <c r="AM2595" s="10"/>
      <c r="AN2595" s="10"/>
      <c r="AO2595" s="10"/>
      <c r="AP2595" s="10"/>
      <c r="AQ2595" s="10"/>
      <c r="AR2595" s="10"/>
      <c r="AS2595" s="10"/>
      <c r="AT2595" s="10"/>
      <c r="AU2595" s="10"/>
    </row>
    <row r="2596" spans="2:47" x14ac:dyDescent="0.2">
      <c r="B2596" s="3"/>
      <c r="C2596" s="3"/>
      <c r="D2596" s="29"/>
      <c r="E2596" s="11"/>
      <c r="F2596" s="118"/>
      <c r="G2596" s="5"/>
      <c r="J2596" s="3"/>
      <c r="K2596" s="3"/>
      <c r="L2596" s="3"/>
      <c r="M2596" s="3"/>
      <c r="N2596" s="27"/>
      <c r="O2596" s="122"/>
      <c r="P2596" s="123"/>
      <c r="Q2596" s="5"/>
      <c r="R2596" s="9"/>
      <c r="S2596" s="3"/>
      <c r="T2596" s="4"/>
      <c r="V2596" s="10"/>
      <c r="W2596" s="4"/>
      <c r="X2596" s="21"/>
      <c r="Y2596" s="20"/>
      <c r="Z2596" s="20"/>
      <c r="AD2596" s="5"/>
      <c r="AI2596" s="10"/>
      <c r="AJ2596" s="10"/>
      <c r="AK2596" s="10"/>
      <c r="AL2596" s="10"/>
      <c r="AM2596" s="10"/>
      <c r="AN2596" s="10"/>
      <c r="AO2596" s="10"/>
      <c r="AP2596" s="10"/>
      <c r="AQ2596" s="10"/>
      <c r="AR2596" s="10"/>
      <c r="AS2596" s="10"/>
      <c r="AT2596" s="10"/>
      <c r="AU2596" s="10"/>
    </row>
    <row r="2597" spans="2:47" x14ac:dyDescent="0.2">
      <c r="B2597" s="3"/>
      <c r="C2597" s="3"/>
      <c r="D2597" s="29"/>
      <c r="E2597" s="11"/>
      <c r="F2597" s="118"/>
      <c r="G2597" s="5"/>
      <c r="J2597" s="3"/>
      <c r="K2597" s="3"/>
      <c r="L2597" s="3"/>
      <c r="M2597" s="3"/>
      <c r="N2597" s="27"/>
      <c r="O2597" s="122"/>
      <c r="P2597" s="123"/>
      <c r="Q2597" s="5"/>
      <c r="R2597" s="9"/>
      <c r="S2597" s="3"/>
      <c r="T2597" s="4"/>
      <c r="V2597" s="10"/>
      <c r="W2597" s="28"/>
      <c r="X2597" s="21"/>
      <c r="Y2597" s="20"/>
      <c r="Z2597" s="20"/>
      <c r="AD2597" s="5"/>
      <c r="AI2597" s="10"/>
      <c r="AJ2597" s="10"/>
      <c r="AK2597" s="10"/>
      <c r="AL2597" s="10"/>
      <c r="AM2597" s="10"/>
      <c r="AN2597" s="10"/>
      <c r="AO2597" s="10"/>
      <c r="AP2597" s="10"/>
      <c r="AQ2597" s="10"/>
      <c r="AR2597" s="10"/>
      <c r="AS2597" s="10"/>
      <c r="AT2597" s="10"/>
      <c r="AU2597" s="10"/>
    </row>
    <row r="2598" spans="2:47" x14ac:dyDescent="0.2">
      <c r="B2598" s="3"/>
      <c r="C2598" s="3"/>
      <c r="D2598" s="29"/>
      <c r="E2598" s="11"/>
      <c r="F2598" s="118"/>
      <c r="G2598" s="5"/>
      <c r="J2598" s="3"/>
      <c r="K2598" s="3"/>
      <c r="L2598" s="3"/>
      <c r="M2598" s="3"/>
      <c r="N2598" s="27"/>
      <c r="O2598" s="122"/>
      <c r="P2598" s="123"/>
      <c r="Q2598" s="5"/>
      <c r="R2598" s="9"/>
      <c r="S2598" s="3"/>
      <c r="T2598" s="4"/>
      <c r="V2598" s="10"/>
      <c r="W2598" s="4"/>
      <c r="X2598" s="21"/>
      <c r="Y2598" s="20"/>
      <c r="Z2598" s="20"/>
      <c r="AD2598" s="5"/>
      <c r="AI2598" s="10"/>
      <c r="AJ2598" s="10"/>
      <c r="AK2598" s="10"/>
      <c r="AL2598" s="10"/>
      <c r="AM2598" s="10"/>
      <c r="AN2598" s="10"/>
      <c r="AO2598" s="10"/>
      <c r="AP2598" s="10"/>
      <c r="AQ2598" s="10"/>
      <c r="AR2598" s="10"/>
      <c r="AS2598" s="10"/>
      <c r="AT2598" s="10"/>
      <c r="AU2598" s="10"/>
    </row>
    <row r="2599" spans="2:47" x14ac:dyDescent="0.2">
      <c r="B2599" s="3"/>
      <c r="C2599" s="3"/>
      <c r="D2599" s="29"/>
      <c r="E2599" s="11"/>
      <c r="F2599" s="118"/>
      <c r="G2599" s="5"/>
      <c r="J2599" s="3"/>
      <c r="K2599" s="3"/>
      <c r="L2599" s="3"/>
      <c r="M2599" s="3"/>
      <c r="N2599" s="27"/>
      <c r="O2599" s="122"/>
      <c r="P2599" s="123"/>
      <c r="Q2599" s="5"/>
      <c r="R2599" s="9"/>
      <c r="S2599" s="3"/>
      <c r="T2599" s="4"/>
      <c r="V2599" s="10"/>
      <c r="W2599" s="4"/>
      <c r="X2599" s="21"/>
      <c r="Y2599" s="20"/>
      <c r="Z2599" s="20"/>
      <c r="AD2599" s="5"/>
      <c r="AI2599" s="10"/>
      <c r="AJ2599" s="10"/>
      <c r="AK2599" s="10"/>
      <c r="AL2599" s="10"/>
      <c r="AM2599" s="10"/>
      <c r="AN2599" s="10"/>
      <c r="AO2599" s="10"/>
      <c r="AP2599" s="10"/>
      <c r="AQ2599" s="10"/>
      <c r="AR2599" s="10"/>
      <c r="AS2599" s="10"/>
      <c r="AT2599" s="10"/>
      <c r="AU2599" s="10"/>
    </row>
    <row r="2600" spans="2:47" x14ac:dyDescent="0.2">
      <c r="B2600" s="3"/>
      <c r="C2600" s="3"/>
      <c r="D2600" s="29"/>
      <c r="E2600" s="11"/>
      <c r="F2600" s="118"/>
      <c r="G2600" s="5"/>
      <c r="J2600" s="3"/>
      <c r="K2600" s="3"/>
      <c r="L2600" s="3"/>
      <c r="M2600" s="3"/>
      <c r="N2600" s="27"/>
      <c r="O2600" s="122"/>
      <c r="P2600" s="123"/>
      <c r="Q2600" s="5"/>
      <c r="R2600" s="9"/>
      <c r="S2600" s="3"/>
      <c r="T2600" s="4"/>
      <c r="V2600" s="10"/>
      <c r="W2600" s="4"/>
      <c r="X2600" s="21"/>
      <c r="Y2600" s="20"/>
      <c r="Z2600" s="20"/>
      <c r="AD2600" s="5"/>
      <c r="AI2600" s="10"/>
      <c r="AJ2600" s="10"/>
      <c r="AK2600" s="10"/>
      <c r="AL2600" s="10"/>
      <c r="AM2600" s="10"/>
      <c r="AN2600" s="10"/>
      <c r="AO2600" s="10"/>
      <c r="AP2600" s="10"/>
      <c r="AQ2600" s="10"/>
      <c r="AR2600" s="10"/>
      <c r="AS2600" s="10"/>
      <c r="AT2600" s="10"/>
      <c r="AU2600" s="10"/>
    </row>
    <row r="2601" spans="2:47" x14ac:dyDescent="0.2">
      <c r="B2601" s="3"/>
      <c r="C2601" s="3"/>
      <c r="D2601" s="29"/>
      <c r="E2601" s="11"/>
      <c r="F2601" s="118"/>
      <c r="G2601" s="5"/>
      <c r="J2601" s="3"/>
      <c r="K2601" s="3"/>
      <c r="L2601" s="3"/>
      <c r="M2601" s="3"/>
      <c r="N2601" s="27"/>
      <c r="O2601" s="122"/>
      <c r="P2601" s="123"/>
      <c r="Q2601" s="5"/>
      <c r="R2601" s="9"/>
      <c r="S2601" s="3"/>
      <c r="T2601" s="4"/>
      <c r="V2601" s="10"/>
      <c r="W2601" s="4"/>
      <c r="X2601" s="21"/>
      <c r="Y2601" s="20"/>
      <c r="Z2601" s="20"/>
      <c r="AD2601" s="5"/>
      <c r="AI2601" s="10"/>
      <c r="AJ2601" s="10"/>
      <c r="AK2601" s="10"/>
      <c r="AL2601" s="10"/>
      <c r="AM2601" s="10"/>
      <c r="AN2601" s="10"/>
      <c r="AO2601" s="10"/>
      <c r="AP2601" s="10"/>
      <c r="AQ2601" s="10"/>
      <c r="AR2601" s="10"/>
      <c r="AS2601" s="10"/>
      <c r="AT2601" s="10"/>
      <c r="AU2601" s="10"/>
    </row>
    <row r="2602" spans="2:47" x14ac:dyDescent="0.2">
      <c r="B2602" s="3"/>
      <c r="C2602" s="3"/>
      <c r="D2602" s="29"/>
      <c r="E2602" s="11"/>
      <c r="F2602" s="118"/>
      <c r="G2602" s="5"/>
      <c r="J2602" s="3"/>
      <c r="K2602" s="3"/>
      <c r="L2602" s="3"/>
      <c r="M2602" s="3"/>
      <c r="N2602" s="27"/>
      <c r="O2602" s="122"/>
      <c r="P2602" s="123"/>
      <c r="Q2602" s="5"/>
      <c r="R2602" s="9"/>
      <c r="S2602" s="3"/>
      <c r="T2602" s="4"/>
      <c r="V2602" s="10"/>
      <c r="W2602" s="4"/>
      <c r="X2602" s="21"/>
      <c r="Y2602" s="20"/>
      <c r="Z2602" s="20"/>
      <c r="AD2602" s="5"/>
      <c r="AI2602" s="10"/>
      <c r="AJ2602" s="10"/>
      <c r="AK2602" s="10"/>
      <c r="AL2602" s="10"/>
      <c r="AM2602" s="10"/>
      <c r="AN2602" s="10"/>
      <c r="AO2602" s="10"/>
      <c r="AP2602" s="10"/>
      <c r="AQ2602" s="10"/>
      <c r="AR2602" s="10"/>
      <c r="AS2602" s="10"/>
      <c r="AT2602" s="10"/>
      <c r="AU2602" s="10"/>
    </row>
    <row r="2603" spans="2:47" x14ac:dyDescent="0.2">
      <c r="B2603" s="3"/>
      <c r="C2603" s="3"/>
      <c r="D2603" s="29"/>
      <c r="E2603" s="11"/>
      <c r="F2603" s="118"/>
      <c r="G2603" s="5"/>
      <c r="J2603" s="3"/>
      <c r="K2603" s="3"/>
      <c r="L2603" s="3"/>
      <c r="M2603" s="3"/>
      <c r="N2603" s="27"/>
      <c r="O2603" s="122"/>
      <c r="P2603" s="123"/>
      <c r="Q2603" s="5"/>
      <c r="R2603" s="9"/>
      <c r="S2603" s="3"/>
      <c r="T2603" s="4"/>
      <c r="V2603" s="10"/>
      <c r="W2603" s="4"/>
      <c r="X2603" s="21"/>
      <c r="Y2603" s="20"/>
      <c r="Z2603" s="20"/>
      <c r="AD2603" s="5"/>
      <c r="AI2603" s="10"/>
      <c r="AJ2603" s="10"/>
      <c r="AK2603" s="10"/>
      <c r="AL2603" s="10"/>
      <c r="AM2603" s="10"/>
      <c r="AN2603" s="10"/>
      <c r="AO2603" s="10"/>
      <c r="AP2603" s="10"/>
      <c r="AQ2603" s="10"/>
      <c r="AR2603" s="10"/>
      <c r="AS2603" s="10"/>
      <c r="AT2603" s="10"/>
      <c r="AU2603" s="10"/>
    </row>
    <row r="2604" spans="2:47" x14ac:dyDescent="0.2">
      <c r="B2604" s="3"/>
      <c r="C2604" s="3"/>
      <c r="D2604" s="29"/>
      <c r="E2604" s="11"/>
      <c r="F2604" s="118"/>
      <c r="G2604" s="5"/>
      <c r="J2604" s="3"/>
      <c r="K2604" s="3"/>
      <c r="L2604" s="3"/>
      <c r="M2604" s="3"/>
      <c r="N2604" s="27"/>
      <c r="O2604" s="122"/>
      <c r="P2604" s="123"/>
      <c r="Q2604" s="5"/>
      <c r="R2604" s="9"/>
      <c r="S2604" s="3"/>
      <c r="T2604" s="4"/>
      <c r="V2604" s="10"/>
      <c r="W2604" s="4"/>
      <c r="X2604" s="21"/>
      <c r="Y2604" s="20"/>
      <c r="Z2604" s="20"/>
      <c r="AD2604" s="5"/>
      <c r="AI2604" s="10"/>
      <c r="AJ2604" s="10"/>
      <c r="AK2604" s="10"/>
      <c r="AL2604" s="10"/>
      <c r="AM2604" s="10"/>
      <c r="AN2604" s="10"/>
      <c r="AO2604" s="10"/>
      <c r="AP2604" s="10"/>
      <c r="AQ2604" s="10"/>
      <c r="AR2604" s="10"/>
      <c r="AS2604" s="10"/>
      <c r="AT2604" s="10"/>
      <c r="AU2604" s="10"/>
    </row>
    <row r="2605" spans="2:47" x14ac:dyDescent="0.2">
      <c r="B2605" s="3"/>
      <c r="C2605" s="3"/>
      <c r="D2605" s="29"/>
      <c r="E2605" s="11"/>
      <c r="F2605" s="118"/>
      <c r="G2605" s="5"/>
      <c r="J2605" s="3"/>
      <c r="K2605" s="3"/>
      <c r="L2605" s="3"/>
      <c r="M2605" s="3"/>
      <c r="N2605" s="27"/>
      <c r="O2605" s="122"/>
      <c r="P2605" s="123"/>
      <c r="Q2605" s="5"/>
      <c r="R2605" s="9"/>
      <c r="S2605" s="3"/>
      <c r="T2605" s="4"/>
      <c r="V2605" s="10"/>
      <c r="W2605" s="4"/>
      <c r="X2605" s="21"/>
      <c r="Y2605" s="20"/>
      <c r="Z2605" s="20"/>
      <c r="AD2605" s="5"/>
      <c r="AI2605" s="10"/>
      <c r="AJ2605" s="10"/>
      <c r="AK2605" s="10"/>
      <c r="AL2605" s="10"/>
      <c r="AM2605" s="10"/>
      <c r="AN2605" s="10"/>
      <c r="AO2605" s="10"/>
      <c r="AP2605" s="10"/>
      <c r="AQ2605" s="10"/>
      <c r="AR2605" s="10"/>
      <c r="AS2605" s="10"/>
      <c r="AT2605" s="10"/>
      <c r="AU2605" s="10"/>
    </row>
    <row r="2606" spans="2:47" x14ac:dyDescent="0.2">
      <c r="B2606" s="3"/>
      <c r="C2606" s="3"/>
      <c r="D2606" s="29"/>
      <c r="E2606" s="11"/>
      <c r="F2606" s="118"/>
      <c r="G2606" s="5"/>
      <c r="J2606" s="3"/>
      <c r="K2606" s="3"/>
      <c r="L2606" s="3"/>
      <c r="M2606" s="3"/>
      <c r="N2606" s="27"/>
      <c r="O2606" s="122"/>
      <c r="P2606" s="123"/>
      <c r="Q2606" s="5"/>
      <c r="R2606" s="9"/>
      <c r="S2606" s="3"/>
      <c r="T2606" s="4"/>
      <c r="V2606" s="10"/>
      <c r="W2606" s="4"/>
      <c r="X2606" s="21"/>
      <c r="Y2606" s="20"/>
      <c r="Z2606" s="20"/>
      <c r="AD2606" s="5"/>
      <c r="AI2606" s="10"/>
      <c r="AJ2606" s="10"/>
      <c r="AK2606" s="10"/>
      <c r="AL2606" s="10"/>
      <c r="AM2606" s="10"/>
      <c r="AN2606" s="10"/>
      <c r="AO2606" s="10"/>
      <c r="AP2606" s="10"/>
      <c r="AQ2606" s="10"/>
      <c r="AR2606" s="10"/>
      <c r="AS2606" s="10"/>
      <c r="AT2606" s="10"/>
      <c r="AU2606" s="10"/>
    </row>
    <row r="2607" spans="2:47" x14ac:dyDescent="0.2">
      <c r="B2607" s="3"/>
      <c r="C2607" s="3"/>
      <c r="D2607" s="29"/>
      <c r="E2607" s="11"/>
      <c r="F2607" s="118"/>
      <c r="G2607" s="5"/>
      <c r="J2607" s="3"/>
      <c r="K2607" s="3"/>
      <c r="L2607" s="3"/>
      <c r="M2607" s="3"/>
      <c r="N2607" s="27"/>
      <c r="O2607" s="122"/>
      <c r="P2607" s="123"/>
      <c r="Q2607" s="5"/>
      <c r="R2607" s="9"/>
      <c r="S2607" s="3"/>
      <c r="T2607" s="4"/>
      <c r="V2607" s="10"/>
      <c r="W2607" s="4"/>
      <c r="X2607" s="21"/>
      <c r="Y2607" s="20"/>
      <c r="Z2607" s="20"/>
      <c r="AD2607" s="5"/>
      <c r="AI2607" s="10"/>
      <c r="AJ2607" s="10"/>
      <c r="AK2607" s="10"/>
      <c r="AL2607" s="10"/>
      <c r="AM2607" s="10"/>
      <c r="AN2607" s="10"/>
      <c r="AO2607" s="10"/>
      <c r="AP2607" s="10"/>
      <c r="AQ2607" s="10"/>
      <c r="AR2607" s="10"/>
      <c r="AS2607" s="10"/>
      <c r="AT2607" s="10"/>
      <c r="AU2607" s="10"/>
    </row>
    <row r="2608" spans="2:47" x14ac:dyDescent="0.2">
      <c r="B2608" s="3"/>
      <c r="C2608" s="3"/>
      <c r="D2608" s="29"/>
      <c r="E2608" s="11"/>
      <c r="F2608" s="118"/>
      <c r="G2608" s="5"/>
      <c r="J2608" s="3"/>
      <c r="K2608" s="3"/>
      <c r="L2608" s="3"/>
      <c r="M2608" s="3"/>
      <c r="N2608" s="27"/>
      <c r="O2608" s="122"/>
      <c r="P2608" s="123"/>
      <c r="Q2608" s="5"/>
      <c r="R2608" s="9"/>
      <c r="S2608" s="3"/>
      <c r="T2608" s="4"/>
      <c r="V2608" s="10"/>
      <c r="W2608" s="4"/>
      <c r="X2608" s="21"/>
      <c r="Y2608" s="20"/>
      <c r="Z2608" s="20"/>
      <c r="AD2608" s="5"/>
      <c r="AI2608" s="10"/>
      <c r="AJ2608" s="10"/>
      <c r="AK2608" s="10"/>
      <c r="AL2608" s="10"/>
      <c r="AM2608" s="10"/>
      <c r="AN2608" s="10"/>
      <c r="AO2608" s="10"/>
      <c r="AP2608" s="10"/>
      <c r="AQ2608" s="10"/>
      <c r="AR2608" s="10"/>
      <c r="AS2608" s="10"/>
      <c r="AT2608" s="10"/>
      <c r="AU2608" s="10"/>
    </row>
    <row r="2609" spans="2:47" x14ac:dyDescent="0.2">
      <c r="B2609" s="3"/>
      <c r="C2609" s="3"/>
      <c r="D2609" s="29"/>
      <c r="E2609" s="11"/>
      <c r="F2609" s="118"/>
      <c r="G2609" s="5"/>
      <c r="J2609" s="3"/>
      <c r="K2609" s="3"/>
      <c r="L2609" s="3"/>
      <c r="M2609" s="3"/>
      <c r="N2609" s="27"/>
      <c r="O2609" s="122"/>
      <c r="P2609" s="123"/>
      <c r="Q2609" s="5"/>
      <c r="R2609" s="9"/>
      <c r="S2609" s="3"/>
      <c r="T2609" s="4"/>
      <c r="V2609" s="10"/>
      <c r="W2609" s="4"/>
      <c r="X2609" s="21"/>
      <c r="Y2609" s="20"/>
      <c r="Z2609" s="20"/>
      <c r="AD2609" s="5"/>
      <c r="AI2609" s="10"/>
      <c r="AJ2609" s="10"/>
      <c r="AK2609" s="10"/>
      <c r="AL2609" s="10"/>
      <c r="AM2609" s="10"/>
      <c r="AN2609" s="10"/>
      <c r="AO2609" s="10"/>
      <c r="AP2609" s="10"/>
      <c r="AQ2609" s="10"/>
      <c r="AR2609" s="10"/>
      <c r="AS2609" s="10"/>
      <c r="AT2609" s="10"/>
      <c r="AU2609" s="10"/>
    </row>
    <row r="2610" spans="2:47" x14ac:dyDescent="0.2">
      <c r="B2610" s="3"/>
      <c r="C2610" s="3"/>
      <c r="D2610" s="29"/>
      <c r="E2610" s="11"/>
      <c r="F2610" s="118"/>
      <c r="G2610" s="5"/>
      <c r="J2610" s="3"/>
      <c r="K2610" s="3"/>
      <c r="L2610" s="3"/>
      <c r="M2610" s="3"/>
      <c r="N2610" s="27"/>
      <c r="O2610" s="122"/>
      <c r="P2610" s="123"/>
      <c r="Q2610" s="5"/>
      <c r="R2610" s="9"/>
      <c r="S2610" s="3"/>
      <c r="T2610" s="4"/>
      <c r="V2610" s="10"/>
      <c r="W2610" s="4"/>
      <c r="X2610" s="21"/>
      <c r="Y2610" s="20"/>
      <c r="Z2610" s="20"/>
      <c r="AD2610" s="5"/>
      <c r="AI2610" s="10"/>
      <c r="AJ2610" s="10"/>
      <c r="AK2610" s="10"/>
      <c r="AL2610" s="10"/>
      <c r="AM2610" s="10"/>
      <c r="AN2610" s="10"/>
      <c r="AO2610" s="10"/>
      <c r="AP2610" s="10"/>
      <c r="AQ2610" s="10"/>
      <c r="AR2610" s="10"/>
      <c r="AS2610" s="10"/>
      <c r="AT2610" s="10"/>
      <c r="AU2610" s="10"/>
    </row>
    <row r="2611" spans="2:47" x14ac:dyDescent="0.2">
      <c r="B2611" s="3"/>
      <c r="C2611" s="3"/>
      <c r="D2611" s="29"/>
      <c r="E2611" s="11"/>
      <c r="F2611" s="118"/>
      <c r="G2611" s="5"/>
      <c r="J2611" s="3"/>
      <c r="K2611" s="3"/>
      <c r="L2611" s="3"/>
      <c r="M2611" s="3"/>
      <c r="N2611" s="27"/>
      <c r="O2611" s="122"/>
      <c r="P2611" s="123"/>
      <c r="Q2611" s="5"/>
      <c r="R2611" s="9"/>
      <c r="S2611" s="3"/>
      <c r="T2611" s="4"/>
      <c r="V2611" s="10"/>
      <c r="W2611" s="4"/>
      <c r="X2611" s="21"/>
      <c r="Y2611" s="20"/>
      <c r="Z2611" s="20"/>
      <c r="AD2611" s="5"/>
      <c r="AI2611" s="10"/>
      <c r="AJ2611" s="10"/>
      <c r="AK2611" s="10"/>
      <c r="AL2611" s="10"/>
      <c r="AM2611" s="10"/>
      <c r="AN2611" s="10"/>
      <c r="AO2611" s="10"/>
      <c r="AP2611" s="10"/>
      <c r="AQ2611" s="10"/>
      <c r="AR2611" s="10"/>
      <c r="AS2611" s="10"/>
      <c r="AT2611" s="10"/>
      <c r="AU2611" s="10"/>
    </row>
    <row r="2612" spans="2:47" x14ac:dyDescent="0.2">
      <c r="B2612" s="3"/>
      <c r="C2612" s="3"/>
      <c r="D2612" s="29"/>
      <c r="E2612" s="11"/>
      <c r="F2612" s="118"/>
      <c r="G2612" s="5"/>
      <c r="J2612" s="3"/>
      <c r="K2612" s="3"/>
      <c r="L2612" s="3"/>
      <c r="M2612" s="3"/>
      <c r="N2612" s="27"/>
      <c r="O2612" s="122"/>
      <c r="P2612" s="123"/>
      <c r="Q2612" s="5"/>
      <c r="R2612" s="9"/>
      <c r="S2612" s="3"/>
      <c r="T2612" s="4"/>
      <c r="V2612" s="10"/>
      <c r="W2612" s="4"/>
      <c r="X2612" s="21"/>
      <c r="Y2612" s="20"/>
      <c r="Z2612" s="20"/>
      <c r="AD2612" s="5"/>
      <c r="AI2612" s="10"/>
      <c r="AJ2612" s="10"/>
      <c r="AK2612" s="10"/>
      <c r="AL2612" s="10"/>
      <c r="AM2612" s="10"/>
      <c r="AN2612" s="10"/>
      <c r="AO2612" s="10"/>
      <c r="AP2612" s="10"/>
      <c r="AQ2612" s="10"/>
      <c r="AR2612" s="10"/>
      <c r="AS2612" s="10"/>
      <c r="AT2612" s="10"/>
      <c r="AU2612" s="10"/>
    </row>
    <row r="2613" spans="2:47" x14ac:dyDescent="0.2">
      <c r="B2613" s="3"/>
      <c r="C2613" s="3"/>
      <c r="D2613" s="29"/>
      <c r="E2613" s="11"/>
      <c r="F2613" s="118"/>
      <c r="G2613" s="5"/>
      <c r="J2613" s="3"/>
      <c r="K2613" s="3"/>
      <c r="L2613" s="3"/>
      <c r="M2613" s="3"/>
      <c r="N2613" s="27"/>
      <c r="O2613" s="122"/>
      <c r="P2613" s="123"/>
      <c r="Q2613" s="5"/>
      <c r="R2613" s="9"/>
      <c r="S2613" s="3"/>
      <c r="T2613" s="4"/>
      <c r="V2613" s="10"/>
      <c r="W2613" s="4"/>
      <c r="X2613" s="21"/>
      <c r="Y2613" s="20"/>
      <c r="Z2613" s="20"/>
      <c r="AD2613" s="5"/>
      <c r="AI2613" s="10"/>
      <c r="AJ2613" s="10"/>
      <c r="AK2613" s="10"/>
      <c r="AL2613" s="10"/>
      <c r="AM2613" s="10"/>
      <c r="AN2613" s="10"/>
      <c r="AO2613" s="10"/>
      <c r="AP2613" s="10"/>
      <c r="AQ2613" s="10"/>
      <c r="AR2613" s="10"/>
      <c r="AS2613" s="10"/>
      <c r="AT2613" s="10"/>
      <c r="AU2613" s="10"/>
    </row>
    <row r="2614" spans="2:47" x14ac:dyDescent="0.2">
      <c r="B2614" s="3"/>
      <c r="C2614" s="3"/>
      <c r="D2614" s="29"/>
      <c r="E2614" s="11"/>
      <c r="F2614" s="118"/>
      <c r="G2614" s="5"/>
      <c r="J2614" s="3"/>
      <c r="K2614" s="3"/>
      <c r="L2614" s="3"/>
      <c r="M2614" s="3"/>
      <c r="N2614" s="27"/>
      <c r="O2614" s="122"/>
      <c r="P2614" s="123"/>
      <c r="Q2614" s="5"/>
      <c r="R2614" s="9"/>
      <c r="S2614" s="3"/>
      <c r="T2614" s="4"/>
      <c r="V2614" s="10"/>
      <c r="W2614" s="4"/>
      <c r="X2614" s="21"/>
      <c r="Y2614" s="20"/>
      <c r="Z2614" s="20"/>
      <c r="AD2614" s="5"/>
      <c r="AI2614" s="10"/>
      <c r="AJ2614" s="10"/>
      <c r="AK2614" s="10"/>
      <c r="AL2614" s="10"/>
      <c r="AM2614" s="10"/>
      <c r="AN2614" s="10"/>
      <c r="AO2614" s="10"/>
      <c r="AP2614" s="10"/>
      <c r="AQ2614" s="10"/>
      <c r="AR2614" s="10"/>
      <c r="AS2614" s="10"/>
      <c r="AT2614" s="10"/>
      <c r="AU2614" s="10"/>
    </row>
    <row r="2615" spans="2:47" x14ac:dyDescent="0.2">
      <c r="B2615" s="3"/>
      <c r="C2615" s="3"/>
      <c r="D2615" s="29"/>
      <c r="E2615" s="11"/>
      <c r="F2615" s="118"/>
      <c r="G2615" s="5"/>
      <c r="J2615" s="3"/>
      <c r="K2615" s="3"/>
      <c r="L2615" s="3"/>
      <c r="M2615" s="3"/>
      <c r="N2615" s="27"/>
      <c r="O2615" s="122"/>
      <c r="P2615" s="123"/>
      <c r="Q2615" s="5"/>
      <c r="R2615" s="9"/>
      <c r="S2615" s="3"/>
      <c r="T2615" s="4"/>
      <c r="V2615" s="10"/>
      <c r="W2615" s="4"/>
      <c r="X2615" s="21"/>
      <c r="Y2615" s="20"/>
      <c r="Z2615" s="20"/>
      <c r="AD2615" s="5"/>
      <c r="AI2615" s="10"/>
      <c r="AJ2615" s="10"/>
      <c r="AK2615" s="10"/>
      <c r="AL2615" s="10"/>
      <c r="AM2615" s="10"/>
      <c r="AN2615" s="10"/>
      <c r="AO2615" s="10"/>
      <c r="AP2615" s="10"/>
      <c r="AQ2615" s="10"/>
      <c r="AR2615" s="10"/>
      <c r="AS2615" s="10"/>
      <c r="AT2615" s="10"/>
      <c r="AU2615" s="10"/>
    </row>
    <row r="2616" spans="2:47" x14ac:dyDescent="0.2">
      <c r="B2616" s="3"/>
      <c r="C2616" s="3"/>
      <c r="D2616" s="29"/>
      <c r="E2616" s="11"/>
      <c r="F2616" s="118"/>
      <c r="G2616" s="5"/>
      <c r="J2616" s="3"/>
      <c r="K2616" s="3"/>
      <c r="L2616" s="3"/>
      <c r="M2616" s="3"/>
      <c r="N2616" s="27"/>
      <c r="O2616" s="122"/>
      <c r="P2616" s="123"/>
      <c r="Q2616" s="5"/>
      <c r="R2616" s="9"/>
      <c r="S2616" s="3"/>
      <c r="T2616" s="4"/>
      <c r="V2616" s="10"/>
      <c r="W2616" s="4"/>
      <c r="X2616" s="21"/>
      <c r="Y2616" s="20"/>
      <c r="Z2616" s="20"/>
      <c r="AD2616" s="5"/>
      <c r="AI2616" s="10"/>
      <c r="AJ2616" s="10"/>
      <c r="AK2616" s="10"/>
      <c r="AL2616" s="10"/>
      <c r="AM2616" s="10"/>
      <c r="AN2616" s="10"/>
      <c r="AO2616" s="10"/>
      <c r="AP2616" s="10"/>
      <c r="AQ2616" s="10"/>
      <c r="AR2616" s="10"/>
      <c r="AS2616" s="10"/>
      <c r="AT2616" s="10"/>
      <c r="AU2616" s="10"/>
    </row>
    <row r="2617" spans="2:47" x14ac:dyDescent="0.2">
      <c r="B2617" s="3"/>
      <c r="C2617" s="3"/>
      <c r="D2617" s="29"/>
      <c r="E2617" s="11"/>
      <c r="F2617" s="118"/>
      <c r="G2617" s="5"/>
      <c r="J2617" s="3"/>
      <c r="K2617" s="3"/>
      <c r="L2617" s="3"/>
      <c r="M2617" s="3"/>
      <c r="N2617" s="27"/>
      <c r="O2617" s="122"/>
      <c r="P2617" s="123"/>
      <c r="Q2617" s="5"/>
      <c r="R2617" s="9"/>
      <c r="S2617" s="3"/>
      <c r="T2617" s="4"/>
      <c r="V2617" s="10"/>
      <c r="W2617" s="4"/>
      <c r="X2617" s="21"/>
      <c r="Y2617" s="20"/>
      <c r="Z2617" s="20"/>
      <c r="AD2617" s="5"/>
      <c r="AI2617" s="10"/>
      <c r="AJ2617" s="10"/>
      <c r="AK2617" s="10"/>
      <c r="AL2617" s="10"/>
      <c r="AM2617" s="10"/>
      <c r="AN2617" s="10"/>
      <c r="AO2617" s="10"/>
      <c r="AP2617" s="10"/>
      <c r="AQ2617" s="10"/>
      <c r="AR2617" s="10"/>
      <c r="AS2617" s="10"/>
      <c r="AT2617" s="10"/>
      <c r="AU2617" s="10"/>
    </row>
    <row r="2618" spans="2:47" x14ac:dyDescent="0.2">
      <c r="B2618" s="3"/>
      <c r="C2618" s="3"/>
      <c r="D2618" s="29"/>
      <c r="E2618" s="11"/>
      <c r="F2618" s="118"/>
      <c r="G2618" s="5"/>
      <c r="J2618" s="3"/>
      <c r="K2618" s="3"/>
      <c r="L2618" s="3"/>
      <c r="M2618" s="3"/>
      <c r="N2618" s="27"/>
      <c r="O2618" s="122"/>
      <c r="P2618" s="123"/>
      <c r="Q2618" s="5"/>
      <c r="R2618" s="9"/>
      <c r="S2618" s="3"/>
      <c r="T2618" s="4"/>
      <c r="V2618" s="10"/>
      <c r="W2618" s="4"/>
      <c r="X2618" s="21"/>
      <c r="Y2618" s="20"/>
      <c r="Z2618" s="20"/>
      <c r="AD2618" s="5"/>
      <c r="AI2618" s="10"/>
      <c r="AJ2618" s="10"/>
      <c r="AK2618" s="10"/>
      <c r="AL2618" s="10"/>
      <c r="AM2618" s="10"/>
      <c r="AN2618" s="10"/>
      <c r="AO2618" s="10"/>
      <c r="AP2618" s="10"/>
      <c r="AQ2618" s="10"/>
      <c r="AR2618" s="10"/>
      <c r="AS2618" s="10"/>
      <c r="AT2618" s="10"/>
      <c r="AU2618" s="10"/>
    </row>
    <row r="2619" spans="2:47" x14ac:dyDescent="0.2">
      <c r="B2619" s="3"/>
      <c r="C2619" s="3"/>
      <c r="D2619" s="29"/>
      <c r="E2619" s="11"/>
      <c r="F2619" s="118"/>
      <c r="G2619" s="5"/>
      <c r="J2619" s="3"/>
      <c r="K2619" s="3"/>
      <c r="L2619" s="3"/>
      <c r="M2619" s="3"/>
      <c r="N2619" s="27"/>
      <c r="O2619" s="122"/>
      <c r="P2619" s="123"/>
      <c r="Q2619" s="5"/>
      <c r="R2619" s="9"/>
      <c r="S2619" s="3"/>
      <c r="T2619" s="4"/>
      <c r="V2619" s="10"/>
      <c r="W2619" s="4"/>
      <c r="X2619" s="21"/>
      <c r="Y2619" s="20"/>
      <c r="Z2619" s="20"/>
      <c r="AD2619" s="5"/>
      <c r="AI2619" s="10"/>
      <c r="AJ2619" s="10"/>
      <c r="AK2619" s="10"/>
      <c r="AL2619" s="10"/>
      <c r="AM2619" s="10"/>
      <c r="AN2619" s="10"/>
      <c r="AO2619" s="10"/>
      <c r="AP2619" s="10"/>
      <c r="AQ2619" s="10"/>
      <c r="AR2619" s="10"/>
      <c r="AS2619" s="10"/>
      <c r="AT2619" s="10"/>
      <c r="AU2619" s="10"/>
    </row>
    <row r="2620" spans="2:47" x14ac:dyDescent="0.2">
      <c r="B2620" s="3"/>
      <c r="C2620" s="3"/>
      <c r="D2620" s="29"/>
      <c r="E2620" s="11"/>
      <c r="F2620" s="118"/>
      <c r="G2620" s="5"/>
      <c r="J2620" s="3"/>
      <c r="K2620" s="3"/>
      <c r="L2620" s="3"/>
      <c r="M2620" s="3"/>
      <c r="N2620" s="27"/>
      <c r="O2620" s="122"/>
      <c r="P2620" s="123"/>
      <c r="Q2620" s="5"/>
      <c r="R2620" s="9"/>
      <c r="S2620" s="3"/>
      <c r="T2620" s="4"/>
      <c r="V2620" s="10"/>
      <c r="W2620" s="4"/>
      <c r="X2620" s="21"/>
      <c r="Y2620" s="20"/>
      <c r="Z2620" s="20"/>
      <c r="AD2620" s="5"/>
      <c r="AI2620" s="10"/>
      <c r="AJ2620" s="10"/>
      <c r="AK2620" s="10"/>
      <c r="AL2620" s="10"/>
      <c r="AM2620" s="10"/>
      <c r="AN2620" s="10"/>
      <c r="AO2620" s="10"/>
      <c r="AP2620" s="10"/>
      <c r="AQ2620" s="10"/>
      <c r="AR2620" s="10"/>
      <c r="AS2620" s="10"/>
      <c r="AT2620" s="10"/>
      <c r="AU2620" s="10"/>
    </row>
    <row r="2621" spans="2:47" x14ac:dyDescent="0.2">
      <c r="B2621" s="3"/>
      <c r="C2621" s="3"/>
      <c r="D2621" s="29"/>
      <c r="E2621" s="11"/>
      <c r="F2621" s="118"/>
      <c r="G2621" s="5"/>
      <c r="J2621" s="3"/>
      <c r="K2621" s="3"/>
      <c r="L2621" s="3"/>
      <c r="M2621" s="3"/>
      <c r="N2621" s="27"/>
      <c r="O2621" s="122"/>
      <c r="P2621" s="123"/>
      <c r="Q2621" s="5"/>
      <c r="R2621" s="9"/>
      <c r="S2621" s="3"/>
      <c r="T2621" s="4"/>
      <c r="V2621" s="10"/>
      <c r="W2621" s="4"/>
      <c r="X2621" s="21"/>
      <c r="Y2621" s="20"/>
      <c r="Z2621" s="20"/>
      <c r="AD2621" s="5"/>
      <c r="AI2621" s="10"/>
      <c r="AJ2621" s="10"/>
      <c r="AK2621" s="10"/>
      <c r="AL2621" s="10"/>
      <c r="AM2621" s="10"/>
      <c r="AN2621" s="10"/>
      <c r="AO2621" s="10"/>
      <c r="AP2621" s="10"/>
      <c r="AQ2621" s="10"/>
      <c r="AR2621" s="10"/>
      <c r="AS2621" s="10"/>
      <c r="AT2621" s="10"/>
      <c r="AU2621" s="10"/>
    </row>
    <row r="2622" spans="2:47" x14ac:dyDescent="0.2">
      <c r="B2622" s="3"/>
      <c r="C2622" s="3"/>
      <c r="D2622" s="29"/>
      <c r="E2622" s="11"/>
      <c r="F2622" s="118"/>
      <c r="G2622" s="5"/>
      <c r="J2622" s="3"/>
      <c r="K2622" s="3"/>
      <c r="L2622" s="3"/>
      <c r="M2622" s="3"/>
      <c r="N2622" s="27"/>
      <c r="O2622" s="122"/>
      <c r="P2622" s="123"/>
      <c r="Q2622" s="5"/>
      <c r="R2622" s="9"/>
      <c r="S2622" s="3"/>
      <c r="T2622" s="4"/>
      <c r="V2622" s="10"/>
      <c r="W2622" s="4"/>
      <c r="X2622" s="21"/>
      <c r="Y2622" s="20"/>
      <c r="Z2622" s="20"/>
      <c r="AD2622" s="5"/>
      <c r="AI2622" s="10"/>
      <c r="AJ2622" s="10"/>
      <c r="AK2622" s="10"/>
      <c r="AL2622" s="10"/>
      <c r="AM2622" s="10"/>
      <c r="AN2622" s="10"/>
      <c r="AO2622" s="10"/>
      <c r="AP2622" s="10"/>
      <c r="AQ2622" s="10"/>
      <c r="AR2622" s="10"/>
      <c r="AS2622" s="10"/>
      <c r="AT2622" s="10"/>
      <c r="AU2622" s="10"/>
    </row>
    <row r="2623" spans="2:47" x14ac:dyDescent="0.2">
      <c r="B2623" s="3"/>
      <c r="C2623" s="3"/>
      <c r="D2623" s="29"/>
      <c r="E2623" s="11"/>
      <c r="F2623" s="118"/>
      <c r="G2623" s="5"/>
      <c r="J2623" s="3"/>
      <c r="K2623" s="3"/>
      <c r="L2623" s="3"/>
      <c r="M2623" s="3"/>
      <c r="N2623" s="27"/>
      <c r="O2623" s="122"/>
      <c r="P2623" s="123"/>
      <c r="Q2623" s="5"/>
      <c r="R2623" s="9"/>
      <c r="S2623" s="3"/>
      <c r="T2623" s="4"/>
      <c r="V2623" s="10"/>
      <c r="W2623" s="4"/>
      <c r="X2623" s="21"/>
      <c r="Y2623" s="20"/>
      <c r="Z2623" s="20"/>
      <c r="AD2623" s="5"/>
      <c r="AI2623" s="10"/>
      <c r="AJ2623" s="10"/>
      <c r="AK2623" s="10"/>
      <c r="AL2623" s="10"/>
      <c r="AM2623" s="10"/>
      <c r="AN2623" s="10"/>
      <c r="AO2623" s="10"/>
      <c r="AP2623" s="10"/>
      <c r="AQ2623" s="10"/>
      <c r="AR2623" s="10"/>
      <c r="AS2623" s="10"/>
      <c r="AT2623" s="10"/>
      <c r="AU2623" s="10"/>
    </row>
    <row r="2624" spans="2:47" x14ac:dyDescent="0.2">
      <c r="B2624" s="3"/>
      <c r="C2624" s="3"/>
      <c r="D2624" s="29"/>
      <c r="E2624" s="11"/>
      <c r="F2624" s="118"/>
      <c r="G2624" s="5"/>
      <c r="J2624" s="3"/>
      <c r="K2624" s="3"/>
      <c r="L2624" s="3"/>
      <c r="M2624" s="3"/>
      <c r="N2624" s="27"/>
      <c r="O2624" s="122"/>
      <c r="P2624" s="123"/>
      <c r="Q2624" s="5"/>
      <c r="R2624" s="9"/>
      <c r="S2624" s="3"/>
      <c r="T2624" s="4"/>
      <c r="V2624" s="10"/>
      <c r="W2624" s="4"/>
      <c r="X2624" s="21"/>
      <c r="Y2624" s="20"/>
      <c r="Z2624" s="20"/>
      <c r="AD2624" s="5"/>
      <c r="AI2624" s="10"/>
      <c r="AJ2624" s="10"/>
      <c r="AK2624" s="10"/>
      <c r="AL2624" s="10"/>
      <c r="AM2624" s="10"/>
      <c r="AN2624" s="10"/>
      <c r="AO2624" s="10"/>
      <c r="AP2624" s="10"/>
      <c r="AQ2624" s="10"/>
      <c r="AR2624" s="10"/>
      <c r="AS2624" s="10"/>
      <c r="AT2624" s="10"/>
      <c r="AU2624" s="10"/>
    </row>
    <row r="2625" spans="2:47" x14ac:dyDescent="0.2">
      <c r="B2625" s="4"/>
      <c r="C2625" s="3"/>
      <c r="D2625" s="29"/>
      <c r="E2625" s="11"/>
      <c r="F2625" s="118"/>
      <c r="G2625" s="2"/>
      <c r="J2625" s="3"/>
      <c r="K2625" s="3"/>
      <c r="L2625" s="3"/>
      <c r="M2625" s="3"/>
      <c r="N2625" s="27"/>
      <c r="O2625" s="4"/>
      <c r="P2625" s="4"/>
      <c r="Q2625" s="2"/>
      <c r="R2625" s="9"/>
      <c r="S2625" s="4"/>
      <c r="T2625" s="4"/>
      <c r="V2625" s="10"/>
      <c r="W2625" s="4"/>
      <c r="X2625" s="21"/>
      <c r="Y2625" s="20"/>
      <c r="Z2625" s="20"/>
      <c r="AD2625" s="5"/>
      <c r="AI2625" s="10"/>
      <c r="AJ2625" s="10"/>
      <c r="AK2625" s="10"/>
      <c r="AL2625" s="10"/>
      <c r="AM2625" s="10"/>
      <c r="AN2625" s="10"/>
      <c r="AO2625" s="10"/>
      <c r="AP2625" s="10"/>
      <c r="AQ2625" s="10"/>
      <c r="AR2625" s="10"/>
      <c r="AS2625" s="10"/>
      <c r="AT2625" s="10"/>
      <c r="AU2625" s="10"/>
    </row>
    <row r="2626" spans="2:47" x14ac:dyDescent="0.2">
      <c r="B2626" s="4"/>
      <c r="C2626" s="3"/>
      <c r="D2626" s="29"/>
      <c r="E2626" s="11"/>
      <c r="F2626" s="118"/>
      <c r="G2626" s="2"/>
      <c r="J2626" s="3"/>
      <c r="K2626" s="3"/>
      <c r="L2626" s="3"/>
      <c r="M2626" s="3"/>
      <c r="N2626" s="27"/>
      <c r="O2626" s="4"/>
      <c r="P2626" s="4"/>
      <c r="Q2626" s="2"/>
      <c r="R2626" s="9"/>
      <c r="S2626" s="4"/>
      <c r="T2626" s="4"/>
      <c r="V2626" s="10"/>
      <c r="W2626" s="4"/>
      <c r="X2626" s="21"/>
      <c r="Y2626" s="20"/>
      <c r="Z2626" s="20"/>
      <c r="AD2626" s="5"/>
      <c r="AI2626" s="10"/>
      <c r="AJ2626" s="10"/>
      <c r="AK2626" s="10"/>
      <c r="AL2626" s="10"/>
      <c r="AM2626" s="10"/>
      <c r="AN2626" s="10"/>
      <c r="AO2626" s="10"/>
      <c r="AP2626" s="10"/>
      <c r="AQ2626" s="10"/>
      <c r="AR2626" s="10"/>
      <c r="AS2626" s="10"/>
      <c r="AT2626" s="10"/>
      <c r="AU2626" s="10"/>
    </row>
    <row r="2627" spans="2:47" x14ac:dyDescent="0.2">
      <c r="B2627" s="4"/>
      <c r="C2627" s="3"/>
      <c r="D2627" s="29"/>
      <c r="E2627" s="11"/>
      <c r="F2627" s="118"/>
      <c r="G2627" s="2"/>
      <c r="J2627" s="3"/>
      <c r="K2627" s="3"/>
      <c r="L2627" s="3"/>
      <c r="M2627" s="3"/>
      <c r="N2627" s="27"/>
      <c r="O2627" s="4"/>
      <c r="P2627" s="4"/>
      <c r="Q2627" s="2"/>
      <c r="R2627" s="9"/>
      <c r="S2627" s="4"/>
      <c r="T2627" s="4"/>
      <c r="V2627" s="10"/>
      <c r="W2627" s="4"/>
      <c r="X2627" s="21"/>
      <c r="Y2627" s="20"/>
      <c r="Z2627" s="20"/>
      <c r="AD2627" s="5"/>
      <c r="AI2627" s="10"/>
      <c r="AJ2627" s="10"/>
      <c r="AK2627" s="10"/>
      <c r="AL2627" s="10"/>
      <c r="AM2627" s="10"/>
      <c r="AN2627" s="10"/>
      <c r="AO2627" s="10"/>
      <c r="AP2627" s="10"/>
      <c r="AQ2627" s="10"/>
      <c r="AR2627" s="10"/>
      <c r="AS2627" s="10"/>
      <c r="AT2627" s="10"/>
      <c r="AU2627" s="10"/>
    </row>
    <row r="2628" spans="2:47" x14ac:dyDescent="0.2">
      <c r="B2628" s="4"/>
      <c r="C2628" s="3"/>
      <c r="D2628" s="29"/>
      <c r="E2628" s="11"/>
      <c r="F2628" s="118"/>
      <c r="G2628" s="2"/>
      <c r="J2628" s="3"/>
      <c r="K2628" s="3"/>
      <c r="L2628" s="3"/>
      <c r="M2628" s="3"/>
      <c r="N2628" s="27"/>
      <c r="O2628" s="4"/>
      <c r="P2628" s="4"/>
      <c r="Q2628" s="2"/>
      <c r="R2628" s="9"/>
      <c r="S2628" s="4"/>
      <c r="T2628" s="4"/>
      <c r="V2628" s="10"/>
      <c r="W2628" s="31"/>
      <c r="X2628" s="21"/>
      <c r="Y2628" s="20"/>
      <c r="Z2628" s="20"/>
      <c r="AD2628" s="5"/>
      <c r="AI2628" s="10"/>
      <c r="AJ2628" s="10"/>
      <c r="AK2628" s="10"/>
      <c r="AL2628" s="10"/>
      <c r="AM2628" s="10"/>
      <c r="AN2628" s="10"/>
      <c r="AO2628" s="10"/>
      <c r="AP2628" s="10"/>
      <c r="AQ2628" s="10"/>
      <c r="AR2628" s="10"/>
      <c r="AS2628" s="10"/>
      <c r="AT2628" s="10"/>
      <c r="AU2628" s="10"/>
    </row>
    <row r="2629" spans="2:47" x14ac:dyDescent="0.2">
      <c r="B2629" s="4"/>
      <c r="C2629" s="3"/>
      <c r="D2629" s="29"/>
      <c r="E2629" s="11"/>
      <c r="F2629" s="118"/>
      <c r="G2629" s="2"/>
      <c r="J2629" s="3"/>
      <c r="K2629" s="3"/>
      <c r="L2629" s="3"/>
      <c r="M2629" s="3"/>
      <c r="N2629" s="27"/>
      <c r="O2629" s="4"/>
      <c r="P2629" s="4"/>
      <c r="Q2629" s="2"/>
      <c r="R2629" s="9"/>
      <c r="S2629" s="4"/>
      <c r="T2629" s="4"/>
      <c r="V2629" s="10"/>
      <c r="W2629" s="4"/>
      <c r="X2629" s="21"/>
      <c r="Y2629" s="20"/>
      <c r="Z2629" s="20"/>
      <c r="AD2629" s="5"/>
      <c r="AI2629" s="10"/>
      <c r="AJ2629" s="10"/>
      <c r="AK2629" s="10"/>
      <c r="AL2629" s="10"/>
      <c r="AM2629" s="10"/>
      <c r="AN2629" s="10"/>
      <c r="AO2629" s="10"/>
      <c r="AP2629" s="10"/>
      <c r="AQ2629" s="10"/>
      <c r="AR2629" s="10"/>
      <c r="AS2629" s="10"/>
      <c r="AT2629" s="10"/>
      <c r="AU2629" s="10"/>
    </row>
    <row r="2630" spans="2:47" x14ac:dyDescent="0.2">
      <c r="B2630" s="4"/>
      <c r="C2630" s="3"/>
      <c r="D2630" s="29"/>
      <c r="E2630" s="11"/>
      <c r="F2630" s="118"/>
      <c r="G2630" s="2"/>
      <c r="J2630" s="3"/>
      <c r="K2630" s="3"/>
      <c r="L2630" s="3"/>
      <c r="M2630" s="3"/>
      <c r="N2630" s="27"/>
      <c r="O2630" s="4"/>
      <c r="P2630" s="4"/>
      <c r="Q2630" s="2"/>
      <c r="R2630" s="9"/>
      <c r="S2630" s="4"/>
      <c r="T2630" s="4"/>
      <c r="V2630" s="10"/>
      <c r="W2630" s="4"/>
      <c r="X2630" s="21"/>
      <c r="Y2630" s="20"/>
      <c r="Z2630" s="20"/>
      <c r="AD2630" s="5"/>
      <c r="AI2630" s="10"/>
      <c r="AJ2630" s="10"/>
      <c r="AK2630" s="10"/>
      <c r="AL2630" s="10"/>
      <c r="AM2630" s="10"/>
      <c r="AN2630" s="10"/>
      <c r="AO2630" s="10"/>
      <c r="AP2630" s="10"/>
      <c r="AQ2630" s="10"/>
      <c r="AR2630" s="10"/>
      <c r="AS2630" s="10"/>
      <c r="AT2630" s="10"/>
      <c r="AU2630" s="10"/>
    </row>
    <row r="2631" spans="2:47" x14ac:dyDescent="0.2">
      <c r="B2631" s="4"/>
      <c r="C2631" s="3"/>
      <c r="D2631" s="29"/>
      <c r="E2631" s="11"/>
      <c r="F2631" s="118"/>
      <c r="G2631" s="2"/>
      <c r="J2631" s="3"/>
      <c r="K2631" s="3"/>
      <c r="L2631" s="3"/>
      <c r="M2631" s="3"/>
      <c r="N2631" s="27"/>
      <c r="O2631" s="4"/>
      <c r="P2631" s="4"/>
      <c r="Q2631" s="2"/>
      <c r="R2631" s="9"/>
      <c r="S2631" s="4"/>
      <c r="T2631" s="4"/>
      <c r="V2631" s="10"/>
      <c r="W2631" s="4"/>
      <c r="X2631" s="21"/>
      <c r="Y2631" s="20"/>
      <c r="Z2631" s="20"/>
      <c r="AD2631" s="5"/>
      <c r="AI2631" s="10"/>
      <c r="AJ2631" s="10"/>
      <c r="AK2631" s="10"/>
      <c r="AL2631" s="10"/>
      <c r="AM2631" s="10"/>
      <c r="AN2631" s="10"/>
      <c r="AO2631" s="10"/>
      <c r="AP2631" s="10"/>
      <c r="AQ2631" s="10"/>
      <c r="AR2631" s="10"/>
      <c r="AS2631" s="10"/>
      <c r="AT2631" s="10"/>
      <c r="AU2631" s="10"/>
    </row>
    <row r="2632" spans="2:47" x14ac:dyDescent="0.2">
      <c r="B2632" s="4"/>
      <c r="C2632" s="3"/>
      <c r="D2632" s="29"/>
      <c r="E2632" s="11"/>
      <c r="F2632" s="118"/>
      <c r="G2632" s="2"/>
      <c r="J2632" s="3"/>
      <c r="K2632" s="3"/>
      <c r="L2632" s="3"/>
      <c r="M2632" s="3"/>
      <c r="N2632" s="27"/>
      <c r="O2632" s="4"/>
      <c r="P2632" s="4"/>
      <c r="Q2632" s="2"/>
      <c r="R2632" s="9"/>
      <c r="S2632" s="4"/>
      <c r="T2632" s="4"/>
      <c r="V2632" s="10"/>
      <c r="W2632" s="4"/>
      <c r="X2632" s="21"/>
      <c r="Y2632" s="20"/>
      <c r="Z2632" s="20"/>
      <c r="AD2632" s="5"/>
      <c r="AI2632" s="10"/>
      <c r="AJ2632" s="10"/>
      <c r="AK2632" s="10"/>
      <c r="AL2632" s="10"/>
      <c r="AM2632" s="10"/>
      <c r="AN2632" s="10"/>
      <c r="AO2632" s="10"/>
      <c r="AP2632" s="10"/>
      <c r="AQ2632" s="10"/>
      <c r="AR2632" s="10"/>
      <c r="AS2632" s="10"/>
      <c r="AT2632" s="10"/>
      <c r="AU2632" s="10"/>
    </row>
    <row r="2633" spans="2:47" x14ac:dyDescent="0.2">
      <c r="B2633" s="4"/>
      <c r="C2633" s="3"/>
      <c r="D2633" s="29"/>
      <c r="E2633" s="11"/>
      <c r="F2633" s="118"/>
      <c r="G2633" s="2"/>
      <c r="J2633" s="3"/>
      <c r="K2633" s="3"/>
      <c r="L2633" s="3"/>
      <c r="M2633" s="3"/>
      <c r="N2633" s="27"/>
      <c r="O2633" s="4"/>
      <c r="P2633" s="4"/>
      <c r="Q2633" s="2"/>
      <c r="R2633" s="9"/>
      <c r="S2633" s="4"/>
      <c r="T2633" s="4"/>
      <c r="V2633" s="10"/>
      <c r="W2633" s="4"/>
      <c r="X2633" s="21"/>
      <c r="Y2633" s="20"/>
      <c r="Z2633" s="20"/>
      <c r="AD2633" s="5"/>
      <c r="AI2633" s="10"/>
      <c r="AJ2633" s="10"/>
      <c r="AK2633" s="10"/>
      <c r="AL2633" s="10"/>
      <c r="AM2633" s="10"/>
      <c r="AN2633" s="10"/>
      <c r="AO2633" s="10"/>
      <c r="AP2633" s="10"/>
      <c r="AQ2633" s="10"/>
      <c r="AR2633" s="10"/>
      <c r="AS2633" s="10"/>
      <c r="AT2633" s="10"/>
      <c r="AU2633" s="10"/>
    </row>
    <row r="2634" spans="2:47" x14ac:dyDescent="0.2">
      <c r="B2634" s="4"/>
      <c r="C2634" s="3"/>
      <c r="D2634" s="29"/>
      <c r="E2634" s="11"/>
      <c r="F2634" s="118"/>
      <c r="G2634" s="2"/>
      <c r="J2634" s="3"/>
      <c r="K2634" s="3"/>
      <c r="L2634" s="3"/>
      <c r="M2634" s="3"/>
      <c r="N2634" s="27"/>
      <c r="O2634" s="4"/>
      <c r="P2634" s="4"/>
      <c r="Q2634" s="2"/>
      <c r="R2634" s="9"/>
      <c r="S2634" s="4"/>
      <c r="T2634" s="4"/>
      <c r="V2634" s="10"/>
      <c r="W2634" s="4"/>
      <c r="X2634" s="21"/>
      <c r="Y2634" s="20"/>
      <c r="Z2634" s="20"/>
      <c r="AD2634" s="5"/>
      <c r="AI2634" s="10"/>
      <c r="AJ2634" s="10"/>
      <c r="AK2634" s="10"/>
      <c r="AL2634" s="10"/>
      <c r="AM2634" s="10"/>
      <c r="AN2634" s="10"/>
      <c r="AO2634" s="10"/>
      <c r="AP2634" s="10"/>
      <c r="AQ2634" s="10"/>
      <c r="AR2634" s="10"/>
      <c r="AS2634" s="10"/>
      <c r="AT2634" s="10"/>
      <c r="AU2634" s="10"/>
    </row>
    <row r="2635" spans="2:47" x14ac:dyDescent="0.2">
      <c r="B2635" s="4"/>
      <c r="C2635" s="3"/>
      <c r="D2635" s="29"/>
      <c r="E2635" s="11"/>
      <c r="F2635" s="118"/>
      <c r="G2635" s="2"/>
      <c r="J2635" s="3"/>
      <c r="K2635" s="3"/>
      <c r="L2635" s="3"/>
      <c r="M2635" s="3"/>
      <c r="N2635" s="27"/>
      <c r="O2635" s="4"/>
      <c r="P2635" s="4"/>
      <c r="Q2635" s="2"/>
      <c r="R2635" s="9"/>
      <c r="S2635" s="4"/>
      <c r="T2635" s="4"/>
      <c r="V2635" s="10"/>
      <c r="W2635" s="4"/>
      <c r="X2635" s="21"/>
      <c r="Y2635" s="20"/>
      <c r="Z2635" s="20"/>
      <c r="AD2635" s="5"/>
      <c r="AI2635" s="10"/>
      <c r="AJ2635" s="10"/>
      <c r="AK2635" s="10"/>
      <c r="AL2635" s="10"/>
      <c r="AM2635" s="10"/>
      <c r="AN2635" s="10"/>
      <c r="AO2635" s="10"/>
      <c r="AP2635" s="10"/>
      <c r="AQ2635" s="10"/>
      <c r="AR2635" s="10"/>
      <c r="AS2635" s="10"/>
      <c r="AT2635" s="10"/>
      <c r="AU2635" s="10"/>
    </row>
    <row r="2636" spans="2:47" x14ac:dyDescent="0.2">
      <c r="B2636" s="4"/>
      <c r="C2636" s="3"/>
      <c r="D2636" s="29"/>
      <c r="E2636" s="11"/>
      <c r="F2636" s="118"/>
      <c r="G2636" s="2"/>
      <c r="J2636" s="3"/>
      <c r="K2636" s="3"/>
      <c r="L2636" s="3"/>
      <c r="M2636" s="3"/>
      <c r="N2636" s="27"/>
      <c r="O2636" s="4"/>
      <c r="P2636" s="4"/>
      <c r="Q2636" s="2"/>
      <c r="R2636" s="9"/>
      <c r="S2636" s="4"/>
      <c r="T2636" s="4"/>
      <c r="V2636" s="10"/>
      <c r="W2636" s="4"/>
      <c r="X2636" s="21"/>
      <c r="Y2636" s="20"/>
      <c r="Z2636" s="20"/>
      <c r="AD2636" s="5"/>
      <c r="AI2636" s="10"/>
      <c r="AJ2636" s="10"/>
      <c r="AK2636" s="10"/>
      <c r="AL2636" s="10"/>
      <c r="AM2636" s="10"/>
      <c r="AN2636" s="10"/>
      <c r="AO2636" s="10"/>
      <c r="AP2636" s="10"/>
      <c r="AQ2636" s="10"/>
      <c r="AR2636" s="10"/>
      <c r="AS2636" s="10"/>
      <c r="AT2636" s="10"/>
      <c r="AU2636" s="10"/>
    </row>
    <row r="2637" spans="2:47" x14ac:dyDescent="0.2">
      <c r="B2637" s="4"/>
      <c r="C2637" s="3"/>
      <c r="D2637" s="29"/>
      <c r="E2637" s="11"/>
      <c r="F2637" s="118"/>
      <c r="G2637" s="2"/>
      <c r="J2637" s="3"/>
      <c r="K2637" s="3"/>
      <c r="L2637" s="3"/>
      <c r="M2637" s="3"/>
      <c r="N2637" s="27"/>
      <c r="O2637" s="4"/>
      <c r="P2637" s="4"/>
      <c r="Q2637" s="2"/>
      <c r="R2637" s="9"/>
      <c r="S2637" s="4"/>
      <c r="T2637" s="4"/>
      <c r="V2637" s="10"/>
      <c r="W2637" s="4"/>
      <c r="X2637" s="21"/>
      <c r="Y2637" s="20"/>
      <c r="Z2637" s="20"/>
      <c r="AD2637" s="5"/>
      <c r="AI2637" s="10"/>
      <c r="AJ2637" s="10"/>
      <c r="AK2637" s="10"/>
      <c r="AL2637" s="10"/>
      <c r="AM2637" s="10"/>
      <c r="AN2637" s="10"/>
      <c r="AO2637" s="10"/>
      <c r="AP2637" s="10"/>
      <c r="AQ2637" s="10"/>
      <c r="AR2637" s="10"/>
      <c r="AS2637" s="10"/>
      <c r="AT2637" s="10"/>
      <c r="AU2637" s="10"/>
    </row>
    <row r="2638" spans="2:47" x14ac:dyDescent="0.2">
      <c r="B2638" s="4"/>
      <c r="C2638" s="3"/>
      <c r="D2638" s="29"/>
      <c r="E2638" s="11"/>
      <c r="F2638" s="118"/>
      <c r="G2638" s="2"/>
      <c r="J2638" s="3"/>
      <c r="K2638" s="3"/>
      <c r="L2638" s="3"/>
      <c r="M2638" s="3"/>
      <c r="N2638" s="27"/>
      <c r="O2638" s="4"/>
      <c r="P2638" s="4"/>
      <c r="Q2638" s="2"/>
      <c r="R2638" s="9"/>
      <c r="S2638" s="4"/>
      <c r="T2638" s="4"/>
      <c r="V2638" s="10"/>
      <c r="W2638" s="4"/>
      <c r="X2638" s="21"/>
      <c r="Y2638" s="20"/>
      <c r="Z2638" s="20"/>
      <c r="AD2638" s="5"/>
      <c r="AI2638" s="10"/>
      <c r="AJ2638" s="10"/>
      <c r="AK2638" s="10"/>
      <c r="AL2638" s="10"/>
      <c r="AM2638" s="10"/>
      <c r="AN2638" s="10"/>
      <c r="AO2638" s="10"/>
      <c r="AP2638" s="10"/>
      <c r="AQ2638" s="10"/>
      <c r="AR2638" s="10"/>
      <c r="AS2638" s="10"/>
      <c r="AT2638" s="10"/>
      <c r="AU2638" s="10"/>
    </row>
    <row r="2639" spans="2:47" x14ac:dyDescent="0.2">
      <c r="B2639" s="4"/>
      <c r="C2639" s="3"/>
      <c r="D2639" s="29"/>
      <c r="E2639" s="11"/>
      <c r="F2639" s="118"/>
      <c r="G2639" s="2"/>
      <c r="J2639" s="3"/>
      <c r="K2639" s="3"/>
      <c r="L2639" s="3"/>
      <c r="M2639" s="3"/>
      <c r="N2639" s="27"/>
      <c r="O2639" s="4"/>
      <c r="P2639" s="4"/>
      <c r="Q2639" s="2"/>
      <c r="R2639" s="9"/>
      <c r="S2639" s="4"/>
      <c r="T2639" s="4"/>
      <c r="V2639" s="10"/>
      <c r="W2639" s="4"/>
      <c r="X2639" s="21"/>
      <c r="Y2639" s="20"/>
      <c r="Z2639" s="20"/>
      <c r="AD2639" s="5"/>
      <c r="AI2639" s="10"/>
      <c r="AJ2639" s="10"/>
      <c r="AK2639" s="10"/>
      <c r="AL2639" s="10"/>
      <c r="AM2639" s="10"/>
      <c r="AN2639" s="10"/>
      <c r="AO2639" s="10"/>
      <c r="AP2639" s="10"/>
      <c r="AQ2639" s="10"/>
      <c r="AR2639" s="10"/>
      <c r="AS2639" s="10"/>
      <c r="AT2639" s="10"/>
      <c r="AU2639" s="10"/>
    </row>
    <row r="2640" spans="2:47" x14ac:dyDescent="0.2">
      <c r="B2640" s="4"/>
      <c r="C2640" s="3"/>
      <c r="D2640" s="29"/>
      <c r="E2640" s="11"/>
      <c r="F2640" s="118"/>
      <c r="G2640" s="2"/>
      <c r="J2640" s="3"/>
      <c r="K2640" s="3"/>
      <c r="L2640" s="3"/>
      <c r="M2640" s="3"/>
      <c r="N2640" s="27"/>
      <c r="O2640" s="4"/>
      <c r="P2640" s="4"/>
      <c r="Q2640" s="2"/>
      <c r="R2640" s="9"/>
      <c r="S2640" s="4"/>
      <c r="T2640" s="4"/>
      <c r="V2640" s="10"/>
      <c r="W2640" s="4"/>
      <c r="X2640" s="21"/>
      <c r="Y2640" s="20"/>
      <c r="Z2640" s="20"/>
      <c r="AD2640" s="5"/>
      <c r="AI2640" s="10"/>
      <c r="AJ2640" s="10"/>
      <c r="AK2640" s="10"/>
      <c r="AL2640" s="10"/>
      <c r="AM2640" s="10"/>
      <c r="AN2640" s="10"/>
      <c r="AO2640" s="10"/>
      <c r="AP2640" s="10"/>
      <c r="AQ2640" s="10"/>
      <c r="AR2640" s="10"/>
      <c r="AS2640" s="10"/>
      <c r="AT2640" s="10"/>
      <c r="AU2640" s="10"/>
    </row>
    <row r="2641" spans="2:47" x14ac:dyDescent="0.2">
      <c r="B2641" s="4"/>
      <c r="C2641" s="3"/>
      <c r="D2641" s="29"/>
      <c r="E2641" s="11"/>
      <c r="F2641" s="118"/>
      <c r="G2641" s="2"/>
      <c r="J2641" s="3"/>
      <c r="K2641" s="3"/>
      <c r="L2641" s="3"/>
      <c r="M2641" s="3"/>
      <c r="N2641" s="27"/>
      <c r="O2641" s="4"/>
      <c r="P2641" s="4"/>
      <c r="Q2641" s="2"/>
      <c r="R2641" s="9"/>
      <c r="S2641" s="4"/>
      <c r="T2641" s="4"/>
      <c r="V2641" s="10"/>
      <c r="W2641" s="4"/>
      <c r="X2641" s="21"/>
      <c r="Y2641" s="20"/>
      <c r="Z2641" s="20"/>
      <c r="AD2641" s="5"/>
      <c r="AI2641" s="10"/>
      <c r="AJ2641" s="10"/>
      <c r="AK2641" s="10"/>
      <c r="AL2641" s="10"/>
      <c r="AM2641" s="10"/>
      <c r="AN2641" s="10"/>
      <c r="AO2641" s="10"/>
      <c r="AP2641" s="10"/>
      <c r="AQ2641" s="10"/>
      <c r="AR2641" s="10"/>
      <c r="AS2641" s="10"/>
      <c r="AT2641" s="10"/>
      <c r="AU2641" s="10"/>
    </row>
    <row r="2642" spans="2:47" x14ac:dyDescent="0.2">
      <c r="B2642" s="4"/>
      <c r="C2642" s="3"/>
      <c r="D2642" s="29"/>
      <c r="E2642" s="11"/>
      <c r="F2642" s="118"/>
      <c r="G2642" s="2"/>
      <c r="J2642" s="3"/>
      <c r="K2642" s="3"/>
      <c r="L2642" s="3"/>
      <c r="M2642" s="3"/>
      <c r="N2642" s="27"/>
      <c r="O2642" s="4"/>
      <c r="P2642" s="4"/>
      <c r="Q2642" s="2"/>
      <c r="R2642" s="9"/>
      <c r="S2642" s="4"/>
      <c r="T2642" s="4"/>
      <c r="V2642" s="10"/>
      <c r="W2642" s="4"/>
      <c r="X2642" s="21"/>
      <c r="Y2642" s="20"/>
      <c r="Z2642" s="20"/>
      <c r="AD2642" s="5"/>
      <c r="AI2642" s="10"/>
      <c r="AJ2642" s="10"/>
      <c r="AK2642" s="10"/>
      <c r="AL2642" s="10"/>
      <c r="AM2642" s="10"/>
      <c r="AN2642" s="10"/>
      <c r="AO2642" s="10"/>
      <c r="AP2642" s="10"/>
      <c r="AQ2642" s="10"/>
      <c r="AR2642" s="10"/>
      <c r="AS2642" s="10"/>
      <c r="AT2642" s="10"/>
      <c r="AU2642" s="10"/>
    </row>
    <row r="2643" spans="2:47" x14ac:dyDescent="0.2">
      <c r="B2643" s="4"/>
      <c r="C2643" s="3"/>
      <c r="D2643" s="29"/>
      <c r="E2643" s="11"/>
      <c r="F2643" s="118"/>
      <c r="G2643" s="2"/>
      <c r="J2643" s="3"/>
      <c r="K2643" s="3"/>
      <c r="L2643" s="3"/>
      <c r="M2643" s="3"/>
      <c r="N2643" s="27"/>
      <c r="O2643" s="4"/>
      <c r="P2643" s="4"/>
      <c r="Q2643" s="2"/>
      <c r="R2643" s="9"/>
      <c r="S2643" s="4"/>
      <c r="T2643" s="4"/>
      <c r="V2643" s="10"/>
      <c r="W2643" s="4"/>
      <c r="X2643" s="21"/>
      <c r="Y2643" s="20"/>
      <c r="Z2643" s="20"/>
      <c r="AD2643" s="5"/>
      <c r="AI2643" s="10"/>
      <c r="AJ2643" s="10"/>
      <c r="AK2643" s="10"/>
      <c r="AL2643" s="10"/>
      <c r="AM2643" s="10"/>
      <c r="AN2643" s="10"/>
      <c r="AO2643" s="10"/>
      <c r="AP2643" s="10"/>
      <c r="AQ2643" s="10"/>
      <c r="AR2643" s="10"/>
      <c r="AS2643" s="10"/>
      <c r="AT2643" s="10"/>
      <c r="AU2643" s="10"/>
    </row>
    <row r="2644" spans="2:47" x14ac:dyDescent="0.2">
      <c r="B2644" s="4"/>
      <c r="C2644" s="3"/>
      <c r="D2644" s="29"/>
      <c r="E2644" s="11"/>
      <c r="F2644" s="118"/>
      <c r="G2644" s="2"/>
      <c r="J2644" s="3"/>
      <c r="K2644" s="3"/>
      <c r="L2644" s="3"/>
      <c r="M2644" s="3"/>
      <c r="N2644" s="27"/>
      <c r="O2644" s="4"/>
      <c r="P2644" s="4"/>
      <c r="Q2644" s="2"/>
      <c r="R2644" s="9"/>
      <c r="S2644" s="4"/>
      <c r="T2644" s="4"/>
      <c r="V2644" s="10"/>
      <c r="W2644" s="4"/>
      <c r="X2644" s="21"/>
      <c r="Y2644" s="20"/>
      <c r="Z2644" s="20"/>
      <c r="AD2644" s="5"/>
      <c r="AI2644" s="10"/>
      <c r="AJ2644" s="10"/>
      <c r="AK2644" s="10"/>
      <c r="AL2644" s="10"/>
      <c r="AM2644" s="10"/>
      <c r="AN2644" s="10"/>
      <c r="AO2644" s="10"/>
      <c r="AP2644" s="10"/>
      <c r="AQ2644" s="10"/>
      <c r="AR2644" s="10"/>
      <c r="AS2644" s="10"/>
      <c r="AT2644" s="10"/>
      <c r="AU2644" s="10"/>
    </row>
    <row r="2645" spans="2:47" x14ac:dyDescent="0.2">
      <c r="B2645" s="4"/>
      <c r="C2645" s="3"/>
      <c r="D2645" s="29"/>
      <c r="E2645" s="11"/>
      <c r="F2645" s="118"/>
      <c r="G2645" s="2"/>
      <c r="J2645" s="3"/>
      <c r="K2645" s="3"/>
      <c r="L2645" s="3"/>
      <c r="M2645" s="3"/>
      <c r="N2645" s="27"/>
      <c r="O2645" s="4"/>
      <c r="P2645" s="4"/>
      <c r="Q2645" s="2"/>
      <c r="R2645" s="9"/>
      <c r="S2645" s="4"/>
      <c r="T2645" s="4"/>
      <c r="V2645" s="10"/>
      <c r="W2645" s="4"/>
      <c r="X2645" s="21"/>
      <c r="Y2645" s="20"/>
      <c r="Z2645" s="20"/>
      <c r="AD2645" s="5"/>
      <c r="AI2645" s="10"/>
      <c r="AJ2645" s="10"/>
      <c r="AK2645" s="10"/>
      <c r="AL2645" s="10"/>
      <c r="AM2645" s="10"/>
      <c r="AN2645" s="10"/>
      <c r="AO2645" s="10"/>
      <c r="AP2645" s="10"/>
      <c r="AQ2645" s="10"/>
      <c r="AR2645" s="10"/>
      <c r="AS2645" s="10"/>
      <c r="AT2645" s="10"/>
      <c r="AU2645" s="10"/>
    </row>
    <row r="2646" spans="2:47" x14ac:dyDescent="0.2">
      <c r="B2646" s="4"/>
      <c r="C2646" s="3"/>
      <c r="D2646" s="29"/>
      <c r="E2646" s="11"/>
      <c r="F2646" s="118"/>
      <c r="G2646" s="2"/>
      <c r="J2646" s="3"/>
      <c r="K2646" s="3"/>
      <c r="L2646" s="3"/>
      <c r="M2646" s="3"/>
      <c r="N2646" s="27"/>
      <c r="O2646" s="4"/>
      <c r="P2646" s="4"/>
      <c r="Q2646" s="2"/>
      <c r="R2646" s="9"/>
      <c r="S2646" s="4"/>
      <c r="T2646" s="4"/>
      <c r="V2646" s="10"/>
      <c r="W2646" s="4"/>
      <c r="X2646" s="21"/>
      <c r="Y2646" s="20"/>
      <c r="Z2646" s="20"/>
      <c r="AD2646" s="5"/>
      <c r="AI2646" s="10"/>
      <c r="AJ2646" s="10"/>
      <c r="AK2646" s="10"/>
      <c r="AL2646" s="10"/>
      <c r="AM2646" s="10"/>
      <c r="AN2646" s="10"/>
      <c r="AO2646" s="10"/>
      <c r="AP2646" s="10"/>
      <c r="AQ2646" s="10"/>
      <c r="AR2646" s="10"/>
      <c r="AS2646" s="10"/>
      <c r="AT2646" s="10"/>
      <c r="AU2646" s="10"/>
    </row>
    <row r="2647" spans="2:47" x14ac:dyDescent="0.2">
      <c r="B2647" s="4"/>
      <c r="C2647" s="3"/>
      <c r="D2647" s="29"/>
      <c r="E2647" s="11"/>
      <c r="F2647" s="118"/>
      <c r="G2647" s="2"/>
      <c r="J2647" s="3"/>
      <c r="K2647" s="3"/>
      <c r="L2647" s="3"/>
      <c r="M2647" s="3"/>
      <c r="N2647" s="27"/>
      <c r="O2647" s="4"/>
      <c r="P2647" s="4"/>
      <c r="Q2647" s="2"/>
      <c r="R2647" s="9"/>
      <c r="S2647" s="4"/>
      <c r="T2647" s="4"/>
      <c r="V2647" s="10"/>
      <c r="W2647" s="4"/>
      <c r="X2647" s="21"/>
      <c r="Y2647" s="20"/>
      <c r="Z2647" s="20"/>
      <c r="AD2647" s="5"/>
      <c r="AI2647" s="10"/>
      <c r="AJ2647" s="10"/>
      <c r="AK2647" s="10"/>
      <c r="AL2647" s="10"/>
      <c r="AM2647" s="10"/>
      <c r="AN2647" s="10"/>
      <c r="AO2647" s="10"/>
      <c r="AP2647" s="10"/>
      <c r="AQ2647" s="10"/>
      <c r="AR2647" s="10"/>
      <c r="AS2647" s="10"/>
      <c r="AT2647" s="10"/>
      <c r="AU2647" s="10"/>
    </row>
    <row r="2648" spans="2:47" x14ac:dyDescent="0.2">
      <c r="B2648" s="4"/>
      <c r="C2648" s="3"/>
      <c r="D2648" s="29"/>
      <c r="E2648" s="11"/>
      <c r="F2648" s="118"/>
      <c r="G2648" s="2"/>
      <c r="J2648" s="3"/>
      <c r="K2648" s="3"/>
      <c r="L2648" s="3"/>
      <c r="M2648" s="3"/>
      <c r="N2648" s="27"/>
      <c r="O2648" s="4"/>
      <c r="P2648" s="4"/>
      <c r="Q2648" s="2"/>
      <c r="R2648" s="9"/>
      <c r="S2648" s="4"/>
      <c r="T2648" s="4"/>
      <c r="V2648" s="10"/>
      <c r="W2648" s="4"/>
      <c r="X2648" s="21"/>
      <c r="Y2648" s="20"/>
      <c r="Z2648" s="20"/>
      <c r="AD2648" s="5"/>
      <c r="AI2648" s="10"/>
      <c r="AJ2648" s="10"/>
      <c r="AK2648" s="10"/>
      <c r="AL2648" s="10"/>
      <c r="AM2648" s="10"/>
      <c r="AN2648" s="10"/>
      <c r="AO2648" s="10"/>
      <c r="AP2648" s="10"/>
      <c r="AQ2648" s="10"/>
      <c r="AR2648" s="10"/>
      <c r="AS2648" s="10"/>
      <c r="AT2648" s="10"/>
      <c r="AU2648" s="10"/>
    </row>
    <row r="2649" spans="2:47" x14ac:dyDescent="0.2">
      <c r="B2649" s="4"/>
      <c r="C2649" s="3"/>
      <c r="D2649" s="29"/>
      <c r="E2649" s="11"/>
      <c r="F2649" s="118"/>
      <c r="G2649" s="2"/>
      <c r="J2649" s="3"/>
      <c r="K2649" s="3"/>
      <c r="L2649" s="3"/>
      <c r="M2649" s="3"/>
      <c r="N2649" s="27"/>
      <c r="O2649" s="4"/>
      <c r="P2649" s="4"/>
      <c r="Q2649" s="2"/>
      <c r="R2649" s="9"/>
      <c r="S2649" s="4"/>
      <c r="T2649" s="4"/>
      <c r="V2649" s="10"/>
      <c r="W2649" s="4"/>
      <c r="X2649" s="21"/>
      <c r="Y2649" s="20"/>
      <c r="Z2649" s="20"/>
      <c r="AD2649" s="5"/>
      <c r="AI2649" s="10"/>
      <c r="AJ2649" s="10"/>
      <c r="AK2649" s="10"/>
      <c r="AL2649" s="10"/>
      <c r="AM2649" s="10"/>
      <c r="AN2649" s="10"/>
      <c r="AO2649" s="10"/>
      <c r="AP2649" s="10"/>
      <c r="AQ2649" s="10"/>
      <c r="AR2649" s="10"/>
      <c r="AS2649" s="10"/>
      <c r="AT2649" s="10"/>
      <c r="AU2649" s="10"/>
    </row>
    <row r="2650" spans="2:47" x14ac:dyDescent="0.2">
      <c r="B2650" s="4"/>
      <c r="C2650" s="3"/>
      <c r="D2650" s="29"/>
      <c r="E2650" s="11"/>
      <c r="F2650" s="118"/>
      <c r="G2650" s="2"/>
      <c r="J2650" s="3"/>
      <c r="K2650" s="3"/>
      <c r="L2650" s="3"/>
      <c r="M2650" s="3"/>
      <c r="N2650" s="27"/>
      <c r="O2650" s="4"/>
      <c r="P2650" s="4"/>
      <c r="Q2650" s="2"/>
      <c r="R2650" s="9"/>
      <c r="S2650" s="4"/>
      <c r="T2650" s="4"/>
      <c r="V2650" s="10"/>
      <c r="W2650" s="4"/>
      <c r="X2650" s="21"/>
      <c r="Y2650" s="20"/>
      <c r="Z2650" s="20"/>
      <c r="AD2650" s="5"/>
      <c r="AI2650" s="10"/>
      <c r="AJ2650" s="10"/>
      <c r="AK2650" s="10"/>
      <c r="AL2650" s="10"/>
      <c r="AM2650" s="10"/>
      <c r="AN2650" s="10"/>
      <c r="AO2650" s="10"/>
      <c r="AP2650" s="10"/>
      <c r="AQ2650" s="10"/>
      <c r="AR2650" s="10"/>
      <c r="AS2650" s="10"/>
      <c r="AT2650" s="10"/>
      <c r="AU2650" s="10"/>
    </row>
    <row r="2651" spans="2:47" x14ac:dyDescent="0.2">
      <c r="B2651" s="4"/>
      <c r="C2651" s="3"/>
      <c r="D2651" s="29"/>
      <c r="E2651" s="11"/>
      <c r="F2651" s="118"/>
      <c r="G2651" s="2"/>
      <c r="J2651" s="3"/>
      <c r="K2651" s="3"/>
      <c r="L2651" s="3"/>
      <c r="M2651" s="3"/>
      <c r="N2651" s="27"/>
      <c r="O2651" s="4"/>
      <c r="P2651" s="4"/>
      <c r="Q2651" s="2"/>
      <c r="R2651" s="9"/>
      <c r="S2651" s="4"/>
      <c r="T2651" s="4"/>
      <c r="V2651" s="10"/>
      <c r="W2651" s="4"/>
      <c r="X2651" s="21"/>
      <c r="Y2651" s="20"/>
      <c r="Z2651" s="20"/>
      <c r="AD2651" s="5"/>
      <c r="AI2651" s="10"/>
      <c r="AJ2651" s="10"/>
      <c r="AK2651" s="10"/>
      <c r="AL2651" s="10"/>
      <c r="AM2651" s="10"/>
      <c r="AN2651" s="10"/>
      <c r="AO2651" s="10"/>
      <c r="AP2651" s="10"/>
      <c r="AQ2651" s="10"/>
      <c r="AR2651" s="10"/>
      <c r="AS2651" s="10"/>
      <c r="AT2651" s="10"/>
      <c r="AU2651" s="10"/>
    </row>
    <row r="2652" spans="2:47" x14ac:dyDescent="0.2">
      <c r="B2652" s="4"/>
      <c r="C2652" s="3"/>
      <c r="D2652" s="29"/>
      <c r="E2652" s="11"/>
      <c r="F2652" s="118"/>
      <c r="G2652" s="2"/>
      <c r="J2652" s="3"/>
      <c r="K2652" s="3"/>
      <c r="L2652" s="3"/>
      <c r="M2652" s="3"/>
      <c r="N2652" s="27"/>
      <c r="O2652" s="4"/>
      <c r="P2652" s="4"/>
      <c r="Q2652" s="2"/>
      <c r="R2652" s="9"/>
      <c r="S2652" s="4"/>
      <c r="T2652" s="4"/>
      <c r="V2652" s="10"/>
      <c r="W2652" s="4"/>
      <c r="X2652" s="21"/>
      <c r="Y2652" s="20"/>
      <c r="Z2652" s="20"/>
      <c r="AD2652" s="5"/>
      <c r="AI2652" s="10"/>
      <c r="AJ2652" s="10"/>
      <c r="AK2652" s="10"/>
      <c r="AL2652" s="10"/>
      <c r="AM2652" s="10"/>
      <c r="AN2652" s="10"/>
      <c r="AO2652" s="10"/>
      <c r="AP2652" s="10"/>
      <c r="AQ2652" s="10"/>
      <c r="AR2652" s="10"/>
      <c r="AS2652" s="10"/>
      <c r="AT2652" s="10"/>
      <c r="AU2652" s="10"/>
    </row>
    <row r="2653" spans="2:47" x14ac:dyDescent="0.2">
      <c r="B2653" s="4"/>
      <c r="C2653" s="3"/>
      <c r="D2653" s="29"/>
      <c r="E2653" s="11"/>
      <c r="F2653" s="118"/>
      <c r="G2653" s="2"/>
      <c r="J2653" s="3"/>
      <c r="K2653" s="3"/>
      <c r="L2653" s="3"/>
      <c r="M2653" s="3"/>
      <c r="N2653" s="27"/>
      <c r="O2653" s="4"/>
      <c r="P2653" s="4"/>
      <c r="Q2653" s="2"/>
      <c r="R2653" s="9"/>
      <c r="S2653" s="4"/>
      <c r="T2653" s="4"/>
      <c r="V2653" s="10"/>
      <c r="W2653" s="4"/>
      <c r="X2653" s="21"/>
      <c r="Y2653" s="20"/>
      <c r="Z2653" s="20"/>
      <c r="AD2653" s="5"/>
      <c r="AI2653" s="10"/>
      <c r="AJ2653" s="10"/>
      <c r="AK2653" s="10"/>
      <c r="AL2653" s="10"/>
      <c r="AM2653" s="10"/>
      <c r="AN2653" s="10"/>
      <c r="AO2653" s="10"/>
      <c r="AP2653" s="10"/>
      <c r="AQ2653" s="10"/>
      <c r="AR2653" s="10"/>
      <c r="AS2653" s="10"/>
      <c r="AT2653" s="10"/>
      <c r="AU2653" s="10"/>
    </row>
    <row r="2654" spans="2:47" x14ac:dyDescent="0.2">
      <c r="B2654" s="4"/>
      <c r="C2654" s="3"/>
      <c r="D2654" s="29"/>
      <c r="E2654" s="11"/>
      <c r="F2654" s="118"/>
      <c r="G2654" s="2"/>
      <c r="J2654" s="3"/>
      <c r="K2654" s="3"/>
      <c r="L2654" s="3"/>
      <c r="M2654" s="3"/>
      <c r="N2654" s="27"/>
      <c r="O2654" s="4"/>
      <c r="P2654" s="4"/>
      <c r="Q2654" s="2"/>
      <c r="R2654" s="9"/>
      <c r="S2654" s="4"/>
      <c r="T2654" s="4"/>
      <c r="V2654" s="10"/>
      <c r="W2654" s="4"/>
      <c r="X2654" s="21"/>
      <c r="Y2654" s="20"/>
      <c r="Z2654" s="20"/>
      <c r="AD2654" s="5"/>
      <c r="AI2654" s="10"/>
      <c r="AJ2654" s="10"/>
      <c r="AK2654" s="10"/>
      <c r="AL2654" s="10"/>
      <c r="AM2654" s="10"/>
      <c r="AN2654" s="10"/>
      <c r="AO2654" s="10"/>
      <c r="AP2654" s="10"/>
      <c r="AQ2654" s="10"/>
      <c r="AR2654" s="10"/>
      <c r="AS2654" s="10"/>
      <c r="AT2654" s="10"/>
      <c r="AU2654" s="10"/>
    </row>
    <row r="2655" spans="2:47" x14ac:dyDescent="0.2">
      <c r="B2655" s="4"/>
      <c r="C2655" s="3"/>
      <c r="D2655" s="29"/>
      <c r="E2655" s="11"/>
      <c r="F2655" s="118"/>
      <c r="G2655" s="2"/>
      <c r="J2655" s="3"/>
      <c r="K2655" s="3"/>
      <c r="L2655" s="3"/>
      <c r="M2655" s="3"/>
      <c r="N2655" s="27"/>
      <c r="O2655" s="4"/>
      <c r="P2655" s="4"/>
      <c r="Q2655" s="2"/>
      <c r="R2655" s="9"/>
      <c r="S2655" s="4"/>
      <c r="T2655" s="4"/>
      <c r="V2655" s="10"/>
      <c r="W2655" s="4"/>
      <c r="X2655" s="21"/>
      <c r="Y2655" s="20"/>
      <c r="Z2655" s="20"/>
      <c r="AD2655" s="5"/>
      <c r="AI2655" s="10"/>
      <c r="AJ2655" s="10"/>
      <c r="AK2655" s="10"/>
      <c r="AL2655" s="10"/>
      <c r="AM2655" s="10"/>
      <c r="AN2655" s="10"/>
      <c r="AO2655" s="10"/>
      <c r="AP2655" s="10"/>
      <c r="AQ2655" s="10"/>
      <c r="AR2655" s="10"/>
      <c r="AS2655" s="10"/>
      <c r="AT2655" s="10"/>
      <c r="AU2655" s="10"/>
    </row>
    <row r="2656" spans="2:47" x14ac:dyDescent="0.2">
      <c r="B2656" s="4"/>
      <c r="C2656" s="3"/>
      <c r="D2656" s="29"/>
      <c r="E2656" s="11"/>
      <c r="F2656" s="118"/>
      <c r="G2656" s="2"/>
      <c r="J2656" s="3"/>
      <c r="K2656" s="3"/>
      <c r="L2656" s="3"/>
      <c r="M2656" s="3"/>
      <c r="N2656" s="27"/>
      <c r="O2656" s="4"/>
      <c r="P2656" s="4"/>
      <c r="Q2656" s="2"/>
      <c r="R2656" s="9"/>
      <c r="S2656" s="4"/>
      <c r="T2656" s="4"/>
      <c r="V2656" s="10"/>
      <c r="W2656" s="4"/>
      <c r="X2656" s="21"/>
      <c r="Y2656" s="20"/>
      <c r="Z2656" s="20"/>
      <c r="AD2656" s="5"/>
      <c r="AI2656" s="10"/>
      <c r="AJ2656" s="10"/>
      <c r="AK2656" s="10"/>
      <c r="AL2656" s="10"/>
      <c r="AM2656" s="10"/>
      <c r="AN2656" s="10"/>
      <c r="AO2656" s="10"/>
      <c r="AP2656" s="10"/>
      <c r="AQ2656" s="10"/>
      <c r="AR2656" s="10"/>
      <c r="AS2656" s="10"/>
      <c r="AT2656" s="10"/>
      <c r="AU2656" s="10"/>
    </row>
    <row r="2657" spans="2:47" x14ac:dyDescent="0.2">
      <c r="B2657" s="4"/>
      <c r="C2657" s="3"/>
      <c r="D2657" s="29"/>
      <c r="E2657" s="11"/>
      <c r="F2657" s="118"/>
      <c r="G2657" s="2"/>
      <c r="J2657" s="3"/>
      <c r="K2657" s="3"/>
      <c r="L2657" s="3"/>
      <c r="M2657" s="3"/>
      <c r="N2657" s="27"/>
      <c r="O2657" s="4"/>
      <c r="P2657" s="4"/>
      <c r="Q2657" s="2"/>
      <c r="R2657" s="9"/>
      <c r="S2657" s="4"/>
      <c r="T2657" s="4"/>
      <c r="V2657" s="10"/>
      <c r="W2657" s="4"/>
      <c r="X2657" s="21"/>
      <c r="Y2657" s="20"/>
      <c r="Z2657" s="20"/>
      <c r="AD2657" s="5"/>
      <c r="AI2657" s="10"/>
      <c r="AJ2657" s="10"/>
      <c r="AK2657" s="10"/>
      <c r="AL2657" s="10"/>
      <c r="AM2657" s="10"/>
      <c r="AN2657" s="10"/>
      <c r="AO2657" s="10"/>
      <c r="AP2657" s="10"/>
      <c r="AQ2657" s="10"/>
      <c r="AR2657" s="10"/>
      <c r="AS2657" s="10"/>
      <c r="AT2657" s="10"/>
      <c r="AU2657" s="10"/>
    </row>
    <row r="2658" spans="2:47" x14ac:dyDescent="0.2">
      <c r="B2658" s="4"/>
      <c r="C2658" s="3"/>
      <c r="D2658" s="29"/>
      <c r="E2658" s="11"/>
      <c r="F2658" s="118"/>
      <c r="G2658" s="2"/>
      <c r="J2658" s="3"/>
      <c r="K2658" s="3"/>
      <c r="L2658" s="3"/>
      <c r="M2658" s="3"/>
      <c r="N2658" s="27"/>
      <c r="O2658" s="4"/>
      <c r="P2658" s="4"/>
      <c r="Q2658" s="2"/>
      <c r="R2658" s="9"/>
      <c r="S2658" s="4"/>
      <c r="T2658" s="4"/>
      <c r="V2658" s="10"/>
      <c r="W2658" s="28"/>
      <c r="X2658" s="21"/>
      <c r="Y2658" s="20"/>
      <c r="Z2658" s="20"/>
      <c r="AD2658" s="5"/>
      <c r="AI2658" s="10"/>
      <c r="AJ2658" s="10"/>
      <c r="AK2658" s="10"/>
      <c r="AL2658" s="10"/>
      <c r="AM2658" s="10"/>
      <c r="AN2658" s="10"/>
      <c r="AO2658" s="10"/>
      <c r="AP2658" s="10"/>
      <c r="AQ2658" s="10"/>
      <c r="AR2658" s="10"/>
      <c r="AS2658" s="10"/>
      <c r="AT2658" s="10"/>
      <c r="AU2658" s="10"/>
    </row>
    <row r="2659" spans="2:47" x14ac:dyDescent="0.2">
      <c r="B2659" s="4"/>
      <c r="C2659" s="3"/>
      <c r="D2659" s="29"/>
      <c r="E2659" s="11"/>
      <c r="F2659" s="118"/>
      <c r="G2659" s="2"/>
      <c r="J2659" s="3"/>
      <c r="K2659" s="3"/>
      <c r="L2659" s="3"/>
      <c r="M2659" s="3"/>
      <c r="N2659" s="27"/>
      <c r="O2659" s="4"/>
      <c r="P2659" s="4"/>
      <c r="Q2659" s="2"/>
      <c r="R2659" s="9"/>
      <c r="S2659" s="4"/>
      <c r="T2659" s="4"/>
      <c r="V2659" s="10"/>
      <c r="W2659" s="4"/>
      <c r="X2659" s="21"/>
      <c r="Y2659" s="20"/>
      <c r="Z2659" s="20"/>
      <c r="AD2659" s="5"/>
      <c r="AI2659" s="10"/>
      <c r="AJ2659" s="10"/>
      <c r="AK2659" s="10"/>
      <c r="AL2659" s="10"/>
      <c r="AM2659" s="10"/>
      <c r="AN2659" s="10"/>
      <c r="AO2659" s="10"/>
      <c r="AP2659" s="10"/>
      <c r="AQ2659" s="10"/>
      <c r="AR2659" s="10"/>
      <c r="AS2659" s="10"/>
      <c r="AT2659" s="10"/>
      <c r="AU2659" s="10"/>
    </row>
    <row r="2660" spans="2:47" x14ac:dyDescent="0.2">
      <c r="B2660" s="4"/>
      <c r="C2660" s="3"/>
      <c r="D2660" s="29"/>
      <c r="E2660" s="11"/>
      <c r="F2660" s="118"/>
      <c r="G2660" s="2"/>
      <c r="J2660" s="3"/>
      <c r="K2660" s="3"/>
      <c r="L2660" s="3"/>
      <c r="M2660" s="3"/>
      <c r="N2660" s="27"/>
      <c r="O2660" s="4"/>
      <c r="P2660" s="4"/>
      <c r="Q2660" s="2"/>
      <c r="R2660" s="9"/>
      <c r="S2660" s="4"/>
      <c r="T2660" s="4"/>
      <c r="V2660" s="10"/>
      <c r="W2660" s="4"/>
      <c r="X2660" s="21"/>
      <c r="Y2660" s="20"/>
      <c r="Z2660" s="20"/>
      <c r="AD2660" s="5"/>
      <c r="AI2660" s="10"/>
      <c r="AJ2660" s="10"/>
      <c r="AK2660" s="10"/>
      <c r="AL2660" s="10"/>
      <c r="AM2660" s="10"/>
      <c r="AN2660" s="10"/>
      <c r="AO2660" s="10"/>
      <c r="AP2660" s="10"/>
      <c r="AQ2660" s="10"/>
      <c r="AR2660" s="10"/>
      <c r="AS2660" s="10"/>
      <c r="AT2660" s="10"/>
      <c r="AU2660" s="10"/>
    </row>
    <row r="2661" spans="2:47" x14ac:dyDescent="0.2">
      <c r="B2661" s="4"/>
      <c r="C2661" s="3"/>
      <c r="D2661" s="29"/>
      <c r="E2661" s="11"/>
      <c r="F2661" s="118"/>
      <c r="G2661" s="2"/>
      <c r="J2661" s="3"/>
      <c r="K2661" s="3"/>
      <c r="L2661" s="3"/>
      <c r="M2661" s="3"/>
      <c r="N2661" s="27"/>
      <c r="O2661" s="4"/>
      <c r="P2661" s="4"/>
      <c r="Q2661" s="2"/>
      <c r="R2661" s="9"/>
      <c r="S2661" s="4"/>
      <c r="T2661" s="4"/>
      <c r="V2661" s="10"/>
      <c r="W2661" s="4"/>
      <c r="X2661" s="21"/>
      <c r="Y2661" s="20"/>
      <c r="Z2661" s="20"/>
      <c r="AD2661" s="5"/>
      <c r="AI2661" s="10"/>
      <c r="AJ2661" s="10"/>
      <c r="AK2661" s="10"/>
      <c r="AL2661" s="10"/>
      <c r="AM2661" s="10"/>
      <c r="AN2661" s="10"/>
      <c r="AO2661" s="10"/>
      <c r="AP2661" s="10"/>
      <c r="AQ2661" s="10"/>
      <c r="AR2661" s="10"/>
      <c r="AS2661" s="10"/>
      <c r="AT2661" s="10"/>
      <c r="AU2661" s="10"/>
    </row>
    <row r="2662" spans="2:47" x14ac:dyDescent="0.2">
      <c r="B2662" s="4"/>
      <c r="C2662" s="3"/>
      <c r="D2662" s="29"/>
      <c r="E2662" s="11"/>
      <c r="F2662" s="118"/>
      <c r="G2662" s="2"/>
      <c r="J2662" s="3"/>
      <c r="K2662" s="3"/>
      <c r="L2662" s="3"/>
      <c r="M2662" s="3"/>
      <c r="N2662" s="27"/>
      <c r="O2662" s="4"/>
      <c r="P2662" s="4"/>
      <c r="Q2662" s="2"/>
      <c r="R2662" s="9"/>
      <c r="S2662" s="4"/>
      <c r="T2662" s="4"/>
      <c r="V2662" s="10"/>
      <c r="W2662" s="4"/>
      <c r="X2662" s="21"/>
      <c r="Y2662" s="20"/>
      <c r="Z2662" s="20"/>
      <c r="AD2662" s="5"/>
      <c r="AI2662" s="10"/>
      <c r="AJ2662" s="10"/>
      <c r="AK2662" s="10"/>
      <c r="AL2662" s="10"/>
      <c r="AM2662" s="10"/>
      <c r="AN2662" s="10"/>
      <c r="AO2662" s="10"/>
      <c r="AP2662" s="10"/>
      <c r="AQ2662" s="10"/>
      <c r="AR2662" s="10"/>
      <c r="AS2662" s="10"/>
      <c r="AT2662" s="10"/>
      <c r="AU2662" s="10"/>
    </row>
    <row r="2663" spans="2:47" x14ac:dyDescent="0.2">
      <c r="B2663" s="4"/>
      <c r="C2663" s="3"/>
      <c r="D2663" s="29"/>
      <c r="E2663" s="11"/>
      <c r="F2663" s="118"/>
      <c r="G2663" s="2"/>
      <c r="J2663" s="3"/>
      <c r="K2663" s="3"/>
      <c r="L2663" s="3"/>
      <c r="M2663" s="3"/>
      <c r="N2663" s="27"/>
      <c r="O2663" s="4"/>
      <c r="P2663" s="4"/>
      <c r="Q2663" s="2"/>
      <c r="R2663" s="9"/>
      <c r="S2663" s="4"/>
      <c r="T2663" s="4"/>
      <c r="V2663" s="10"/>
      <c r="W2663" s="4"/>
      <c r="X2663" s="21"/>
      <c r="Y2663" s="20"/>
      <c r="Z2663" s="20"/>
      <c r="AD2663" s="5"/>
      <c r="AI2663" s="10"/>
      <c r="AJ2663" s="10"/>
      <c r="AK2663" s="10"/>
      <c r="AL2663" s="10"/>
      <c r="AM2663" s="10"/>
      <c r="AN2663" s="10"/>
      <c r="AO2663" s="10"/>
      <c r="AP2663" s="10"/>
      <c r="AQ2663" s="10"/>
      <c r="AR2663" s="10"/>
      <c r="AS2663" s="10"/>
      <c r="AT2663" s="10"/>
      <c r="AU2663" s="10"/>
    </row>
    <row r="2664" spans="2:47" x14ac:dyDescent="0.2">
      <c r="B2664" s="4"/>
      <c r="C2664" s="3"/>
      <c r="D2664" s="29"/>
      <c r="E2664" s="11"/>
      <c r="F2664" s="118"/>
      <c r="G2664" s="2"/>
      <c r="J2664" s="3"/>
      <c r="K2664" s="3"/>
      <c r="L2664" s="3"/>
      <c r="M2664" s="3"/>
      <c r="N2664" s="27"/>
      <c r="O2664" s="4"/>
      <c r="P2664" s="4"/>
      <c r="Q2664" s="2"/>
      <c r="R2664" s="9"/>
      <c r="S2664" s="4"/>
      <c r="T2664" s="4"/>
      <c r="V2664" s="10"/>
      <c r="W2664" s="4"/>
      <c r="X2664" s="21"/>
      <c r="Y2664" s="20"/>
      <c r="Z2664" s="20"/>
      <c r="AD2664" s="5"/>
      <c r="AI2664" s="10"/>
      <c r="AJ2664" s="10"/>
      <c r="AK2664" s="10"/>
      <c r="AL2664" s="10"/>
      <c r="AM2664" s="10"/>
      <c r="AN2664" s="10"/>
      <c r="AO2664" s="10"/>
      <c r="AP2664" s="10"/>
      <c r="AQ2664" s="10"/>
      <c r="AR2664" s="10"/>
      <c r="AS2664" s="10"/>
      <c r="AT2664" s="10"/>
      <c r="AU2664" s="10"/>
    </row>
    <row r="2665" spans="2:47" x14ac:dyDescent="0.2">
      <c r="B2665" s="4"/>
      <c r="C2665" s="3"/>
      <c r="D2665" s="29"/>
      <c r="E2665" s="11"/>
      <c r="F2665" s="118"/>
      <c r="G2665" s="2"/>
      <c r="J2665" s="3"/>
      <c r="K2665" s="3"/>
      <c r="L2665" s="3"/>
      <c r="M2665" s="3"/>
      <c r="N2665" s="27"/>
      <c r="O2665" s="4"/>
      <c r="P2665" s="4"/>
      <c r="Q2665" s="2"/>
      <c r="R2665" s="9"/>
      <c r="S2665" s="4"/>
      <c r="T2665" s="4"/>
      <c r="V2665" s="10"/>
      <c r="W2665" s="4"/>
      <c r="X2665" s="21"/>
      <c r="Y2665" s="20"/>
      <c r="Z2665" s="20"/>
      <c r="AD2665" s="5"/>
      <c r="AI2665" s="10"/>
      <c r="AJ2665" s="10"/>
      <c r="AK2665" s="10"/>
      <c r="AL2665" s="10"/>
      <c r="AM2665" s="10"/>
      <c r="AN2665" s="10"/>
      <c r="AO2665" s="10"/>
      <c r="AP2665" s="10"/>
      <c r="AQ2665" s="10"/>
      <c r="AR2665" s="10"/>
      <c r="AS2665" s="10"/>
      <c r="AT2665" s="10"/>
      <c r="AU2665" s="10"/>
    </row>
    <row r="2666" spans="2:47" x14ac:dyDescent="0.2">
      <c r="B2666" s="4"/>
      <c r="C2666" s="3"/>
      <c r="D2666" s="29"/>
      <c r="E2666" s="11"/>
      <c r="F2666" s="118"/>
      <c r="G2666" s="2"/>
      <c r="J2666" s="3"/>
      <c r="K2666" s="3"/>
      <c r="L2666" s="3"/>
      <c r="M2666" s="3"/>
      <c r="N2666" s="27"/>
      <c r="O2666" s="4"/>
      <c r="P2666" s="4"/>
      <c r="Q2666" s="2"/>
      <c r="R2666" s="9"/>
      <c r="S2666" s="4"/>
      <c r="T2666" s="4"/>
      <c r="V2666" s="10"/>
      <c r="W2666" s="4"/>
      <c r="X2666" s="21"/>
      <c r="Y2666" s="20"/>
      <c r="Z2666" s="20"/>
      <c r="AD2666" s="5"/>
      <c r="AI2666" s="10"/>
      <c r="AJ2666" s="10"/>
      <c r="AK2666" s="10"/>
      <c r="AL2666" s="10"/>
      <c r="AM2666" s="10"/>
      <c r="AN2666" s="10"/>
      <c r="AO2666" s="10"/>
      <c r="AP2666" s="10"/>
      <c r="AQ2666" s="10"/>
      <c r="AR2666" s="10"/>
      <c r="AS2666" s="10"/>
      <c r="AT2666" s="10"/>
      <c r="AU2666" s="10"/>
    </row>
    <row r="2667" spans="2:47" x14ac:dyDescent="0.2">
      <c r="B2667" s="4"/>
      <c r="C2667" s="3"/>
      <c r="D2667" s="29"/>
      <c r="E2667" s="11"/>
      <c r="F2667" s="118"/>
      <c r="G2667" s="2"/>
      <c r="J2667" s="3"/>
      <c r="K2667" s="3"/>
      <c r="L2667" s="3"/>
      <c r="M2667" s="3"/>
      <c r="N2667" s="27"/>
      <c r="O2667" s="4"/>
      <c r="P2667" s="4"/>
      <c r="Q2667" s="2"/>
      <c r="R2667" s="9"/>
      <c r="S2667" s="4"/>
      <c r="T2667" s="4"/>
      <c r="V2667" s="10"/>
      <c r="W2667" s="4"/>
      <c r="X2667" s="21"/>
      <c r="Y2667" s="20"/>
      <c r="Z2667" s="20"/>
      <c r="AD2667" s="5"/>
      <c r="AI2667" s="10"/>
      <c r="AJ2667" s="10"/>
      <c r="AK2667" s="10"/>
      <c r="AL2667" s="10"/>
      <c r="AM2667" s="10"/>
      <c r="AN2667" s="10"/>
      <c r="AO2667" s="10"/>
      <c r="AP2667" s="10"/>
      <c r="AQ2667" s="10"/>
      <c r="AR2667" s="10"/>
      <c r="AS2667" s="10"/>
      <c r="AT2667" s="10"/>
      <c r="AU2667" s="10"/>
    </row>
    <row r="2668" spans="2:47" x14ac:dyDescent="0.2">
      <c r="B2668" s="4"/>
      <c r="C2668" s="3"/>
      <c r="D2668" s="29"/>
      <c r="E2668" s="11"/>
      <c r="F2668" s="118"/>
      <c r="G2668" s="2"/>
      <c r="J2668" s="3"/>
      <c r="K2668" s="3"/>
      <c r="L2668" s="3"/>
      <c r="M2668" s="3"/>
      <c r="N2668" s="27"/>
      <c r="O2668" s="4"/>
      <c r="P2668" s="4"/>
      <c r="Q2668" s="2"/>
      <c r="R2668" s="9"/>
      <c r="S2668" s="4"/>
      <c r="T2668" s="4"/>
      <c r="V2668" s="10"/>
      <c r="W2668" s="4"/>
      <c r="X2668" s="21"/>
      <c r="Y2668" s="20"/>
      <c r="Z2668" s="20"/>
      <c r="AD2668" s="5"/>
      <c r="AI2668" s="10"/>
      <c r="AJ2668" s="10"/>
      <c r="AK2668" s="10"/>
      <c r="AL2668" s="10"/>
      <c r="AM2668" s="10"/>
      <c r="AN2668" s="10"/>
      <c r="AO2668" s="10"/>
      <c r="AP2668" s="10"/>
      <c r="AQ2668" s="10"/>
      <c r="AR2668" s="10"/>
      <c r="AS2668" s="10"/>
      <c r="AT2668" s="10"/>
      <c r="AU2668" s="10"/>
    </row>
    <row r="2669" spans="2:47" x14ac:dyDescent="0.2">
      <c r="B2669" s="4"/>
      <c r="C2669" s="3"/>
      <c r="D2669" s="29"/>
      <c r="E2669" s="11"/>
      <c r="F2669" s="118"/>
      <c r="G2669" s="2"/>
      <c r="J2669" s="3"/>
      <c r="K2669" s="3"/>
      <c r="L2669" s="3"/>
      <c r="M2669" s="3"/>
      <c r="N2669" s="27"/>
      <c r="O2669" s="4"/>
      <c r="P2669" s="4"/>
      <c r="Q2669" s="2"/>
      <c r="R2669" s="9"/>
      <c r="S2669" s="4"/>
      <c r="T2669" s="4"/>
      <c r="V2669" s="10"/>
      <c r="W2669" s="4"/>
      <c r="X2669" s="21"/>
      <c r="Y2669" s="20"/>
      <c r="Z2669" s="20"/>
      <c r="AD2669" s="5"/>
      <c r="AI2669" s="10"/>
      <c r="AJ2669" s="10"/>
      <c r="AK2669" s="10"/>
      <c r="AL2669" s="10"/>
      <c r="AM2669" s="10"/>
      <c r="AN2669" s="10"/>
      <c r="AO2669" s="10"/>
      <c r="AP2669" s="10"/>
      <c r="AQ2669" s="10"/>
      <c r="AR2669" s="10"/>
      <c r="AS2669" s="10"/>
      <c r="AT2669" s="10"/>
      <c r="AU2669" s="10"/>
    </row>
    <row r="2670" spans="2:47" x14ac:dyDescent="0.2">
      <c r="B2670" s="4"/>
      <c r="C2670" s="3"/>
      <c r="D2670" s="29"/>
      <c r="E2670" s="11"/>
      <c r="F2670" s="118"/>
      <c r="G2670" s="2"/>
      <c r="J2670" s="3"/>
      <c r="K2670" s="3"/>
      <c r="L2670" s="3"/>
      <c r="M2670" s="3"/>
      <c r="N2670" s="27"/>
      <c r="O2670" s="4"/>
      <c r="P2670" s="4"/>
      <c r="Q2670" s="2"/>
      <c r="R2670" s="9"/>
      <c r="S2670" s="4"/>
      <c r="T2670" s="4"/>
      <c r="V2670" s="10"/>
      <c r="W2670" s="4"/>
      <c r="X2670" s="21"/>
      <c r="Y2670" s="20"/>
      <c r="Z2670" s="20"/>
      <c r="AD2670" s="5"/>
      <c r="AI2670" s="10"/>
      <c r="AJ2670" s="10"/>
      <c r="AK2670" s="10"/>
      <c r="AL2670" s="10"/>
      <c r="AM2670" s="10"/>
      <c r="AN2670" s="10"/>
      <c r="AO2670" s="10"/>
      <c r="AP2670" s="10"/>
      <c r="AQ2670" s="10"/>
      <c r="AR2670" s="10"/>
      <c r="AS2670" s="10"/>
      <c r="AT2670" s="10"/>
      <c r="AU2670" s="10"/>
    </row>
    <row r="2671" spans="2:47" x14ac:dyDescent="0.2">
      <c r="B2671" s="4"/>
      <c r="C2671" s="3"/>
      <c r="D2671" s="29"/>
      <c r="E2671" s="11"/>
      <c r="F2671" s="118"/>
      <c r="G2671" s="2"/>
      <c r="J2671" s="3"/>
      <c r="K2671" s="3"/>
      <c r="L2671" s="3"/>
      <c r="M2671" s="3"/>
      <c r="N2671" s="27"/>
      <c r="O2671" s="4"/>
      <c r="P2671" s="4"/>
      <c r="Q2671" s="2"/>
      <c r="R2671" s="9"/>
      <c r="S2671" s="4"/>
      <c r="T2671" s="4"/>
      <c r="V2671" s="10"/>
      <c r="W2671" s="4"/>
      <c r="X2671" s="21"/>
      <c r="Y2671" s="20"/>
      <c r="Z2671" s="20"/>
      <c r="AD2671" s="5"/>
      <c r="AI2671" s="10"/>
      <c r="AJ2671" s="10"/>
      <c r="AK2671" s="10"/>
      <c r="AL2671" s="10"/>
      <c r="AM2671" s="10"/>
      <c r="AN2671" s="10"/>
      <c r="AO2671" s="10"/>
      <c r="AP2671" s="10"/>
      <c r="AQ2671" s="10"/>
      <c r="AR2671" s="10"/>
      <c r="AS2671" s="10"/>
      <c r="AT2671" s="10"/>
      <c r="AU2671" s="10"/>
    </row>
    <row r="2672" spans="2:47" x14ac:dyDescent="0.2">
      <c r="B2672" s="4"/>
      <c r="C2672" s="3"/>
      <c r="D2672" s="29"/>
      <c r="E2672" s="11"/>
      <c r="F2672" s="118"/>
      <c r="G2672" s="2"/>
      <c r="J2672" s="3"/>
      <c r="K2672" s="3"/>
      <c r="L2672" s="3"/>
      <c r="M2672" s="3"/>
      <c r="N2672" s="27"/>
      <c r="O2672" s="4"/>
      <c r="P2672" s="4"/>
      <c r="Q2672" s="2"/>
      <c r="R2672" s="9"/>
      <c r="S2672" s="4"/>
      <c r="T2672" s="4"/>
      <c r="V2672" s="10"/>
      <c r="W2672" s="4"/>
      <c r="X2672" s="21"/>
      <c r="Y2672" s="20"/>
      <c r="Z2672" s="20"/>
      <c r="AD2672" s="5"/>
      <c r="AI2672" s="10"/>
      <c r="AJ2672" s="10"/>
      <c r="AK2672" s="10"/>
      <c r="AL2672" s="10"/>
      <c r="AM2672" s="10"/>
      <c r="AN2672" s="10"/>
      <c r="AO2672" s="10"/>
      <c r="AP2672" s="10"/>
      <c r="AQ2672" s="10"/>
      <c r="AR2672" s="10"/>
      <c r="AS2672" s="10"/>
      <c r="AT2672" s="10"/>
      <c r="AU2672" s="10"/>
    </row>
    <row r="2673" spans="2:47" x14ac:dyDescent="0.2">
      <c r="B2673" s="4"/>
      <c r="C2673" s="3"/>
      <c r="D2673" s="29"/>
      <c r="E2673" s="11"/>
      <c r="F2673" s="118"/>
      <c r="G2673" s="2"/>
      <c r="J2673" s="3"/>
      <c r="K2673" s="3"/>
      <c r="L2673" s="3"/>
      <c r="M2673" s="3"/>
      <c r="N2673" s="27"/>
      <c r="O2673" s="4"/>
      <c r="P2673" s="4"/>
      <c r="Q2673" s="2"/>
      <c r="R2673" s="9"/>
      <c r="S2673" s="4"/>
      <c r="T2673" s="4"/>
      <c r="V2673" s="10"/>
      <c r="W2673" s="4"/>
      <c r="X2673" s="21"/>
      <c r="Y2673" s="20"/>
      <c r="Z2673" s="20"/>
      <c r="AD2673" s="5"/>
      <c r="AI2673" s="10"/>
      <c r="AJ2673" s="10"/>
      <c r="AK2673" s="10"/>
      <c r="AL2673" s="10"/>
      <c r="AM2673" s="10"/>
      <c r="AN2673" s="10"/>
      <c r="AO2673" s="10"/>
      <c r="AP2673" s="10"/>
      <c r="AQ2673" s="10"/>
      <c r="AR2673" s="10"/>
      <c r="AS2673" s="10"/>
      <c r="AT2673" s="10"/>
      <c r="AU2673" s="10"/>
    </row>
    <row r="2674" spans="2:47" x14ac:dyDescent="0.2">
      <c r="B2674" s="4"/>
      <c r="C2674" s="3"/>
      <c r="D2674" s="29"/>
      <c r="E2674" s="11"/>
      <c r="F2674" s="118"/>
      <c r="G2674" s="2"/>
      <c r="J2674" s="3"/>
      <c r="K2674" s="3"/>
      <c r="L2674" s="3"/>
      <c r="M2674" s="3"/>
      <c r="N2674" s="27"/>
      <c r="O2674" s="4"/>
      <c r="P2674" s="4"/>
      <c r="Q2674" s="2"/>
      <c r="R2674" s="9"/>
      <c r="S2674" s="4"/>
      <c r="T2674" s="4"/>
      <c r="V2674" s="10"/>
      <c r="W2674" s="4"/>
      <c r="X2674" s="21"/>
      <c r="Y2674" s="20"/>
      <c r="Z2674" s="20"/>
      <c r="AD2674" s="5"/>
      <c r="AI2674" s="10"/>
      <c r="AJ2674" s="10"/>
      <c r="AK2674" s="10"/>
      <c r="AL2674" s="10"/>
      <c r="AM2674" s="10"/>
      <c r="AN2674" s="10"/>
      <c r="AO2674" s="10"/>
      <c r="AP2674" s="10"/>
      <c r="AQ2674" s="10"/>
      <c r="AR2674" s="10"/>
      <c r="AS2674" s="10"/>
      <c r="AT2674" s="10"/>
      <c r="AU2674" s="10"/>
    </row>
    <row r="2675" spans="2:47" x14ac:dyDescent="0.2">
      <c r="B2675" s="4"/>
      <c r="C2675" s="3"/>
      <c r="D2675" s="29"/>
      <c r="E2675" s="11"/>
      <c r="F2675" s="118"/>
      <c r="G2675" s="2"/>
      <c r="J2675" s="3"/>
      <c r="K2675" s="3"/>
      <c r="L2675" s="3"/>
      <c r="M2675" s="3"/>
      <c r="N2675" s="27"/>
      <c r="O2675" s="4"/>
      <c r="P2675" s="4"/>
      <c r="Q2675" s="2"/>
      <c r="R2675" s="9"/>
      <c r="S2675" s="4"/>
      <c r="T2675" s="4"/>
      <c r="V2675" s="10"/>
      <c r="W2675" s="4"/>
      <c r="X2675" s="21"/>
      <c r="Y2675" s="20"/>
      <c r="Z2675" s="20"/>
      <c r="AD2675" s="5"/>
      <c r="AI2675" s="10"/>
      <c r="AJ2675" s="10"/>
      <c r="AK2675" s="10"/>
      <c r="AL2675" s="10"/>
      <c r="AM2675" s="10"/>
      <c r="AN2675" s="10"/>
      <c r="AO2675" s="10"/>
      <c r="AP2675" s="10"/>
      <c r="AQ2675" s="10"/>
      <c r="AR2675" s="10"/>
      <c r="AS2675" s="10"/>
      <c r="AT2675" s="10"/>
      <c r="AU2675" s="10"/>
    </row>
    <row r="2676" spans="2:47" x14ac:dyDescent="0.2">
      <c r="B2676" s="4"/>
      <c r="C2676" s="3"/>
      <c r="D2676" s="29"/>
      <c r="E2676" s="11"/>
      <c r="F2676" s="118"/>
      <c r="G2676" s="2"/>
      <c r="J2676" s="3"/>
      <c r="K2676" s="3"/>
      <c r="L2676" s="3"/>
      <c r="M2676" s="3"/>
      <c r="N2676" s="27"/>
      <c r="O2676" s="4"/>
      <c r="P2676" s="4"/>
      <c r="Q2676" s="2"/>
      <c r="R2676" s="9"/>
      <c r="S2676" s="4"/>
      <c r="T2676" s="4"/>
      <c r="V2676" s="10"/>
      <c r="W2676" s="4"/>
      <c r="X2676" s="21"/>
      <c r="Y2676" s="20"/>
      <c r="Z2676" s="20"/>
      <c r="AD2676" s="5"/>
      <c r="AI2676" s="10"/>
      <c r="AJ2676" s="10"/>
      <c r="AK2676" s="10"/>
      <c r="AL2676" s="10"/>
      <c r="AM2676" s="10"/>
      <c r="AN2676" s="10"/>
      <c r="AO2676" s="10"/>
      <c r="AP2676" s="10"/>
      <c r="AQ2676" s="10"/>
      <c r="AR2676" s="10"/>
      <c r="AS2676" s="10"/>
      <c r="AT2676" s="10"/>
      <c r="AU2676" s="10"/>
    </row>
    <row r="2677" spans="2:47" x14ac:dyDescent="0.2">
      <c r="B2677" s="4"/>
      <c r="C2677" s="3"/>
      <c r="D2677" s="29"/>
      <c r="E2677" s="11"/>
      <c r="F2677" s="118"/>
      <c r="G2677" s="2"/>
      <c r="J2677" s="3"/>
      <c r="K2677" s="3"/>
      <c r="L2677" s="3"/>
      <c r="M2677" s="3"/>
      <c r="N2677" s="27"/>
      <c r="O2677" s="4"/>
      <c r="P2677" s="4"/>
      <c r="Q2677" s="2"/>
      <c r="R2677" s="9"/>
      <c r="S2677" s="4"/>
      <c r="T2677" s="4"/>
      <c r="V2677" s="10"/>
      <c r="W2677" s="4"/>
      <c r="X2677" s="21"/>
      <c r="Y2677" s="20"/>
      <c r="Z2677" s="20"/>
      <c r="AD2677" s="5"/>
      <c r="AI2677" s="10"/>
      <c r="AJ2677" s="10"/>
      <c r="AK2677" s="10"/>
      <c r="AL2677" s="10"/>
      <c r="AM2677" s="10"/>
      <c r="AN2677" s="10"/>
      <c r="AO2677" s="10"/>
      <c r="AP2677" s="10"/>
      <c r="AQ2677" s="10"/>
      <c r="AR2677" s="10"/>
      <c r="AS2677" s="10"/>
      <c r="AT2677" s="10"/>
      <c r="AU2677" s="10"/>
    </row>
    <row r="2678" spans="2:47" x14ac:dyDescent="0.2">
      <c r="B2678" s="4"/>
      <c r="C2678" s="3"/>
      <c r="D2678" s="29"/>
      <c r="E2678" s="11"/>
      <c r="F2678" s="118"/>
      <c r="G2678" s="2"/>
      <c r="J2678" s="3"/>
      <c r="K2678" s="3"/>
      <c r="L2678" s="3"/>
      <c r="M2678" s="3"/>
      <c r="N2678" s="27"/>
      <c r="O2678" s="4"/>
      <c r="P2678" s="4"/>
      <c r="Q2678" s="2"/>
      <c r="R2678" s="9"/>
      <c r="S2678" s="4"/>
      <c r="T2678" s="4"/>
      <c r="V2678" s="10"/>
      <c r="W2678" s="4"/>
      <c r="X2678" s="21"/>
      <c r="Y2678" s="20"/>
      <c r="Z2678" s="20"/>
      <c r="AD2678" s="5"/>
      <c r="AI2678" s="10"/>
      <c r="AJ2678" s="10"/>
      <c r="AK2678" s="10"/>
      <c r="AL2678" s="10"/>
      <c r="AM2678" s="10"/>
      <c r="AN2678" s="10"/>
      <c r="AO2678" s="10"/>
      <c r="AP2678" s="10"/>
      <c r="AQ2678" s="10"/>
      <c r="AR2678" s="10"/>
      <c r="AS2678" s="10"/>
      <c r="AT2678" s="10"/>
      <c r="AU2678" s="10"/>
    </row>
    <row r="2679" spans="2:47" x14ac:dyDescent="0.2">
      <c r="B2679" s="4"/>
      <c r="C2679" s="3"/>
      <c r="D2679" s="29"/>
      <c r="E2679" s="11"/>
      <c r="F2679" s="118"/>
      <c r="G2679" s="2"/>
      <c r="J2679" s="3"/>
      <c r="K2679" s="3"/>
      <c r="L2679" s="3"/>
      <c r="M2679" s="3"/>
      <c r="N2679" s="27"/>
      <c r="O2679" s="4"/>
      <c r="P2679" s="4"/>
      <c r="Q2679" s="2"/>
      <c r="R2679" s="9"/>
      <c r="S2679" s="4"/>
      <c r="T2679" s="4"/>
      <c r="V2679" s="10"/>
      <c r="W2679" s="4"/>
      <c r="X2679" s="21"/>
      <c r="Y2679" s="20"/>
      <c r="Z2679" s="20"/>
      <c r="AD2679" s="5"/>
      <c r="AI2679" s="10"/>
      <c r="AJ2679" s="10"/>
      <c r="AK2679" s="10"/>
      <c r="AL2679" s="10"/>
      <c r="AM2679" s="10"/>
      <c r="AN2679" s="10"/>
      <c r="AO2679" s="10"/>
      <c r="AP2679" s="10"/>
      <c r="AQ2679" s="10"/>
      <c r="AR2679" s="10"/>
      <c r="AS2679" s="10"/>
      <c r="AT2679" s="10"/>
      <c r="AU2679" s="10"/>
    </row>
    <row r="2680" spans="2:47" x14ac:dyDescent="0.2">
      <c r="B2680" s="4"/>
      <c r="C2680" s="3"/>
      <c r="D2680" s="29"/>
      <c r="E2680" s="11"/>
      <c r="F2680" s="118"/>
      <c r="G2680" s="2"/>
      <c r="J2680" s="3"/>
      <c r="K2680" s="3"/>
      <c r="L2680" s="3"/>
      <c r="M2680" s="3"/>
      <c r="N2680" s="27"/>
      <c r="O2680" s="4"/>
      <c r="P2680" s="4"/>
      <c r="Q2680" s="2"/>
      <c r="R2680" s="9"/>
      <c r="S2680" s="4"/>
      <c r="T2680" s="4"/>
      <c r="V2680" s="10"/>
      <c r="W2680" s="4"/>
      <c r="X2680" s="21"/>
      <c r="Y2680" s="20"/>
      <c r="Z2680" s="20"/>
      <c r="AD2680" s="5"/>
      <c r="AI2680" s="10"/>
      <c r="AJ2680" s="10"/>
      <c r="AK2680" s="10"/>
      <c r="AL2680" s="10"/>
      <c r="AM2680" s="10"/>
      <c r="AN2680" s="10"/>
      <c r="AO2680" s="10"/>
      <c r="AP2680" s="10"/>
      <c r="AQ2680" s="10"/>
      <c r="AR2680" s="10"/>
      <c r="AS2680" s="10"/>
      <c r="AT2680" s="10"/>
      <c r="AU2680" s="10"/>
    </row>
    <row r="2681" spans="2:47" x14ac:dyDescent="0.2">
      <c r="B2681" s="4"/>
      <c r="C2681" s="3"/>
      <c r="D2681" s="29"/>
      <c r="E2681" s="11"/>
      <c r="F2681" s="118"/>
      <c r="G2681" s="2"/>
      <c r="J2681" s="3"/>
      <c r="K2681" s="3"/>
      <c r="L2681" s="3"/>
      <c r="M2681" s="3"/>
      <c r="N2681" s="27"/>
      <c r="O2681" s="4"/>
      <c r="P2681" s="4"/>
      <c r="Q2681" s="2"/>
      <c r="R2681" s="9"/>
      <c r="S2681" s="4"/>
      <c r="T2681" s="4"/>
      <c r="V2681" s="10"/>
      <c r="W2681" s="4"/>
      <c r="X2681" s="21"/>
      <c r="Y2681" s="20"/>
      <c r="Z2681" s="20"/>
      <c r="AD2681" s="5"/>
      <c r="AI2681" s="10"/>
      <c r="AJ2681" s="10"/>
      <c r="AK2681" s="10"/>
      <c r="AL2681" s="10"/>
      <c r="AM2681" s="10"/>
      <c r="AN2681" s="10"/>
      <c r="AO2681" s="10"/>
      <c r="AP2681" s="10"/>
      <c r="AQ2681" s="10"/>
      <c r="AR2681" s="10"/>
      <c r="AS2681" s="10"/>
      <c r="AT2681" s="10"/>
      <c r="AU2681" s="10"/>
    </row>
    <row r="2682" spans="2:47" x14ac:dyDescent="0.2">
      <c r="B2682" s="4"/>
      <c r="C2682" s="3"/>
      <c r="D2682" s="29"/>
      <c r="E2682" s="11"/>
      <c r="F2682" s="118"/>
      <c r="G2682" s="2"/>
      <c r="J2682" s="3"/>
      <c r="K2682" s="3"/>
      <c r="L2682" s="3"/>
      <c r="M2682" s="3"/>
      <c r="N2682" s="27"/>
      <c r="O2682" s="4"/>
      <c r="P2682" s="4"/>
      <c r="Q2682" s="2"/>
      <c r="R2682" s="9"/>
      <c r="S2682" s="4"/>
      <c r="T2682" s="4"/>
      <c r="V2682" s="10"/>
      <c r="W2682" s="4"/>
      <c r="X2682" s="21"/>
      <c r="Y2682" s="20"/>
      <c r="Z2682" s="20"/>
      <c r="AD2682" s="5"/>
      <c r="AI2682" s="10"/>
      <c r="AJ2682" s="10"/>
      <c r="AK2682" s="10"/>
      <c r="AL2682" s="10"/>
      <c r="AM2682" s="10"/>
      <c r="AN2682" s="10"/>
      <c r="AO2682" s="10"/>
      <c r="AP2682" s="10"/>
      <c r="AQ2682" s="10"/>
      <c r="AR2682" s="10"/>
      <c r="AS2682" s="10"/>
      <c r="AT2682" s="10"/>
      <c r="AU2682" s="10"/>
    </row>
    <row r="2683" spans="2:47" x14ac:dyDescent="0.2">
      <c r="B2683" s="4"/>
      <c r="C2683" s="3"/>
      <c r="D2683" s="29"/>
      <c r="E2683" s="11"/>
      <c r="F2683" s="118"/>
      <c r="G2683" s="2"/>
      <c r="J2683" s="3"/>
      <c r="K2683" s="3"/>
      <c r="L2683" s="3"/>
      <c r="M2683" s="3"/>
      <c r="N2683" s="27"/>
      <c r="O2683" s="4"/>
      <c r="P2683" s="4"/>
      <c r="Q2683" s="2"/>
      <c r="R2683" s="9"/>
      <c r="S2683" s="4"/>
      <c r="T2683" s="4"/>
      <c r="V2683" s="10"/>
      <c r="W2683" s="4"/>
      <c r="X2683" s="21"/>
      <c r="Y2683" s="20"/>
      <c r="Z2683" s="20"/>
      <c r="AD2683" s="5"/>
      <c r="AI2683" s="10"/>
      <c r="AJ2683" s="10"/>
      <c r="AK2683" s="10"/>
      <c r="AL2683" s="10"/>
      <c r="AM2683" s="10"/>
      <c r="AN2683" s="10"/>
      <c r="AO2683" s="10"/>
      <c r="AP2683" s="10"/>
      <c r="AQ2683" s="10"/>
      <c r="AR2683" s="10"/>
      <c r="AS2683" s="10"/>
      <c r="AT2683" s="10"/>
      <c r="AU2683" s="10"/>
    </row>
    <row r="2684" spans="2:47" x14ac:dyDescent="0.2">
      <c r="B2684" s="4"/>
      <c r="C2684" s="3"/>
      <c r="D2684" s="29"/>
      <c r="E2684" s="11"/>
      <c r="F2684" s="118"/>
      <c r="G2684" s="2"/>
      <c r="J2684" s="3"/>
      <c r="K2684" s="3"/>
      <c r="L2684" s="3"/>
      <c r="M2684" s="3"/>
      <c r="N2684" s="27"/>
      <c r="O2684" s="4"/>
      <c r="P2684" s="4"/>
      <c r="Q2684" s="2"/>
      <c r="R2684" s="9"/>
      <c r="S2684" s="4"/>
      <c r="T2684" s="4"/>
      <c r="V2684" s="10"/>
      <c r="W2684" s="4"/>
      <c r="X2684" s="21"/>
      <c r="Y2684" s="20"/>
      <c r="Z2684" s="20"/>
      <c r="AD2684" s="5"/>
      <c r="AI2684" s="10"/>
      <c r="AJ2684" s="10"/>
      <c r="AK2684" s="10"/>
      <c r="AL2684" s="10"/>
      <c r="AM2684" s="10"/>
      <c r="AN2684" s="10"/>
      <c r="AO2684" s="10"/>
      <c r="AP2684" s="10"/>
      <c r="AQ2684" s="10"/>
      <c r="AR2684" s="10"/>
      <c r="AS2684" s="10"/>
      <c r="AT2684" s="10"/>
      <c r="AU2684" s="10"/>
    </row>
    <row r="2685" spans="2:47" x14ac:dyDescent="0.2">
      <c r="B2685" s="4"/>
      <c r="C2685" s="3"/>
      <c r="D2685" s="29"/>
      <c r="E2685" s="11"/>
      <c r="F2685" s="118"/>
      <c r="G2685" s="2"/>
      <c r="J2685" s="3"/>
      <c r="K2685" s="3"/>
      <c r="L2685" s="3"/>
      <c r="M2685" s="3"/>
      <c r="N2685" s="27"/>
      <c r="O2685" s="4"/>
      <c r="P2685" s="4"/>
      <c r="Q2685" s="2"/>
      <c r="R2685" s="9"/>
      <c r="S2685" s="4"/>
      <c r="T2685" s="4"/>
      <c r="V2685" s="10"/>
      <c r="W2685" s="4"/>
      <c r="X2685" s="21"/>
      <c r="Y2685" s="20"/>
      <c r="Z2685" s="20"/>
      <c r="AD2685" s="5"/>
      <c r="AI2685" s="10"/>
      <c r="AJ2685" s="10"/>
      <c r="AK2685" s="10"/>
      <c r="AL2685" s="10"/>
      <c r="AM2685" s="10"/>
      <c r="AN2685" s="10"/>
      <c r="AO2685" s="10"/>
      <c r="AP2685" s="10"/>
      <c r="AQ2685" s="10"/>
      <c r="AR2685" s="10"/>
      <c r="AS2685" s="10"/>
      <c r="AT2685" s="10"/>
      <c r="AU2685" s="10"/>
    </row>
    <row r="2686" spans="2:47" x14ac:dyDescent="0.2">
      <c r="B2686" s="4"/>
      <c r="C2686" s="3"/>
      <c r="D2686" s="29"/>
      <c r="E2686" s="11"/>
      <c r="F2686" s="118"/>
      <c r="G2686" s="2"/>
      <c r="J2686" s="3"/>
      <c r="K2686" s="3"/>
      <c r="L2686" s="3"/>
      <c r="M2686" s="3"/>
      <c r="N2686" s="27"/>
      <c r="O2686" s="4"/>
      <c r="P2686" s="4"/>
      <c r="Q2686" s="2"/>
      <c r="R2686" s="9"/>
      <c r="S2686" s="4"/>
      <c r="T2686" s="4"/>
      <c r="V2686" s="10"/>
      <c r="W2686" s="4"/>
      <c r="X2686" s="21"/>
      <c r="Y2686" s="20"/>
      <c r="Z2686" s="20"/>
      <c r="AD2686" s="5"/>
      <c r="AI2686" s="10"/>
      <c r="AJ2686" s="10"/>
      <c r="AK2686" s="10"/>
      <c r="AL2686" s="10"/>
      <c r="AM2686" s="10"/>
      <c r="AN2686" s="10"/>
      <c r="AO2686" s="10"/>
      <c r="AP2686" s="10"/>
      <c r="AQ2686" s="10"/>
      <c r="AR2686" s="10"/>
      <c r="AS2686" s="10"/>
      <c r="AT2686" s="10"/>
      <c r="AU2686" s="10"/>
    </row>
    <row r="2687" spans="2:47" x14ac:dyDescent="0.2">
      <c r="B2687" s="4"/>
      <c r="C2687" s="3"/>
      <c r="D2687" s="29"/>
      <c r="E2687" s="11"/>
      <c r="F2687" s="118"/>
      <c r="G2687" s="2"/>
      <c r="J2687" s="3"/>
      <c r="K2687" s="3"/>
      <c r="L2687" s="3"/>
      <c r="M2687" s="3"/>
      <c r="N2687" s="27"/>
      <c r="O2687" s="4"/>
      <c r="P2687" s="4"/>
      <c r="Q2687" s="2"/>
      <c r="R2687" s="9"/>
      <c r="S2687" s="4"/>
      <c r="T2687" s="4"/>
      <c r="V2687" s="10"/>
      <c r="W2687" s="4"/>
      <c r="X2687" s="21"/>
      <c r="Y2687" s="20"/>
      <c r="Z2687" s="20"/>
      <c r="AD2687" s="5"/>
      <c r="AI2687" s="10"/>
      <c r="AJ2687" s="10"/>
      <c r="AK2687" s="10"/>
      <c r="AL2687" s="10"/>
      <c r="AM2687" s="10"/>
      <c r="AN2687" s="10"/>
      <c r="AO2687" s="10"/>
      <c r="AP2687" s="10"/>
      <c r="AQ2687" s="10"/>
      <c r="AR2687" s="10"/>
      <c r="AS2687" s="10"/>
      <c r="AT2687" s="10"/>
      <c r="AU2687" s="10"/>
    </row>
    <row r="2688" spans="2:47" x14ac:dyDescent="0.2">
      <c r="B2688" s="4"/>
      <c r="C2688" s="3"/>
      <c r="D2688" s="29"/>
      <c r="E2688" s="11"/>
      <c r="F2688" s="118"/>
      <c r="G2688" s="2"/>
      <c r="J2688" s="3"/>
      <c r="K2688" s="3"/>
      <c r="L2688" s="3"/>
      <c r="M2688" s="3"/>
      <c r="N2688" s="27"/>
      <c r="O2688" s="4"/>
      <c r="P2688" s="4"/>
      <c r="Q2688" s="2"/>
      <c r="R2688" s="9"/>
      <c r="S2688" s="4"/>
      <c r="T2688" s="4"/>
      <c r="V2688" s="10"/>
      <c r="W2688" s="4"/>
      <c r="X2688" s="21"/>
      <c r="Y2688" s="20"/>
      <c r="Z2688" s="20"/>
      <c r="AD2688" s="5"/>
      <c r="AI2688" s="10"/>
      <c r="AJ2688" s="10"/>
      <c r="AK2688" s="10"/>
      <c r="AL2688" s="10"/>
      <c r="AM2688" s="10"/>
      <c r="AN2688" s="10"/>
      <c r="AO2688" s="10"/>
      <c r="AP2688" s="10"/>
      <c r="AQ2688" s="10"/>
      <c r="AR2688" s="10"/>
      <c r="AS2688" s="10"/>
      <c r="AT2688" s="10"/>
      <c r="AU2688" s="10"/>
    </row>
    <row r="2689" spans="2:47" x14ac:dyDescent="0.2">
      <c r="B2689" s="4"/>
      <c r="C2689" s="3"/>
      <c r="D2689" s="29"/>
      <c r="E2689" s="11"/>
      <c r="F2689" s="118"/>
      <c r="G2689" s="2"/>
      <c r="J2689" s="3"/>
      <c r="K2689" s="3"/>
      <c r="L2689" s="3"/>
      <c r="M2689" s="3"/>
      <c r="N2689" s="27"/>
      <c r="O2689" s="4"/>
      <c r="P2689" s="4"/>
      <c r="Q2689" s="2"/>
      <c r="R2689" s="9"/>
      <c r="S2689" s="4"/>
      <c r="T2689" s="4"/>
      <c r="V2689" s="10"/>
      <c r="W2689" s="28"/>
      <c r="X2689" s="22"/>
      <c r="Y2689" s="20"/>
      <c r="Z2689" s="20"/>
      <c r="AD2689" s="5"/>
      <c r="AI2689" s="10"/>
      <c r="AJ2689" s="10"/>
      <c r="AK2689" s="10"/>
      <c r="AL2689" s="10"/>
      <c r="AM2689" s="10"/>
      <c r="AN2689" s="10"/>
      <c r="AO2689" s="10"/>
      <c r="AP2689" s="10"/>
      <c r="AQ2689" s="10"/>
      <c r="AR2689" s="10"/>
      <c r="AS2689" s="10"/>
      <c r="AT2689" s="10"/>
      <c r="AU2689" s="10"/>
    </row>
    <row r="2690" spans="2:47" x14ac:dyDescent="0.2">
      <c r="B2690" s="4"/>
      <c r="C2690" s="3"/>
      <c r="D2690" s="29"/>
      <c r="E2690" s="11"/>
      <c r="F2690" s="118"/>
      <c r="G2690" s="2"/>
      <c r="J2690" s="3"/>
      <c r="K2690" s="3"/>
      <c r="L2690" s="3"/>
      <c r="M2690" s="3"/>
      <c r="N2690" s="27"/>
      <c r="O2690" s="4"/>
      <c r="P2690" s="4"/>
      <c r="Q2690" s="2"/>
      <c r="R2690" s="9"/>
      <c r="S2690" s="4"/>
      <c r="T2690" s="4"/>
      <c r="V2690" s="10"/>
      <c r="W2690" s="4"/>
      <c r="X2690" s="21"/>
      <c r="Y2690" s="20"/>
      <c r="Z2690" s="20"/>
      <c r="AD2690" s="5"/>
      <c r="AI2690" s="10"/>
      <c r="AJ2690" s="10"/>
      <c r="AK2690" s="10"/>
      <c r="AL2690" s="10"/>
      <c r="AM2690" s="10"/>
      <c r="AN2690" s="10"/>
      <c r="AO2690" s="10"/>
      <c r="AP2690" s="10"/>
      <c r="AQ2690" s="10"/>
      <c r="AR2690" s="10"/>
      <c r="AS2690" s="10"/>
      <c r="AT2690" s="10"/>
      <c r="AU2690" s="10"/>
    </row>
    <row r="2691" spans="2:47" x14ac:dyDescent="0.2">
      <c r="B2691" s="4"/>
      <c r="C2691" s="3"/>
      <c r="D2691" s="29"/>
      <c r="E2691" s="11"/>
      <c r="F2691" s="118"/>
      <c r="G2691" s="2"/>
      <c r="J2691" s="3"/>
      <c r="K2691" s="3"/>
      <c r="L2691" s="3"/>
      <c r="M2691" s="3"/>
      <c r="N2691" s="27"/>
      <c r="O2691" s="4"/>
      <c r="P2691" s="4"/>
      <c r="Q2691" s="2"/>
      <c r="R2691" s="9"/>
      <c r="S2691" s="4"/>
      <c r="T2691" s="4"/>
      <c r="V2691" s="10"/>
      <c r="W2691" s="4"/>
      <c r="X2691" s="21"/>
      <c r="Y2691" s="20"/>
      <c r="Z2691" s="20"/>
      <c r="AD2691" s="5"/>
      <c r="AI2691" s="10"/>
      <c r="AJ2691" s="10"/>
      <c r="AK2691" s="10"/>
      <c r="AL2691" s="10"/>
      <c r="AM2691" s="10"/>
      <c r="AN2691" s="10"/>
      <c r="AO2691" s="10"/>
      <c r="AP2691" s="10"/>
      <c r="AQ2691" s="10"/>
      <c r="AR2691" s="10"/>
      <c r="AS2691" s="10"/>
      <c r="AT2691" s="10"/>
      <c r="AU2691" s="10"/>
    </row>
    <row r="2692" spans="2:47" x14ac:dyDescent="0.2">
      <c r="B2692" s="4"/>
      <c r="C2692" s="3"/>
      <c r="D2692" s="29"/>
      <c r="E2692" s="11"/>
      <c r="F2692" s="118"/>
      <c r="G2692" s="2"/>
      <c r="J2692" s="3"/>
      <c r="K2692" s="3"/>
      <c r="L2692" s="3"/>
      <c r="M2692" s="3"/>
      <c r="N2692" s="27"/>
      <c r="O2692" s="4"/>
      <c r="P2692" s="4"/>
      <c r="Q2692" s="2"/>
      <c r="R2692" s="9"/>
      <c r="S2692" s="4"/>
      <c r="T2692" s="4"/>
      <c r="V2692" s="10"/>
      <c r="W2692" s="4"/>
      <c r="X2692" s="21"/>
      <c r="Y2692" s="20"/>
      <c r="Z2692" s="20"/>
      <c r="AD2692" s="5"/>
      <c r="AI2692" s="10"/>
      <c r="AJ2692" s="10"/>
      <c r="AK2692" s="10"/>
      <c r="AL2692" s="10"/>
      <c r="AM2692" s="10"/>
      <c r="AN2692" s="10"/>
      <c r="AO2692" s="10"/>
      <c r="AP2692" s="10"/>
      <c r="AQ2692" s="10"/>
      <c r="AR2692" s="10"/>
      <c r="AS2692" s="10"/>
      <c r="AT2692" s="10"/>
      <c r="AU2692" s="10"/>
    </row>
    <row r="2693" spans="2:47" x14ac:dyDescent="0.2">
      <c r="B2693" s="4"/>
      <c r="C2693" s="3"/>
      <c r="D2693" s="29"/>
      <c r="E2693" s="11"/>
      <c r="F2693" s="118"/>
      <c r="G2693" s="2"/>
      <c r="J2693" s="3"/>
      <c r="K2693" s="3"/>
      <c r="L2693" s="3"/>
      <c r="M2693" s="3"/>
      <c r="N2693" s="27"/>
      <c r="O2693" s="4"/>
      <c r="P2693" s="4"/>
      <c r="Q2693" s="2"/>
      <c r="R2693" s="9"/>
      <c r="S2693" s="4"/>
      <c r="T2693" s="4"/>
      <c r="V2693" s="10"/>
      <c r="W2693" s="4"/>
      <c r="X2693" s="21"/>
      <c r="Y2693" s="20"/>
      <c r="Z2693" s="20"/>
      <c r="AD2693" s="5"/>
      <c r="AI2693" s="10"/>
      <c r="AJ2693" s="10"/>
      <c r="AK2693" s="10"/>
      <c r="AL2693" s="10"/>
      <c r="AM2693" s="10"/>
      <c r="AN2693" s="10"/>
      <c r="AO2693" s="10"/>
      <c r="AP2693" s="10"/>
      <c r="AQ2693" s="10"/>
      <c r="AR2693" s="10"/>
      <c r="AS2693" s="10"/>
      <c r="AT2693" s="10"/>
      <c r="AU2693" s="10"/>
    </row>
    <row r="2694" spans="2:47" x14ac:dyDescent="0.2">
      <c r="B2694" s="4"/>
      <c r="C2694" s="3"/>
      <c r="D2694" s="29"/>
      <c r="E2694" s="11"/>
      <c r="F2694" s="118"/>
      <c r="G2694" s="2"/>
      <c r="J2694" s="3"/>
      <c r="K2694" s="3"/>
      <c r="L2694" s="3"/>
      <c r="M2694" s="3"/>
      <c r="N2694" s="27"/>
      <c r="O2694" s="4"/>
      <c r="P2694" s="4"/>
      <c r="Q2694" s="2"/>
      <c r="R2694" s="9"/>
      <c r="S2694" s="4"/>
      <c r="T2694" s="4"/>
      <c r="V2694" s="10"/>
      <c r="W2694" s="4"/>
      <c r="X2694" s="21"/>
      <c r="Y2694" s="20"/>
      <c r="Z2694" s="20"/>
      <c r="AD2694" s="5"/>
      <c r="AI2694" s="10"/>
      <c r="AJ2694" s="10"/>
      <c r="AK2694" s="10"/>
      <c r="AL2694" s="10"/>
      <c r="AM2694" s="10"/>
      <c r="AN2694" s="10"/>
      <c r="AO2694" s="10"/>
      <c r="AP2694" s="10"/>
      <c r="AQ2694" s="10"/>
      <c r="AR2694" s="10"/>
      <c r="AS2694" s="10"/>
      <c r="AT2694" s="10"/>
      <c r="AU2694" s="10"/>
    </row>
    <row r="2695" spans="2:47" x14ac:dyDescent="0.2">
      <c r="B2695" s="4"/>
      <c r="C2695" s="3"/>
      <c r="D2695" s="29"/>
      <c r="E2695" s="11"/>
      <c r="F2695" s="118"/>
      <c r="G2695" s="2"/>
      <c r="J2695" s="3"/>
      <c r="K2695" s="3"/>
      <c r="L2695" s="3"/>
      <c r="M2695" s="3"/>
      <c r="N2695" s="27"/>
      <c r="O2695" s="4"/>
      <c r="P2695" s="4"/>
      <c r="Q2695" s="2"/>
      <c r="R2695" s="9"/>
      <c r="S2695" s="4"/>
      <c r="T2695" s="4"/>
      <c r="V2695" s="10"/>
      <c r="W2695" s="4"/>
      <c r="X2695" s="21"/>
      <c r="Y2695" s="20"/>
      <c r="Z2695" s="20"/>
      <c r="AD2695" s="5"/>
      <c r="AI2695" s="10"/>
      <c r="AJ2695" s="10"/>
      <c r="AK2695" s="10"/>
      <c r="AL2695" s="10"/>
      <c r="AM2695" s="10"/>
      <c r="AN2695" s="10"/>
      <c r="AO2695" s="10"/>
      <c r="AP2695" s="10"/>
      <c r="AQ2695" s="10"/>
      <c r="AR2695" s="10"/>
      <c r="AS2695" s="10"/>
      <c r="AT2695" s="10"/>
      <c r="AU2695" s="10"/>
    </row>
    <row r="2696" spans="2:47" x14ac:dyDescent="0.2">
      <c r="B2696" s="4"/>
      <c r="C2696" s="3"/>
      <c r="D2696" s="29"/>
      <c r="E2696" s="11"/>
      <c r="F2696" s="118"/>
      <c r="G2696" s="2"/>
      <c r="J2696" s="3"/>
      <c r="K2696" s="3"/>
      <c r="L2696" s="3"/>
      <c r="M2696" s="3"/>
      <c r="N2696" s="27"/>
      <c r="O2696" s="4"/>
      <c r="P2696" s="4"/>
      <c r="Q2696" s="2"/>
      <c r="R2696" s="9"/>
      <c r="S2696" s="4"/>
      <c r="T2696" s="4"/>
      <c r="V2696" s="10"/>
      <c r="W2696" s="4"/>
      <c r="X2696" s="21"/>
      <c r="Y2696" s="20"/>
      <c r="Z2696" s="20"/>
      <c r="AD2696" s="5"/>
      <c r="AI2696" s="10"/>
      <c r="AJ2696" s="10"/>
      <c r="AK2696" s="10"/>
      <c r="AL2696" s="10"/>
      <c r="AM2696" s="10"/>
      <c r="AN2696" s="10"/>
      <c r="AO2696" s="10"/>
      <c r="AP2696" s="10"/>
      <c r="AQ2696" s="10"/>
      <c r="AR2696" s="10"/>
      <c r="AS2696" s="10"/>
      <c r="AT2696" s="10"/>
      <c r="AU2696" s="10"/>
    </row>
    <row r="2697" spans="2:47" x14ac:dyDescent="0.2">
      <c r="B2697" s="4"/>
      <c r="C2697" s="3"/>
      <c r="D2697" s="29"/>
      <c r="E2697" s="11"/>
      <c r="F2697" s="118"/>
      <c r="G2697" s="2"/>
      <c r="J2697" s="3"/>
      <c r="K2697" s="3"/>
      <c r="L2697" s="3"/>
      <c r="M2697" s="3"/>
      <c r="N2697" s="27"/>
      <c r="O2697" s="4"/>
      <c r="P2697" s="4"/>
      <c r="Q2697" s="2"/>
      <c r="R2697" s="9"/>
      <c r="S2697" s="4"/>
      <c r="T2697" s="4"/>
      <c r="V2697" s="10"/>
      <c r="W2697" s="4"/>
      <c r="X2697" s="21"/>
      <c r="Y2697" s="20"/>
      <c r="Z2697" s="20"/>
      <c r="AD2697" s="5"/>
      <c r="AI2697" s="10"/>
      <c r="AJ2697" s="10"/>
      <c r="AK2697" s="10"/>
      <c r="AL2697" s="10"/>
      <c r="AM2697" s="10"/>
      <c r="AN2697" s="10"/>
      <c r="AO2697" s="10"/>
      <c r="AP2697" s="10"/>
      <c r="AQ2697" s="10"/>
      <c r="AR2697" s="10"/>
      <c r="AS2697" s="10"/>
      <c r="AT2697" s="10"/>
      <c r="AU2697" s="10"/>
    </row>
    <row r="2698" spans="2:47" x14ac:dyDescent="0.2">
      <c r="B2698" s="4"/>
      <c r="C2698" s="3"/>
      <c r="D2698" s="29"/>
      <c r="E2698" s="11"/>
      <c r="F2698" s="118"/>
      <c r="G2698" s="2"/>
      <c r="J2698" s="3"/>
      <c r="K2698" s="3"/>
      <c r="L2698" s="3"/>
      <c r="M2698" s="3"/>
      <c r="N2698" s="27"/>
      <c r="O2698" s="4"/>
      <c r="P2698" s="4"/>
      <c r="Q2698" s="2"/>
      <c r="R2698" s="9"/>
      <c r="S2698" s="4"/>
      <c r="T2698" s="4"/>
      <c r="V2698" s="10"/>
      <c r="W2698" s="4"/>
      <c r="X2698" s="21"/>
      <c r="Y2698" s="20"/>
      <c r="Z2698" s="20"/>
      <c r="AD2698" s="5"/>
      <c r="AI2698" s="10"/>
      <c r="AJ2698" s="10"/>
      <c r="AK2698" s="10"/>
      <c r="AL2698" s="10"/>
      <c r="AM2698" s="10"/>
      <c r="AN2698" s="10"/>
      <c r="AO2698" s="10"/>
      <c r="AP2698" s="10"/>
      <c r="AQ2698" s="10"/>
      <c r="AR2698" s="10"/>
      <c r="AS2698" s="10"/>
      <c r="AT2698" s="10"/>
      <c r="AU2698" s="10"/>
    </row>
    <row r="2699" spans="2:47" x14ac:dyDescent="0.2">
      <c r="B2699" s="4"/>
      <c r="C2699" s="3"/>
      <c r="D2699" s="29"/>
      <c r="E2699" s="11"/>
      <c r="F2699" s="118"/>
      <c r="G2699" s="2"/>
      <c r="J2699" s="3"/>
      <c r="K2699" s="3"/>
      <c r="L2699" s="3"/>
      <c r="M2699" s="3"/>
      <c r="N2699" s="27"/>
      <c r="O2699" s="4"/>
      <c r="P2699" s="4"/>
      <c r="Q2699" s="2"/>
      <c r="R2699" s="9"/>
      <c r="S2699" s="4"/>
      <c r="T2699" s="4"/>
      <c r="V2699" s="10"/>
      <c r="W2699" s="4"/>
      <c r="X2699" s="21"/>
      <c r="Y2699" s="20"/>
      <c r="Z2699" s="20"/>
      <c r="AD2699" s="5"/>
      <c r="AI2699" s="10"/>
      <c r="AJ2699" s="10"/>
      <c r="AK2699" s="10"/>
      <c r="AL2699" s="10"/>
      <c r="AM2699" s="10"/>
      <c r="AN2699" s="10"/>
      <c r="AO2699" s="10"/>
      <c r="AP2699" s="10"/>
      <c r="AQ2699" s="10"/>
      <c r="AR2699" s="10"/>
      <c r="AS2699" s="10"/>
      <c r="AT2699" s="10"/>
      <c r="AU2699" s="10"/>
    </row>
    <row r="2700" spans="2:47" x14ac:dyDescent="0.2">
      <c r="B2700" s="4"/>
      <c r="C2700" s="3"/>
      <c r="D2700" s="29"/>
      <c r="E2700" s="11"/>
      <c r="F2700" s="118"/>
      <c r="G2700" s="2"/>
      <c r="J2700" s="3"/>
      <c r="K2700" s="3"/>
      <c r="L2700" s="3"/>
      <c r="M2700" s="3"/>
      <c r="N2700" s="27"/>
      <c r="O2700" s="4"/>
      <c r="P2700" s="4"/>
      <c r="Q2700" s="2"/>
      <c r="R2700" s="9"/>
      <c r="S2700" s="4"/>
      <c r="T2700" s="4"/>
      <c r="V2700" s="10"/>
      <c r="W2700" s="4"/>
      <c r="X2700" s="21"/>
      <c r="Y2700" s="20"/>
      <c r="Z2700" s="20"/>
      <c r="AD2700" s="5"/>
      <c r="AI2700" s="10"/>
      <c r="AJ2700" s="10"/>
      <c r="AK2700" s="10"/>
      <c r="AL2700" s="10"/>
      <c r="AM2700" s="10"/>
      <c r="AN2700" s="10"/>
      <c r="AO2700" s="10"/>
      <c r="AP2700" s="10"/>
      <c r="AQ2700" s="10"/>
      <c r="AR2700" s="10"/>
      <c r="AS2700" s="10"/>
      <c r="AT2700" s="10"/>
      <c r="AU2700" s="10"/>
    </row>
    <row r="2701" spans="2:47" x14ac:dyDescent="0.2">
      <c r="B2701" s="4"/>
      <c r="C2701" s="3"/>
      <c r="D2701" s="29"/>
      <c r="E2701" s="11"/>
      <c r="F2701" s="118"/>
      <c r="G2701" s="2"/>
      <c r="J2701" s="3"/>
      <c r="K2701" s="3"/>
      <c r="L2701" s="3"/>
      <c r="M2701" s="3"/>
      <c r="N2701" s="27"/>
      <c r="O2701" s="4"/>
      <c r="P2701" s="4"/>
      <c r="Q2701" s="2"/>
      <c r="R2701" s="9"/>
      <c r="S2701" s="4"/>
      <c r="T2701" s="4"/>
      <c r="V2701" s="10"/>
      <c r="W2701" s="4"/>
      <c r="X2701" s="21"/>
      <c r="Y2701" s="20"/>
      <c r="Z2701" s="20"/>
      <c r="AD2701" s="5"/>
      <c r="AI2701" s="10"/>
      <c r="AJ2701" s="10"/>
      <c r="AK2701" s="10"/>
      <c r="AL2701" s="10"/>
      <c r="AM2701" s="10"/>
      <c r="AN2701" s="10"/>
      <c r="AO2701" s="10"/>
      <c r="AP2701" s="10"/>
      <c r="AQ2701" s="10"/>
      <c r="AR2701" s="10"/>
      <c r="AS2701" s="10"/>
      <c r="AT2701" s="10"/>
      <c r="AU2701" s="10"/>
    </row>
    <row r="2702" spans="2:47" x14ac:dyDescent="0.2">
      <c r="B2702" s="4"/>
      <c r="C2702" s="3"/>
      <c r="D2702" s="29"/>
      <c r="E2702" s="11"/>
      <c r="F2702" s="118"/>
      <c r="G2702" s="2"/>
      <c r="J2702" s="3"/>
      <c r="K2702" s="3"/>
      <c r="L2702" s="3"/>
      <c r="M2702" s="3"/>
      <c r="N2702" s="27"/>
      <c r="O2702" s="4"/>
      <c r="P2702" s="4"/>
      <c r="Q2702" s="2"/>
      <c r="R2702" s="9"/>
      <c r="S2702" s="4"/>
      <c r="T2702" s="4"/>
      <c r="V2702" s="10"/>
      <c r="W2702" s="4"/>
      <c r="X2702" s="21"/>
      <c r="Y2702" s="20"/>
      <c r="Z2702" s="20"/>
      <c r="AD2702" s="5"/>
      <c r="AI2702" s="10"/>
      <c r="AJ2702" s="10"/>
      <c r="AK2702" s="10"/>
      <c r="AL2702" s="10"/>
      <c r="AM2702" s="10"/>
      <c r="AN2702" s="10"/>
      <c r="AO2702" s="10"/>
      <c r="AP2702" s="10"/>
      <c r="AQ2702" s="10"/>
      <c r="AR2702" s="10"/>
      <c r="AS2702" s="10"/>
      <c r="AT2702" s="10"/>
      <c r="AU2702" s="10"/>
    </row>
    <row r="2703" spans="2:47" x14ac:dyDescent="0.2">
      <c r="B2703" s="4"/>
      <c r="C2703" s="3"/>
      <c r="D2703" s="29"/>
      <c r="E2703" s="11"/>
      <c r="F2703" s="118"/>
      <c r="G2703" s="2"/>
      <c r="J2703" s="3"/>
      <c r="K2703" s="3"/>
      <c r="L2703" s="3"/>
      <c r="M2703" s="3"/>
      <c r="N2703" s="27"/>
      <c r="O2703" s="4"/>
      <c r="P2703" s="4"/>
      <c r="Q2703" s="2"/>
      <c r="R2703" s="9"/>
      <c r="S2703" s="4"/>
      <c r="T2703" s="4"/>
      <c r="V2703" s="10"/>
      <c r="W2703" s="4"/>
      <c r="X2703" s="21"/>
      <c r="Y2703" s="20"/>
      <c r="Z2703" s="20"/>
      <c r="AD2703" s="5"/>
      <c r="AI2703" s="10"/>
      <c r="AJ2703" s="10"/>
      <c r="AK2703" s="10"/>
      <c r="AL2703" s="10"/>
      <c r="AM2703" s="10"/>
      <c r="AN2703" s="10"/>
      <c r="AO2703" s="10"/>
      <c r="AP2703" s="10"/>
      <c r="AQ2703" s="10"/>
      <c r="AR2703" s="10"/>
      <c r="AS2703" s="10"/>
      <c r="AT2703" s="10"/>
      <c r="AU2703" s="10"/>
    </row>
    <row r="2704" spans="2:47" x14ac:dyDescent="0.2">
      <c r="B2704" s="4"/>
      <c r="C2704" s="3"/>
      <c r="D2704" s="29"/>
      <c r="E2704" s="11"/>
      <c r="F2704" s="118"/>
      <c r="G2704" s="2"/>
      <c r="J2704" s="3"/>
      <c r="K2704" s="3"/>
      <c r="L2704" s="3"/>
      <c r="M2704" s="3"/>
      <c r="N2704" s="27"/>
      <c r="O2704" s="4"/>
      <c r="P2704" s="4"/>
      <c r="Q2704" s="2"/>
      <c r="R2704" s="9"/>
      <c r="S2704" s="4"/>
      <c r="T2704" s="4"/>
      <c r="V2704" s="10"/>
      <c r="W2704" s="4"/>
      <c r="X2704" s="21"/>
      <c r="Y2704" s="20"/>
      <c r="Z2704" s="20"/>
      <c r="AD2704" s="5"/>
      <c r="AI2704" s="10"/>
      <c r="AJ2704" s="10"/>
      <c r="AK2704" s="10"/>
      <c r="AL2704" s="10"/>
      <c r="AM2704" s="10"/>
      <c r="AN2704" s="10"/>
      <c r="AO2704" s="10"/>
      <c r="AP2704" s="10"/>
      <c r="AQ2704" s="10"/>
      <c r="AR2704" s="10"/>
      <c r="AS2704" s="10"/>
      <c r="AT2704" s="10"/>
      <c r="AU2704" s="10"/>
    </row>
    <row r="2705" spans="1:229" x14ac:dyDescent="0.2">
      <c r="B2705" s="4"/>
      <c r="C2705" s="3"/>
      <c r="D2705" s="29"/>
      <c r="E2705" s="11"/>
      <c r="F2705" s="118"/>
      <c r="G2705" s="2"/>
      <c r="J2705" s="3"/>
      <c r="K2705" s="3"/>
      <c r="L2705" s="3"/>
      <c r="M2705" s="3"/>
      <c r="N2705" s="27"/>
      <c r="O2705" s="4"/>
      <c r="P2705" s="4"/>
      <c r="Q2705" s="2"/>
      <c r="R2705" s="9"/>
      <c r="S2705" s="4"/>
      <c r="T2705" s="4"/>
      <c r="V2705" s="10"/>
      <c r="W2705" s="4"/>
      <c r="X2705" s="21"/>
      <c r="Y2705" s="20"/>
      <c r="Z2705" s="20"/>
      <c r="AD2705" s="5"/>
      <c r="AI2705" s="10"/>
      <c r="AJ2705" s="10"/>
      <c r="AK2705" s="10"/>
      <c r="AL2705" s="10"/>
      <c r="AM2705" s="10"/>
      <c r="AN2705" s="10"/>
      <c r="AO2705" s="10"/>
      <c r="AP2705" s="10"/>
      <c r="AQ2705" s="10"/>
      <c r="AR2705" s="10"/>
      <c r="AS2705" s="10"/>
      <c r="AT2705" s="10"/>
      <c r="AU2705" s="10"/>
    </row>
    <row r="2706" spans="1:229" x14ac:dyDescent="0.2">
      <c r="B2706" s="4"/>
      <c r="C2706" s="3"/>
      <c r="D2706" s="29"/>
      <c r="E2706" s="11"/>
      <c r="F2706" s="118"/>
      <c r="G2706" s="2"/>
      <c r="J2706" s="3"/>
      <c r="K2706" s="3"/>
      <c r="L2706" s="3"/>
      <c r="M2706" s="3"/>
      <c r="N2706" s="27"/>
      <c r="O2706" s="4"/>
      <c r="P2706" s="4"/>
      <c r="Q2706" s="2"/>
      <c r="R2706" s="9"/>
      <c r="S2706" s="4"/>
      <c r="T2706" s="4"/>
      <c r="V2706" s="10"/>
      <c r="W2706" s="4"/>
      <c r="X2706" s="21"/>
      <c r="Y2706" s="20"/>
      <c r="Z2706" s="20"/>
      <c r="AD2706" s="5"/>
      <c r="AI2706" s="10"/>
      <c r="AJ2706" s="10"/>
      <c r="AK2706" s="10"/>
      <c r="AL2706" s="10"/>
      <c r="AM2706" s="10"/>
      <c r="AN2706" s="10"/>
      <c r="AO2706" s="10"/>
      <c r="AP2706" s="10"/>
      <c r="AQ2706" s="10"/>
      <c r="AR2706" s="10"/>
      <c r="AS2706" s="10"/>
      <c r="AT2706" s="10"/>
      <c r="AU2706" s="10"/>
    </row>
    <row r="2707" spans="1:229" x14ac:dyDescent="0.2">
      <c r="B2707" s="4"/>
      <c r="C2707" s="3"/>
      <c r="D2707" s="29"/>
      <c r="E2707" s="11"/>
      <c r="F2707" s="118"/>
      <c r="G2707" s="2"/>
      <c r="J2707" s="3"/>
      <c r="K2707" s="3"/>
      <c r="L2707" s="3"/>
      <c r="M2707" s="3"/>
      <c r="N2707" s="27"/>
      <c r="O2707" s="4"/>
      <c r="P2707" s="4"/>
      <c r="Q2707" s="2"/>
      <c r="R2707" s="9"/>
      <c r="S2707" s="4"/>
      <c r="T2707" s="4"/>
      <c r="V2707" s="10"/>
      <c r="W2707" s="4"/>
      <c r="X2707" s="21"/>
      <c r="Y2707" s="20"/>
      <c r="Z2707" s="20"/>
      <c r="AD2707" s="5"/>
      <c r="AI2707" s="10"/>
      <c r="AJ2707" s="10"/>
      <c r="AK2707" s="10"/>
      <c r="AL2707" s="10"/>
      <c r="AM2707" s="10"/>
      <c r="AN2707" s="10"/>
      <c r="AO2707" s="10"/>
      <c r="AP2707" s="10"/>
      <c r="AQ2707" s="10"/>
      <c r="AR2707" s="10"/>
      <c r="AS2707" s="10"/>
      <c r="AT2707" s="10"/>
      <c r="AU2707" s="10"/>
    </row>
    <row r="2708" spans="1:229" x14ac:dyDescent="0.2">
      <c r="B2708" s="4"/>
      <c r="C2708" s="3"/>
      <c r="D2708" s="29"/>
      <c r="E2708" s="11"/>
      <c r="F2708" s="118"/>
      <c r="G2708" s="2"/>
      <c r="J2708" s="3"/>
      <c r="K2708" s="3"/>
      <c r="L2708" s="3"/>
      <c r="M2708" s="3"/>
      <c r="N2708" s="27"/>
      <c r="O2708" s="4"/>
      <c r="P2708" s="4"/>
      <c r="Q2708" s="2"/>
      <c r="R2708" s="9"/>
      <c r="S2708" s="4"/>
      <c r="T2708" s="4"/>
      <c r="V2708" s="10"/>
      <c r="W2708" s="4"/>
      <c r="X2708" s="21"/>
      <c r="Y2708" s="20"/>
      <c r="Z2708" s="20"/>
      <c r="AD2708" s="5"/>
      <c r="AI2708" s="10"/>
      <c r="AJ2708" s="10"/>
      <c r="AK2708" s="10"/>
      <c r="AL2708" s="10"/>
      <c r="AM2708" s="10"/>
      <c r="AN2708" s="10"/>
      <c r="AO2708" s="10"/>
      <c r="AP2708" s="10"/>
      <c r="AQ2708" s="10"/>
      <c r="AR2708" s="10"/>
      <c r="AS2708" s="10"/>
      <c r="AT2708" s="10"/>
      <c r="AU2708" s="10"/>
    </row>
    <row r="2709" spans="1:229" x14ac:dyDescent="0.2">
      <c r="B2709" s="4"/>
      <c r="C2709" s="3"/>
      <c r="D2709" s="29"/>
      <c r="E2709" s="11"/>
      <c r="F2709" s="118"/>
      <c r="G2709" s="2"/>
      <c r="J2709" s="3"/>
      <c r="K2709" s="3"/>
      <c r="L2709" s="3"/>
      <c r="M2709" s="3"/>
      <c r="N2709" s="27"/>
      <c r="O2709" s="4"/>
      <c r="P2709" s="4"/>
      <c r="Q2709" s="2"/>
      <c r="R2709" s="9"/>
      <c r="S2709" s="4"/>
      <c r="T2709" s="4"/>
      <c r="V2709" s="10"/>
      <c r="W2709" s="4"/>
      <c r="X2709" s="21"/>
      <c r="Y2709" s="20"/>
      <c r="Z2709" s="20"/>
      <c r="AD2709" s="5"/>
      <c r="AI2709" s="10"/>
      <c r="AJ2709" s="10"/>
      <c r="AK2709" s="10"/>
      <c r="AL2709" s="10"/>
      <c r="AM2709" s="10"/>
      <c r="AN2709" s="10"/>
      <c r="AO2709" s="10"/>
      <c r="AP2709" s="10"/>
      <c r="AQ2709" s="10"/>
      <c r="AR2709" s="10"/>
      <c r="AS2709" s="10"/>
      <c r="AT2709" s="10"/>
      <c r="AU2709" s="10"/>
    </row>
    <row r="2710" spans="1:229" x14ac:dyDescent="0.2">
      <c r="B2710" s="4"/>
      <c r="C2710" s="3"/>
      <c r="D2710" s="29"/>
      <c r="E2710" s="11"/>
      <c r="F2710" s="118"/>
      <c r="G2710" s="2"/>
      <c r="J2710" s="3"/>
      <c r="K2710" s="3"/>
      <c r="L2710" s="3"/>
      <c r="M2710" s="3"/>
      <c r="N2710" s="27"/>
      <c r="O2710" s="4"/>
      <c r="P2710" s="4"/>
      <c r="Q2710" s="2"/>
      <c r="R2710" s="9"/>
      <c r="S2710" s="4"/>
      <c r="T2710" s="4"/>
      <c r="V2710" s="10"/>
      <c r="W2710" s="4"/>
      <c r="X2710" s="21"/>
      <c r="Y2710" s="20"/>
      <c r="Z2710" s="20"/>
      <c r="AD2710" s="5"/>
      <c r="AI2710" s="10"/>
      <c r="AJ2710" s="10"/>
      <c r="AK2710" s="10"/>
      <c r="AL2710" s="10"/>
      <c r="AM2710" s="10"/>
      <c r="AN2710" s="10"/>
      <c r="AO2710" s="10"/>
      <c r="AP2710" s="10"/>
      <c r="AQ2710" s="10"/>
      <c r="AR2710" s="10"/>
      <c r="AS2710" s="10"/>
      <c r="AT2710" s="10"/>
      <c r="AU2710" s="10"/>
    </row>
    <row r="2711" spans="1:229" x14ac:dyDescent="0.2">
      <c r="B2711" s="4"/>
      <c r="C2711" s="3"/>
      <c r="D2711" s="29"/>
      <c r="E2711" s="11"/>
      <c r="F2711" s="118"/>
      <c r="G2711" s="2"/>
      <c r="J2711" s="3"/>
      <c r="K2711" s="3"/>
      <c r="L2711" s="3"/>
      <c r="M2711" s="3"/>
      <c r="N2711" s="27"/>
      <c r="O2711" s="4"/>
      <c r="P2711" s="4"/>
      <c r="Q2711" s="2"/>
      <c r="R2711" s="9"/>
      <c r="S2711" s="4"/>
      <c r="T2711" s="4"/>
      <c r="V2711" s="10"/>
      <c r="W2711" s="4"/>
      <c r="X2711" s="21"/>
      <c r="Y2711" s="20"/>
      <c r="Z2711" s="20"/>
      <c r="AD2711" s="5"/>
      <c r="AI2711" s="10"/>
      <c r="AJ2711" s="10"/>
      <c r="AK2711" s="10"/>
      <c r="AL2711" s="10"/>
      <c r="AM2711" s="10"/>
      <c r="AN2711" s="10"/>
      <c r="AO2711" s="10"/>
      <c r="AP2711" s="10"/>
      <c r="AQ2711" s="10"/>
      <c r="AR2711" s="10"/>
      <c r="AS2711" s="10"/>
      <c r="AT2711" s="10"/>
      <c r="AU2711" s="10"/>
    </row>
    <row r="2712" spans="1:229" x14ac:dyDescent="0.2">
      <c r="B2712" s="4"/>
      <c r="C2712" s="3"/>
      <c r="D2712" s="29"/>
      <c r="E2712" s="11"/>
      <c r="F2712" s="118"/>
      <c r="G2712" s="2"/>
      <c r="J2712" s="3"/>
      <c r="K2712" s="3"/>
      <c r="L2712" s="3"/>
      <c r="M2712" s="3"/>
      <c r="N2712" s="27"/>
      <c r="O2712" s="4"/>
      <c r="P2712" s="4"/>
      <c r="Q2712" s="2"/>
      <c r="R2712" s="9"/>
      <c r="S2712" s="4"/>
      <c r="T2712" s="4"/>
      <c r="V2712" s="10"/>
      <c r="W2712" s="4"/>
      <c r="X2712" s="21"/>
      <c r="Y2712" s="20"/>
      <c r="Z2712" s="20"/>
      <c r="AD2712" s="5"/>
      <c r="AI2712" s="10"/>
      <c r="AJ2712" s="10"/>
      <c r="AK2712" s="10"/>
      <c r="AL2712" s="10"/>
      <c r="AM2712" s="10"/>
      <c r="AN2712" s="10"/>
      <c r="AO2712" s="10"/>
      <c r="AP2712" s="10"/>
      <c r="AQ2712" s="10"/>
      <c r="AR2712" s="10"/>
      <c r="AS2712" s="10"/>
      <c r="AT2712" s="10"/>
      <c r="AU2712" s="10"/>
    </row>
    <row r="2713" spans="1:229" x14ac:dyDescent="0.2">
      <c r="B2713" s="4"/>
      <c r="C2713" s="3"/>
      <c r="D2713" s="29"/>
      <c r="E2713" s="11"/>
      <c r="F2713" s="118"/>
      <c r="G2713" s="2"/>
      <c r="J2713" s="3"/>
      <c r="K2713" s="3"/>
      <c r="L2713" s="3"/>
      <c r="M2713" s="3"/>
      <c r="N2713" s="27"/>
      <c r="O2713" s="4"/>
      <c r="P2713" s="4"/>
      <c r="Q2713" s="2"/>
      <c r="R2713" s="9"/>
      <c r="S2713" s="4"/>
      <c r="T2713" s="4"/>
      <c r="V2713" s="10"/>
      <c r="W2713" s="4"/>
      <c r="X2713" s="21"/>
      <c r="Y2713" s="20"/>
      <c r="Z2713" s="20"/>
      <c r="AD2713" s="5"/>
      <c r="AI2713" s="10"/>
      <c r="AJ2713" s="10"/>
      <c r="AK2713" s="10"/>
      <c r="AL2713" s="10"/>
      <c r="AM2713" s="10"/>
      <c r="AN2713" s="10"/>
      <c r="AO2713" s="10"/>
      <c r="AP2713" s="10"/>
      <c r="AQ2713" s="10"/>
      <c r="AR2713" s="10"/>
      <c r="AS2713" s="10"/>
      <c r="AT2713" s="10"/>
      <c r="AU2713" s="10"/>
    </row>
    <row r="2714" spans="1:229" x14ac:dyDescent="0.2">
      <c r="B2714" s="4"/>
      <c r="C2714" s="3"/>
      <c r="D2714" s="29"/>
      <c r="E2714" s="11"/>
      <c r="F2714" s="118"/>
      <c r="G2714" s="2"/>
      <c r="J2714" s="3"/>
      <c r="K2714" s="3"/>
      <c r="L2714" s="3"/>
      <c r="M2714" s="3"/>
      <c r="N2714" s="27"/>
      <c r="O2714" s="4"/>
      <c r="P2714" s="4"/>
      <c r="Q2714" s="2"/>
      <c r="R2714" s="9"/>
      <c r="S2714" s="4"/>
      <c r="T2714" s="4"/>
      <c r="V2714" s="10"/>
      <c r="W2714" s="4"/>
      <c r="X2714" s="21"/>
      <c r="Y2714" s="20"/>
      <c r="Z2714" s="20"/>
      <c r="AD2714" s="5"/>
      <c r="AI2714" s="10"/>
      <c r="AJ2714" s="10"/>
      <c r="AK2714" s="10"/>
      <c r="AL2714" s="10"/>
      <c r="AM2714" s="10"/>
      <c r="AN2714" s="10"/>
      <c r="AO2714" s="10"/>
      <c r="AP2714" s="10"/>
      <c r="AQ2714" s="10"/>
      <c r="AR2714" s="10"/>
      <c r="AS2714" s="10"/>
      <c r="AT2714" s="10"/>
      <c r="AU2714" s="10"/>
    </row>
    <row r="2715" spans="1:229" x14ac:dyDescent="0.2">
      <c r="B2715" s="4"/>
      <c r="C2715" s="3"/>
      <c r="D2715" s="29"/>
      <c r="E2715" s="11"/>
      <c r="F2715" s="118"/>
      <c r="G2715" s="2"/>
      <c r="J2715" s="3"/>
      <c r="K2715" s="3"/>
      <c r="L2715" s="3"/>
      <c r="M2715" s="3"/>
      <c r="N2715" s="27"/>
      <c r="O2715" s="4"/>
      <c r="P2715" s="4"/>
      <c r="Q2715" s="2"/>
      <c r="R2715" s="9"/>
      <c r="S2715" s="4"/>
      <c r="T2715" s="4"/>
      <c r="V2715" s="10"/>
      <c r="W2715" s="4"/>
      <c r="X2715" s="21"/>
      <c r="Y2715" s="20"/>
      <c r="Z2715" s="20"/>
      <c r="AD2715" s="5"/>
      <c r="AI2715" s="10"/>
      <c r="AJ2715" s="10"/>
      <c r="AK2715" s="10"/>
      <c r="AL2715" s="10"/>
      <c r="AM2715" s="10"/>
      <c r="AN2715" s="10"/>
      <c r="AO2715" s="10"/>
      <c r="AP2715" s="10"/>
      <c r="AQ2715" s="10"/>
      <c r="AR2715" s="10"/>
      <c r="AS2715" s="10"/>
      <c r="AT2715" s="10"/>
      <c r="AU2715" s="10"/>
    </row>
    <row r="2716" spans="1:229" x14ac:dyDescent="0.2">
      <c r="B2716" s="4"/>
      <c r="C2716" s="3"/>
      <c r="D2716" s="29"/>
      <c r="E2716" s="11"/>
      <c r="F2716" s="118"/>
      <c r="G2716" s="2"/>
      <c r="J2716" s="3"/>
      <c r="K2716" s="3"/>
      <c r="L2716" s="3"/>
      <c r="M2716" s="3"/>
      <c r="N2716" s="27"/>
      <c r="O2716" s="4"/>
      <c r="P2716" s="4"/>
      <c r="Q2716" s="2"/>
      <c r="R2716" s="9"/>
      <c r="S2716" s="4"/>
      <c r="T2716" s="4"/>
      <c r="V2716" s="10"/>
      <c r="W2716" s="4"/>
      <c r="X2716" s="21"/>
      <c r="Y2716" s="20"/>
      <c r="Z2716" s="20"/>
      <c r="AD2716" s="5"/>
      <c r="AI2716" s="10"/>
      <c r="AJ2716" s="10"/>
      <c r="AK2716" s="10"/>
      <c r="AL2716" s="10"/>
      <c r="AM2716" s="10"/>
      <c r="AN2716" s="10"/>
      <c r="AO2716" s="10"/>
      <c r="AP2716" s="10"/>
      <c r="AQ2716" s="10"/>
      <c r="AR2716" s="10"/>
      <c r="AS2716" s="10"/>
      <c r="AT2716" s="10"/>
      <c r="AU2716" s="10"/>
    </row>
    <row r="2717" spans="1:229" x14ac:dyDescent="0.2">
      <c r="B2717" s="4"/>
      <c r="C2717" s="3"/>
      <c r="D2717" s="29"/>
      <c r="E2717" s="11"/>
      <c r="F2717" s="118"/>
      <c r="G2717" s="2"/>
      <c r="J2717" s="3"/>
      <c r="K2717" s="3"/>
      <c r="L2717" s="3"/>
      <c r="M2717" s="3"/>
      <c r="N2717" s="27"/>
      <c r="O2717" s="4"/>
      <c r="P2717" s="4"/>
      <c r="Q2717" s="2"/>
      <c r="R2717" s="9"/>
      <c r="S2717" s="4"/>
      <c r="T2717" s="4"/>
      <c r="V2717" s="10"/>
      <c r="W2717" s="4"/>
      <c r="X2717" s="21"/>
      <c r="Y2717" s="20"/>
      <c r="Z2717" s="20"/>
      <c r="AD2717" s="5"/>
      <c r="AI2717" s="10"/>
      <c r="AJ2717" s="10"/>
      <c r="AK2717" s="10"/>
      <c r="AL2717" s="10"/>
      <c r="AM2717" s="10"/>
      <c r="AN2717" s="10"/>
      <c r="AO2717" s="10"/>
      <c r="AP2717" s="10"/>
      <c r="AQ2717" s="10"/>
      <c r="AR2717" s="10"/>
      <c r="AS2717" s="10"/>
      <c r="AT2717" s="10"/>
      <c r="AU2717" s="10"/>
    </row>
    <row r="2718" spans="1:229" x14ac:dyDescent="0.2">
      <c r="B2718" s="4"/>
      <c r="C2718" s="3"/>
      <c r="D2718" s="29"/>
      <c r="E2718" s="11"/>
      <c r="F2718" s="118"/>
      <c r="G2718" s="2"/>
      <c r="J2718" s="3"/>
      <c r="K2718" s="3"/>
      <c r="L2718" s="3"/>
      <c r="M2718" s="3"/>
      <c r="N2718" s="27"/>
      <c r="O2718" s="4"/>
      <c r="P2718" s="4"/>
      <c r="Q2718" s="2"/>
      <c r="R2718" s="9"/>
      <c r="S2718" s="4"/>
      <c r="T2718" s="4"/>
      <c r="V2718" s="10"/>
      <c r="W2718" s="4"/>
      <c r="X2718" s="21"/>
      <c r="Y2718" s="20"/>
      <c r="Z2718" s="20"/>
      <c r="AD2718" s="5"/>
      <c r="AI2718" s="10"/>
      <c r="AJ2718" s="10"/>
      <c r="AK2718" s="10"/>
      <c r="AL2718" s="10"/>
      <c r="AM2718" s="10"/>
      <c r="AN2718" s="10"/>
      <c r="AO2718" s="10"/>
      <c r="AP2718" s="10"/>
      <c r="AQ2718" s="10"/>
      <c r="AR2718" s="10"/>
      <c r="AS2718" s="10"/>
      <c r="AT2718" s="10"/>
      <c r="AU2718" s="10"/>
    </row>
    <row r="2719" spans="1:229" x14ac:dyDescent="0.2">
      <c r="B2719" s="4"/>
      <c r="C2719" s="3"/>
      <c r="D2719" s="29"/>
      <c r="E2719" s="11"/>
      <c r="F2719" s="118"/>
      <c r="G2719" s="2"/>
      <c r="J2719" s="3"/>
      <c r="K2719" s="3"/>
      <c r="L2719" s="3"/>
      <c r="M2719" s="3"/>
      <c r="N2719" s="27"/>
      <c r="O2719" s="4"/>
      <c r="P2719" s="4"/>
      <c r="Q2719" s="2"/>
      <c r="R2719" s="9"/>
      <c r="S2719" s="4"/>
      <c r="T2719" s="4"/>
      <c r="V2719" s="10"/>
      <c r="W2719" s="4"/>
      <c r="X2719" s="21"/>
      <c r="Y2719" s="20"/>
      <c r="Z2719" s="20"/>
      <c r="AD2719" s="5"/>
      <c r="AI2719" s="10"/>
      <c r="AJ2719" s="10"/>
      <c r="AK2719" s="10"/>
      <c r="AL2719" s="10"/>
      <c r="AM2719" s="10"/>
      <c r="AN2719" s="10"/>
      <c r="AO2719" s="10"/>
      <c r="AP2719" s="10"/>
      <c r="AQ2719" s="10"/>
      <c r="AR2719" s="10"/>
      <c r="AS2719" s="10"/>
      <c r="AT2719" s="10"/>
      <c r="AU2719" s="10"/>
    </row>
    <row r="2720" spans="1:229" s="99" customFormat="1" x14ac:dyDescent="0.2">
      <c r="A2720" s="85"/>
      <c r="B2720" s="4"/>
      <c r="C2720" s="3"/>
      <c r="D2720" s="29"/>
      <c r="E2720" s="11"/>
      <c r="F2720" s="118"/>
      <c r="G2720" s="2"/>
      <c r="H2720" s="1"/>
      <c r="I2720" s="1"/>
      <c r="J2720" s="3"/>
      <c r="K2720" s="3"/>
      <c r="L2720" s="3"/>
      <c r="M2720" s="3"/>
      <c r="N2720" s="27"/>
      <c r="O2720" s="4"/>
      <c r="P2720" s="4"/>
      <c r="Q2720" s="2"/>
      <c r="R2720" s="9"/>
      <c r="S2720" s="4"/>
      <c r="T2720" s="4"/>
      <c r="U2720" s="1"/>
      <c r="V2720" s="10"/>
      <c r="W2720" s="93"/>
      <c r="X2720" s="96"/>
      <c r="Y2720" s="97"/>
      <c r="Z2720" s="97"/>
      <c r="AA2720" s="95"/>
      <c r="AB2720" s="95"/>
      <c r="AC2720" s="95"/>
      <c r="AD2720" s="98"/>
      <c r="AE2720" s="95"/>
      <c r="AF2720" s="95"/>
      <c r="AG2720" s="95"/>
      <c r="AH2720" s="95"/>
      <c r="AI2720" s="94"/>
      <c r="AJ2720" s="94"/>
      <c r="AK2720" s="94"/>
      <c r="AL2720" s="94"/>
      <c r="AM2720" s="94"/>
      <c r="AN2720" s="94"/>
      <c r="AO2720" s="94"/>
      <c r="AP2720" s="94"/>
      <c r="AQ2720" s="94"/>
      <c r="AR2720" s="94"/>
      <c r="AS2720" s="94"/>
      <c r="AT2720" s="94"/>
      <c r="AU2720" s="94"/>
      <c r="AV2720" s="95"/>
      <c r="AW2720" s="95"/>
      <c r="AX2720" s="95"/>
      <c r="AY2720" s="95"/>
      <c r="AZ2720" s="95"/>
      <c r="BA2720" s="95"/>
      <c r="BB2720" s="95"/>
      <c r="BC2720" s="95"/>
      <c r="BD2720" s="95"/>
      <c r="BE2720" s="95"/>
      <c r="BF2720" s="95"/>
      <c r="BG2720" s="95"/>
      <c r="BH2720" s="95"/>
      <c r="BI2720" s="95"/>
      <c r="BJ2720" s="95"/>
      <c r="BK2720" s="95"/>
      <c r="BL2720" s="95"/>
      <c r="BM2720" s="95"/>
      <c r="BN2720" s="95"/>
      <c r="BO2720" s="95"/>
      <c r="BP2720" s="95"/>
      <c r="BQ2720" s="95"/>
      <c r="BR2720" s="95"/>
      <c r="BS2720" s="95"/>
      <c r="BT2720" s="95"/>
      <c r="BU2720" s="95"/>
      <c r="BV2720" s="95"/>
      <c r="BW2720" s="95"/>
      <c r="BX2720" s="95"/>
      <c r="BY2720" s="95"/>
      <c r="BZ2720" s="95"/>
      <c r="CA2720" s="95"/>
      <c r="CB2720" s="95"/>
      <c r="CC2720" s="95"/>
      <c r="CD2720" s="95"/>
      <c r="CE2720" s="95"/>
      <c r="CF2720" s="95"/>
      <c r="CG2720" s="95"/>
      <c r="CH2720" s="95"/>
      <c r="CI2720" s="95"/>
      <c r="CJ2720" s="95"/>
      <c r="CK2720" s="95"/>
      <c r="CL2720" s="95"/>
      <c r="CM2720" s="95"/>
      <c r="CN2720" s="95"/>
      <c r="CO2720" s="95"/>
      <c r="CP2720" s="95"/>
      <c r="CQ2720" s="95"/>
      <c r="CR2720" s="95"/>
      <c r="CS2720" s="95"/>
      <c r="CT2720" s="95"/>
      <c r="CU2720" s="95"/>
      <c r="CV2720" s="95"/>
      <c r="CW2720" s="95"/>
      <c r="CX2720" s="95"/>
      <c r="CY2720" s="95"/>
      <c r="CZ2720" s="95"/>
      <c r="DA2720" s="95"/>
      <c r="DB2720" s="95"/>
      <c r="DC2720" s="95"/>
      <c r="DD2720" s="95"/>
      <c r="DE2720" s="95"/>
      <c r="DF2720" s="95"/>
      <c r="DG2720" s="95"/>
      <c r="DH2720" s="95"/>
      <c r="DI2720" s="95"/>
      <c r="DJ2720" s="95"/>
      <c r="DK2720" s="95"/>
      <c r="DL2720" s="95"/>
      <c r="DM2720" s="95"/>
      <c r="DN2720" s="95"/>
      <c r="DO2720" s="95"/>
      <c r="DP2720" s="95"/>
      <c r="DQ2720" s="95"/>
      <c r="DR2720" s="95"/>
      <c r="DS2720" s="95"/>
      <c r="DT2720" s="95"/>
      <c r="DU2720" s="95"/>
      <c r="DV2720" s="95"/>
      <c r="DW2720" s="95"/>
      <c r="DX2720" s="95"/>
      <c r="DY2720" s="95"/>
      <c r="DZ2720" s="95"/>
      <c r="EA2720" s="95"/>
      <c r="EB2720" s="95"/>
      <c r="EC2720" s="95"/>
      <c r="ED2720" s="95"/>
      <c r="EE2720" s="95"/>
      <c r="EF2720" s="95"/>
      <c r="EG2720" s="95"/>
      <c r="EH2720" s="95"/>
      <c r="EI2720" s="95"/>
      <c r="EJ2720" s="95"/>
      <c r="EK2720" s="95"/>
      <c r="EL2720" s="95"/>
      <c r="EM2720" s="95"/>
      <c r="EN2720" s="95"/>
      <c r="EO2720" s="95"/>
      <c r="EP2720" s="95"/>
      <c r="EQ2720" s="95"/>
      <c r="ER2720" s="95"/>
      <c r="ES2720" s="95"/>
      <c r="ET2720" s="95"/>
      <c r="EU2720" s="95"/>
      <c r="EV2720" s="95"/>
      <c r="EW2720" s="95"/>
      <c r="EX2720" s="95"/>
      <c r="EY2720" s="95"/>
      <c r="EZ2720" s="95"/>
      <c r="FA2720" s="95"/>
      <c r="FB2720" s="95"/>
      <c r="FC2720" s="95"/>
      <c r="FD2720" s="95"/>
      <c r="FE2720" s="95"/>
      <c r="FF2720" s="95"/>
      <c r="FG2720" s="95"/>
      <c r="FH2720" s="95"/>
      <c r="FI2720" s="95"/>
      <c r="FJ2720" s="95"/>
      <c r="FK2720" s="95"/>
      <c r="FL2720" s="95"/>
      <c r="FM2720" s="95"/>
      <c r="FN2720" s="95"/>
      <c r="FO2720" s="95"/>
      <c r="FP2720" s="95"/>
      <c r="FQ2720" s="95"/>
      <c r="FR2720" s="95"/>
      <c r="FS2720" s="95"/>
      <c r="FT2720" s="95"/>
      <c r="FU2720" s="95"/>
      <c r="FV2720" s="95"/>
      <c r="FW2720" s="95"/>
      <c r="FX2720" s="95"/>
      <c r="FY2720" s="95"/>
      <c r="FZ2720" s="95"/>
      <c r="GA2720" s="95"/>
      <c r="GB2720" s="95"/>
      <c r="GC2720" s="95"/>
      <c r="GD2720" s="95"/>
      <c r="GE2720" s="95"/>
      <c r="GF2720" s="95"/>
      <c r="GG2720" s="95"/>
      <c r="GH2720" s="95"/>
      <c r="GI2720" s="95"/>
      <c r="GJ2720" s="95"/>
      <c r="GK2720" s="95"/>
      <c r="GL2720" s="95"/>
      <c r="GM2720" s="95"/>
      <c r="GN2720" s="95"/>
      <c r="GO2720" s="95"/>
      <c r="GP2720" s="95"/>
      <c r="GQ2720" s="95"/>
      <c r="GR2720" s="95"/>
      <c r="GS2720" s="95"/>
      <c r="GT2720" s="95"/>
      <c r="GU2720" s="95"/>
      <c r="GV2720" s="95"/>
      <c r="GW2720" s="95"/>
      <c r="GX2720" s="95"/>
      <c r="GY2720" s="95"/>
      <c r="GZ2720" s="95"/>
      <c r="HA2720" s="95"/>
      <c r="HB2720" s="95"/>
      <c r="HC2720" s="95"/>
      <c r="HD2720" s="95"/>
      <c r="HE2720" s="95"/>
      <c r="HF2720" s="95"/>
      <c r="HG2720" s="95"/>
      <c r="HH2720" s="95"/>
      <c r="HI2720" s="95"/>
      <c r="HJ2720" s="95"/>
      <c r="HK2720" s="95"/>
      <c r="HL2720" s="95"/>
      <c r="HM2720" s="95"/>
      <c r="HN2720" s="95"/>
      <c r="HO2720" s="95"/>
      <c r="HP2720" s="95"/>
      <c r="HQ2720" s="95"/>
      <c r="HR2720" s="95"/>
      <c r="HS2720" s="95"/>
      <c r="HT2720" s="95"/>
      <c r="HU2720" s="95"/>
    </row>
    <row r="2721" spans="2:47" x14ac:dyDescent="0.2">
      <c r="B2721" s="4"/>
      <c r="C2721" s="3"/>
      <c r="D2721" s="29"/>
      <c r="E2721" s="11"/>
      <c r="F2721" s="118"/>
      <c r="G2721" s="2"/>
      <c r="J2721" s="3"/>
      <c r="K2721" s="3"/>
      <c r="L2721" s="3"/>
      <c r="M2721" s="3"/>
      <c r="N2721" s="27"/>
      <c r="O2721" s="4"/>
      <c r="P2721" s="4"/>
      <c r="Q2721" s="2"/>
      <c r="R2721" s="9"/>
      <c r="S2721" s="4"/>
      <c r="T2721" s="4"/>
      <c r="V2721" s="10"/>
      <c r="W2721" s="4"/>
      <c r="X2721" s="21"/>
      <c r="Y2721" s="20"/>
      <c r="Z2721" s="20"/>
      <c r="AD2721" s="5"/>
      <c r="AI2721" s="10"/>
      <c r="AJ2721" s="10"/>
      <c r="AK2721" s="10"/>
      <c r="AL2721" s="10"/>
      <c r="AM2721" s="10"/>
      <c r="AN2721" s="10"/>
      <c r="AO2721" s="10"/>
      <c r="AP2721" s="10"/>
      <c r="AQ2721" s="10"/>
      <c r="AR2721" s="10"/>
      <c r="AS2721" s="10"/>
      <c r="AT2721" s="10"/>
      <c r="AU2721" s="10"/>
    </row>
    <row r="2722" spans="2:47" x14ac:dyDescent="0.2">
      <c r="B2722" s="4"/>
      <c r="C2722" s="3"/>
      <c r="D2722" s="29"/>
      <c r="E2722" s="11"/>
      <c r="F2722" s="118"/>
      <c r="G2722" s="2"/>
      <c r="J2722" s="3"/>
      <c r="K2722" s="3"/>
      <c r="L2722" s="3"/>
      <c r="M2722" s="3"/>
      <c r="N2722" s="27"/>
      <c r="O2722" s="4"/>
      <c r="P2722" s="4"/>
      <c r="Q2722" s="2"/>
      <c r="R2722" s="9"/>
      <c r="S2722" s="4"/>
      <c r="T2722" s="4"/>
      <c r="V2722" s="10"/>
      <c r="W2722" s="4"/>
      <c r="X2722" s="21"/>
      <c r="Y2722" s="20"/>
      <c r="Z2722" s="20"/>
      <c r="AD2722" s="5"/>
      <c r="AI2722" s="10"/>
      <c r="AJ2722" s="10"/>
      <c r="AK2722" s="10"/>
      <c r="AL2722" s="10"/>
      <c r="AM2722" s="10"/>
      <c r="AN2722" s="10"/>
      <c r="AO2722" s="10"/>
      <c r="AP2722" s="10"/>
      <c r="AQ2722" s="10"/>
      <c r="AR2722" s="10"/>
      <c r="AS2722" s="10"/>
      <c r="AT2722" s="10"/>
      <c r="AU2722" s="10"/>
    </row>
    <row r="2723" spans="2:47" x14ac:dyDescent="0.2">
      <c r="B2723" s="4"/>
      <c r="C2723" s="3"/>
      <c r="D2723" s="29"/>
      <c r="E2723" s="11"/>
      <c r="F2723" s="118"/>
      <c r="G2723" s="2"/>
      <c r="J2723" s="3"/>
      <c r="K2723" s="3"/>
      <c r="L2723" s="3"/>
      <c r="M2723" s="3"/>
      <c r="N2723" s="27"/>
      <c r="O2723" s="4"/>
      <c r="P2723" s="4"/>
      <c r="Q2723" s="2"/>
      <c r="R2723" s="9"/>
      <c r="S2723" s="4"/>
      <c r="T2723" s="4"/>
      <c r="V2723" s="10"/>
      <c r="W2723" s="4"/>
      <c r="X2723" s="21"/>
      <c r="Y2723" s="20"/>
      <c r="Z2723" s="20"/>
      <c r="AD2723" s="5"/>
      <c r="AI2723" s="10"/>
      <c r="AJ2723" s="10"/>
      <c r="AK2723" s="10"/>
      <c r="AL2723" s="10"/>
      <c r="AM2723" s="10"/>
      <c r="AN2723" s="10"/>
      <c r="AO2723" s="10"/>
      <c r="AP2723" s="10"/>
      <c r="AQ2723" s="10"/>
      <c r="AR2723" s="10"/>
      <c r="AS2723" s="10"/>
      <c r="AT2723" s="10"/>
      <c r="AU2723" s="10"/>
    </row>
    <row r="2724" spans="2:47" x14ac:dyDescent="0.2">
      <c r="B2724" s="4"/>
      <c r="C2724" s="3"/>
      <c r="D2724" s="29"/>
      <c r="E2724" s="11"/>
      <c r="F2724" s="118"/>
      <c r="G2724" s="2"/>
      <c r="J2724" s="3"/>
      <c r="K2724" s="3"/>
      <c r="L2724" s="3"/>
      <c r="M2724" s="3"/>
      <c r="N2724" s="27"/>
      <c r="O2724" s="4"/>
      <c r="P2724" s="4"/>
      <c r="Q2724" s="2"/>
      <c r="R2724" s="9"/>
      <c r="S2724" s="4"/>
      <c r="T2724" s="4"/>
      <c r="V2724" s="10"/>
      <c r="W2724" s="4"/>
      <c r="X2724" s="21"/>
      <c r="Y2724" s="20"/>
      <c r="Z2724" s="20"/>
      <c r="AD2724" s="5"/>
      <c r="AI2724" s="10"/>
      <c r="AJ2724" s="10"/>
      <c r="AK2724" s="10"/>
      <c r="AL2724" s="10"/>
      <c r="AM2724" s="10"/>
      <c r="AN2724" s="10"/>
      <c r="AO2724" s="10"/>
      <c r="AP2724" s="10"/>
      <c r="AQ2724" s="10"/>
      <c r="AR2724" s="10"/>
      <c r="AS2724" s="10"/>
      <c r="AT2724" s="10"/>
      <c r="AU2724" s="10"/>
    </row>
    <row r="2725" spans="2:47" x14ac:dyDescent="0.2">
      <c r="B2725" s="4"/>
      <c r="C2725" s="3"/>
      <c r="D2725" s="29"/>
      <c r="E2725" s="11"/>
      <c r="F2725" s="118"/>
      <c r="G2725" s="2"/>
      <c r="J2725" s="3"/>
      <c r="K2725" s="3"/>
      <c r="L2725" s="3"/>
      <c r="M2725" s="3"/>
      <c r="N2725" s="27"/>
      <c r="O2725" s="4"/>
      <c r="P2725" s="4"/>
      <c r="Q2725" s="2"/>
      <c r="R2725" s="9"/>
      <c r="S2725" s="4"/>
      <c r="T2725" s="4"/>
      <c r="V2725" s="10"/>
      <c r="W2725" s="4"/>
      <c r="X2725" s="21"/>
      <c r="Y2725" s="20"/>
      <c r="Z2725" s="20"/>
      <c r="AD2725" s="5"/>
      <c r="AI2725" s="10"/>
      <c r="AJ2725" s="10"/>
      <c r="AK2725" s="10"/>
      <c r="AL2725" s="10"/>
      <c r="AM2725" s="10"/>
      <c r="AN2725" s="10"/>
      <c r="AO2725" s="10"/>
      <c r="AP2725" s="10"/>
      <c r="AQ2725" s="10"/>
      <c r="AR2725" s="10"/>
      <c r="AS2725" s="10"/>
      <c r="AT2725" s="10"/>
      <c r="AU2725" s="10"/>
    </row>
    <row r="2726" spans="2:47" x14ac:dyDescent="0.2">
      <c r="B2726" s="4"/>
      <c r="C2726" s="3"/>
      <c r="D2726" s="29"/>
      <c r="E2726" s="11"/>
      <c r="F2726" s="118"/>
      <c r="G2726" s="2"/>
      <c r="J2726" s="3"/>
      <c r="K2726" s="3"/>
      <c r="L2726" s="3"/>
      <c r="M2726" s="3"/>
      <c r="N2726" s="27"/>
      <c r="O2726" s="4"/>
      <c r="P2726" s="4"/>
      <c r="Q2726" s="2"/>
      <c r="R2726" s="9"/>
      <c r="S2726" s="4"/>
      <c r="T2726" s="4"/>
      <c r="V2726" s="10"/>
      <c r="W2726" s="4"/>
      <c r="X2726" s="21"/>
      <c r="Y2726" s="20"/>
      <c r="Z2726" s="20"/>
      <c r="AD2726" s="5"/>
      <c r="AI2726" s="10"/>
      <c r="AJ2726" s="10"/>
      <c r="AK2726" s="10"/>
      <c r="AL2726" s="10"/>
      <c r="AM2726" s="10"/>
      <c r="AN2726" s="10"/>
      <c r="AO2726" s="10"/>
      <c r="AP2726" s="10"/>
      <c r="AQ2726" s="10"/>
      <c r="AR2726" s="10"/>
      <c r="AS2726" s="10"/>
      <c r="AT2726" s="10"/>
      <c r="AU2726" s="10"/>
    </row>
    <row r="2727" spans="2:47" x14ac:dyDescent="0.2">
      <c r="B2727" s="4"/>
      <c r="C2727" s="3"/>
      <c r="D2727" s="29"/>
      <c r="E2727" s="11"/>
      <c r="F2727" s="118"/>
      <c r="G2727" s="2"/>
      <c r="J2727" s="3"/>
      <c r="K2727" s="3"/>
      <c r="L2727" s="3"/>
      <c r="M2727" s="3"/>
      <c r="N2727" s="27"/>
      <c r="O2727" s="4"/>
      <c r="P2727" s="4"/>
      <c r="Q2727" s="2"/>
      <c r="R2727" s="9"/>
      <c r="S2727" s="4"/>
      <c r="T2727" s="4"/>
      <c r="V2727" s="10"/>
      <c r="W2727" s="4"/>
      <c r="X2727" s="21"/>
      <c r="Y2727" s="20"/>
      <c r="Z2727" s="20"/>
      <c r="AD2727" s="5"/>
      <c r="AI2727" s="10"/>
      <c r="AJ2727" s="10"/>
      <c r="AK2727" s="10"/>
      <c r="AL2727" s="10"/>
      <c r="AM2727" s="10"/>
      <c r="AN2727" s="10"/>
      <c r="AO2727" s="10"/>
      <c r="AP2727" s="10"/>
      <c r="AQ2727" s="10"/>
      <c r="AR2727" s="10"/>
      <c r="AS2727" s="10"/>
      <c r="AT2727" s="10"/>
      <c r="AU2727" s="10"/>
    </row>
    <row r="2728" spans="2:47" x14ac:dyDescent="0.2">
      <c r="B2728" s="4"/>
      <c r="C2728" s="3"/>
      <c r="D2728" s="29"/>
      <c r="E2728" s="11"/>
      <c r="F2728" s="118"/>
      <c r="G2728" s="2"/>
      <c r="J2728" s="3"/>
      <c r="K2728" s="3"/>
      <c r="L2728" s="3"/>
      <c r="M2728" s="3"/>
      <c r="N2728" s="27"/>
      <c r="O2728" s="4"/>
      <c r="P2728" s="4"/>
      <c r="Q2728" s="2"/>
      <c r="R2728" s="9"/>
      <c r="S2728" s="4"/>
      <c r="T2728" s="4"/>
      <c r="V2728" s="10"/>
      <c r="W2728" s="4"/>
      <c r="X2728" s="21"/>
      <c r="Y2728" s="20"/>
      <c r="Z2728" s="20"/>
      <c r="AD2728" s="5"/>
      <c r="AI2728" s="10"/>
      <c r="AJ2728" s="10"/>
      <c r="AK2728" s="10"/>
      <c r="AL2728" s="10"/>
      <c r="AM2728" s="10"/>
      <c r="AN2728" s="10"/>
      <c r="AO2728" s="10"/>
      <c r="AP2728" s="10"/>
      <c r="AQ2728" s="10"/>
      <c r="AR2728" s="10"/>
      <c r="AS2728" s="10"/>
      <c r="AT2728" s="10"/>
      <c r="AU2728" s="10"/>
    </row>
    <row r="2729" spans="2:47" x14ac:dyDescent="0.2">
      <c r="B2729" s="4"/>
      <c r="C2729" s="3"/>
      <c r="D2729" s="29"/>
      <c r="E2729" s="11"/>
      <c r="F2729" s="118"/>
      <c r="G2729" s="2"/>
      <c r="J2729" s="3"/>
      <c r="K2729" s="3"/>
      <c r="L2729" s="3"/>
      <c r="M2729" s="3"/>
      <c r="N2729" s="27"/>
      <c r="O2729" s="4"/>
      <c r="P2729" s="4"/>
      <c r="Q2729" s="2"/>
      <c r="R2729" s="9"/>
      <c r="S2729" s="4"/>
      <c r="T2729" s="4"/>
      <c r="V2729" s="10"/>
      <c r="W2729" s="4"/>
      <c r="X2729" s="21"/>
      <c r="Y2729" s="20"/>
      <c r="Z2729" s="20"/>
      <c r="AD2729" s="5"/>
      <c r="AI2729" s="10"/>
      <c r="AJ2729" s="10"/>
      <c r="AK2729" s="10"/>
      <c r="AL2729" s="10"/>
      <c r="AM2729" s="10"/>
      <c r="AN2729" s="10"/>
      <c r="AO2729" s="10"/>
      <c r="AP2729" s="10"/>
      <c r="AQ2729" s="10"/>
      <c r="AR2729" s="10"/>
      <c r="AS2729" s="10"/>
      <c r="AT2729" s="10"/>
      <c r="AU2729" s="10"/>
    </row>
    <row r="2730" spans="2:47" x14ac:dyDescent="0.2">
      <c r="B2730" s="4"/>
      <c r="C2730" s="3"/>
      <c r="D2730" s="29"/>
      <c r="E2730" s="11"/>
      <c r="F2730" s="118"/>
      <c r="G2730" s="2"/>
      <c r="J2730" s="3"/>
      <c r="K2730" s="3"/>
      <c r="L2730" s="3"/>
      <c r="M2730" s="3"/>
      <c r="N2730" s="27"/>
      <c r="O2730" s="4"/>
      <c r="P2730" s="4"/>
      <c r="Q2730" s="2"/>
      <c r="R2730" s="9"/>
      <c r="S2730" s="4"/>
      <c r="T2730" s="4"/>
      <c r="V2730" s="10"/>
      <c r="W2730" s="4"/>
      <c r="X2730" s="21"/>
      <c r="Y2730" s="20"/>
      <c r="Z2730" s="20"/>
      <c r="AD2730" s="5"/>
      <c r="AI2730" s="10"/>
      <c r="AJ2730" s="10"/>
      <c r="AK2730" s="10"/>
      <c r="AL2730" s="10"/>
      <c r="AM2730" s="10"/>
      <c r="AN2730" s="10"/>
      <c r="AO2730" s="10"/>
      <c r="AP2730" s="10"/>
      <c r="AQ2730" s="10"/>
      <c r="AR2730" s="10"/>
      <c r="AS2730" s="10"/>
      <c r="AT2730" s="10"/>
      <c r="AU2730" s="10"/>
    </row>
    <row r="2731" spans="2:47" x14ac:dyDescent="0.2">
      <c r="B2731" s="4"/>
      <c r="C2731" s="3"/>
      <c r="D2731" s="29"/>
      <c r="E2731" s="11"/>
      <c r="F2731" s="118"/>
      <c r="G2731" s="2"/>
      <c r="J2731" s="3"/>
      <c r="K2731" s="3"/>
      <c r="L2731" s="3"/>
      <c r="M2731" s="3"/>
      <c r="N2731" s="27"/>
      <c r="O2731" s="4"/>
      <c r="P2731" s="4"/>
      <c r="Q2731" s="2"/>
      <c r="R2731" s="9"/>
      <c r="S2731" s="4"/>
      <c r="T2731" s="4"/>
      <c r="V2731" s="10"/>
      <c r="W2731" s="4"/>
      <c r="X2731" s="21"/>
      <c r="Y2731" s="20"/>
      <c r="Z2731" s="20"/>
      <c r="AD2731" s="5"/>
      <c r="AI2731" s="10"/>
      <c r="AJ2731" s="10"/>
      <c r="AK2731" s="10"/>
      <c r="AL2731" s="10"/>
      <c r="AM2731" s="10"/>
      <c r="AN2731" s="10"/>
      <c r="AO2731" s="10"/>
      <c r="AP2731" s="10"/>
      <c r="AQ2731" s="10"/>
      <c r="AR2731" s="10"/>
      <c r="AS2731" s="10"/>
      <c r="AT2731" s="10"/>
      <c r="AU2731" s="10"/>
    </row>
    <row r="2732" spans="2:47" x14ac:dyDescent="0.2">
      <c r="B2732" s="4"/>
      <c r="C2732" s="3"/>
      <c r="D2732" s="29"/>
      <c r="E2732" s="11"/>
      <c r="F2732" s="118"/>
      <c r="G2732" s="2"/>
      <c r="J2732" s="3"/>
      <c r="K2732" s="3"/>
      <c r="L2732" s="3"/>
      <c r="M2732" s="3"/>
      <c r="N2732" s="27"/>
      <c r="O2732" s="4"/>
      <c r="P2732" s="4"/>
      <c r="Q2732" s="2"/>
      <c r="R2732" s="9"/>
      <c r="S2732" s="4"/>
      <c r="T2732" s="4"/>
      <c r="V2732" s="10"/>
      <c r="W2732" s="4"/>
      <c r="X2732" s="21"/>
      <c r="Y2732" s="20"/>
      <c r="Z2732" s="20"/>
      <c r="AD2732" s="5"/>
      <c r="AI2732" s="10"/>
      <c r="AJ2732" s="10"/>
      <c r="AK2732" s="10"/>
      <c r="AL2732" s="10"/>
      <c r="AM2732" s="10"/>
      <c r="AN2732" s="10"/>
      <c r="AO2732" s="10"/>
      <c r="AP2732" s="10"/>
      <c r="AQ2732" s="10"/>
      <c r="AR2732" s="10"/>
      <c r="AS2732" s="10"/>
      <c r="AT2732" s="10"/>
      <c r="AU2732" s="10"/>
    </row>
    <row r="2733" spans="2:47" x14ac:dyDescent="0.2">
      <c r="B2733" s="4"/>
      <c r="C2733" s="3"/>
      <c r="D2733" s="29"/>
      <c r="E2733" s="11"/>
      <c r="F2733" s="118"/>
      <c r="G2733" s="2"/>
      <c r="J2733" s="3"/>
      <c r="K2733" s="3"/>
      <c r="L2733" s="3"/>
      <c r="M2733" s="3"/>
      <c r="N2733" s="27"/>
      <c r="O2733" s="4"/>
      <c r="P2733" s="4"/>
      <c r="Q2733" s="2"/>
      <c r="R2733" s="9"/>
      <c r="S2733" s="4"/>
      <c r="T2733" s="4"/>
      <c r="V2733" s="10"/>
      <c r="W2733" s="4"/>
      <c r="X2733" s="21"/>
      <c r="Y2733" s="20"/>
      <c r="Z2733" s="20"/>
      <c r="AD2733" s="5"/>
      <c r="AI2733" s="10"/>
      <c r="AJ2733" s="10"/>
      <c r="AK2733" s="10"/>
      <c r="AL2733" s="10"/>
      <c r="AM2733" s="10"/>
      <c r="AN2733" s="10"/>
      <c r="AO2733" s="10"/>
      <c r="AP2733" s="10"/>
      <c r="AQ2733" s="10"/>
      <c r="AR2733" s="10"/>
      <c r="AS2733" s="10"/>
      <c r="AT2733" s="10"/>
      <c r="AU2733" s="10"/>
    </row>
    <row r="2734" spans="2:47" x14ac:dyDescent="0.2">
      <c r="B2734" s="4"/>
      <c r="C2734" s="3"/>
      <c r="D2734" s="29"/>
      <c r="E2734" s="11"/>
      <c r="F2734" s="118"/>
      <c r="G2734" s="2"/>
      <c r="J2734" s="3"/>
      <c r="K2734" s="3"/>
      <c r="L2734" s="3"/>
      <c r="M2734" s="3"/>
      <c r="N2734" s="27"/>
      <c r="O2734" s="4"/>
      <c r="P2734" s="4"/>
      <c r="Q2734" s="2"/>
      <c r="R2734" s="9"/>
      <c r="S2734" s="4"/>
      <c r="T2734" s="4"/>
      <c r="V2734" s="10"/>
      <c r="W2734" s="4"/>
      <c r="X2734" s="21"/>
      <c r="Y2734" s="20"/>
      <c r="Z2734" s="20"/>
      <c r="AD2734" s="5"/>
      <c r="AI2734" s="10"/>
      <c r="AJ2734" s="10"/>
      <c r="AK2734" s="10"/>
      <c r="AL2734" s="10"/>
      <c r="AM2734" s="10"/>
      <c r="AN2734" s="10"/>
      <c r="AO2734" s="10"/>
      <c r="AP2734" s="10"/>
      <c r="AQ2734" s="10"/>
      <c r="AR2734" s="10"/>
      <c r="AS2734" s="10"/>
      <c r="AT2734" s="10"/>
      <c r="AU2734" s="10"/>
    </row>
    <row r="2735" spans="2:47" x14ac:dyDescent="0.2">
      <c r="B2735" s="4"/>
      <c r="C2735" s="3"/>
      <c r="D2735" s="29"/>
      <c r="E2735" s="11"/>
      <c r="F2735" s="118"/>
      <c r="G2735" s="2"/>
      <c r="J2735" s="3"/>
      <c r="K2735" s="3"/>
      <c r="L2735" s="3"/>
      <c r="M2735" s="3"/>
      <c r="N2735" s="27"/>
      <c r="O2735" s="4"/>
      <c r="P2735" s="4"/>
      <c r="Q2735" s="2"/>
      <c r="R2735" s="9"/>
      <c r="S2735" s="4"/>
      <c r="T2735" s="4"/>
      <c r="V2735" s="10"/>
      <c r="W2735" s="4"/>
      <c r="X2735" s="21"/>
      <c r="Y2735" s="20"/>
      <c r="Z2735" s="20"/>
      <c r="AD2735" s="5"/>
      <c r="AI2735" s="10"/>
      <c r="AJ2735" s="10"/>
      <c r="AK2735" s="10"/>
      <c r="AL2735" s="10"/>
      <c r="AM2735" s="10"/>
      <c r="AN2735" s="10"/>
      <c r="AO2735" s="10"/>
      <c r="AP2735" s="10"/>
      <c r="AQ2735" s="10"/>
      <c r="AR2735" s="10"/>
      <c r="AS2735" s="10"/>
      <c r="AT2735" s="10"/>
      <c r="AU2735" s="10"/>
    </row>
    <row r="2736" spans="2:47" x14ac:dyDescent="0.2">
      <c r="B2736" s="4"/>
      <c r="C2736" s="3"/>
      <c r="D2736" s="29"/>
      <c r="E2736" s="11"/>
      <c r="F2736" s="118"/>
      <c r="G2736" s="2"/>
      <c r="J2736" s="3"/>
      <c r="K2736" s="3"/>
      <c r="L2736" s="3"/>
      <c r="M2736" s="3"/>
      <c r="N2736" s="27"/>
      <c r="O2736" s="4"/>
      <c r="P2736" s="4"/>
      <c r="Q2736" s="2"/>
      <c r="R2736" s="9"/>
      <c r="S2736" s="4"/>
      <c r="T2736" s="4"/>
      <c r="V2736" s="10"/>
      <c r="W2736" s="4"/>
      <c r="X2736" s="21"/>
      <c r="Y2736" s="20"/>
      <c r="Z2736" s="20"/>
      <c r="AD2736" s="5"/>
      <c r="AI2736" s="10"/>
      <c r="AJ2736" s="10"/>
      <c r="AK2736" s="10"/>
      <c r="AL2736" s="10"/>
      <c r="AM2736" s="10"/>
      <c r="AN2736" s="10"/>
      <c r="AO2736" s="10"/>
      <c r="AP2736" s="10"/>
      <c r="AQ2736" s="10"/>
      <c r="AR2736" s="10"/>
      <c r="AS2736" s="10"/>
      <c r="AT2736" s="10"/>
      <c r="AU2736" s="10"/>
    </row>
    <row r="2737" spans="2:47" x14ac:dyDescent="0.2">
      <c r="B2737" s="4"/>
      <c r="C2737" s="3"/>
      <c r="D2737" s="29"/>
      <c r="E2737" s="11"/>
      <c r="F2737" s="118"/>
      <c r="G2737" s="2"/>
      <c r="J2737" s="3"/>
      <c r="K2737" s="3"/>
      <c r="L2737" s="3"/>
      <c r="M2737" s="3"/>
      <c r="N2737" s="27"/>
      <c r="O2737" s="4"/>
      <c r="P2737" s="4"/>
      <c r="Q2737" s="2"/>
      <c r="R2737" s="9"/>
      <c r="S2737" s="4"/>
      <c r="T2737" s="4"/>
      <c r="V2737" s="10"/>
      <c r="W2737" s="4"/>
      <c r="X2737" s="21"/>
      <c r="Y2737" s="20"/>
      <c r="Z2737" s="20"/>
      <c r="AD2737" s="5"/>
      <c r="AI2737" s="10"/>
      <c r="AJ2737" s="10"/>
      <c r="AK2737" s="10"/>
      <c r="AL2737" s="10"/>
      <c r="AM2737" s="10"/>
      <c r="AN2737" s="10"/>
      <c r="AO2737" s="10"/>
      <c r="AP2737" s="10"/>
      <c r="AQ2737" s="10"/>
      <c r="AR2737" s="10"/>
      <c r="AS2737" s="10"/>
      <c r="AT2737" s="10"/>
      <c r="AU2737" s="10"/>
    </row>
    <row r="2738" spans="2:47" x14ac:dyDescent="0.2">
      <c r="B2738" s="4"/>
      <c r="C2738" s="3"/>
      <c r="D2738" s="29"/>
      <c r="E2738" s="11"/>
      <c r="F2738" s="118"/>
      <c r="G2738" s="2"/>
      <c r="J2738" s="3"/>
      <c r="K2738" s="3"/>
      <c r="L2738" s="3"/>
      <c r="M2738" s="3"/>
      <c r="N2738" s="27"/>
      <c r="O2738" s="4"/>
      <c r="P2738" s="4"/>
      <c r="Q2738" s="2"/>
      <c r="R2738" s="9"/>
      <c r="S2738" s="4"/>
      <c r="T2738" s="4"/>
      <c r="V2738" s="10"/>
      <c r="W2738" s="4"/>
      <c r="X2738" s="21"/>
      <c r="Y2738" s="20"/>
      <c r="Z2738" s="20"/>
      <c r="AD2738" s="5"/>
      <c r="AI2738" s="10"/>
      <c r="AJ2738" s="10"/>
      <c r="AK2738" s="10"/>
      <c r="AL2738" s="10"/>
      <c r="AM2738" s="10"/>
      <c r="AN2738" s="10"/>
      <c r="AO2738" s="10"/>
      <c r="AP2738" s="10"/>
      <c r="AQ2738" s="10"/>
      <c r="AR2738" s="10"/>
      <c r="AS2738" s="10"/>
      <c r="AT2738" s="10"/>
      <c r="AU2738" s="10"/>
    </row>
    <row r="2739" spans="2:47" x14ac:dyDescent="0.2">
      <c r="B2739" s="4"/>
      <c r="C2739" s="3"/>
      <c r="D2739" s="29"/>
      <c r="E2739" s="11"/>
      <c r="F2739" s="118"/>
      <c r="G2739" s="2"/>
      <c r="J2739" s="3"/>
      <c r="K2739" s="3"/>
      <c r="L2739" s="3"/>
      <c r="M2739" s="3"/>
      <c r="N2739" s="27"/>
      <c r="O2739" s="4"/>
      <c r="P2739" s="4"/>
      <c r="Q2739" s="2"/>
      <c r="R2739" s="9"/>
      <c r="S2739" s="4"/>
      <c r="T2739" s="4"/>
      <c r="V2739" s="10"/>
      <c r="W2739" s="4"/>
      <c r="X2739" s="21"/>
      <c r="Y2739" s="20"/>
      <c r="Z2739" s="20"/>
      <c r="AD2739" s="5"/>
      <c r="AI2739" s="10"/>
      <c r="AJ2739" s="10"/>
      <c r="AK2739" s="10"/>
      <c r="AL2739" s="10"/>
      <c r="AM2739" s="10"/>
      <c r="AN2739" s="10"/>
      <c r="AO2739" s="10"/>
      <c r="AP2739" s="10"/>
      <c r="AQ2739" s="10"/>
      <c r="AR2739" s="10"/>
      <c r="AS2739" s="10"/>
      <c r="AT2739" s="10"/>
      <c r="AU2739" s="10"/>
    </row>
    <row r="2740" spans="2:47" x14ac:dyDescent="0.2">
      <c r="B2740" s="4"/>
      <c r="C2740" s="3"/>
      <c r="D2740" s="29"/>
      <c r="E2740" s="11"/>
      <c r="F2740" s="118"/>
      <c r="G2740" s="2"/>
      <c r="J2740" s="3"/>
      <c r="K2740" s="3"/>
      <c r="L2740" s="3"/>
      <c r="M2740" s="3"/>
      <c r="N2740" s="27"/>
      <c r="O2740" s="4"/>
      <c r="P2740" s="4"/>
      <c r="Q2740" s="2"/>
      <c r="R2740" s="9"/>
      <c r="S2740" s="4"/>
      <c r="T2740" s="4"/>
      <c r="V2740" s="10"/>
      <c r="W2740" s="4"/>
      <c r="X2740" s="21"/>
      <c r="Y2740" s="20"/>
      <c r="Z2740" s="20"/>
      <c r="AD2740" s="5"/>
      <c r="AI2740" s="10"/>
      <c r="AJ2740" s="10"/>
      <c r="AK2740" s="10"/>
      <c r="AL2740" s="10"/>
      <c r="AM2740" s="10"/>
      <c r="AN2740" s="10"/>
      <c r="AO2740" s="10"/>
      <c r="AP2740" s="10"/>
      <c r="AQ2740" s="10"/>
      <c r="AR2740" s="10"/>
      <c r="AS2740" s="10"/>
      <c r="AT2740" s="10"/>
      <c r="AU2740" s="10"/>
    </row>
    <row r="2741" spans="2:47" x14ac:dyDescent="0.2">
      <c r="B2741" s="4"/>
      <c r="C2741" s="3"/>
      <c r="D2741" s="29"/>
      <c r="E2741" s="11"/>
      <c r="F2741" s="118"/>
      <c r="G2741" s="2"/>
      <c r="J2741" s="3"/>
      <c r="K2741" s="3"/>
      <c r="L2741" s="3"/>
      <c r="M2741" s="3"/>
      <c r="N2741" s="27"/>
      <c r="O2741" s="4"/>
      <c r="P2741" s="4"/>
      <c r="Q2741" s="2"/>
      <c r="R2741" s="9"/>
      <c r="S2741" s="4"/>
      <c r="T2741" s="4"/>
      <c r="V2741" s="10"/>
      <c r="W2741" s="4"/>
      <c r="X2741" s="21"/>
      <c r="Y2741" s="20"/>
      <c r="Z2741" s="20"/>
      <c r="AD2741" s="5"/>
      <c r="AI2741" s="10"/>
      <c r="AJ2741" s="10"/>
      <c r="AK2741" s="10"/>
      <c r="AL2741" s="10"/>
      <c r="AM2741" s="10"/>
      <c r="AN2741" s="10"/>
      <c r="AO2741" s="10"/>
      <c r="AP2741" s="10"/>
      <c r="AQ2741" s="10"/>
      <c r="AR2741" s="10"/>
      <c r="AS2741" s="10"/>
      <c r="AT2741" s="10"/>
      <c r="AU2741" s="10"/>
    </row>
    <row r="2742" spans="2:47" x14ac:dyDescent="0.2">
      <c r="B2742" s="4"/>
      <c r="C2742" s="3"/>
      <c r="D2742" s="29"/>
      <c r="E2742" s="11"/>
      <c r="F2742" s="118"/>
      <c r="G2742" s="2"/>
      <c r="J2742" s="3"/>
      <c r="K2742" s="3"/>
      <c r="L2742" s="3"/>
      <c r="M2742" s="3"/>
      <c r="N2742" s="27"/>
      <c r="O2742" s="4"/>
      <c r="P2742" s="4"/>
      <c r="Q2742" s="2"/>
      <c r="R2742" s="9"/>
      <c r="S2742" s="4"/>
      <c r="T2742" s="4"/>
      <c r="V2742" s="10"/>
      <c r="W2742" s="4"/>
      <c r="X2742" s="21"/>
      <c r="Y2742" s="20"/>
      <c r="Z2742" s="20"/>
      <c r="AD2742" s="5"/>
      <c r="AI2742" s="10"/>
      <c r="AJ2742" s="10"/>
      <c r="AK2742" s="10"/>
      <c r="AL2742" s="10"/>
      <c r="AM2742" s="10"/>
      <c r="AN2742" s="10"/>
      <c r="AO2742" s="10"/>
      <c r="AP2742" s="10"/>
      <c r="AQ2742" s="10"/>
      <c r="AR2742" s="10"/>
      <c r="AS2742" s="10"/>
      <c r="AT2742" s="10"/>
      <c r="AU2742" s="10"/>
    </row>
    <row r="2743" spans="2:47" x14ac:dyDescent="0.2">
      <c r="B2743" s="4"/>
      <c r="C2743" s="3"/>
      <c r="D2743" s="29"/>
      <c r="E2743" s="11"/>
      <c r="F2743" s="118"/>
      <c r="G2743" s="2"/>
      <c r="J2743" s="3"/>
      <c r="K2743" s="3"/>
      <c r="L2743" s="3"/>
      <c r="M2743" s="3"/>
      <c r="N2743" s="27"/>
      <c r="O2743" s="4"/>
      <c r="P2743" s="4"/>
      <c r="Q2743" s="2"/>
      <c r="R2743" s="9"/>
      <c r="S2743" s="4"/>
      <c r="T2743" s="4"/>
      <c r="V2743" s="10"/>
      <c r="W2743" s="4"/>
      <c r="X2743" s="21"/>
      <c r="Y2743" s="20"/>
      <c r="Z2743" s="20"/>
      <c r="AD2743" s="5"/>
      <c r="AI2743" s="10"/>
      <c r="AJ2743" s="10"/>
      <c r="AK2743" s="10"/>
      <c r="AL2743" s="10"/>
      <c r="AM2743" s="10"/>
      <c r="AN2743" s="10"/>
      <c r="AO2743" s="10"/>
      <c r="AP2743" s="10"/>
      <c r="AQ2743" s="10"/>
      <c r="AR2743" s="10"/>
      <c r="AS2743" s="10"/>
      <c r="AT2743" s="10"/>
      <c r="AU2743" s="10"/>
    </row>
    <row r="2744" spans="2:47" x14ac:dyDescent="0.2">
      <c r="B2744" s="4"/>
      <c r="C2744" s="3"/>
      <c r="D2744" s="29"/>
      <c r="E2744" s="11"/>
      <c r="F2744" s="118"/>
      <c r="G2744" s="2"/>
      <c r="J2744" s="3"/>
      <c r="K2744" s="3"/>
      <c r="L2744" s="3"/>
      <c r="M2744" s="3"/>
      <c r="N2744" s="27"/>
      <c r="O2744" s="4"/>
      <c r="P2744" s="4"/>
      <c r="Q2744" s="2"/>
      <c r="R2744" s="9"/>
      <c r="S2744" s="4"/>
      <c r="T2744" s="4"/>
      <c r="V2744" s="10"/>
      <c r="W2744" s="4"/>
      <c r="X2744" s="21"/>
      <c r="Y2744" s="20"/>
      <c r="Z2744" s="20"/>
      <c r="AD2744" s="5"/>
      <c r="AI2744" s="10"/>
      <c r="AJ2744" s="10"/>
      <c r="AK2744" s="10"/>
      <c r="AL2744" s="10"/>
      <c r="AM2744" s="10"/>
      <c r="AN2744" s="10"/>
      <c r="AO2744" s="10"/>
      <c r="AP2744" s="10"/>
      <c r="AQ2744" s="10"/>
      <c r="AR2744" s="10"/>
      <c r="AS2744" s="10"/>
      <c r="AT2744" s="10"/>
      <c r="AU2744" s="10"/>
    </row>
    <row r="2745" spans="2:47" x14ac:dyDescent="0.2">
      <c r="B2745" s="4"/>
      <c r="C2745" s="3"/>
      <c r="D2745" s="29"/>
      <c r="E2745" s="11"/>
      <c r="F2745" s="118"/>
      <c r="G2745" s="2"/>
      <c r="J2745" s="3"/>
      <c r="K2745" s="3"/>
      <c r="L2745" s="3"/>
      <c r="M2745" s="3"/>
      <c r="N2745" s="27"/>
      <c r="O2745" s="4"/>
      <c r="P2745" s="4"/>
      <c r="Q2745" s="2"/>
      <c r="R2745" s="9"/>
      <c r="S2745" s="4"/>
      <c r="T2745" s="4"/>
      <c r="V2745" s="10"/>
      <c r="W2745" s="4"/>
      <c r="X2745" s="21"/>
      <c r="Y2745" s="20"/>
      <c r="Z2745" s="20"/>
      <c r="AD2745" s="5"/>
      <c r="AI2745" s="10"/>
      <c r="AJ2745" s="10"/>
      <c r="AK2745" s="10"/>
      <c r="AL2745" s="10"/>
      <c r="AM2745" s="10"/>
      <c r="AN2745" s="10"/>
      <c r="AO2745" s="10"/>
      <c r="AP2745" s="10"/>
      <c r="AQ2745" s="10"/>
      <c r="AR2745" s="10"/>
      <c r="AS2745" s="10"/>
      <c r="AT2745" s="10"/>
      <c r="AU2745" s="10"/>
    </row>
    <row r="2746" spans="2:47" x14ac:dyDescent="0.2">
      <c r="B2746" s="4"/>
      <c r="C2746" s="3"/>
      <c r="D2746" s="29"/>
      <c r="E2746" s="11"/>
      <c r="F2746" s="118"/>
      <c r="G2746" s="2"/>
      <c r="J2746" s="3"/>
      <c r="K2746" s="3"/>
      <c r="L2746" s="3"/>
      <c r="M2746" s="3"/>
      <c r="N2746" s="27"/>
      <c r="O2746" s="4"/>
      <c r="P2746" s="4"/>
      <c r="Q2746" s="2"/>
      <c r="R2746" s="9"/>
      <c r="S2746" s="4"/>
      <c r="T2746" s="4"/>
      <c r="V2746" s="10"/>
      <c r="W2746" s="4"/>
      <c r="X2746" s="21"/>
      <c r="Y2746" s="20"/>
      <c r="Z2746" s="20"/>
      <c r="AD2746" s="5"/>
      <c r="AI2746" s="10"/>
      <c r="AJ2746" s="10"/>
      <c r="AK2746" s="10"/>
      <c r="AL2746" s="10"/>
      <c r="AM2746" s="10"/>
      <c r="AN2746" s="10"/>
      <c r="AO2746" s="10"/>
      <c r="AP2746" s="10"/>
      <c r="AQ2746" s="10"/>
      <c r="AR2746" s="10"/>
      <c r="AS2746" s="10"/>
      <c r="AT2746" s="10"/>
      <c r="AU2746" s="10"/>
    </row>
    <row r="2747" spans="2:47" x14ac:dyDescent="0.2">
      <c r="B2747" s="4"/>
      <c r="C2747" s="3"/>
      <c r="D2747" s="29"/>
      <c r="E2747" s="11"/>
      <c r="F2747" s="118"/>
      <c r="G2747" s="2"/>
      <c r="J2747" s="3"/>
      <c r="K2747" s="3"/>
      <c r="L2747" s="3"/>
      <c r="M2747" s="3"/>
      <c r="N2747" s="27"/>
      <c r="O2747" s="4"/>
      <c r="P2747" s="4"/>
      <c r="Q2747" s="2"/>
      <c r="R2747" s="9"/>
      <c r="S2747" s="4"/>
      <c r="T2747" s="4"/>
      <c r="V2747" s="10"/>
      <c r="W2747" s="4"/>
      <c r="X2747" s="21"/>
      <c r="Y2747" s="20"/>
      <c r="Z2747" s="20"/>
      <c r="AD2747" s="5"/>
      <c r="AI2747" s="10"/>
      <c r="AJ2747" s="10"/>
      <c r="AK2747" s="10"/>
      <c r="AL2747" s="10"/>
      <c r="AM2747" s="10"/>
      <c r="AN2747" s="10"/>
      <c r="AO2747" s="10"/>
      <c r="AP2747" s="10"/>
      <c r="AQ2747" s="10"/>
      <c r="AR2747" s="10"/>
      <c r="AS2747" s="10"/>
      <c r="AT2747" s="10"/>
      <c r="AU2747" s="10"/>
    </row>
    <row r="2748" spans="2:47" x14ac:dyDescent="0.2">
      <c r="B2748" s="4"/>
      <c r="C2748" s="3"/>
      <c r="D2748" s="29"/>
      <c r="E2748" s="11"/>
      <c r="F2748" s="118"/>
      <c r="G2748" s="2"/>
      <c r="J2748" s="3"/>
      <c r="K2748" s="3"/>
      <c r="L2748" s="3"/>
      <c r="M2748" s="3"/>
      <c r="N2748" s="27"/>
      <c r="O2748" s="4"/>
      <c r="P2748" s="4"/>
      <c r="Q2748" s="2"/>
      <c r="R2748" s="9"/>
      <c r="S2748" s="4"/>
      <c r="T2748" s="4"/>
      <c r="V2748" s="10"/>
      <c r="W2748" s="4"/>
      <c r="X2748" s="21"/>
      <c r="Y2748" s="20"/>
      <c r="Z2748" s="20"/>
      <c r="AD2748" s="5"/>
      <c r="AI2748" s="10"/>
      <c r="AJ2748" s="10"/>
      <c r="AK2748" s="10"/>
      <c r="AL2748" s="10"/>
      <c r="AM2748" s="10"/>
      <c r="AN2748" s="10"/>
      <c r="AO2748" s="10"/>
      <c r="AP2748" s="10"/>
      <c r="AQ2748" s="10"/>
      <c r="AR2748" s="10"/>
      <c r="AS2748" s="10"/>
      <c r="AT2748" s="10"/>
      <c r="AU2748" s="10"/>
    </row>
    <row r="2749" spans="2:47" x14ac:dyDescent="0.2">
      <c r="B2749" s="4"/>
      <c r="C2749" s="3"/>
      <c r="D2749" s="29"/>
      <c r="E2749" s="11"/>
      <c r="F2749" s="118"/>
      <c r="G2749" s="2"/>
      <c r="J2749" s="3"/>
      <c r="K2749" s="3"/>
      <c r="L2749" s="3"/>
      <c r="M2749" s="3"/>
      <c r="N2749" s="27"/>
      <c r="O2749" s="4"/>
      <c r="P2749" s="4"/>
      <c r="Q2749" s="2"/>
      <c r="R2749" s="9"/>
      <c r="S2749" s="4"/>
      <c r="T2749" s="4"/>
      <c r="V2749" s="10"/>
      <c r="W2749" s="4"/>
      <c r="X2749" s="21"/>
      <c r="Y2749" s="20"/>
      <c r="Z2749" s="20"/>
      <c r="AD2749" s="5"/>
      <c r="AI2749" s="10"/>
      <c r="AJ2749" s="10"/>
      <c r="AK2749" s="10"/>
      <c r="AL2749" s="10"/>
      <c r="AM2749" s="10"/>
      <c r="AN2749" s="10"/>
      <c r="AO2749" s="10"/>
      <c r="AP2749" s="10"/>
      <c r="AQ2749" s="10"/>
      <c r="AR2749" s="10"/>
      <c r="AS2749" s="10"/>
      <c r="AT2749" s="10"/>
      <c r="AU2749" s="10"/>
    </row>
    <row r="2750" spans="2:47" x14ac:dyDescent="0.2">
      <c r="B2750" s="4"/>
      <c r="C2750" s="3"/>
      <c r="D2750" s="29"/>
      <c r="E2750" s="11"/>
      <c r="F2750" s="118"/>
      <c r="G2750" s="2"/>
      <c r="J2750" s="3"/>
      <c r="K2750" s="3"/>
      <c r="L2750" s="3"/>
      <c r="M2750" s="3"/>
      <c r="N2750" s="27"/>
      <c r="O2750" s="4"/>
      <c r="P2750" s="4"/>
      <c r="Q2750" s="2"/>
      <c r="R2750" s="9"/>
      <c r="S2750" s="4"/>
      <c r="T2750" s="4"/>
      <c r="V2750" s="10"/>
      <c r="W2750" s="4"/>
      <c r="X2750" s="21"/>
      <c r="Y2750" s="20"/>
      <c r="Z2750" s="20"/>
      <c r="AD2750" s="5"/>
      <c r="AI2750" s="10"/>
      <c r="AJ2750" s="10"/>
      <c r="AK2750" s="10"/>
      <c r="AL2750" s="10"/>
      <c r="AM2750" s="10"/>
      <c r="AN2750" s="10"/>
      <c r="AO2750" s="10"/>
      <c r="AP2750" s="10"/>
      <c r="AQ2750" s="10"/>
      <c r="AR2750" s="10"/>
      <c r="AS2750" s="10"/>
      <c r="AT2750" s="10"/>
      <c r="AU2750" s="10"/>
    </row>
    <row r="2751" spans="2:47" x14ac:dyDescent="0.2">
      <c r="B2751" s="4"/>
      <c r="C2751" s="3"/>
      <c r="D2751" s="29"/>
      <c r="E2751" s="11"/>
      <c r="F2751" s="118"/>
      <c r="G2751" s="2"/>
      <c r="J2751" s="3"/>
      <c r="K2751" s="3"/>
      <c r="L2751" s="3"/>
      <c r="M2751" s="3"/>
      <c r="N2751" s="27"/>
      <c r="O2751" s="4"/>
      <c r="P2751" s="4"/>
      <c r="Q2751" s="2"/>
      <c r="R2751" s="9"/>
      <c r="S2751" s="4"/>
      <c r="T2751" s="4"/>
      <c r="V2751" s="10"/>
      <c r="W2751" s="4"/>
      <c r="X2751" s="21"/>
      <c r="Y2751" s="20"/>
      <c r="Z2751" s="20"/>
      <c r="AD2751" s="5"/>
      <c r="AI2751" s="10"/>
      <c r="AJ2751" s="10"/>
      <c r="AK2751" s="10"/>
      <c r="AL2751" s="10"/>
      <c r="AM2751" s="10"/>
      <c r="AN2751" s="10"/>
      <c r="AO2751" s="10"/>
      <c r="AP2751" s="10"/>
      <c r="AQ2751" s="10"/>
      <c r="AR2751" s="10"/>
      <c r="AS2751" s="10"/>
      <c r="AT2751" s="10"/>
      <c r="AU2751" s="10"/>
    </row>
    <row r="2752" spans="2:47" x14ac:dyDescent="0.2">
      <c r="B2752" s="4"/>
      <c r="C2752" s="3"/>
      <c r="D2752" s="29"/>
      <c r="E2752" s="11"/>
      <c r="F2752" s="118"/>
      <c r="G2752" s="2"/>
      <c r="J2752" s="3"/>
      <c r="K2752" s="3"/>
      <c r="L2752" s="3"/>
      <c r="M2752" s="3"/>
      <c r="N2752" s="27"/>
      <c r="O2752" s="4"/>
      <c r="P2752" s="4"/>
      <c r="Q2752" s="2"/>
      <c r="R2752" s="9"/>
      <c r="S2752" s="4"/>
      <c r="T2752" s="4"/>
      <c r="V2752" s="10"/>
      <c r="W2752" s="4"/>
      <c r="X2752" s="21"/>
      <c r="Y2752" s="20"/>
      <c r="Z2752" s="20"/>
      <c r="AD2752" s="5"/>
      <c r="AI2752" s="10"/>
      <c r="AJ2752" s="10"/>
      <c r="AK2752" s="10"/>
      <c r="AL2752" s="10"/>
      <c r="AM2752" s="10"/>
      <c r="AN2752" s="10"/>
      <c r="AO2752" s="10"/>
      <c r="AP2752" s="10"/>
      <c r="AQ2752" s="10"/>
      <c r="AR2752" s="10"/>
      <c r="AS2752" s="10"/>
      <c r="AT2752" s="10"/>
      <c r="AU2752" s="10"/>
    </row>
    <row r="2753" spans="2:47" x14ac:dyDescent="0.2">
      <c r="B2753" s="4"/>
      <c r="C2753" s="3"/>
      <c r="D2753" s="29"/>
      <c r="E2753" s="11"/>
      <c r="F2753" s="118"/>
      <c r="G2753" s="2"/>
      <c r="J2753" s="3"/>
      <c r="K2753" s="3"/>
      <c r="L2753" s="3"/>
      <c r="M2753" s="3"/>
      <c r="N2753" s="27"/>
      <c r="O2753" s="4"/>
      <c r="P2753" s="4"/>
      <c r="Q2753" s="2"/>
      <c r="R2753" s="9"/>
      <c r="S2753" s="4"/>
      <c r="T2753" s="4"/>
      <c r="V2753" s="10"/>
      <c r="W2753" s="4"/>
      <c r="X2753" s="21"/>
      <c r="Y2753" s="20"/>
      <c r="Z2753" s="20"/>
      <c r="AD2753" s="5"/>
      <c r="AI2753" s="10"/>
      <c r="AJ2753" s="10"/>
      <c r="AK2753" s="10"/>
      <c r="AL2753" s="10"/>
      <c r="AM2753" s="10"/>
      <c r="AN2753" s="10"/>
      <c r="AO2753" s="10"/>
      <c r="AP2753" s="10"/>
      <c r="AQ2753" s="10"/>
      <c r="AR2753" s="10"/>
      <c r="AS2753" s="10"/>
      <c r="AT2753" s="10"/>
      <c r="AU2753" s="10"/>
    </row>
    <row r="2754" spans="2:47" x14ac:dyDescent="0.2">
      <c r="B2754" s="4"/>
      <c r="C2754" s="3"/>
      <c r="D2754" s="29"/>
      <c r="E2754" s="11"/>
      <c r="F2754" s="118"/>
      <c r="G2754" s="2"/>
      <c r="J2754" s="3"/>
      <c r="K2754" s="3"/>
      <c r="L2754" s="3"/>
      <c r="M2754" s="3"/>
      <c r="N2754" s="27"/>
      <c r="O2754" s="4"/>
      <c r="P2754" s="4"/>
      <c r="Q2754" s="2"/>
      <c r="R2754" s="9"/>
      <c r="S2754" s="4"/>
      <c r="T2754" s="4"/>
      <c r="V2754" s="10"/>
      <c r="W2754" s="4"/>
      <c r="X2754" s="21"/>
      <c r="Y2754" s="20"/>
      <c r="Z2754" s="20"/>
      <c r="AD2754" s="5"/>
      <c r="AI2754" s="10"/>
      <c r="AJ2754" s="10"/>
      <c r="AK2754" s="10"/>
      <c r="AL2754" s="10"/>
      <c r="AM2754" s="10"/>
      <c r="AN2754" s="10"/>
      <c r="AO2754" s="10"/>
      <c r="AP2754" s="10"/>
      <c r="AQ2754" s="10"/>
      <c r="AR2754" s="10"/>
      <c r="AS2754" s="10"/>
      <c r="AT2754" s="10"/>
      <c r="AU2754" s="10"/>
    </row>
    <row r="2755" spans="2:47" x14ac:dyDescent="0.2">
      <c r="B2755" s="4"/>
      <c r="C2755" s="3"/>
      <c r="D2755" s="29"/>
      <c r="E2755" s="11"/>
      <c r="F2755" s="118"/>
      <c r="G2755" s="2"/>
      <c r="J2755" s="3"/>
      <c r="K2755" s="3"/>
      <c r="L2755" s="3"/>
      <c r="M2755" s="3"/>
      <c r="N2755" s="27"/>
      <c r="O2755" s="4"/>
      <c r="P2755" s="4"/>
      <c r="Q2755" s="2"/>
      <c r="R2755" s="9"/>
      <c r="S2755" s="4"/>
      <c r="T2755" s="4"/>
      <c r="V2755" s="10"/>
      <c r="W2755" s="4"/>
      <c r="X2755" s="21"/>
      <c r="Y2755" s="20"/>
      <c r="Z2755" s="20"/>
      <c r="AD2755" s="5"/>
      <c r="AI2755" s="10"/>
      <c r="AJ2755" s="10"/>
      <c r="AK2755" s="10"/>
      <c r="AL2755" s="10"/>
      <c r="AM2755" s="10"/>
      <c r="AN2755" s="10"/>
      <c r="AO2755" s="10"/>
      <c r="AP2755" s="10"/>
      <c r="AQ2755" s="10"/>
      <c r="AR2755" s="10"/>
      <c r="AS2755" s="10"/>
      <c r="AT2755" s="10"/>
      <c r="AU2755" s="10"/>
    </row>
    <row r="2756" spans="2:47" x14ac:dyDescent="0.2">
      <c r="B2756" s="4"/>
      <c r="C2756" s="3"/>
      <c r="D2756" s="29"/>
      <c r="E2756" s="11"/>
      <c r="F2756" s="118"/>
      <c r="G2756" s="2"/>
      <c r="J2756" s="3"/>
      <c r="K2756" s="3"/>
      <c r="L2756" s="3"/>
      <c r="M2756" s="3"/>
      <c r="N2756" s="27"/>
      <c r="O2756" s="4"/>
      <c r="P2756" s="4"/>
      <c r="Q2756" s="2"/>
      <c r="R2756" s="9"/>
      <c r="S2756" s="4"/>
      <c r="T2756" s="4"/>
      <c r="V2756" s="10"/>
      <c r="W2756" s="4"/>
      <c r="X2756" s="21"/>
      <c r="Y2756" s="20"/>
      <c r="Z2756" s="20"/>
      <c r="AD2756" s="5"/>
      <c r="AI2756" s="10"/>
      <c r="AJ2756" s="10"/>
      <c r="AK2756" s="10"/>
      <c r="AL2756" s="10"/>
      <c r="AM2756" s="10"/>
      <c r="AN2756" s="10"/>
      <c r="AO2756" s="10"/>
      <c r="AP2756" s="10"/>
      <c r="AQ2756" s="10"/>
      <c r="AR2756" s="10"/>
      <c r="AS2756" s="10"/>
      <c r="AT2756" s="10"/>
      <c r="AU2756" s="10"/>
    </row>
    <row r="2757" spans="2:47" x14ac:dyDescent="0.2">
      <c r="B2757" s="4"/>
      <c r="C2757" s="3"/>
      <c r="D2757" s="29"/>
      <c r="E2757" s="11"/>
      <c r="F2757" s="118"/>
      <c r="G2757" s="2"/>
      <c r="J2757" s="3"/>
      <c r="K2757" s="3"/>
      <c r="L2757" s="3"/>
      <c r="M2757" s="3"/>
      <c r="N2757" s="27"/>
      <c r="O2757" s="4"/>
      <c r="P2757" s="4"/>
      <c r="Q2757" s="2"/>
      <c r="R2757" s="9"/>
      <c r="S2757" s="4"/>
      <c r="T2757" s="4"/>
      <c r="V2757" s="10"/>
      <c r="W2757" s="4"/>
      <c r="X2757" s="21"/>
      <c r="Y2757" s="20"/>
      <c r="Z2757" s="20"/>
      <c r="AD2757" s="5"/>
      <c r="AI2757" s="10"/>
      <c r="AJ2757" s="10"/>
      <c r="AK2757" s="10"/>
      <c r="AL2757" s="10"/>
      <c r="AM2757" s="10"/>
      <c r="AN2757" s="10"/>
      <c r="AO2757" s="10"/>
      <c r="AP2757" s="10"/>
      <c r="AQ2757" s="10"/>
      <c r="AR2757" s="10"/>
      <c r="AS2757" s="10"/>
      <c r="AT2757" s="10"/>
      <c r="AU2757" s="10"/>
    </row>
    <row r="2758" spans="2:47" x14ac:dyDescent="0.2">
      <c r="B2758" s="4"/>
      <c r="C2758" s="3"/>
      <c r="D2758" s="29"/>
      <c r="E2758" s="11"/>
      <c r="F2758" s="118"/>
      <c r="G2758" s="2"/>
      <c r="J2758" s="3"/>
      <c r="K2758" s="3"/>
      <c r="L2758" s="3"/>
      <c r="M2758" s="3"/>
      <c r="N2758" s="27"/>
      <c r="O2758" s="4"/>
      <c r="P2758" s="4"/>
      <c r="Q2758" s="2"/>
      <c r="R2758" s="9"/>
      <c r="S2758" s="4"/>
      <c r="T2758" s="4"/>
      <c r="V2758" s="10"/>
      <c r="W2758" s="4"/>
      <c r="X2758" s="21"/>
      <c r="Y2758" s="20"/>
      <c r="Z2758" s="20"/>
      <c r="AD2758" s="5"/>
      <c r="AI2758" s="10"/>
      <c r="AJ2758" s="10"/>
      <c r="AK2758" s="10"/>
      <c r="AL2758" s="10"/>
      <c r="AM2758" s="10"/>
      <c r="AN2758" s="10"/>
      <c r="AO2758" s="10"/>
      <c r="AP2758" s="10"/>
      <c r="AQ2758" s="10"/>
      <c r="AR2758" s="10"/>
      <c r="AS2758" s="10"/>
      <c r="AT2758" s="10"/>
      <c r="AU2758" s="10"/>
    </row>
    <row r="2759" spans="2:47" x14ac:dyDescent="0.2">
      <c r="B2759" s="4"/>
      <c r="C2759" s="3"/>
      <c r="D2759" s="29"/>
      <c r="E2759" s="11"/>
      <c r="F2759" s="118"/>
      <c r="G2759" s="2"/>
      <c r="J2759" s="3"/>
      <c r="K2759" s="3"/>
      <c r="L2759" s="3"/>
      <c r="M2759" s="3"/>
      <c r="N2759" s="27"/>
      <c r="O2759" s="4"/>
      <c r="P2759" s="4"/>
      <c r="Q2759" s="2"/>
      <c r="R2759" s="9"/>
      <c r="S2759" s="4"/>
      <c r="T2759" s="4"/>
      <c r="V2759" s="10"/>
      <c r="W2759" s="4"/>
      <c r="X2759" s="21"/>
      <c r="Y2759" s="20"/>
      <c r="Z2759" s="20"/>
      <c r="AD2759" s="5"/>
      <c r="AI2759" s="10"/>
      <c r="AJ2759" s="10"/>
      <c r="AK2759" s="10"/>
      <c r="AL2759" s="10"/>
      <c r="AM2759" s="10"/>
      <c r="AN2759" s="10"/>
      <c r="AO2759" s="10"/>
      <c r="AP2759" s="10"/>
      <c r="AQ2759" s="10"/>
      <c r="AR2759" s="10"/>
      <c r="AS2759" s="10"/>
      <c r="AT2759" s="10"/>
      <c r="AU2759" s="10"/>
    </row>
    <row r="2760" spans="2:47" x14ac:dyDescent="0.2">
      <c r="B2760" s="4"/>
      <c r="C2760" s="3"/>
      <c r="D2760" s="29"/>
      <c r="E2760" s="11"/>
      <c r="F2760" s="118"/>
      <c r="G2760" s="2"/>
      <c r="J2760" s="3"/>
      <c r="K2760" s="3"/>
      <c r="L2760" s="3"/>
      <c r="M2760" s="3"/>
      <c r="N2760" s="27"/>
      <c r="O2760" s="4"/>
      <c r="P2760" s="4"/>
      <c r="Q2760" s="2"/>
      <c r="R2760" s="9"/>
      <c r="S2760" s="4"/>
      <c r="T2760" s="4"/>
      <c r="V2760" s="10"/>
      <c r="W2760" s="4"/>
      <c r="X2760" s="21"/>
      <c r="Y2760" s="20"/>
      <c r="Z2760" s="20"/>
      <c r="AD2760" s="5"/>
      <c r="AI2760" s="10"/>
      <c r="AJ2760" s="10"/>
      <c r="AK2760" s="10"/>
      <c r="AL2760" s="10"/>
      <c r="AM2760" s="10"/>
      <c r="AN2760" s="10"/>
      <c r="AO2760" s="10"/>
      <c r="AP2760" s="10"/>
      <c r="AQ2760" s="10"/>
      <c r="AR2760" s="10"/>
      <c r="AS2760" s="10"/>
      <c r="AT2760" s="10"/>
      <c r="AU2760" s="10"/>
    </row>
    <row r="2761" spans="2:47" x14ac:dyDescent="0.2">
      <c r="B2761" s="4"/>
      <c r="C2761" s="3"/>
      <c r="D2761" s="29"/>
      <c r="E2761" s="11"/>
      <c r="F2761" s="118"/>
      <c r="G2761" s="2"/>
      <c r="J2761" s="3"/>
      <c r="K2761" s="3"/>
      <c r="L2761" s="3"/>
      <c r="M2761" s="3"/>
      <c r="N2761" s="27"/>
      <c r="O2761" s="4"/>
      <c r="P2761" s="4"/>
      <c r="Q2761" s="2"/>
      <c r="R2761" s="9"/>
      <c r="S2761" s="4"/>
      <c r="T2761" s="4"/>
      <c r="V2761" s="10"/>
      <c r="W2761" s="4"/>
      <c r="X2761" s="21"/>
      <c r="Y2761" s="20"/>
      <c r="Z2761" s="20"/>
      <c r="AD2761" s="5"/>
      <c r="AI2761" s="10"/>
      <c r="AJ2761" s="10"/>
      <c r="AK2761" s="10"/>
      <c r="AL2761" s="10"/>
      <c r="AM2761" s="10"/>
      <c r="AN2761" s="10"/>
      <c r="AO2761" s="10"/>
      <c r="AP2761" s="10"/>
      <c r="AQ2761" s="10"/>
      <c r="AR2761" s="10"/>
      <c r="AS2761" s="10"/>
      <c r="AT2761" s="10"/>
      <c r="AU2761" s="10"/>
    </row>
    <row r="2762" spans="2:47" x14ac:dyDescent="0.2">
      <c r="B2762" s="4"/>
      <c r="C2762" s="3"/>
      <c r="D2762" s="29"/>
      <c r="E2762" s="11"/>
      <c r="F2762" s="118"/>
      <c r="G2762" s="2"/>
      <c r="J2762" s="3"/>
      <c r="K2762" s="3"/>
      <c r="L2762" s="3"/>
      <c r="M2762" s="3"/>
      <c r="N2762" s="27"/>
      <c r="O2762" s="4"/>
      <c r="P2762" s="4"/>
      <c r="Q2762" s="2"/>
      <c r="R2762" s="9"/>
      <c r="S2762" s="4"/>
      <c r="T2762" s="4"/>
      <c r="V2762" s="10"/>
      <c r="W2762" s="4"/>
      <c r="X2762" s="21"/>
      <c r="Y2762" s="20"/>
      <c r="Z2762" s="20"/>
      <c r="AD2762" s="5"/>
      <c r="AI2762" s="10"/>
      <c r="AJ2762" s="10"/>
      <c r="AK2762" s="10"/>
      <c r="AL2762" s="10"/>
      <c r="AM2762" s="10"/>
      <c r="AN2762" s="10"/>
      <c r="AO2762" s="10"/>
      <c r="AP2762" s="10"/>
      <c r="AQ2762" s="10"/>
      <c r="AR2762" s="10"/>
      <c r="AS2762" s="10"/>
      <c r="AT2762" s="10"/>
      <c r="AU2762" s="10"/>
    </row>
    <row r="2763" spans="2:47" x14ac:dyDescent="0.2">
      <c r="B2763" s="4"/>
      <c r="C2763" s="3"/>
      <c r="D2763" s="29"/>
      <c r="E2763" s="11"/>
      <c r="F2763" s="118"/>
      <c r="G2763" s="2"/>
      <c r="J2763" s="3"/>
      <c r="K2763" s="3"/>
      <c r="L2763" s="3"/>
      <c r="M2763" s="3"/>
      <c r="N2763" s="27"/>
      <c r="O2763" s="4"/>
      <c r="P2763" s="4"/>
      <c r="Q2763" s="2"/>
      <c r="R2763" s="9"/>
      <c r="S2763" s="4"/>
      <c r="T2763" s="4"/>
      <c r="V2763" s="10"/>
      <c r="W2763" s="4"/>
      <c r="X2763" s="21"/>
      <c r="Y2763" s="20"/>
      <c r="Z2763" s="20"/>
      <c r="AD2763" s="5"/>
      <c r="AI2763" s="10"/>
      <c r="AJ2763" s="10"/>
      <c r="AK2763" s="10"/>
      <c r="AL2763" s="10"/>
      <c r="AM2763" s="10"/>
      <c r="AN2763" s="10"/>
      <c r="AO2763" s="10"/>
      <c r="AP2763" s="10"/>
      <c r="AQ2763" s="10"/>
      <c r="AR2763" s="10"/>
      <c r="AS2763" s="10"/>
      <c r="AT2763" s="10"/>
      <c r="AU2763" s="10"/>
    </row>
    <row r="2764" spans="2:47" x14ac:dyDescent="0.2">
      <c r="B2764" s="4"/>
      <c r="C2764" s="3"/>
      <c r="D2764" s="29"/>
      <c r="E2764" s="11"/>
      <c r="F2764" s="118"/>
      <c r="G2764" s="2"/>
      <c r="J2764" s="3"/>
      <c r="K2764" s="3"/>
      <c r="L2764" s="3"/>
      <c r="M2764" s="3"/>
      <c r="N2764" s="27"/>
      <c r="O2764" s="4"/>
      <c r="P2764" s="4"/>
      <c r="Q2764" s="2"/>
      <c r="R2764" s="9"/>
      <c r="S2764" s="4"/>
      <c r="T2764" s="4"/>
      <c r="V2764" s="10"/>
      <c r="W2764" s="4"/>
      <c r="X2764" s="21"/>
      <c r="Y2764" s="20"/>
      <c r="Z2764" s="20"/>
      <c r="AD2764" s="5"/>
      <c r="AI2764" s="10"/>
      <c r="AJ2764" s="10"/>
      <c r="AK2764" s="10"/>
      <c r="AL2764" s="10"/>
      <c r="AM2764" s="10"/>
      <c r="AN2764" s="10"/>
      <c r="AO2764" s="10"/>
      <c r="AP2764" s="10"/>
      <c r="AQ2764" s="10"/>
      <c r="AR2764" s="10"/>
      <c r="AS2764" s="10"/>
      <c r="AT2764" s="10"/>
      <c r="AU2764" s="10"/>
    </row>
    <row r="2765" spans="2:47" x14ac:dyDescent="0.2">
      <c r="B2765" s="4"/>
      <c r="C2765" s="3"/>
      <c r="D2765" s="29"/>
      <c r="E2765" s="11"/>
      <c r="F2765" s="118"/>
      <c r="G2765" s="2"/>
      <c r="J2765" s="3"/>
      <c r="K2765" s="3"/>
      <c r="L2765" s="3"/>
      <c r="M2765" s="3"/>
      <c r="N2765" s="27"/>
      <c r="O2765" s="4"/>
      <c r="P2765" s="4"/>
      <c r="Q2765" s="2"/>
      <c r="R2765" s="9"/>
      <c r="S2765" s="4"/>
      <c r="T2765" s="4"/>
      <c r="V2765" s="10"/>
      <c r="W2765" s="4"/>
      <c r="X2765" s="21"/>
      <c r="Y2765" s="20"/>
      <c r="Z2765" s="20"/>
      <c r="AD2765" s="5"/>
      <c r="AI2765" s="10"/>
      <c r="AJ2765" s="10"/>
      <c r="AK2765" s="10"/>
      <c r="AL2765" s="10"/>
      <c r="AM2765" s="10"/>
      <c r="AN2765" s="10"/>
      <c r="AO2765" s="10"/>
      <c r="AP2765" s="10"/>
      <c r="AQ2765" s="10"/>
      <c r="AR2765" s="10"/>
      <c r="AS2765" s="10"/>
      <c r="AT2765" s="10"/>
      <c r="AU2765" s="10"/>
    </row>
    <row r="2766" spans="2:47" x14ac:dyDescent="0.2">
      <c r="B2766" s="4"/>
      <c r="C2766" s="3"/>
      <c r="D2766" s="29"/>
      <c r="E2766" s="11"/>
      <c r="F2766" s="118"/>
      <c r="G2766" s="2"/>
      <c r="J2766" s="3"/>
      <c r="K2766" s="3"/>
      <c r="L2766" s="3"/>
      <c r="M2766" s="3"/>
      <c r="N2766" s="27"/>
      <c r="O2766" s="4"/>
      <c r="P2766" s="4"/>
      <c r="Q2766" s="2"/>
      <c r="R2766" s="9"/>
      <c r="S2766" s="4"/>
      <c r="T2766" s="4"/>
      <c r="V2766" s="10"/>
      <c r="W2766" s="4"/>
      <c r="X2766" s="21"/>
      <c r="Y2766" s="20"/>
      <c r="Z2766" s="20"/>
      <c r="AD2766" s="5"/>
      <c r="AI2766" s="10"/>
      <c r="AJ2766" s="10"/>
      <c r="AK2766" s="10"/>
      <c r="AL2766" s="10"/>
      <c r="AM2766" s="10"/>
      <c r="AN2766" s="10"/>
      <c r="AO2766" s="10"/>
      <c r="AP2766" s="10"/>
      <c r="AQ2766" s="10"/>
      <c r="AR2766" s="10"/>
      <c r="AS2766" s="10"/>
      <c r="AT2766" s="10"/>
      <c r="AU2766" s="10"/>
    </row>
    <row r="2767" spans="2:47" x14ac:dyDescent="0.2">
      <c r="B2767" s="4"/>
      <c r="C2767" s="3"/>
      <c r="D2767" s="29"/>
      <c r="E2767" s="11"/>
      <c r="F2767" s="118"/>
      <c r="G2767" s="2"/>
      <c r="J2767" s="3"/>
      <c r="K2767" s="3"/>
      <c r="L2767" s="3"/>
      <c r="M2767" s="3"/>
      <c r="N2767" s="27"/>
      <c r="O2767" s="4"/>
      <c r="P2767" s="4"/>
      <c r="Q2767" s="2"/>
      <c r="R2767" s="9"/>
      <c r="S2767" s="4"/>
      <c r="T2767" s="4"/>
      <c r="V2767" s="10"/>
      <c r="W2767" s="4"/>
      <c r="X2767" s="21"/>
      <c r="Y2767" s="20"/>
      <c r="Z2767" s="20"/>
      <c r="AD2767" s="5"/>
      <c r="AI2767" s="10"/>
      <c r="AJ2767" s="10"/>
      <c r="AK2767" s="10"/>
      <c r="AL2767" s="10"/>
      <c r="AM2767" s="10"/>
      <c r="AN2767" s="10"/>
      <c r="AO2767" s="10"/>
      <c r="AP2767" s="10"/>
      <c r="AQ2767" s="10"/>
      <c r="AR2767" s="10"/>
      <c r="AS2767" s="10"/>
      <c r="AT2767" s="10"/>
      <c r="AU2767" s="10"/>
    </row>
    <row r="2768" spans="2:47" x14ac:dyDescent="0.2">
      <c r="B2768" s="4"/>
      <c r="C2768" s="3"/>
      <c r="D2768" s="29"/>
      <c r="E2768" s="11"/>
      <c r="F2768" s="118"/>
      <c r="G2768" s="2"/>
      <c r="J2768" s="3"/>
      <c r="K2768" s="3"/>
      <c r="L2768" s="3"/>
      <c r="M2768" s="3"/>
      <c r="N2768" s="27"/>
      <c r="O2768" s="4"/>
      <c r="P2768" s="4"/>
      <c r="Q2768" s="2"/>
      <c r="R2768" s="9"/>
      <c r="S2768" s="4"/>
      <c r="T2768" s="4"/>
      <c r="V2768" s="10"/>
      <c r="W2768" s="4"/>
      <c r="X2768" s="21"/>
      <c r="Y2768" s="20"/>
      <c r="Z2768" s="20"/>
      <c r="AD2768" s="5"/>
      <c r="AI2768" s="10"/>
      <c r="AJ2768" s="10"/>
      <c r="AK2768" s="10"/>
      <c r="AL2768" s="10"/>
      <c r="AM2768" s="10"/>
      <c r="AN2768" s="10"/>
      <c r="AO2768" s="10"/>
      <c r="AP2768" s="10"/>
      <c r="AQ2768" s="10"/>
      <c r="AR2768" s="10"/>
      <c r="AS2768" s="10"/>
      <c r="AT2768" s="10"/>
      <c r="AU2768" s="10"/>
    </row>
    <row r="2769" spans="2:47" x14ac:dyDescent="0.2">
      <c r="B2769" s="4"/>
      <c r="C2769" s="3"/>
      <c r="D2769" s="29"/>
      <c r="E2769" s="11"/>
      <c r="F2769" s="118"/>
      <c r="G2769" s="2"/>
      <c r="J2769" s="3"/>
      <c r="K2769" s="3"/>
      <c r="L2769" s="3"/>
      <c r="M2769" s="3"/>
      <c r="N2769" s="27"/>
      <c r="O2769" s="4"/>
      <c r="P2769" s="4"/>
      <c r="Q2769" s="2"/>
      <c r="R2769" s="9"/>
      <c r="S2769" s="4"/>
      <c r="T2769" s="4"/>
      <c r="V2769" s="10"/>
      <c r="W2769" s="4"/>
      <c r="X2769" s="21"/>
      <c r="Y2769" s="20"/>
      <c r="Z2769" s="20"/>
      <c r="AD2769" s="5"/>
      <c r="AI2769" s="10"/>
      <c r="AJ2769" s="10"/>
      <c r="AK2769" s="10"/>
      <c r="AL2769" s="10"/>
      <c r="AM2769" s="10"/>
      <c r="AN2769" s="10"/>
      <c r="AO2769" s="10"/>
      <c r="AP2769" s="10"/>
      <c r="AQ2769" s="10"/>
      <c r="AR2769" s="10"/>
      <c r="AS2769" s="10"/>
      <c r="AT2769" s="10"/>
      <c r="AU2769" s="10"/>
    </row>
    <row r="2770" spans="2:47" x14ac:dyDescent="0.2">
      <c r="B2770" s="4"/>
      <c r="C2770" s="3"/>
      <c r="D2770" s="29"/>
      <c r="E2770" s="11"/>
      <c r="F2770" s="118"/>
      <c r="G2770" s="2"/>
      <c r="J2770" s="3"/>
      <c r="K2770" s="3"/>
      <c r="L2770" s="3"/>
      <c r="M2770" s="3"/>
      <c r="N2770" s="27"/>
      <c r="O2770" s="4"/>
      <c r="P2770" s="4"/>
      <c r="Q2770" s="2"/>
      <c r="R2770" s="9"/>
      <c r="S2770" s="4"/>
      <c r="T2770" s="4"/>
      <c r="V2770" s="10"/>
      <c r="W2770" s="4"/>
      <c r="X2770" s="21"/>
      <c r="Y2770" s="20"/>
      <c r="Z2770" s="20"/>
      <c r="AD2770" s="5"/>
      <c r="AI2770" s="10"/>
      <c r="AJ2770" s="10"/>
      <c r="AK2770" s="10"/>
      <c r="AL2770" s="10"/>
      <c r="AM2770" s="10"/>
      <c r="AN2770" s="10"/>
      <c r="AO2770" s="10"/>
      <c r="AP2770" s="10"/>
      <c r="AQ2770" s="10"/>
      <c r="AR2770" s="10"/>
      <c r="AS2770" s="10"/>
      <c r="AT2770" s="10"/>
      <c r="AU2770" s="10"/>
    </row>
    <row r="2771" spans="2:47" x14ac:dyDescent="0.2">
      <c r="B2771" s="4"/>
      <c r="C2771" s="3"/>
      <c r="D2771" s="29"/>
      <c r="E2771" s="11"/>
      <c r="F2771" s="118"/>
      <c r="G2771" s="2"/>
      <c r="J2771" s="3"/>
      <c r="K2771" s="3"/>
      <c r="L2771" s="3"/>
      <c r="M2771" s="3"/>
      <c r="N2771" s="27"/>
      <c r="O2771" s="4"/>
      <c r="P2771" s="4"/>
      <c r="Q2771" s="2"/>
      <c r="R2771" s="9"/>
      <c r="S2771" s="4"/>
      <c r="T2771" s="4"/>
      <c r="V2771" s="10"/>
      <c r="W2771" s="4"/>
      <c r="X2771" s="21"/>
      <c r="Y2771" s="20"/>
      <c r="Z2771" s="20"/>
      <c r="AD2771" s="5"/>
      <c r="AI2771" s="10"/>
      <c r="AJ2771" s="10"/>
      <c r="AK2771" s="10"/>
      <c r="AL2771" s="10"/>
      <c r="AM2771" s="10"/>
      <c r="AN2771" s="10"/>
      <c r="AO2771" s="10"/>
      <c r="AP2771" s="10"/>
      <c r="AQ2771" s="10"/>
      <c r="AR2771" s="10"/>
      <c r="AS2771" s="10"/>
      <c r="AT2771" s="10"/>
      <c r="AU2771" s="10"/>
    </row>
    <row r="2772" spans="2:47" x14ac:dyDescent="0.2">
      <c r="B2772" s="4"/>
      <c r="C2772" s="3"/>
      <c r="D2772" s="29"/>
      <c r="E2772" s="11"/>
      <c r="F2772" s="118"/>
      <c r="G2772" s="2"/>
      <c r="J2772" s="3"/>
      <c r="K2772" s="3"/>
      <c r="L2772" s="3"/>
      <c r="M2772" s="3"/>
      <c r="N2772" s="27"/>
      <c r="O2772" s="4"/>
      <c r="P2772" s="4"/>
      <c r="Q2772" s="2"/>
      <c r="R2772" s="9"/>
      <c r="S2772" s="4"/>
      <c r="T2772" s="4"/>
      <c r="V2772" s="10"/>
      <c r="W2772" s="4"/>
      <c r="X2772" s="21"/>
      <c r="Y2772" s="20"/>
      <c r="Z2772" s="20"/>
      <c r="AD2772" s="5"/>
      <c r="AI2772" s="10"/>
      <c r="AJ2772" s="10"/>
      <c r="AK2772" s="10"/>
      <c r="AL2772" s="10"/>
      <c r="AM2772" s="10"/>
      <c r="AN2772" s="10"/>
      <c r="AO2772" s="10"/>
      <c r="AP2772" s="10"/>
      <c r="AQ2772" s="10"/>
      <c r="AR2772" s="10"/>
      <c r="AS2772" s="10"/>
      <c r="AT2772" s="10"/>
      <c r="AU2772" s="10"/>
    </row>
    <row r="2773" spans="2:47" x14ac:dyDescent="0.2">
      <c r="B2773" s="4"/>
      <c r="C2773" s="3"/>
      <c r="D2773" s="29"/>
      <c r="E2773" s="11"/>
      <c r="F2773" s="118"/>
      <c r="G2773" s="2"/>
      <c r="J2773" s="3"/>
      <c r="K2773" s="3"/>
      <c r="L2773" s="3"/>
      <c r="M2773" s="3"/>
      <c r="N2773" s="27"/>
      <c r="O2773" s="4"/>
      <c r="P2773" s="4"/>
      <c r="Q2773" s="2"/>
      <c r="R2773" s="9"/>
      <c r="S2773" s="4"/>
      <c r="T2773" s="4"/>
      <c r="V2773" s="10"/>
      <c r="W2773" s="4"/>
      <c r="X2773" s="21"/>
      <c r="Y2773" s="20"/>
      <c r="Z2773" s="20"/>
      <c r="AD2773" s="5"/>
      <c r="AI2773" s="10"/>
      <c r="AJ2773" s="10"/>
      <c r="AK2773" s="10"/>
      <c r="AL2773" s="10"/>
      <c r="AM2773" s="10"/>
      <c r="AN2773" s="10"/>
      <c r="AO2773" s="10"/>
      <c r="AP2773" s="10"/>
      <c r="AQ2773" s="10"/>
      <c r="AR2773" s="10"/>
      <c r="AS2773" s="10"/>
      <c r="AT2773" s="10"/>
      <c r="AU2773" s="10"/>
    </row>
    <row r="2774" spans="2:47" x14ac:dyDescent="0.2">
      <c r="B2774" s="4"/>
      <c r="C2774" s="3"/>
      <c r="D2774" s="29"/>
      <c r="E2774" s="11"/>
      <c r="F2774" s="118"/>
      <c r="G2774" s="2"/>
      <c r="J2774" s="3"/>
      <c r="K2774" s="3"/>
      <c r="L2774" s="3"/>
      <c r="M2774" s="3"/>
      <c r="N2774" s="27"/>
      <c r="O2774" s="4"/>
      <c r="P2774" s="4"/>
      <c r="Q2774" s="2"/>
      <c r="R2774" s="9"/>
      <c r="S2774" s="4"/>
      <c r="T2774" s="4"/>
      <c r="V2774" s="10"/>
      <c r="W2774" s="4"/>
      <c r="X2774" s="21"/>
      <c r="Y2774" s="20"/>
      <c r="Z2774" s="20"/>
      <c r="AD2774" s="5"/>
      <c r="AI2774" s="10"/>
      <c r="AJ2774" s="10"/>
      <c r="AK2774" s="10"/>
      <c r="AL2774" s="10"/>
      <c r="AM2774" s="10"/>
      <c r="AN2774" s="10"/>
      <c r="AO2774" s="10"/>
      <c r="AP2774" s="10"/>
      <c r="AQ2774" s="10"/>
      <c r="AR2774" s="10"/>
      <c r="AS2774" s="10"/>
      <c r="AT2774" s="10"/>
      <c r="AU2774" s="10"/>
    </row>
    <row r="2775" spans="2:47" x14ac:dyDescent="0.2">
      <c r="B2775" s="4"/>
      <c r="C2775" s="3"/>
      <c r="D2775" s="29"/>
      <c r="E2775" s="11"/>
      <c r="F2775" s="118"/>
      <c r="G2775" s="2"/>
      <c r="J2775" s="3"/>
      <c r="K2775" s="3"/>
      <c r="L2775" s="3"/>
      <c r="M2775" s="3"/>
      <c r="N2775" s="27"/>
      <c r="O2775" s="4"/>
      <c r="P2775" s="4"/>
      <c r="Q2775" s="2"/>
      <c r="R2775" s="9"/>
      <c r="S2775" s="4"/>
      <c r="T2775" s="4"/>
      <c r="V2775" s="10"/>
      <c r="W2775" s="4"/>
      <c r="X2775" s="21"/>
      <c r="Y2775" s="20"/>
      <c r="Z2775" s="20"/>
      <c r="AD2775" s="5"/>
      <c r="AI2775" s="10"/>
      <c r="AJ2775" s="10"/>
      <c r="AK2775" s="10"/>
      <c r="AL2775" s="10"/>
      <c r="AM2775" s="10"/>
      <c r="AN2775" s="10"/>
      <c r="AO2775" s="10"/>
      <c r="AP2775" s="10"/>
      <c r="AQ2775" s="10"/>
      <c r="AR2775" s="10"/>
      <c r="AS2775" s="10"/>
      <c r="AT2775" s="10"/>
      <c r="AU2775" s="10"/>
    </row>
    <row r="2776" spans="2:47" x14ac:dyDescent="0.2">
      <c r="B2776" s="4"/>
      <c r="C2776" s="3"/>
      <c r="D2776" s="29"/>
      <c r="E2776" s="11"/>
      <c r="F2776" s="118"/>
      <c r="G2776" s="2"/>
      <c r="J2776" s="3"/>
      <c r="K2776" s="3"/>
      <c r="L2776" s="3"/>
      <c r="M2776" s="3"/>
      <c r="N2776" s="27"/>
      <c r="O2776" s="4"/>
      <c r="P2776" s="4"/>
      <c r="Q2776" s="2"/>
      <c r="R2776" s="9"/>
      <c r="S2776" s="4"/>
      <c r="T2776" s="4"/>
      <c r="V2776" s="10"/>
      <c r="W2776" s="4"/>
      <c r="X2776" s="21"/>
      <c r="Y2776" s="20"/>
      <c r="Z2776" s="20"/>
      <c r="AD2776" s="5"/>
      <c r="AI2776" s="10"/>
      <c r="AJ2776" s="10"/>
      <c r="AK2776" s="10"/>
      <c r="AL2776" s="10"/>
      <c r="AM2776" s="10"/>
      <c r="AN2776" s="10"/>
      <c r="AO2776" s="10"/>
      <c r="AP2776" s="10"/>
      <c r="AQ2776" s="10"/>
      <c r="AR2776" s="10"/>
      <c r="AS2776" s="10"/>
      <c r="AT2776" s="10"/>
      <c r="AU2776" s="10"/>
    </row>
    <row r="2777" spans="2:47" x14ac:dyDescent="0.2">
      <c r="B2777" s="4"/>
      <c r="C2777" s="3"/>
      <c r="D2777" s="29"/>
      <c r="E2777" s="11"/>
      <c r="F2777" s="118"/>
      <c r="G2777" s="2"/>
      <c r="J2777" s="3"/>
      <c r="K2777" s="3"/>
      <c r="L2777" s="3"/>
      <c r="M2777" s="3"/>
      <c r="N2777" s="27"/>
      <c r="O2777" s="4"/>
      <c r="P2777" s="4"/>
      <c r="Q2777" s="2"/>
      <c r="R2777" s="9"/>
      <c r="S2777" s="4"/>
      <c r="T2777" s="4"/>
      <c r="V2777" s="10"/>
      <c r="W2777" s="4"/>
      <c r="X2777" s="21"/>
      <c r="Y2777" s="20"/>
      <c r="Z2777" s="20"/>
      <c r="AD2777" s="5"/>
      <c r="AI2777" s="10"/>
      <c r="AJ2777" s="10"/>
      <c r="AK2777" s="10"/>
      <c r="AL2777" s="10"/>
      <c r="AM2777" s="10"/>
      <c r="AN2777" s="10"/>
      <c r="AO2777" s="10"/>
      <c r="AP2777" s="10"/>
      <c r="AQ2777" s="10"/>
      <c r="AR2777" s="10"/>
      <c r="AS2777" s="10"/>
      <c r="AT2777" s="10"/>
      <c r="AU2777" s="10"/>
    </row>
    <row r="2778" spans="2:47" x14ac:dyDescent="0.2">
      <c r="B2778" s="4"/>
      <c r="C2778" s="3"/>
      <c r="D2778" s="29"/>
      <c r="E2778" s="11"/>
      <c r="F2778" s="118"/>
      <c r="G2778" s="2"/>
      <c r="J2778" s="3"/>
      <c r="K2778" s="3"/>
      <c r="L2778" s="3"/>
      <c r="M2778" s="3"/>
      <c r="N2778" s="27"/>
      <c r="O2778" s="4"/>
      <c r="P2778" s="4"/>
      <c r="Q2778" s="2"/>
      <c r="R2778" s="9"/>
      <c r="S2778" s="4"/>
      <c r="T2778" s="4"/>
      <c r="V2778" s="10"/>
      <c r="W2778" s="4"/>
      <c r="X2778" s="21"/>
      <c r="Y2778" s="20"/>
      <c r="Z2778" s="20"/>
      <c r="AD2778" s="5"/>
      <c r="AI2778" s="10"/>
      <c r="AJ2778" s="10"/>
      <c r="AK2778" s="10"/>
      <c r="AL2778" s="10"/>
      <c r="AM2778" s="10"/>
      <c r="AN2778" s="10"/>
      <c r="AO2778" s="10"/>
      <c r="AP2778" s="10"/>
      <c r="AQ2778" s="10"/>
      <c r="AR2778" s="10"/>
      <c r="AS2778" s="10"/>
      <c r="AT2778" s="10"/>
      <c r="AU2778" s="10"/>
    </row>
    <row r="2779" spans="2:47" x14ac:dyDescent="0.2">
      <c r="B2779" s="4"/>
      <c r="C2779" s="3"/>
      <c r="D2779" s="29"/>
      <c r="E2779" s="11"/>
      <c r="F2779" s="118"/>
      <c r="G2779" s="2"/>
      <c r="J2779" s="3"/>
      <c r="K2779" s="3"/>
      <c r="L2779" s="3"/>
      <c r="M2779" s="3"/>
      <c r="N2779" s="27"/>
      <c r="O2779" s="4"/>
      <c r="P2779" s="4"/>
      <c r="Q2779" s="2"/>
      <c r="R2779" s="9"/>
      <c r="S2779" s="4"/>
      <c r="T2779" s="4"/>
      <c r="V2779" s="10"/>
      <c r="W2779" s="4"/>
      <c r="X2779" s="21"/>
      <c r="Y2779" s="20"/>
      <c r="Z2779" s="20"/>
      <c r="AD2779" s="5"/>
      <c r="AI2779" s="10"/>
      <c r="AJ2779" s="10"/>
      <c r="AK2779" s="10"/>
      <c r="AL2779" s="10"/>
      <c r="AM2779" s="10"/>
      <c r="AN2779" s="10"/>
      <c r="AO2779" s="10"/>
      <c r="AP2779" s="10"/>
      <c r="AQ2779" s="10"/>
      <c r="AR2779" s="10"/>
      <c r="AS2779" s="10"/>
      <c r="AT2779" s="10"/>
      <c r="AU2779" s="10"/>
    </row>
    <row r="2780" spans="2:47" x14ac:dyDescent="0.2">
      <c r="B2780" s="4"/>
      <c r="C2780" s="3"/>
      <c r="D2780" s="29"/>
      <c r="E2780" s="11"/>
      <c r="F2780" s="118"/>
      <c r="G2780" s="2"/>
      <c r="J2780" s="3"/>
      <c r="K2780" s="3"/>
      <c r="L2780" s="3"/>
      <c r="M2780" s="3"/>
      <c r="N2780" s="27"/>
      <c r="O2780" s="4"/>
      <c r="P2780" s="4"/>
      <c r="Q2780" s="2"/>
      <c r="R2780" s="9"/>
      <c r="S2780" s="4"/>
      <c r="T2780" s="4"/>
      <c r="V2780" s="10"/>
      <c r="W2780" s="4"/>
      <c r="X2780" s="21"/>
      <c r="Y2780" s="20"/>
      <c r="Z2780" s="20"/>
      <c r="AD2780" s="5"/>
      <c r="AI2780" s="10"/>
      <c r="AJ2780" s="10"/>
      <c r="AK2780" s="10"/>
      <c r="AL2780" s="10"/>
      <c r="AM2780" s="10"/>
      <c r="AN2780" s="10"/>
      <c r="AO2780" s="10"/>
      <c r="AP2780" s="10"/>
      <c r="AQ2780" s="10"/>
      <c r="AR2780" s="10"/>
      <c r="AS2780" s="10"/>
      <c r="AT2780" s="10"/>
      <c r="AU2780" s="10"/>
    </row>
    <row r="2781" spans="2:47" x14ac:dyDescent="0.2">
      <c r="B2781" s="4"/>
      <c r="C2781" s="3"/>
      <c r="D2781" s="29"/>
      <c r="E2781" s="11"/>
      <c r="F2781" s="118"/>
      <c r="G2781" s="2"/>
      <c r="J2781" s="3"/>
      <c r="K2781" s="3"/>
      <c r="L2781" s="3"/>
      <c r="M2781" s="3"/>
      <c r="N2781" s="27"/>
      <c r="O2781" s="4"/>
      <c r="P2781" s="4"/>
      <c r="Q2781" s="2"/>
      <c r="R2781" s="9"/>
      <c r="S2781" s="4"/>
      <c r="T2781" s="4"/>
      <c r="V2781" s="10"/>
      <c r="W2781" s="4"/>
      <c r="X2781" s="21"/>
      <c r="Y2781" s="20"/>
      <c r="Z2781" s="20"/>
      <c r="AD2781" s="5"/>
      <c r="AI2781" s="10"/>
      <c r="AJ2781" s="10"/>
      <c r="AK2781" s="10"/>
      <c r="AL2781" s="10"/>
      <c r="AM2781" s="10"/>
      <c r="AN2781" s="10"/>
      <c r="AO2781" s="10"/>
      <c r="AP2781" s="10"/>
      <c r="AQ2781" s="10"/>
      <c r="AR2781" s="10"/>
      <c r="AS2781" s="10"/>
      <c r="AT2781" s="10"/>
      <c r="AU2781" s="10"/>
    </row>
    <row r="2782" spans="2:47" x14ac:dyDescent="0.2">
      <c r="B2782" s="4"/>
      <c r="C2782" s="3"/>
      <c r="D2782" s="29"/>
      <c r="E2782" s="11"/>
      <c r="F2782" s="118"/>
      <c r="G2782" s="2"/>
      <c r="J2782" s="3"/>
      <c r="K2782" s="3"/>
      <c r="L2782" s="3"/>
      <c r="M2782" s="3"/>
      <c r="N2782" s="27"/>
      <c r="O2782" s="4"/>
      <c r="P2782" s="4"/>
      <c r="Q2782" s="2"/>
      <c r="R2782" s="9"/>
      <c r="S2782" s="4"/>
      <c r="T2782" s="4"/>
      <c r="V2782" s="10"/>
      <c r="W2782" s="4"/>
      <c r="X2782" s="21"/>
      <c r="Y2782" s="20"/>
      <c r="Z2782" s="20"/>
      <c r="AD2782" s="5"/>
      <c r="AI2782" s="10"/>
      <c r="AJ2782" s="10"/>
      <c r="AK2782" s="10"/>
      <c r="AL2782" s="10"/>
      <c r="AM2782" s="10"/>
      <c r="AN2782" s="10"/>
      <c r="AO2782" s="10"/>
      <c r="AP2782" s="10"/>
      <c r="AQ2782" s="10"/>
      <c r="AR2782" s="10"/>
      <c r="AS2782" s="10"/>
      <c r="AT2782" s="10"/>
      <c r="AU2782" s="10"/>
    </row>
    <row r="2783" spans="2:47" x14ac:dyDescent="0.2">
      <c r="B2783" s="4"/>
      <c r="C2783" s="3"/>
      <c r="D2783" s="29"/>
      <c r="E2783" s="11"/>
      <c r="F2783" s="118"/>
      <c r="G2783" s="2"/>
      <c r="J2783" s="3"/>
      <c r="K2783" s="3"/>
      <c r="L2783" s="3"/>
      <c r="M2783" s="3"/>
      <c r="N2783" s="27"/>
      <c r="O2783" s="4"/>
      <c r="P2783" s="4"/>
      <c r="Q2783" s="2"/>
      <c r="R2783" s="9"/>
      <c r="S2783" s="4"/>
      <c r="T2783" s="4"/>
      <c r="V2783" s="10"/>
      <c r="W2783" s="4"/>
      <c r="X2783" s="21"/>
      <c r="Y2783" s="20"/>
      <c r="Z2783" s="20"/>
      <c r="AD2783" s="5"/>
      <c r="AI2783" s="10"/>
      <c r="AJ2783" s="10"/>
      <c r="AK2783" s="10"/>
      <c r="AL2783" s="10"/>
      <c r="AM2783" s="10"/>
      <c r="AN2783" s="10"/>
      <c r="AO2783" s="10"/>
      <c r="AP2783" s="10"/>
      <c r="AQ2783" s="10"/>
      <c r="AR2783" s="10"/>
      <c r="AS2783" s="10"/>
      <c r="AT2783" s="10"/>
      <c r="AU2783" s="10"/>
    </row>
    <row r="2784" spans="2:47" x14ac:dyDescent="0.2">
      <c r="B2784" s="4"/>
      <c r="C2784" s="3"/>
      <c r="D2784" s="29"/>
      <c r="E2784" s="11"/>
      <c r="F2784" s="118"/>
      <c r="G2784" s="2"/>
      <c r="J2784" s="3"/>
      <c r="K2784" s="3"/>
      <c r="L2784" s="3"/>
      <c r="M2784" s="3"/>
      <c r="N2784" s="27"/>
      <c r="O2784" s="4"/>
      <c r="P2784" s="4"/>
      <c r="Q2784" s="2"/>
      <c r="R2784" s="9"/>
      <c r="S2784" s="4"/>
      <c r="T2784" s="4"/>
      <c r="V2784" s="10"/>
      <c r="W2784" s="4"/>
      <c r="X2784" s="21"/>
      <c r="Y2784" s="20"/>
      <c r="Z2784" s="20"/>
      <c r="AD2784" s="5"/>
      <c r="AI2784" s="10"/>
      <c r="AJ2784" s="10"/>
      <c r="AK2784" s="10"/>
      <c r="AL2784" s="10"/>
      <c r="AM2784" s="10"/>
      <c r="AN2784" s="10"/>
      <c r="AO2784" s="10"/>
      <c r="AP2784" s="10"/>
      <c r="AQ2784" s="10"/>
      <c r="AR2784" s="10"/>
      <c r="AS2784" s="10"/>
      <c r="AT2784" s="10"/>
      <c r="AU2784" s="10"/>
    </row>
    <row r="2785" spans="2:47" x14ac:dyDescent="0.2">
      <c r="B2785" s="4"/>
      <c r="C2785" s="3"/>
      <c r="D2785" s="29"/>
      <c r="E2785" s="11"/>
      <c r="F2785" s="118"/>
      <c r="G2785" s="2"/>
      <c r="J2785" s="3"/>
      <c r="K2785" s="3"/>
      <c r="L2785" s="3"/>
      <c r="M2785" s="3"/>
      <c r="N2785" s="27"/>
      <c r="O2785" s="4"/>
      <c r="P2785" s="4"/>
      <c r="Q2785" s="2"/>
      <c r="R2785" s="9"/>
      <c r="S2785" s="4"/>
      <c r="T2785" s="4"/>
      <c r="V2785" s="10"/>
      <c r="W2785" s="4"/>
      <c r="X2785" s="21"/>
      <c r="Y2785" s="20"/>
      <c r="Z2785" s="20"/>
      <c r="AD2785" s="5"/>
      <c r="AI2785" s="10"/>
      <c r="AJ2785" s="10"/>
      <c r="AK2785" s="10"/>
      <c r="AL2785" s="10"/>
      <c r="AM2785" s="10"/>
      <c r="AN2785" s="10"/>
      <c r="AO2785" s="10"/>
      <c r="AP2785" s="10"/>
      <c r="AQ2785" s="10"/>
      <c r="AR2785" s="10"/>
      <c r="AS2785" s="10"/>
      <c r="AT2785" s="10"/>
      <c r="AU2785" s="10"/>
    </row>
    <row r="2786" spans="2:47" x14ac:dyDescent="0.2">
      <c r="B2786" s="4"/>
      <c r="C2786" s="3"/>
      <c r="D2786" s="29"/>
      <c r="E2786" s="11"/>
      <c r="F2786" s="118"/>
      <c r="G2786" s="2"/>
      <c r="J2786" s="3"/>
      <c r="K2786" s="3"/>
      <c r="L2786" s="3"/>
      <c r="M2786" s="3"/>
      <c r="N2786" s="27"/>
      <c r="O2786" s="4"/>
      <c r="P2786" s="4"/>
      <c r="Q2786" s="2"/>
      <c r="R2786" s="9"/>
      <c r="S2786" s="4"/>
      <c r="T2786" s="4"/>
      <c r="V2786" s="10"/>
      <c r="W2786" s="4"/>
      <c r="X2786" s="21"/>
      <c r="Y2786" s="20"/>
      <c r="Z2786" s="20"/>
      <c r="AD2786" s="5"/>
      <c r="AI2786" s="10"/>
      <c r="AJ2786" s="10"/>
      <c r="AK2786" s="10"/>
      <c r="AL2786" s="10"/>
      <c r="AM2786" s="10"/>
      <c r="AN2786" s="10"/>
      <c r="AO2786" s="10"/>
      <c r="AP2786" s="10"/>
      <c r="AQ2786" s="10"/>
      <c r="AR2786" s="10"/>
      <c r="AS2786" s="10"/>
      <c r="AT2786" s="10"/>
      <c r="AU2786" s="10"/>
    </row>
    <row r="2787" spans="2:47" x14ac:dyDescent="0.2">
      <c r="B2787" s="4"/>
      <c r="C2787" s="3"/>
      <c r="D2787" s="29"/>
      <c r="E2787" s="11"/>
      <c r="F2787" s="118"/>
      <c r="G2787" s="2"/>
      <c r="J2787" s="3"/>
      <c r="K2787" s="3"/>
      <c r="L2787" s="3"/>
      <c r="M2787" s="3"/>
      <c r="N2787" s="27"/>
      <c r="O2787" s="4"/>
      <c r="P2787" s="4"/>
      <c r="Q2787" s="2"/>
      <c r="R2787" s="9"/>
      <c r="S2787" s="4"/>
      <c r="T2787" s="4"/>
      <c r="V2787" s="10"/>
      <c r="W2787" s="4"/>
      <c r="X2787" s="21"/>
      <c r="Y2787" s="20"/>
      <c r="Z2787" s="20"/>
      <c r="AD2787" s="5"/>
      <c r="AI2787" s="10"/>
      <c r="AJ2787" s="10"/>
      <c r="AK2787" s="10"/>
      <c r="AL2787" s="10"/>
      <c r="AM2787" s="10"/>
      <c r="AN2787" s="10"/>
      <c r="AO2787" s="10"/>
      <c r="AP2787" s="10"/>
      <c r="AQ2787" s="10"/>
      <c r="AR2787" s="10"/>
      <c r="AS2787" s="10"/>
      <c r="AT2787" s="10"/>
      <c r="AU2787" s="10"/>
    </row>
    <row r="2788" spans="2:47" x14ac:dyDescent="0.2">
      <c r="B2788" s="4"/>
      <c r="C2788" s="3"/>
      <c r="D2788" s="29"/>
      <c r="E2788" s="11"/>
      <c r="F2788" s="118"/>
      <c r="G2788" s="2"/>
      <c r="J2788" s="3"/>
      <c r="K2788" s="3"/>
      <c r="L2788" s="3"/>
      <c r="M2788" s="3"/>
      <c r="N2788" s="27"/>
      <c r="O2788" s="4"/>
      <c r="P2788" s="4"/>
      <c r="Q2788" s="2"/>
      <c r="R2788" s="9"/>
      <c r="S2788" s="4"/>
      <c r="T2788" s="4"/>
      <c r="V2788" s="10"/>
      <c r="W2788" s="4"/>
      <c r="X2788" s="21"/>
      <c r="Y2788" s="20"/>
      <c r="Z2788" s="20"/>
      <c r="AD2788" s="5"/>
      <c r="AI2788" s="10"/>
      <c r="AJ2788" s="10"/>
      <c r="AK2788" s="10"/>
      <c r="AL2788" s="10"/>
      <c r="AM2788" s="10"/>
      <c r="AN2788" s="10"/>
      <c r="AO2788" s="10"/>
      <c r="AP2788" s="10"/>
      <c r="AQ2788" s="10"/>
      <c r="AR2788" s="10"/>
      <c r="AS2788" s="10"/>
      <c r="AT2788" s="10"/>
      <c r="AU2788" s="10"/>
    </row>
    <row r="2789" spans="2:47" x14ac:dyDescent="0.2">
      <c r="B2789" s="4"/>
      <c r="C2789" s="3"/>
      <c r="D2789" s="29"/>
      <c r="E2789" s="11"/>
      <c r="F2789" s="118"/>
      <c r="G2789" s="2"/>
      <c r="J2789" s="3"/>
      <c r="K2789" s="3"/>
      <c r="L2789" s="3"/>
      <c r="M2789" s="3"/>
      <c r="N2789" s="27"/>
      <c r="O2789" s="4"/>
      <c r="P2789" s="4"/>
      <c r="Q2789" s="2"/>
      <c r="R2789" s="9"/>
      <c r="S2789" s="4"/>
      <c r="T2789" s="4"/>
      <c r="V2789" s="10"/>
      <c r="W2789" s="4"/>
      <c r="X2789" s="21"/>
      <c r="Y2789" s="20"/>
      <c r="Z2789" s="20"/>
      <c r="AD2789" s="5"/>
      <c r="AI2789" s="10"/>
      <c r="AJ2789" s="10"/>
      <c r="AK2789" s="10"/>
      <c r="AL2789" s="10"/>
      <c r="AM2789" s="10"/>
      <c r="AN2789" s="10"/>
      <c r="AO2789" s="10"/>
      <c r="AP2789" s="10"/>
      <c r="AQ2789" s="10"/>
      <c r="AR2789" s="10"/>
      <c r="AS2789" s="10"/>
      <c r="AT2789" s="10"/>
      <c r="AU2789" s="10"/>
    </row>
    <row r="2790" spans="2:47" x14ac:dyDescent="0.2">
      <c r="B2790" s="4"/>
      <c r="C2790" s="3"/>
      <c r="D2790" s="29"/>
      <c r="E2790" s="11"/>
      <c r="F2790" s="118"/>
      <c r="G2790" s="2"/>
      <c r="J2790" s="3"/>
      <c r="K2790" s="3"/>
      <c r="L2790" s="3"/>
      <c r="M2790" s="3"/>
      <c r="N2790" s="27"/>
      <c r="O2790" s="4"/>
      <c r="P2790" s="4"/>
      <c r="Q2790" s="2"/>
      <c r="R2790" s="9"/>
      <c r="S2790" s="4"/>
      <c r="T2790" s="4"/>
      <c r="V2790" s="10"/>
      <c r="W2790" s="4"/>
      <c r="X2790" s="21"/>
      <c r="Y2790" s="20"/>
      <c r="Z2790" s="20"/>
      <c r="AD2790" s="5"/>
      <c r="AI2790" s="10"/>
      <c r="AJ2790" s="10"/>
      <c r="AK2790" s="10"/>
      <c r="AL2790" s="10"/>
      <c r="AM2790" s="10"/>
      <c r="AN2790" s="10"/>
      <c r="AO2790" s="10"/>
      <c r="AP2790" s="10"/>
      <c r="AQ2790" s="10"/>
      <c r="AR2790" s="10"/>
      <c r="AS2790" s="10"/>
      <c r="AT2790" s="10"/>
      <c r="AU2790" s="10"/>
    </row>
    <row r="2791" spans="2:47" x14ac:dyDescent="0.2">
      <c r="B2791" s="4"/>
      <c r="C2791" s="3"/>
      <c r="D2791" s="29"/>
      <c r="E2791" s="11"/>
      <c r="F2791" s="118"/>
      <c r="G2791" s="2"/>
      <c r="J2791" s="3"/>
      <c r="K2791" s="3"/>
      <c r="L2791" s="3"/>
      <c r="M2791" s="3"/>
      <c r="N2791" s="27"/>
      <c r="O2791" s="4"/>
      <c r="P2791" s="4"/>
      <c r="Q2791" s="2"/>
      <c r="R2791" s="9"/>
      <c r="S2791" s="4"/>
      <c r="T2791" s="4"/>
      <c r="V2791" s="10"/>
      <c r="W2791" s="4"/>
      <c r="X2791" s="21"/>
      <c r="Y2791" s="20"/>
      <c r="Z2791" s="20"/>
      <c r="AD2791" s="5"/>
      <c r="AI2791" s="10"/>
      <c r="AJ2791" s="10"/>
      <c r="AK2791" s="10"/>
      <c r="AL2791" s="10"/>
      <c r="AM2791" s="10"/>
      <c r="AN2791" s="10"/>
      <c r="AO2791" s="10"/>
      <c r="AP2791" s="10"/>
      <c r="AQ2791" s="10"/>
      <c r="AR2791" s="10"/>
      <c r="AS2791" s="10"/>
      <c r="AT2791" s="10"/>
      <c r="AU2791" s="10"/>
    </row>
    <row r="2792" spans="2:47" x14ac:dyDescent="0.2">
      <c r="B2792" s="4"/>
      <c r="C2792" s="3"/>
      <c r="D2792" s="29"/>
      <c r="E2792" s="11"/>
      <c r="F2792" s="118"/>
      <c r="G2792" s="2"/>
      <c r="J2792" s="3"/>
      <c r="K2792" s="3"/>
      <c r="L2792" s="3"/>
      <c r="M2792" s="3"/>
      <c r="N2792" s="27"/>
      <c r="O2792" s="4"/>
      <c r="P2792" s="4"/>
      <c r="Q2792" s="2"/>
      <c r="R2792" s="9"/>
      <c r="S2792" s="4"/>
      <c r="T2792" s="4"/>
      <c r="V2792" s="10"/>
      <c r="W2792" s="4"/>
      <c r="X2792" s="21"/>
      <c r="Y2792" s="20"/>
      <c r="Z2792" s="20"/>
      <c r="AD2792" s="5"/>
      <c r="AI2792" s="10"/>
      <c r="AJ2792" s="10"/>
      <c r="AK2792" s="10"/>
      <c r="AL2792" s="10"/>
      <c r="AM2792" s="10"/>
      <c r="AN2792" s="10"/>
      <c r="AO2792" s="10"/>
      <c r="AP2792" s="10"/>
      <c r="AQ2792" s="10"/>
      <c r="AR2792" s="10"/>
      <c r="AS2792" s="10"/>
      <c r="AT2792" s="10"/>
      <c r="AU2792" s="10"/>
    </row>
    <row r="2793" spans="2:47" x14ac:dyDescent="0.2">
      <c r="B2793" s="4"/>
      <c r="C2793" s="3"/>
      <c r="D2793" s="29"/>
      <c r="E2793" s="11"/>
      <c r="F2793" s="118"/>
      <c r="G2793" s="2"/>
      <c r="J2793" s="3"/>
      <c r="K2793" s="3"/>
      <c r="L2793" s="3"/>
      <c r="M2793" s="3"/>
      <c r="N2793" s="27"/>
      <c r="O2793" s="4"/>
      <c r="P2793" s="4"/>
      <c r="Q2793" s="2"/>
      <c r="R2793" s="9"/>
      <c r="S2793" s="4"/>
      <c r="T2793" s="4"/>
      <c r="V2793" s="10"/>
      <c r="W2793" s="4"/>
      <c r="X2793" s="21"/>
      <c r="Y2793" s="20"/>
      <c r="Z2793" s="20"/>
      <c r="AD2793" s="5"/>
      <c r="AI2793" s="10"/>
      <c r="AJ2793" s="10"/>
      <c r="AK2793" s="10"/>
      <c r="AL2793" s="10"/>
      <c r="AM2793" s="10"/>
      <c r="AN2793" s="10"/>
      <c r="AO2793" s="10"/>
      <c r="AP2793" s="10"/>
      <c r="AQ2793" s="10"/>
      <c r="AR2793" s="10"/>
      <c r="AS2793" s="10"/>
      <c r="AT2793" s="10"/>
      <c r="AU2793" s="10"/>
    </row>
    <row r="2794" spans="2:47" x14ac:dyDescent="0.2">
      <c r="B2794" s="4"/>
      <c r="C2794" s="3"/>
      <c r="D2794" s="29"/>
      <c r="E2794" s="11"/>
      <c r="F2794" s="118"/>
      <c r="G2794" s="2"/>
      <c r="J2794" s="3"/>
      <c r="K2794" s="3"/>
      <c r="L2794" s="3"/>
      <c r="M2794" s="3"/>
      <c r="N2794" s="27"/>
      <c r="O2794" s="4"/>
      <c r="P2794" s="4"/>
      <c r="Q2794" s="2"/>
      <c r="R2794" s="9"/>
      <c r="S2794" s="4"/>
      <c r="T2794" s="4"/>
      <c r="V2794" s="10"/>
      <c r="W2794" s="4"/>
      <c r="X2794" s="21"/>
      <c r="Y2794" s="20"/>
      <c r="Z2794" s="20"/>
      <c r="AD2794" s="5"/>
      <c r="AI2794" s="10"/>
      <c r="AJ2794" s="10"/>
      <c r="AK2794" s="10"/>
      <c r="AL2794" s="10"/>
      <c r="AM2794" s="10"/>
      <c r="AN2794" s="10"/>
      <c r="AO2794" s="10"/>
      <c r="AP2794" s="10"/>
      <c r="AQ2794" s="10"/>
      <c r="AR2794" s="10"/>
      <c r="AS2794" s="10"/>
      <c r="AT2794" s="10"/>
      <c r="AU2794" s="10"/>
    </row>
    <row r="2795" spans="2:47" x14ac:dyDescent="0.2">
      <c r="B2795" s="4"/>
      <c r="C2795" s="3"/>
      <c r="D2795" s="29"/>
      <c r="E2795" s="11"/>
      <c r="F2795" s="118"/>
      <c r="G2795" s="2"/>
      <c r="J2795" s="3"/>
      <c r="K2795" s="3"/>
      <c r="L2795" s="3"/>
      <c r="M2795" s="3"/>
      <c r="N2795" s="27"/>
      <c r="O2795" s="4"/>
      <c r="P2795" s="4"/>
      <c r="Q2795" s="2"/>
      <c r="R2795" s="9"/>
      <c r="S2795" s="4"/>
      <c r="T2795" s="4"/>
      <c r="V2795" s="10"/>
      <c r="W2795" s="4"/>
      <c r="X2795" s="21"/>
      <c r="Y2795" s="20"/>
      <c r="Z2795" s="20"/>
      <c r="AD2795" s="5"/>
      <c r="AI2795" s="10"/>
      <c r="AJ2795" s="10"/>
      <c r="AK2795" s="10"/>
      <c r="AL2795" s="10"/>
      <c r="AM2795" s="10"/>
      <c r="AN2795" s="10"/>
      <c r="AO2795" s="10"/>
      <c r="AP2795" s="10"/>
      <c r="AQ2795" s="10"/>
      <c r="AR2795" s="10"/>
      <c r="AS2795" s="10"/>
      <c r="AT2795" s="10"/>
      <c r="AU2795" s="10"/>
    </row>
    <row r="2796" spans="2:47" x14ac:dyDescent="0.2">
      <c r="B2796" s="4"/>
      <c r="C2796" s="3"/>
      <c r="D2796" s="29"/>
      <c r="E2796" s="11"/>
      <c r="F2796" s="118"/>
      <c r="G2796" s="2"/>
      <c r="J2796" s="3"/>
      <c r="K2796" s="3"/>
      <c r="L2796" s="3"/>
      <c r="M2796" s="3"/>
      <c r="N2796" s="27"/>
      <c r="O2796" s="4"/>
      <c r="P2796" s="4"/>
      <c r="Q2796" s="2"/>
      <c r="R2796" s="9"/>
      <c r="S2796" s="4"/>
      <c r="T2796" s="4"/>
      <c r="V2796" s="10"/>
      <c r="W2796" s="4"/>
      <c r="X2796" s="21"/>
      <c r="Y2796" s="20"/>
      <c r="Z2796" s="20"/>
      <c r="AD2796" s="5"/>
      <c r="AI2796" s="10"/>
      <c r="AJ2796" s="10"/>
      <c r="AK2796" s="10"/>
      <c r="AL2796" s="10"/>
      <c r="AM2796" s="10"/>
      <c r="AN2796" s="10"/>
      <c r="AO2796" s="10"/>
      <c r="AP2796" s="10"/>
      <c r="AQ2796" s="10"/>
      <c r="AR2796" s="10"/>
      <c r="AS2796" s="10"/>
      <c r="AT2796" s="10"/>
      <c r="AU2796" s="10"/>
    </row>
    <row r="2797" spans="2:47" x14ac:dyDescent="0.2">
      <c r="B2797" s="4"/>
      <c r="C2797" s="3"/>
      <c r="D2797" s="29"/>
      <c r="E2797" s="11"/>
      <c r="F2797" s="118"/>
      <c r="G2797" s="2"/>
      <c r="J2797" s="3"/>
      <c r="K2797" s="3"/>
      <c r="L2797" s="3"/>
      <c r="M2797" s="3"/>
      <c r="N2797" s="27"/>
      <c r="O2797" s="4"/>
      <c r="P2797" s="4"/>
      <c r="Q2797" s="2"/>
      <c r="R2797" s="9"/>
      <c r="S2797" s="4"/>
      <c r="T2797" s="4"/>
      <c r="V2797" s="10"/>
      <c r="W2797" s="4"/>
      <c r="X2797" s="21"/>
      <c r="Y2797" s="20"/>
      <c r="Z2797" s="20"/>
      <c r="AD2797" s="5"/>
      <c r="AI2797" s="10"/>
      <c r="AJ2797" s="10"/>
      <c r="AK2797" s="10"/>
      <c r="AL2797" s="10"/>
      <c r="AM2797" s="10"/>
      <c r="AN2797" s="10"/>
      <c r="AO2797" s="10"/>
      <c r="AP2797" s="10"/>
      <c r="AQ2797" s="10"/>
      <c r="AR2797" s="10"/>
      <c r="AS2797" s="10"/>
      <c r="AT2797" s="10"/>
      <c r="AU2797" s="10"/>
    </row>
    <row r="2798" spans="2:47" x14ac:dyDescent="0.2">
      <c r="B2798" s="4"/>
      <c r="C2798" s="3"/>
      <c r="D2798" s="29"/>
      <c r="E2798" s="11"/>
      <c r="F2798" s="118"/>
      <c r="G2798" s="2"/>
      <c r="J2798" s="3"/>
      <c r="K2798" s="3"/>
      <c r="L2798" s="3"/>
      <c r="M2798" s="3"/>
      <c r="N2798" s="27"/>
      <c r="O2798" s="4"/>
      <c r="P2798" s="4"/>
      <c r="Q2798" s="2"/>
      <c r="R2798" s="9"/>
      <c r="S2798" s="4"/>
      <c r="T2798" s="4"/>
      <c r="V2798" s="10"/>
      <c r="W2798" s="4"/>
      <c r="X2798" s="21"/>
      <c r="Y2798" s="20"/>
      <c r="Z2798" s="20"/>
      <c r="AD2798" s="5"/>
      <c r="AI2798" s="10"/>
      <c r="AJ2798" s="10"/>
      <c r="AK2798" s="10"/>
      <c r="AL2798" s="10"/>
      <c r="AM2798" s="10"/>
      <c r="AN2798" s="10"/>
      <c r="AO2798" s="10"/>
      <c r="AP2798" s="10"/>
      <c r="AQ2798" s="10"/>
      <c r="AR2798" s="10"/>
      <c r="AS2798" s="10"/>
      <c r="AT2798" s="10"/>
      <c r="AU2798" s="10"/>
    </row>
    <row r="2799" spans="2:47" x14ac:dyDescent="0.2">
      <c r="B2799" s="4"/>
      <c r="C2799" s="3"/>
      <c r="D2799" s="29"/>
      <c r="E2799" s="11"/>
      <c r="F2799" s="118"/>
      <c r="G2799" s="2"/>
      <c r="J2799" s="3"/>
      <c r="K2799" s="3"/>
      <c r="L2799" s="3"/>
      <c r="M2799" s="3"/>
      <c r="N2799" s="27"/>
      <c r="O2799" s="4"/>
      <c r="P2799" s="4"/>
      <c r="Q2799" s="2"/>
      <c r="R2799" s="9"/>
      <c r="S2799" s="4"/>
      <c r="T2799" s="4"/>
      <c r="V2799" s="10"/>
      <c r="W2799" s="4"/>
      <c r="X2799" s="21"/>
      <c r="Y2799" s="20"/>
      <c r="Z2799" s="20"/>
      <c r="AD2799" s="5"/>
      <c r="AI2799" s="10"/>
      <c r="AJ2799" s="10"/>
      <c r="AK2799" s="10"/>
      <c r="AL2799" s="10"/>
      <c r="AM2799" s="10"/>
      <c r="AN2799" s="10"/>
      <c r="AO2799" s="10"/>
      <c r="AP2799" s="10"/>
      <c r="AQ2799" s="10"/>
      <c r="AR2799" s="10"/>
      <c r="AS2799" s="10"/>
      <c r="AT2799" s="10"/>
      <c r="AU2799" s="10"/>
    </row>
    <row r="2800" spans="2:47" x14ac:dyDescent="0.2">
      <c r="B2800" s="4"/>
      <c r="C2800" s="3"/>
      <c r="D2800" s="29"/>
      <c r="E2800" s="11"/>
      <c r="F2800" s="118"/>
      <c r="G2800" s="2"/>
      <c r="J2800" s="3"/>
      <c r="K2800" s="3"/>
      <c r="L2800" s="3"/>
      <c r="M2800" s="3"/>
      <c r="N2800" s="27"/>
      <c r="O2800" s="4"/>
      <c r="P2800" s="4"/>
      <c r="Q2800" s="2"/>
      <c r="R2800" s="9"/>
      <c r="S2800" s="4"/>
      <c r="T2800" s="4"/>
      <c r="V2800" s="10"/>
      <c r="W2800" s="4"/>
      <c r="X2800" s="21"/>
      <c r="Y2800" s="20"/>
      <c r="Z2800" s="20"/>
      <c r="AD2800" s="5"/>
      <c r="AI2800" s="10"/>
      <c r="AJ2800" s="10"/>
      <c r="AK2800" s="10"/>
      <c r="AL2800" s="10"/>
      <c r="AM2800" s="10"/>
      <c r="AN2800" s="10"/>
      <c r="AO2800" s="10"/>
      <c r="AP2800" s="10"/>
      <c r="AQ2800" s="10"/>
      <c r="AR2800" s="10"/>
      <c r="AS2800" s="10"/>
      <c r="AT2800" s="10"/>
      <c r="AU2800" s="10"/>
    </row>
    <row r="2801" spans="2:47" x14ac:dyDescent="0.2">
      <c r="B2801" s="4"/>
      <c r="C2801" s="3"/>
      <c r="D2801" s="29"/>
      <c r="E2801" s="11"/>
      <c r="F2801" s="118"/>
      <c r="G2801" s="2"/>
      <c r="J2801" s="3"/>
      <c r="K2801" s="3"/>
      <c r="L2801" s="3"/>
      <c r="M2801" s="3"/>
      <c r="N2801" s="27"/>
      <c r="O2801" s="4"/>
      <c r="P2801" s="4"/>
      <c r="Q2801" s="2"/>
      <c r="R2801" s="9"/>
      <c r="S2801" s="4"/>
      <c r="T2801" s="4"/>
      <c r="V2801" s="10"/>
      <c r="W2801" s="4"/>
      <c r="X2801" s="21"/>
      <c r="Y2801" s="20"/>
      <c r="Z2801" s="20"/>
      <c r="AD2801" s="5"/>
      <c r="AI2801" s="10"/>
      <c r="AJ2801" s="10"/>
      <c r="AK2801" s="10"/>
      <c r="AL2801" s="10"/>
      <c r="AM2801" s="10"/>
      <c r="AN2801" s="10"/>
      <c r="AO2801" s="10"/>
      <c r="AP2801" s="10"/>
      <c r="AQ2801" s="10"/>
      <c r="AR2801" s="10"/>
      <c r="AS2801" s="10"/>
      <c r="AT2801" s="10"/>
      <c r="AU2801" s="10"/>
    </row>
    <row r="2802" spans="2:47" x14ac:dyDescent="0.2">
      <c r="B2802" s="4"/>
      <c r="C2802" s="3"/>
      <c r="D2802" s="29"/>
      <c r="E2802" s="11"/>
      <c r="F2802" s="118"/>
      <c r="G2802" s="2"/>
      <c r="J2802" s="3"/>
      <c r="K2802" s="3"/>
      <c r="L2802" s="3"/>
      <c r="M2802" s="3"/>
      <c r="N2802" s="27"/>
      <c r="O2802" s="4"/>
      <c r="P2802" s="4"/>
      <c r="Q2802" s="2"/>
      <c r="R2802" s="9"/>
      <c r="S2802" s="4"/>
      <c r="T2802" s="4"/>
      <c r="V2802" s="10"/>
      <c r="W2802" s="4"/>
      <c r="X2802" s="21"/>
      <c r="Y2802" s="20"/>
      <c r="Z2802" s="20"/>
      <c r="AD2802" s="5"/>
      <c r="AI2802" s="10"/>
      <c r="AJ2802" s="10"/>
      <c r="AK2802" s="10"/>
      <c r="AL2802" s="10"/>
      <c r="AM2802" s="10"/>
      <c r="AN2802" s="10"/>
      <c r="AO2802" s="10"/>
      <c r="AP2802" s="10"/>
      <c r="AQ2802" s="10"/>
      <c r="AR2802" s="10"/>
      <c r="AS2802" s="10"/>
      <c r="AT2802" s="10"/>
      <c r="AU2802" s="10"/>
    </row>
    <row r="2803" spans="2:47" x14ac:dyDescent="0.2">
      <c r="B2803" s="4"/>
      <c r="C2803" s="3"/>
      <c r="D2803" s="29"/>
      <c r="E2803" s="11"/>
      <c r="F2803" s="118"/>
      <c r="G2803" s="2"/>
      <c r="J2803" s="3"/>
      <c r="K2803" s="3"/>
      <c r="L2803" s="3"/>
      <c r="M2803" s="3"/>
      <c r="N2803" s="27"/>
      <c r="O2803" s="4"/>
      <c r="P2803" s="4"/>
      <c r="Q2803" s="2"/>
      <c r="R2803" s="9"/>
      <c r="S2803" s="4"/>
      <c r="T2803" s="4"/>
      <c r="V2803" s="10"/>
      <c r="W2803" s="4"/>
      <c r="X2803" s="21"/>
      <c r="Y2803" s="20"/>
      <c r="Z2803" s="20"/>
      <c r="AD2803" s="5"/>
      <c r="AI2803" s="10"/>
      <c r="AJ2803" s="10"/>
      <c r="AK2803" s="10"/>
      <c r="AL2803" s="10"/>
      <c r="AM2803" s="10"/>
      <c r="AN2803" s="10"/>
      <c r="AO2803" s="10"/>
      <c r="AP2803" s="10"/>
      <c r="AQ2803" s="10"/>
      <c r="AR2803" s="10"/>
      <c r="AS2803" s="10"/>
      <c r="AT2803" s="10"/>
      <c r="AU2803" s="10"/>
    </row>
    <row r="2804" spans="2:47" x14ac:dyDescent="0.2">
      <c r="B2804" s="4"/>
      <c r="C2804" s="3"/>
      <c r="D2804" s="29"/>
      <c r="E2804" s="11"/>
      <c r="F2804" s="118"/>
      <c r="G2804" s="2"/>
      <c r="J2804" s="3"/>
      <c r="K2804" s="3"/>
      <c r="L2804" s="3"/>
      <c r="M2804" s="3"/>
      <c r="N2804" s="27"/>
      <c r="O2804" s="4"/>
      <c r="P2804" s="4"/>
      <c r="Q2804" s="2"/>
      <c r="R2804" s="9"/>
      <c r="S2804" s="4"/>
      <c r="T2804" s="4"/>
      <c r="V2804" s="10"/>
      <c r="W2804" s="4"/>
      <c r="X2804" s="21"/>
      <c r="Y2804" s="20"/>
      <c r="Z2804" s="20"/>
      <c r="AD2804" s="5"/>
      <c r="AI2804" s="10"/>
      <c r="AJ2804" s="10"/>
      <c r="AK2804" s="10"/>
      <c r="AL2804" s="10"/>
      <c r="AM2804" s="10"/>
      <c r="AN2804" s="10"/>
      <c r="AO2804" s="10"/>
      <c r="AP2804" s="10"/>
      <c r="AQ2804" s="10"/>
      <c r="AR2804" s="10"/>
      <c r="AS2804" s="10"/>
      <c r="AT2804" s="10"/>
      <c r="AU2804" s="10"/>
    </row>
    <row r="2805" spans="2:47" x14ac:dyDescent="0.2">
      <c r="B2805" s="4"/>
      <c r="C2805" s="3"/>
      <c r="D2805" s="29"/>
      <c r="E2805" s="11"/>
      <c r="F2805" s="118"/>
      <c r="G2805" s="2"/>
      <c r="J2805" s="3"/>
      <c r="K2805" s="3"/>
      <c r="L2805" s="3"/>
      <c r="M2805" s="3"/>
      <c r="N2805" s="27"/>
      <c r="O2805" s="4"/>
      <c r="P2805" s="4"/>
      <c r="Q2805" s="2"/>
      <c r="R2805" s="9"/>
      <c r="S2805" s="4"/>
      <c r="T2805" s="4"/>
      <c r="V2805" s="10"/>
      <c r="W2805" s="4"/>
      <c r="X2805" s="21"/>
      <c r="Y2805" s="20"/>
      <c r="Z2805" s="20"/>
      <c r="AD2805" s="5"/>
      <c r="AI2805" s="10"/>
      <c r="AJ2805" s="10"/>
      <c r="AK2805" s="10"/>
      <c r="AL2805" s="10"/>
      <c r="AM2805" s="10"/>
      <c r="AN2805" s="10"/>
      <c r="AO2805" s="10"/>
      <c r="AP2805" s="10"/>
      <c r="AQ2805" s="10"/>
      <c r="AR2805" s="10"/>
      <c r="AS2805" s="10"/>
      <c r="AT2805" s="10"/>
      <c r="AU2805" s="10"/>
    </row>
    <row r="2806" spans="2:47" x14ac:dyDescent="0.2">
      <c r="B2806" s="4"/>
      <c r="C2806" s="3"/>
      <c r="D2806" s="29"/>
      <c r="E2806" s="11"/>
      <c r="F2806" s="118"/>
      <c r="G2806" s="2"/>
      <c r="J2806" s="3"/>
      <c r="K2806" s="3"/>
      <c r="L2806" s="3"/>
      <c r="M2806" s="3"/>
      <c r="N2806" s="27"/>
      <c r="O2806" s="4"/>
      <c r="P2806" s="4"/>
      <c r="Q2806" s="2"/>
      <c r="R2806" s="9"/>
      <c r="S2806" s="4"/>
      <c r="T2806" s="4"/>
      <c r="V2806" s="10"/>
      <c r="W2806" s="4"/>
      <c r="X2806" s="21"/>
      <c r="Y2806" s="20"/>
      <c r="Z2806" s="20"/>
      <c r="AD2806" s="5"/>
      <c r="AI2806" s="10"/>
      <c r="AJ2806" s="10"/>
      <c r="AK2806" s="10"/>
      <c r="AL2806" s="10"/>
      <c r="AM2806" s="10"/>
      <c r="AN2806" s="10"/>
      <c r="AO2806" s="10"/>
      <c r="AP2806" s="10"/>
      <c r="AQ2806" s="10"/>
      <c r="AR2806" s="10"/>
      <c r="AS2806" s="10"/>
      <c r="AT2806" s="10"/>
      <c r="AU2806" s="10"/>
    </row>
    <row r="2807" spans="2:47" x14ac:dyDescent="0.2">
      <c r="B2807" s="4"/>
      <c r="C2807" s="3"/>
      <c r="D2807" s="29"/>
      <c r="E2807" s="11"/>
      <c r="F2807" s="118"/>
      <c r="G2807" s="2"/>
      <c r="J2807" s="3"/>
      <c r="K2807" s="3"/>
      <c r="L2807" s="3"/>
      <c r="M2807" s="3"/>
      <c r="N2807" s="27"/>
      <c r="O2807" s="4"/>
      <c r="P2807" s="4"/>
      <c r="Q2807" s="2"/>
      <c r="R2807" s="9"/>
      <c r="S2807" s="4"/>
      <c r="T2807" s="4"/>
      <c r="V2807" s="10"/>
      <c r="W2807" s="4"/>
      <c r="X2807" s="21"/>
      <c r="Y2807" s="20"/>
      <c r="Z2807" s="20"/>
      <c r="AD2807" s="5"/>
      <c r="AI2807" s="10"/>
      <c r="AJ2807" s="10"/>
      <c r="AK2807" s="10"/>
      <c r="AL2807" s="10"/>
      <c r="AM2807" s="10"/>
      <c r="AN2807" s="10"/>
      <c r="AO2807" s="10"/>
      <c r="AP2807" s="10"/>
      <c r="AQ2807" s="10"/>
      <c r="AR2807" s="10"/>
      <c r="AS2807" s="10"/>
      <c r="AT2807" s="10"/>
      <c r="AU2807" s="10"/>
    </row>
    <row r="2808" spans="2:47" x14ac:dyDescent="0.2">
      <c r="B2808" s="4"/>
      <c r="C2808" s="3"/>
      <c r="D2808" s="29"/>
      <c r="E2808" s="11"/>
      <c r="F2808" s="118"/>
      <c r="G2808" s="2"/>
      <c r="J2808" s="3"/>
      <c r="K2808" s="3"/>
      <c r="L2808" s="3"/>
      <c r="M2808" s="3"/>
      <c r="N2808" s="27"/>
      <c r="O2808" s="4"/>
      <c r="P2808" s="4"/>
      <c r="Q2808" s="2"/>
      <c r="R2808" s="9"/>
      <c r="S2808" s="4"/>
      <c r="T2808" s="4"/>
      <c r="V2808" s="10"/>
      <c r="W2808" s="4"/>
      <c r="X2808" s="21"/>
      <c r="Y2808" s="20"/>
      <c r="Z2808" s="20"/>
      <c r="AD2808" s="5"/>
      <c r="AI2808" s="10"/>
      <c r="AJ2808" s="10"/>
      <c r="AK2808" s="10"/>
      <c r="AL2808" s="10"/>
      <c r="AM2808" s="10"/>
      <c r="AN2808" s="10"/>
      <c r="AO2808" s="10"/>
      <c r="AP2808" s="10"/>
      <c r="AQ2808" s="10"/>
      <c r="AR2808" s="10"/>
      <c r="AS2808" s="10"/>
      <c r="AT2808" s="10"/>
      <c r="AU2808" s="10"/>
    </row>
    <row r="2809" spans="2:47" x14ac:dyDescent="0.2">
      <c r="B2809" s="4"/>
      <c r="C2809" s="3"/>
      <c r="D2809" s="29"/>
      <c r="E2809" s="11"/>
      <c r="F2809" s="118"/>
      <c r="G2809" s="2"/>
      <c r="J2809" s="3"/>
      <c r="K2809" s="3"/>
      <c r="L2809" s="3"/>
      <c r="M2809" s="3"/>
      <c r="N2809" s="27"/>
      <c r="O2809" s="4"/>
      <c r="P2809" s="4"/>
      <c r="Q2809" s="2"/>
      <c r="R2809" s="9"/>
      <c r="S2809" s="4"/>
      <c r="T2809" s="4"/>
      <c r="V2809" s="10"/>
      <c r="W2809" s="4"/>
      <c r="X2809" s="21"/>
      <c r="Y2809" s="20"/>
      <c r="Z2809" s="20"/>
      <c r="AD2809" s="5"/>
      <c r="AI2809" s="10"/>
      <c r="AJ2809" s="10"/>
      <c r="AK2809" s="10"/>
      <c r="AL2809" s="10"/>
      <c r="AM2809" s="10"/>
      <c r="AN2809" s="10"/>
      <c r="AO2809" s="10"/>
      <c r="AP2809" s="10"/>
      <c r="AQ2809" s="10"/>
      <c r="AR2809" s="10"/>
      <c r="AS2809" s="10"/>
      <c r="AT2809" s="10"/>
      <c r="AU2809" s="10"/>
    </row>
    <row r="2810" spans="2:47" x14ac:dyDescent="0.2">
      <c r="B2810" s="4"/>
      <c r="C2810" s="3"/>
      <c r="D2810" s="29"/>
      <c r="E2810" s="11"/>
      <c r="F2810" s="118"/>
      <c r="G2810" s="2"/>
      <c r="J2810" s="3"/>
      <c r="K2810" s="3"/>
      <c r="L2810" s="3"/>
      <c r="M2810" s="3"/>
      <c r="N2810" s="27"/>
      <c r="O2810" s="4"/>
      <c r="P2810" s="4"/>
      <c r="Q2810" s="2"/>
      <c r="R2810" s="9"/>
      <c r="S2810" s="4"/>
      <c r="T2810" s="4"/>
      <c r="V2810" s="10"/>
      <c r="W2810" s="4"/>
      <c r="X2810" s="21"/>
      <c r="Y2810" s="20"/>
      <c r="Z2810" s="20"/>
      <c r="AD2810" s="5"/>
      <c r="AI2810" s="10"/>
      <c r="AJ2810" s="10"/>
      <c r="AK2810" s="10"/>
      <c r="AL2810" s="10"/>
      <c r="AM2810" s="10"/>
      <c r="AN2810" s="10"/>
      <c r="AO2810" s="10"/>
      <c r="AP2810" s="10"/>
      <c r="AQ2810" s="10"/>
      <c r="AR2810" s="10"/>
      <c r="AS2810" s="10"/>
      <c r="AT2810" s="10"/>
      <c r="AU2810" s="10"/>
    </row>
    <row r="2811" spans="2:47" x14ac:dyDescent="0.2">
      <c r="B2811" s="4"/>
      <c r="C2811" s="3"/>
      <c r="D2811" s="29"/>
      <c r="E2811" s="11"/>
      <c r="F2811" s="118"/>
      <c r="G2811" s="2"/>
      <c r="J2811" s="3"/>
      <c r="K2811" s="3"/>
      <c r="L2811" s="3"/>
      <c r="M2811" s="3"/>
      <c r="N2811" s="27"/>
      <c r="O2811" s="4"/>
      <c r="P2811" s="4"/>
      <c r="Q2811" s="2"/>
      <c r="R2811" s="9"/>
      <c r="S2811" s="4"/>
      <c r="T2811" s="4"/>
      <c r="V2811" s="10"/>
      <c r="W2811" s="4"/>
      <c r="X2811" s="21"/>
      <c r="Y2811" s="20"/>
      <c r="Z2811" s="20"/>
      <c r="AD2811" s="5"/>
      <c r="AI2811" s="10"/>
      <c r="AJ2811" s="10"/>
      <c r="AK2811" s="10"/>
      <c r="AL2811" s="10"/>
      <c r="AM2811" s="10"/>
      <c r="AN2811" s="10"/>
      <c r="AO2811" s="10"/>
      <c r="AP2811" s="10"/>
      <c r="AQ2811" s="10"/>
      <c r="AR2811" s="10"/>
      <c r="AS2811" s="10"/>
      <c r="AT2811" s="10"/>
      <c r="AU2811" s="10"/>
    </row>
    <row r="2812" spans="2:47" x14ac:dyDescent="0.2">
      <c r="B2812" s="4"/>
      <c r="C2812" s="3"/>
      <c r="D2812" s="29"/>
      <c r="E2812" s="11"/>
      <c r="F2812" s="118"/>
      <c r="G2812" s="2"/>
      <c r="J2812" s="3"/>
      <c r="K2812" s="3"/>
      <c r="L2812" s="3"/>
      <c r="M2812" s="3"/>
      <c r="N2812" s="27"/>
      <c r="O2812" s="4"/>
      <c r="P2812" s="4"/>
      <c r="Q2812" s="2"/>
      <c r="R2812" s="9"/>
      <c r="S2812" s="4"/>
      <c r="T2812" s="4"/>
      <c r="V2812" s="10"/>
      <c r="W2812" s="4"/>
      <c r="X2812" s="21"/>
      <c r="Y2812" s="20"/>
      <c r="Z2812" s="20"/>
      <c r="AD2812" s="5"/>
      <c r="AI2812" s="10"/>
      <c r="AJ2812" s="10"/>
      <c r="AK2812" s="10"/>
      <c r="AL2812" s="10"/>
      <c r="AM2812" s="10"/>
      <c r="AN2812" s="10"/>
      <c r="AO2812" s="10"/>
      <c r="AP2812" s="10"/>
      <c r="AQ2812" s="10"/>
      <c r="AR2812" s="10"/>
      <c r="AS2812" s="10"/>
      <c r="AT2812" s="10"/>
      <c r="AU2812" s="10"/>
    </row>
    <row r="2813" spans="2:47" x14ac:dyDescent="0.2">
      <c r="B2813" s="4"/>
      <c r="C2813" s="3"/>
      <c r="D2813" s="29"/>
      <c r="E2813" s="11"/>
      <c r="F2813" s="118"/>
      <c r="G2813" s="2"/>
      <c r="J2813" s="3"/>
      <c r="K2813" s="3"/>
      <c r="L2813" s="3"/>
      <c r="M2813" s="3"/>
      <c r="N2813" s="27"/>
      <c r="O2813" s="4"/>
      <c r="P2813" s="4"/>
      <c r="Q2813" s="2"/>
      <c r="R2813" s="9"/>
      <c r="S2813" s="4"/>
      <c r="T2813" s="4"/>
      <c r="V2813" s="10"/>
      <c r="W2813" s="4"/>
      <c r="X2813" s="21"/>
      <c r="Y2813" s="20"/>
      <c r="Z2813" s="20"/>
      <c r="AD2813" s="5"/>
      <c r="AI2813" s="10"/>
      <c r="AJ2813" s="10"/>
      <c r="AK2813" s="10"/>
      <c r="AL2813" s="10"/>
      <c r="AM2813" s="10"/>
      <c r="AN2813" s="10"/>
      <c r="AO2813" s="10"/>
      <c r="AP2813" s="10"/>
      <c r="AQ2813" s="10"/>
      <c r="AR2813" s="10"/>
      <c r="AS2813" s="10"/>
      <c r="AT2813" s="10"/>
      <c r="AU2813" s="10"/>
    </row>
    <row r="2814" spans="2:47" x14ac:dyDescent="0.2">
      <c r="B2814" s="4"/>
      <c r="C2814" s="3"/>
      <c r="D2814" s="29"/>
      <c r="E2814" s="11"/>
      <c r="F2814" s="118"/>
      <c r="G2814" s="2"/>
      <c r="J2814" s="3"/>
      <c r="K2814" s="3"/>
      <c r="L2814" s="3"/>
      <c r="M2814" s="3"/>
      <c r="N2814" s="27"/>
      <c r="O2814" s="4"/>
      <c r="P2814" s="4"/>
      <c r="Q2814" s="2"/>
      <c r="R2814" s="9"/>
      <c r="S2814" s="4"/>
      <c r="T2814" s="4"/>
      <c r="V2814" s="10"/>
      <c r="W2814" s="4"/>
      <c r="X2814" s="21"/>
      <c r="Y2814" s="20"/>
      <c r="Z2814" s="20"/>
      <c r="AD2814" s="5"/>
      <c r="AI2814" s="10"/>
      <c r="AJ2814" s="10"/>
      <c r="AK2814" s="10"/>
      <c r="AL2814" s="10"/>
      <c r="AM2814" s="10"/>
      <c r="AN2814" s="10"/>
      <c r="AO2814" s="10"/>
      <c r="AP2814" s="10"/>
      <c r="AQ2814" s="10"/>
      <c r="AR2814" s="10"/>
      <c r="AS2814" s="10"/>
      <c r="AT2814" s="10"/>
      <c r="AU2814" s="10"/>
    </row>
    <row r="2815" spans="2:47" x14ac:dyDescent="0.2">
      <c r="B2815" s="4"/>
      <c r="C2815" s="3"/>
      <c r="D2815" s="29"/>
      <c r="E2815" s="11"/>
      <c r="F2815" s="118"/>
      <c r="G2815" s="2"/>
      <c r="J2815" s="3"/>
      <c r="K2815" s="3"/>
      <c r="L2815" s="3"/>
      <c r="M2815" s="3"/>
      <c r="N2815" s="27"/>
      <c r="O2815" s="4"/>
      <c r="P2815" s="4"/>
      <c r="Q2815" s="2"/>
      <c r="R2815" s="9"/>
      <c r="S2815" s="4"/>
      <c r="T2815" s="4"/>
      <c r="V2815" s="10"/>
      <c r="W2815" s="4"/>
      <c r="X2815" s="21"/>
      <c r="Y2815" s="20"/>
      <c r="Z2815" s="20"/>
      <c r="AD2815" s="5"/>
      <c r="AI2815" s="10"/>
      <c r="AJ2815" s="10"/>
      <c r="AK2815" s="10"/>
      <c r="AL2815" s="10"/>
      <c r="AM2815" s="10"/>
      <c r="AN2815" s="10"/>
      <c r="AO2815" s="10"/>
      <c r="AP2815" s="10"/>
      <c r="AQ2815" s="10"/>
      <c r="AR2815" s="10"/>
      <c r="AS2815" s="10"/>
      <c r="AT2815" s="10"/>
      <c r="AU2815" s="10"/>
    </row>
    <row r="2816" spans="2:47" x14ac:dyDescent="0.2">
      <c r="B2816" s="4"/>
      <c r="C2816" s="3"/>
      <c r="D2816" s="29"/>
      <c r="E2816" s="11"/>
      <c r="F2816" s="118"/>
      <c r="G2816" s="2"/>
      <c r="J2816" s="3"/>
      <c r="K2816" s="3"/>
      <c r="L2816" s="3"/>
      <c r="M2816" s="3"/>
      <c r="N2816" s="27"/>
      <c r="O2816" s="4"/>
      <c r="P2816" s="4"/>
      <c r="Q2816" s="2"/>
      <c r="R2816" s="9"/>
      <c r="S2816" s="4"/>
      <c r="T2816" s="4"/>
      <c r="V2816" s="10"/>
      <c r="W2816" s="4"/>
      <c r="X2816" s="21"/>
      <c r="Y2816" s="20"/>
      <c r="Z2816" s="20"/>
      <c r="AD2816" s="5"/>
      <c r="AI2816" s="10"/>
      <c r="AJ2816" s="10"/>
      <c r="AK2816" s="10"/>
      <c r="AL2816" s="10"/>
      <c r="AM2816" s="10"/>
      <c r="AN2816" s="10"/>
      <c r="AO2816" s="10"/>
      <c r="AP2816" s="10"/>
      <c r="AQ2816" s="10"/>
      <c r="AR2816" s="10"/>
      <c r="AS2816" s="10"/>
      <c r="AT2816" s="10"/>
      <c r="AU2816" s="10"/>
    </row>
    <row r="2817" spans="2:47" x14ac:dyDescent="0.2">
      <c r="B2817" s="4"/>
      <c r="C2817" s="3"/>
      <c r="D2817" s="29"/>
      <c r="E2817" s="11"/>
      <c r="F2817" s="118"/>
      <c r="G2817" s="2"/>
      <c r="J2817" s="3"/>
      <c r="K2817" s="3"/>
      <c r="L2817" s="3"/>
      <c r="M2817" s="3"/>
      <c r="N2817" s="27"/>
      <c r="O2817" s="4"/>
      <c r="P2817" s="4"/>
      <c r="Q2817" s="2"/>
      <c r="R2817" s="9"/>
      <c r="S2817" s="4"/>
      <c r="T2817" s="4"/>
      <c r="V2817" s="10"/>
      <c r="W2817" s="4"/>
      <c r="X2817" s="21"/>
      <c r="Y2817" s="20"/>
      <c r="Z2817" s="20"/>
      <c r="AD2817" s="5"/>
      <c r="AI2817" s="10"/>
      <c r="AJ2817" s="10"/>
      <c r="AK2817" s="10"/>
      <c r="AL2817" s="10"/>
      <c r="AM2817" s="10"/>
      <c r="AN2817" s="10"/>
      <c r="AO2817" s="10"/>
      <c r="AP2817" s="10"/>
      <c r="AQ2817" s="10"/>
      <c r="AR2817" s="10"/>
      <c r="AS2817" s="10"/>
      <c r="AT2817" s="10"/>
      <c r="AU2817" s="10"/>
    </row>
    <row r="2818" spans="2:47" x14ac:dyDescent="0.2">
      <c r="B2818" s="4"/>
      <c r="C2818" s="3"/>
      <c r="D2818" s="29"/>
      <c r="E2818" s="11"/>
      <c r="F2818" s="118"/>
      <c r="G2818" s="2"/>
      <c r="J2818" s="3"/>
      <c r="K2818" s="3"/>
      <c r="L2818" s="3"/>
      <c r="M2818" s="3"/>
      <c r="N2818" s="27"/>
      <c r="O2818" s="4"/>
      <c r="P2818" s="4"/>
      <c r="Q2818" s="2"/>
      <c r="R2818" s="9"/>
      <c r="S2818" s="4"/>
      <c r="T2818" s="4"/>
      <c r="V2818" s="10"/>
      <c r="W2818" s="4"/>
      <c r="X2818" s="21"/>
      <c r="Y2818" s="20"/>
      <c r="Z2818" s="20"/>
      <c r="AD2818" s="5"/>
      <c r="AI2818" s="10"/>
      <c r="AJ2818" s="10"/>
      <c r="AK2818" s="10"/>
      <c r="AL2818" s="10"/>
      <c r="AM2818" s="10"/>
      <c r="AN2818" s="10"/>
      <c r="AO2818" s="10"/>
      <c r="AP2818" s="10"/>
      <c r="AQ2818" s="10"/>
      <c r="AR2818" s="10"/>
      <c r="AS2818" s="10"/>
      <c r="AT2818" s="10"/>
      <c r="AU2818" s="10"/>
    </row>
    <row r="2819" spans="2:47" x14ac:dyDescent="0.2">
      <c r="B2819" s="4"/>
      <c r="C2819" s="3"/>
      <c r="D2819" s="29"/>
      <c r="E2819" s="11"/>
      <c r="F2819" s="118"/>
      <c r="G2819" s="2"/>
      <c r="J2819" s="3"/>
      <c r="K2819" s="3"/>
      <c r="L2819" s="3"/>
      <c r="M2819" s="3"/>
      <c r="N2819" s="27"/>
      <c r="O2819" s="4"/>
      <c r="P2819" s="4"/>
      <c r="Q2819" s="2"/>
      <c r="R2819" s="9"/>
      <c r="S2819" s="4"/>
      <c r="T2819" s="4"/>
      <c r="V2819" s="10"/>
      <c r="W2819" s="4"/>
      <c r="X2819" s="21"/>
      <c r="Y2819" s="20"/>
      <c r="Z2819" s="20"/>
      <c r="AD2819" s="5"/>
      <c r="AI2819" s="10"/>
      <c r="AJ2819" s="10"/>
      <c r="AK2819" s="10"/>
      <c r="AL2819" s="10"/>
      <c r="AM2819" s="10"/>
      <c r="AN2819" s="10"/>
      <c r="AO2819" s="10"/>
      <c r="AP2819" s="10"/>
      <c r="AQ2819" s="10"/>
      <c r="AR2819" s="10"/>
      <c r="AS2819" s="10"/>
      <c r="AT2819" s="10"/>
      <c r="AU2819" s="10"/>
    </row>
    <row r="2820" spans="2:47" x14ac:dyDescent="0.2">
      <c r="B2820" s="4"/>
      <c r="C2820" s="3"/>
      <c r="D2820" s="29"/>
      <c r="E2820" s="11"/>
      <c r="F2820" s="118"/>
      <c r="G2820" s="2"/>
      <c r="J2820" s="3"/>
      <c r="K2820" s="3"/>
      <c r="L2820" s="3"/>
      <c r="M2820" s="3"/>
      <c r="N2820" s="27"/>
      <c r="O2820" s="4"/>
      <c r="P2820" s="4"/>
      <c r="Q2820" s="2"/>
      <c r="R2820" s="9"/>
      <c r="S2820" s="4"/>
      <c r="T2820" s="4"/>
      <c r="V2820" s="10"/>
      <c r="W2820" s="4"/>
      <c r="X2820" s="21"/>
      <c r="Y2820" s="20"/>
      <c r="Z2820" s="20"/>
      <c r="AD2820" s="5"/>
      <c r="AI2820" s="10"/>
      <c r="AJ2820" s="10"/>
      <c r="AK2820" s="10"/>
      <c r="AL2820" s="10"/>
      <c r="AM2820" s="10"/>
      <c r="AN2820" s="10"/>
      <c r="AO2820" s="10"/>
      <c r="AP2820" s="10"/>
      <c r="AQ2820" s="10"/>
      <c r="AR2820" s="10"/>
      <c r="AS2820" s="10"/>
      <c r="AT2820" s="10"/>
      <c r="AU2820" s="10"/>
    </row>
    <row r="2821" spans="2:47" x14ac:dyDescent="0.2">
      <c r="B2821" s="4"/>
      <c r="C2821" s="3"/>
      <c r="D2821" s="29"/>
      <c r="E2821" s="11"/>
      <c r="F2821" s="118"/>
      <c r="G2821" s="2"/>
      <c r="J2821" s="3"/>
      <c r="K2821" s="3"/>
      <c r="L2821" s="3"/>
      <c r="M2821" s="3"/>
      <c r="N2821" s="27"/>
      <c r="O2821" s="4"/>
      <c r="P2821" s="4"/>
      <c r="Q2821" s="2"/>
      <c r="R2821" s="9"/>
      <c r="S2821" s="4"/>
      <c r="T2821" s="4"/>
      <c r="V2821" s="10"/>
      <c r="W2821" s="4"/>
      <c r="X2821" s="21"/>
      <c r="Y2821" s="20"/>
      <c r="Z2821" s="20"/>
      <c r="AD2821" s="5"/>
      <c r="AI2821" s="10"/>
      <c r="AJ2821" s="10"/>
      <c r="AK2821" s="10"/>
      <c r="AL2821" s="10"/>
      <c r="AM2821" s="10"/>
      <c r="AN2821" s="10"/>
      <c r="AO2821" s="10"/>
      <c r="AP2821" s="10"/>
      <c r="AQ2821" s="10"/>
      <c r="AR2821" s="10"/>
      <c r="AS2821" s="10"/>
      <c r="AT2821" s="10"/>
      <c r="AU2821" s="10"/>
    </row>
    <row r="2822" spans="2:47" x14ac:dyDescent="0.2">
      <c r="B2822" s="4"/>
      <c r="C2822" s="3"/>
      <c r="D2822" s="29"/>
      <c r="E2822" s="11"/>
      <c r="F2822" s="118"/>
      <c r="G2822" s="2"/>
      <c r="J2822" s="3"/>
      <c r="K2822" s="3"/>
      <c r="L2822" s="3"/>
      <c r="M2822" s="3"/>
      <c r="N2822" s="27"/>
      <c r="O2822" s="4"/>
      <c r="P2822" s="4"/>
      <c r="Q2822" s="2"/>
      <c r="R2822" s="9"/>
      <c r="S2822" s="4"/>
      <c r="T2822" s="4"/>
      <c r="V2822" s="10"/>
      <c r="W2822" s="4"/>
      <c r="X2822" s="21"/>
      <c r="Y2822" s="20"/>
      <c r="Z2822" s="20"/>
      <c r="AD2822" s="5"/>
      <c r="AI2822" s="10"/>
      <c r="AJ2822" s="10"/>
      <c r="AK2822" s="10"/>
      <c r="AL2822" s="10"/>
      <c r="AM2822" s="10"/>
      <c r="AN2822" s="10"/>
      <c r="AO2822" s="10"/>
      <c r="AP2822" s="10"/>
      <c r="AQ2822" s="10"/>
      <c r="AR2822" s="10"/>
      <c r="AS2822" s="10"/>
      <c r="AT2822" s="10"/>
      <c r="AU2822" s="10"/>
    </row>
    <row r="2823" spans="2:47" x14ac:dyDescent="0.2">
      <c r="B2823" s="4"/>
      <c r="C2823" s="3"/>
      <c r="D2823" s="29"/>
      <c r="E2823" s="11"/>
      <c r="F2823" s="118"/>
      <c r="G2823" s="2"/>
      <c r="J2823" s="3"/>
      <c r="K2823" s="3"/>
      <c r="L2823" s="3"/>
      <c r="M2823" s="3"/>
      <c r="N2823" s="27"/>
      <c r="O2823" s="4"/>
      <c r="P2823" s="4"/>
      <c r="Q2823" s="2"/>
      <c r="R2823" s="9"/>
      <c r="S2823" s="4"/>
      <c r="T2823" s="4"/>
      <c r="V2823" s="10"/>
      <c r="W2823" s="4"/>
      <c r="X2823" s="21"/>
      <c r="Y2823" s="20"/>
      <c r="Z2823" s="20"/>
      <c r="AD2823" s="5"/>
      <c r="AI2823" s="10"/>
      <c r="AJ2823" s="10"/>
      <c r="AK2823" s="10"/>
      <c r="AL2823" s="10"/>
      <c r="AM2823" s="10"/>
      <c r="AN2823" s="10"/>
      <c r="AO2823" s="10"/>
      <c r="AP2823" s="10"/>
      <c r="AQ2823" s="10"/>
      <c r="AR2823" s="10"/>
      <c r="AS2823" s="10"/>
      <c r="AT2823" s="10"/>
      <c r="AU2823" s="10"/>
    </row>
    <row r="2824" spans="2:47" x14ac:dyDescent="0.2">
      <c r="B2824" s="4"/>
      <c r="C2824" s="3"/>
      <c r="D2824" s="29"/>
      <c r="E2824" s="11"/>
      <c r="F2824" s="118"/>
      <c r="G2824" s="2"/>
      <c r="J2824" s="3"/>
      <c r="K2824" s="3"/>
      <c r="L2824" s="3"/>
      <c r="M2824" s="3"/>
      <c r="N2824" s="27"/>
      <c r="O2824" s="4"/>
      <c r="P2824" s="4"/>
      <c r="Q2824" s="2"/>
      <c r="R2824" s="9"/>
      <c r="S2824" s="4"/>
      <c r="T2824" s="4"/>
      <c r="V2824" s="10"/>
      <c r="W2824" s="4"/>
      <c r="X2824" s="21"/>
      <c r="Y2824" s="20"/>
      <c r="Z2824" s="20"/>
      <c r="AD2824" s="5"/>
      <c r="AI2824" s="10"/>
      <c r="AJ2824" s="10"/>
      <c r="AK2824" s="10"/>
      <c r="AL2824" s="10"/>
      <c r="AM2824" s="10"/>
      <c r="AN2824" s="10"/>
      <c r="AO2824" s="10"/>
      <c r="AP2824" s="10"/>
      <c r="AQ2824" s="10"/>
      <c r="AR2824" s="10"/>
      <c r="AS2824" s="10"/>
      <c r="AT2824" s="10"/>
      <c r="AU2824" s="10"/>
    </row>
    <row r="2825" spans="2:47" x14ac:dyDescent="0.2">
      <c r="B2825" s="4"/>
      <c r="C2825" s="3"/>
      <c r="D2825" s="29"/>
      <c r="E2825" s="11"/>
      <c r="F2825" s="118"/>
      <c r="G2825" s="2"/>
      <c r="J2825" s="3"/>
      <c r="K2825" s="3"/>
      <c r="L2825" s="3"/>
      <c r="M2825" s="3"/>
      <c r="N2825" s="27"/>
      <c r="O2825" s="4"/>
      <c r="P2825" s="4"/>
      <c r="Q2825" s="2"/>
      <c r="R2825" s="9"/>
      <c r="S2825" s="4"/>
      <c r="T2825" s="4"/>
      <c r="V2825" s="10"/>
      <c r="W2825" s="4"/>
      <c r="X2825" s="21"/>
      <c r="Y2825" s="20"/>
      <c r="Z2825" s="20"/>
      <c r="AD2825" s="5"/>
      <c r="AI2825" s="10"/>
      <c r="AJ2825" s="10"/>
      <c r="AK2825" s="10"/>
      <c r="AL2825" s="10"/>
      <c r="AM2825" s="10"/>
      <c r="AN2825" s="10"/>
      <c r="AO2825" s="10"/>
      <c r="AP2825" s="10"/>
      <c r="AQ2825" s="10"/>
      <c r="AR2825" s="10"/>
      <c r="AS2825" s="10"/>
      <c r="AT2825" s="10"/>
      <c r="AU2825" s="10"/>
    </row>
    <row r="2826" spans="2:47" x14ac:dyDescent="0.2">
      <c r="B2826" s="4"/>
      <c r="C2826" s="3"/>
      <c r="D2826" s="29"/>
      <c r="E2826" s="11"/>
      <c r="F2826" s="118"/>
      <c r="G2826" s="2"/>
      <c r="J2826" s="3"/>
      <c r="K2826" s="3"/>
      <c r="L2826" s="3"/>
      <c r="M2826" s="3"/>
      <c r="N2826" s="27"/>
      <c r="O2826" s="4"/>
      <c r="P2826" s="4"/>
      <c r="Q2826" s="2"/>
      <c r="R2826" s="9"/>
      <c r="S2826" s="4"/>
      <c r="T2826" s="4"/>
      <c r="V2826" s="10"/>
      <c r="W2826" s="4"/>
      <c r="X2826" s="21"/>
      <c r="Y2826" s="20"/>
      <c r="Z2826" s="20"/>
      <c r="AD2826" s="5"/>
      <c r="AI2826" s="10"/>
      <c r="AJ2826" s="10"/>
      <c r="AK2826" s="10"/>
      <c r="AL2826" s="10"/>
      <c r="AM2826" s="10"/>
      <c r="AN2826" s="10"/>
      <c r="AO2826" s="10"/>
      <c r="AP2826" s="10"/>
      <c r="AQ2826" s="10"/>
      <c r="AR2826" s="10"/>
      <c r="AS2826" s="10"/>
      <c r="AT2826" s="10"/>
      <c r="AU2826" s="10"/>
    </row>
    <row r="2827" spans="2:47" x14ac:dyDescent="0.2">
      <c r="B2827" s="4"/>
      <c r="C2827" s="3"/>
      <c r="D2827" s="29"/>
      <c r="E2827" s="11"/>
      <c r="F2827" s="118"/>
      <c r="G2827" s="2"/>
      <c r="J2827" s="3"/>
      <c r="K2827" s="3"/>
      <c r="L2827" s="3"/>
      <c r="M2827" s="3"/>
      <c r="N2827" s="27"/>
      <c r="O2827" s="4"/>
      <c r="P2827" s="4"/>
      <c r="Q2827" s="2"/>
      <c r="R2827" s="9"/>
      <c r="S2827" s="4"/>
      <c r="T2827" s="4"/>
      <c r="V2827" s="10"/>
      <c r="W2827" s="4"/>
      <c r="X2827" s="21"/>
      <c r="Y2827" s="20"/>
      <c r="Z2827" s="20"/>
      <c r="AD2827" s="5"/>
      <c r="AI2827" s="10"/>
      <c r="AJ2827" s="10"/>
      <c r="AK2827" s="10"/>
      <c r="AL2827" s="10"/>
      <c r="AM2827" s="10"/>
      <c r="AN2827" s="10"/>
      <c r="AO2827" s="10"/>
      <c r="AP2827" s="10"/>
      <c r="AQ2827" s="10"/>
      <c r="AR2827" s="10"/>
      <c r="AS2827" s="10"/>
      <c r="AT2827" s="10"/>
      <c r="AU2827" s="10"/>
    </row>
    <row r="2828" spans="2:47" x14ac:dyDescent="0.2">
      <c r="B2828" s="4"/>
      <c r="C2828" s="3"/>
      <c r="D2828" s="29"/>
      <c r="E2828" s="11"/>
      <c r="F2828" s="118"/>
      <c r="G2828" s="2"/>
      <c r="J2828" s="3"/>
      <c r="K2828" s="3"/>
      <c r="L2828" s="3"/>
      <c r="M2828" s="3"/>
      <c r="N2828" s="27"/>
      <c r="O2828" s="4"/>
      <c r="P2828" s="4"/>
      <c r="Q2828" s="2"/>
      <c r="R2828" s="9"/>
      <c r="S2828" s="4"/>
      <c r="T2828" s="4"/>
      <c r="V2828" s="10"/>
      <c r="W2828" s="4"/>
      <c r="X2828" s="21"/>
      <c r="Y2828" s="20"/>
      <c r="Z2828" s="20"/>
      <c r="AD2828" s="5"/>
      <c r="AI2828" s="10"/>
      <c r="AJ2828" s="10"/>
      <c r="AK2828" s="10"/>
      <c r="AL2828" s="10"/>
      <c r="AM2828" s="10"/>
      <c r="AN2828" s="10"/>
      <c r="AO2828" s="10"/>
      <c r="AP2828" s="10"/>
      <c r="AQ2828" s="10"/>
      <c r="AR2828" s="10"/>
      <c r="AS2828" s="10"/>
      <c r="AT2828" s="10"/>
      <c r="AU2828" s="10"/>
    </row>
    <row r="2829" spans="2:47" x14ac:dyDescent="0.2">
      <c r="B2829" s="4"/>
      <c r="C2829" s="3"/>
      <c r="D2829" s="29"/>
      <c r="E2829" s="11"/>
      <c r="F2829" s="118"/>
      <c r="G2829" s="2"/>
      <c r="J2829" s="3"/>
      <c r="K2829" s="3"/>
      <c r="L2829" s="3"/>
      <c r="M2829" s="3"/>
      <c r="N2829" s="27"/>
      <c r="O2829" s="4"/>
      <c r="P2829" s="4"/>
      <c r="Q2829" s="2"/>
      <c r="R2829" s="9"/>
      <c r="S2829" s="4"/>
      <c r="T2829" s="4"/>
      <c r="V2829" s="10"/>
      <c r="W2829" s="4"/>
      <c r="X2829" s="21"/>
      <c r="Y2829" s="20"/>
      <c r="Z2829" s="20"/>
      <c r="AD2829" s="5"/>
      <c r="AI2829" s="10"/>
      <c r="AJ2829" s="10"/>
      <c r="AK2829" s="10"/>
      <c r="AL2829" s="10"/>
      <c r="AM2829" s="10"/>
      <c r="AN2829" s="10"/>
      <c r="AO2829" s="10"/>
      <c r="AP2829" s="10"/>
      <c r="AQ2829" s="10"/>
      <c r="AR2829" s="10"/>
      <c r="AS2829" s="10"/>
      <c r="AT2829" s="10"/>
      <c r="AU2829" s="10"/>
    </row>
    <row r="2830" spans="2:47" x14ac:dyDescent="0.2">
      <c r="B2830" s="4"/>
      <c r="C2830" s="3"/>
      <c r="D2830" s="29"/>
      <c r="E2830" s="11"/>
      <c r="F2830" s="118"/>
      <c r="G2830" s="2"/>
      <c r="J2830" s="3"/>
      <c r="K2830" s="3"/>
      <c r="L2830" s="3"/>
      <c r="M2830" s="3"/>
      <c r="N2830" s="27"/>
      <c r="O2830" s="4"/>
      <c r="P2830" s="4"/>
      <c r="Q2830" s="2"/>
      <c r="R2830" s="9"/>
      <c r="S2830" s="4"/>
      <c r="T2830" s="4"/>
      <c r="V2830" s="10"/>
      <c r="W2830" s="4"/>
      <c r="X2830" s="21"/>
      <c r="Y2830" s="20"/>
      <c r="Z2830" s="20"/>
      <c r="AD2830" s="5"/>
      <c r="AI2830" s="10"/>
      <c r="AJ2830" s="10"/>
      <c r="AK2830" s="10"/>
      <c r="AL2830" s="10"/>
      <c r="AM2830" s="10"/>
      <c r="AN2830" s="10"/>
      <c r="AO2830" s="10"/>
      <c r="AP2830" s="10"/>
      <c r="AQ2830" s="10"/>
      <c r="AR2830" s="10"/>
      <c r="AS2830" s="10"/>
      <c r="AT2830" s="10"/>
      <c r="AU2830" s="10"/>
    </row>
    <row r="2831" spans="2:47" x14ac:dyDescent="0.2">
      <c r="B2831" s="4"/>
      <c r="C2831" s="3"/>
      <c r="D2831" s="29"/>
      <c r="E2831" s="11"/>
      <c r="F2831" s="118"/>
      <c r="G2831" s="2"/>
      <c r="J2831" s="3"/>
      <c r="K2831" s="3"/>
      <c r="L2831" s="3"/>
      <c r="M2831" s="3"/>
      <c r="N2831" s="27"/>
      <c r="O2831" s="4"/>
      <c r="P2831" s="4"/>
      <c r="Q2831" s="2"/>
      <c r="R2831" s="9"/>
      <c r="S2831" s="4"/>
      <c r="T2831" s="4"/>
      <c r="V2831" s="10"/>
      <c r="W2831" s="4"/>
      <c r="X2831" s="21"/>
      <c r="Y2831" s="20"/>
      <c r="Z2831" s="20"/>
      <c r="AD2831" s="5"/>
      <c r="AI2831" s="10"/>
      <c r="AJ2831" s="10"/>
      <c r="AK2831" s="10"/>
      <c r="AL2831" s="10"/>
      <c r="AM2831" s="10"/>
      <c r="AN2831" s="10"/>
      <c r="AO2831" s="10"/>
      <c r="AP2831" s="10"/>
      <c r="AQ2831" s="10"/>
      <c r="AR2831" s="10"/>
      <c r="AS2831" s="10"/>
      <c r="AT2831" s="10"/>
      <c r="AU2831" s="10"/>
    </row>
    <row r="2832" spans="2:47" x14ac:dyDescent="0.2">
      <c r="B2832" s="4"/>
      <c r="C2832" s="3"/>
      <c r="D2832" s="29"/>
      <c r="E2832" s="11"/>
      <c r="F2832" s="118"/>
      <c r="G2832" s="2"/>
      <c r="J2832" s="3"/>
      <c r="K2832" s="3"/>
      <c r="L2832" s="3"/>
      <c r="M2832" s="3"/>
      <c r="N2832" s="27"/>
      <c r="O2832" s="4"/>
      <c r="P2832" s="4"/>
      <c r="Q2832" s="2"/>
      <c r="R2832" s="9"/>
      <c r="S2832" s="4"/>
      <c r="T2832" s="4"/>
      <c r="V2832" s="10"/>
      <c r="W2832" s="4"/>
      <c r="X2832" s="21"/>
      <c r="Y2832" s="20"/>
      <c r="Z2832" s="20"/>
      <c r="AD2832" s="5"/>
      <c r="AI2832" s="10"/>
      <c r="AJ2832" s="10"/>
      <c r="AK2832" s="10"/>
      <c r="AL2832" s="10"/>
      <c r="AM2832" s="10"/>
      <c r="AN2832" s="10"/>
      <c r="AO2832" s="10"/>
      <c r="AP2832" s="10"/>
      <c r="AQ2832" s="10"/>
      <c r="AR2832" s="10"/>
      <c r="AS2832" s="10"/>
      <c r="AT2832" s="10"/>
      <c r="AU2832" s="10"/>
    </row>
    <row r="2833" spans="2:47" x14ac:dyDescent="0.2">
      <c r="B2833" s="4"/>
      <c r="C2833" s="3"/>
      <c r="D2833" s="29"/>
      <c r="E2833" s="11"/>
      <c r="F2833" s="118"/>
      <c r="G2833" s="2"/>
      <c r="J2833" s="3"/>
      <c r="K2833" s="3"/>
      <c r="L2833" s="3"/>
      <c r="M2833" s="3"/>
      <c r="N2833" s="27"/>
      <c r="O2833" s="4"/>
      <c r="P2833" s="4"/>
      <c r="Q2833" s="2"/>
      <c r="R2833" s="9"/>
      <c r="S2833" s="4"/>
      <c r="T2833" s="4"/>
      <c r="V2833" s="10"/>
      <c r="W2833" s="4"/>
      <c r="X2833" s="21"/>
      <c r="Y2833" s="20"/>
      <c r="Z2833" s="20"/>
      <c r="AD2833" s="5"/>
      <c r="AI2833" s="10"/>
      <c r="AJ2833" s="10"/>
      <c r="AK2833" s="10"/>
      <c r="AL2833" s="10"/>
      <c r="AM2833" s="10"/>
      <c r="AN2833" s="10"/>
      <c r="AO2833" s="10"/>
      <c r="AP2833" s="10"/>
      <c r="AQ2833" s="10"/>
      <c r="AR2833" s="10"/>
      <c r="AS2833" s="10"/>
      <c r="AT2833" s="10"/>
      <c r="AU2833" s="10"/>
    </row>
    <row r="2834" spans="2:47" x14ac:dyDescent="0.2">
      <c r="B2834" s="4"/>
      <c r="C2834" s="3"/>
      <c r="D2834" s="29"/>
      <c r="E2834" s="11"/>
      <c r="F2834" s="118"/>
      <c r="G2834" s="2"/>
      <c r="J2834" s="3"/>
      <c r="K2834" s="3"/>
      <c r="L2834" s="3"/>
      <c r="M2834" s="3"/>
      <c r="N2834" s="27"/>
      <c r="O2834" s="4"/>
      <c r="P2834" s="4"/>
      <c r="Q2834" s="2"/>
      <c r="R2834" s="9"/>
      <c r="S2834" s="4"/>
      <c r="T2834" s="4"/>
      <c r="V2834" s="10"/>
      <c r="W2834" s="4"/>
      <c r="X2834" s="21"/>
      <c r="Y2834" s="20"/>
      <c r="Z2834" s="20"/>
      <c r="AD2834" s="5"/>
      <c r="AI2834" s="10"/>
      <c r="AJ2834" s="10"/>
      <c r="AK2834" s="10"/>
      <c r="AL2834" s="10"/>
      <c r="AM2834" s="10"/>
      <c r="AN2834" s="10"/>
      <c r="AO2834" s="10"/>
      <c r="AP2834" s="10"/>
      <c r="AQ2834" s="10"/>
      <c r="AR2834" s="10"/>
      <c r="AS2834" s="10"/>
      <c r="AT2834" s="10"/>
      <c r="AU2834" s="10"/>
    </row>
    <row r="2835" spans="2:47" x14ac:dyDescent="0.2">
      <c r="B2835" s="4"/>
      <c r="C2835" s="3"/>
      <c r="D2835" s="29"/>
      <c r="E2835" s="11"/>
      <c r="F2835" s="118"/>
      <c r="G2835" s="2"/>
      <c r="J2835" s="3"/>
      <c r="K2835" s="3"/>
      <c r="L2835" s="3"/>
      <c r="M2835" s="3"/>
      <c r="N2835" s="27"/>
      <c r="O2835" s="4"/>
      <c r="P2835" s="4"/>
      <c r="Q2835" s="2"/>
      <c r="R2835" s="9"/>
      <c r="S2835" s="4"/>
      <c r="T2835" s="4"/>
      <c r="V2835" s="10"/>
      <c r="W2835" s="4"/>
      <c r="X2835" s="21"/>
      <c r="Y2835" s="20"/>
      <c r="Z2835" s="20"/>
      <c r="AD2835" s="5"/>
      <c r="AI2835" s="10"/>
      <c r="AJ2835" s="10"/>
      <c r="AK2835" s="10"/>
      <c r="AL2835" s="10"/>
      <c r="AM2835" s="10"/>
      <c r="AN2835" s="10"/>
      <c r="AO2835" s="10"/>
      <c r="AP2835" s="10"/>
      <c r="AQ2835" s="10"/>
      <c r="AR2835" s="10"/>
      <c r="AS2835" s="10"/>
      <c r="AT2835" s="10"/>
      <c r="AU2835" s="10"/>
    </row>
    <row r="2836" spans="2:47" x14ac:dyDescent="0.2">
      <c r="B2836" s="4"/>
      <c r="C2836" s="3"/>
      <c r="D2836" s="29"/>
      <c r="E2836" s="11"/>
      <c r="F2836" s="118"/>
      <c r="G2836" s="2"/>
      <c r="J2836" s="3"/>
      <c r="K2836" s="3"/>
      <c r="L2836" s="3"/>
      <c r="M2836" s="3"/>
      <c r="N2836" s="27"/>
      <c r="O2836" s="4"/>
      <c r="P2836" s="4"/>
      <c r="Q2836" s="2"/>
      <c r="R2836" s="9"/>
      <c r="S2836" s="4"/>
      <c r="T2836" s="4"/>
      <c r="V2836" s="10"/>
      <c r="W2836" s="4"/>
      <c r="X2836" s="21"/>
      <c r="Y2836" s="20"/>
      <c r="Z2836" s="20"/>
      <c r="AD2836" s="5"/>
      <c r="AI2836" s="10"/>
      <c r="AJ2836" s="10"/>
      <c r="AK2836" s="10"/>
      <c r="AL2836" s="10"/>
      <c r="AM2836" s="10"/>
      <c r="AN2836" s="10"/>
      <c r="AO2836" s="10"/>
      <c r="AP2836" s="10"/>
      <c r="AQ2836" s="10"/>
      <c r="AR2836" s="10"/>
      <c r="AS2836" s="10"/>
      <c r="AT2836" s="10"/>
      <c r="AU2836" s="10"/>
    </row>
    <row r="2837" spans="2:47" x14ac:dyDescent="0.2">
      <c r="B2837" s="4"/>
      <c r="C2837" s="3"/>
      <c r="D2837" s="29"/>
      <c r="E2837" s="11"/>
      <c r="F2837" s="118"/>
      <c r="G2837" s="2"/>
      <c r="J2837" s="3"/>
      <c r="K2837" s="3"/>
      <c r="L2837" s="3"/>
      <c r="M2837" s="3"/>
      <c r="N2837" s="27"/>
      <c r="O2837" s="4"/>
      <c r="P2837" s="4"/>
      <c r="Q2837" s="2"/>
      <c r="R2837" s="9"/>
      <c r="S2837" s="4"/>
      <c r="T2837" s="4"/>
      <c r="V2837" s="10"/>
      <c r="W2837" s="4"/>
      <c r="X2837" s="21"/>
      <c r="Y2837" s="20"/>
      <c r="Z2837" s="20"/>
      <c r="AD2837" s="5"/>
      <c r="AI2837" s="10"/>
      <c r="AJ2837" s="10"/>
      <c r="AK2837" s="10"/>
      <c r="AL2837" s="10"/>
      <c r="AM2837" s="10"/>
      <c r="AN2837" s="10"/>
      <c r="AO2837" s="10"/>
      <c r="AP2837" s="10"/>
      <c r="AQ2837" s="10"/>
      <c r="AR2837" s="10"/>
      <c r="AS2837" s="10"/>
      <c r="AT2837" s="10"/>
      <c r="AU2837" s="10"/>
    </row>
    <row r="2838" spans="2:47" x14ac:dyDescent="0.2">
      <c r="B2838" s="4"/>
      <c r="C2838" s="3"/>
      <c r="D2838" s="29"/>
      <c r="E2838" s="11"/>
      <c r="F2838" s="118"/>
      <c r="G2838" s="2"/>
      <c r="J2838" s="3"/>
      <c r="K2838" s="3"/>
      <c r="L2838" s="3"/>
      <c r="M2838" s="3"/>
      <c r="N2838" s="27"/>
      <c r="O2838" s="4"/>
      <c r="P2838" s="4"/>
      <c r="Q2838" s="2"/>
      <c r="R2838" s="9"/>
      <c r="S2838" s="4"/>
      <c r="T2838" s="4"/>
      <c r="V2838" s="10"/>
      <c r="W2838" s="4"/>
      <c r="X2838" s="21"/>
      <c r="Y2838" s="20"/>
      <c r="Z2838" s="20"/>
      <c r="AD2838" s="5"/>
      <c r="AI2838" s="10"/>
      <c r="AJ2838" s="10"/>
      <c r="AK2838" s="10"/>
      <c r="AL2838" s="10"/>
      <c r="AM2838" s="10"/>
      <c r="AN2838" s="10"/>
      <c r="AO2838" s="10"/>
      <c r="AP2838" s="10"/>
      <c r="AQ2838" s="10"/>
      <c r="AR2838" s="10"/>
      <c r="AS2838" s="10"/>
      <c r="AT2838" s="10"/>
      <c r="AU2838" s="10"/>
    </row>
    <row r="2839" spans="2:47" x14ac:dyDescent="0.2">
      <c r="B2839" s="4"/>
      <c r="C2839" s="3"/>
      <c r="D2839" s="29"/>
      <c r="E2839" s="11"/>
      <c r="F2839" s="118"/>
      <c r="G2839" s="2"/>
      <c r="J2839" s="3"/>
      <c r="K2839" s="3"/>
      <c r="L2839" s="3"/>
      <c r="M2839" s="3"/>
      <c r="N2839" s="27"/>
      <c r="O2839" s="4"/>
      <c r="P2839" s="4"/>
      <c r="Q2839" s="2"/>
      <c r="R2839" s="9"/>
      <c r="S2839" s="4"/>
      <c r="T2839" s="4"/>
      <c r="V2839" s="10"/>
      <c r="W2839" s="4"/>
      <c r="X2839" s="21"/>
      <c r="Y2839" s="20"/>
      <c r="Z2839" s="20"/>
      <c r="AD2839" s="5"/>
      <c r="AI2839" s="10"/>
      <c r="AJ2839" s="10"/>
      <c r="AK2839" s="10"/>
      <c r="AL2839" s="10"/>
      <c r="AM2839" s="10"/>
      <c r="AN2839" s="10"/>
      <c r="AO2839" s="10"/>
      <c r="AP2839" s="10"/>
      <c r="AQ2839" s="10"/>
      <c r="AR2839" s="10"/>
      <c r="AS2839" s="10"/>
      <c r="AT2839" s="10"/>
      <c r="AU2839" s="10"/>
    </row>
    <row r="2840" spans="2:47" x14ac:dyDescent="0.2">
      <c r="B2840" s="4"/>
      <c r="C2840" s="3"/>
      <c r="D2840" s="29"/>
      <c r="E2840" s="11"/>
      <c r="F2840" s="118"/>
      <c r="G2840" s="2"/>
      <c r="J2840" s="3"/>
      <c r="K2840" s="3"/>
      <c r="L2840" s="3"/>
      <c r="M2840" s="3"/>
      <c r="N2840" s="27"/>
      <c r="O2840" s="4"/>
      <c r="P2840" s="4"/>
      <c r="Q2840" s="2"/>
      <c r="R2840" s="9"/>
      <c r="S2840" s="4"/>
      <c r="T2840" s="4"/>
      <c r="V2840" s="10"/>
      <c r="W2840" s="4"/>
      <c r="X2840" s="21"/>
      <c r="Y2840" s="20"/>
      <c r="Z2840" s="20"/>
      <c r="AD2840" s="5"/>
      <c r="AI2840" s="10"/>
      <c r="AJ2840" s="10"/>
      <c r="AK2840" s="10"/>
      <c r="AL2840" s="10"/>
      <c r="AM2840" s="10"/>
      <c r="AN2840" s="10"/>
      <c r="AO2840" s="10"/>
      <c r="AP2840" s="10"/>
      <c r="AQ2840" s="10"/>
      <c r="AR2840" s="10"/>
      <c r="AS2840" s="10"/>
      <c r="AT2840" s="10"/>
      <c r="AU2840" s="10"/>
    </row>
    <row r="2841" spans="2:47" x14ac:dyDescent="0.2">
      <c r="B2841" s="4"/>
      <c r="C2841" s="3"/>
      <c r="D2841" s="29"/>
      <c r="E2841" s="11"/>
      <c r="F2841" s="118"/>
      <c r="G2841" s="2"/>
      <c r="J2841" s="3"/>
      <c r="K2841" s="3"/>
      <c r="L2841" s="3"/>
      <c r="M2841" s="3"/>
      <c r="N2841" s="27"/>
      <c r="O2841" s="4"/>
      <c r="P2841" s="4"/>
      <c r="Q2841" s="2"/>
      <c r="R2841" s="9"/>
      <c r="S2841" s="4"/>
      <c r="T2841" s="4"/>
      <c r="V2841" s="10"/>
      <c r="W2841" s="4"/>
      <c r="X2841" s="21"/>
      <c r="Y2841" s="20"/>
      <c r="Z2841" s="20"/>
      <c r="AD2841" s="5"/>
      <c r="AI2841" s="10"/>
      <c r="AJ2841" s="10"/>
      <c r="AK2841" s="10"/>
      <c r="AL2841" s="10"/>
      <c r="AM2841" s="10"/>
      <c r="AN2841" s="10"/>
      <c r="AO2841" s="10"/>
      <c r="AP2841" s="10"/>
      <c r="AQ2841" s="10"/>
      <c r="AR2841" s="10"/>
      <c r="AS2841" s="10"/>
      <c r="AT2841" s="10"/>
      <c r="AU2841" s="10"/>
    </row>
    <row r="2842" spans="2:47" x14ac:dyDescent="0.2">
      <c r="B2842" s="4"/>
      <c r="C2842" s="3"/>
      <c r="D2842" s="29"/>
      <c r="E2842" s="11"/>
      <c r="F2842" s="118"/>
      <c r="G2842" s="2"/>
      <c r="J2842" s="3"/>
      <c r="K2842" s="3"/>
      <c r="L2842" s="3"/>
      <c r="M2842" s="3"/>
      <c r="N2842" s="27"/>
      <c r="O2842" s="4"/>
      <c r="P2842" s="4"/>
      <c r="Q2842" s="2"/>
      <c r="R2842" s="9"/>
      <c r="S2842" s="4"/>
      <c r="T2842" s="4"/>
      <c r="V2842" s="10"/>
      <c r="W2842" s="4"/>
      <c r="X2842" s="21"/>
      <c r="Y2842" s="20"/>
      <c r="Z2842" s="20"/>
      <c r="AD2842" s="5"/>
      <c r="AI2842" s="10"/>
      <c r="AJ2842" s="10"/>
      <c r="AK2842" s="10"/>
      <c r="AL2842" s="10"/>
      <c r="AM2842" s="10"/>
      <c r="AN2842" s="10"/>
      <c r="AO2842" s="10"/>
      <c r="AP2842" s="10"/>
      <c r="AQ2842" s="10"/>
      <c r="AR2842" s="10"/>
      <c r="AS2842" s="10"/>
      <c r="AT2842" s="10"/>
      <c r="AU2842" s="10"/>
    </row>
    <row r="2843" spans="2:47" x14ac:dyDescent="0.2">
      <c r="B2843" s="4"/>
      <c r="C2843" s="3"/>
      <c r="D2843" s="29"/>
      <c r="E2843" s="11"/>
      <c r="F2843" s="118"/>
      <c r="G2843" s="2"/>
      <c r="J2843" s="3"/>
      <c r="K2843" s="3"/>
      <c r="L2843" s="3"/>
      <c r="M2843" s="3"/>
      <c r="N2843" s="27"/>
      <c r="O2843" s="4"/>
      <c r="P2843" s="4"/>
      <c r="Q2843" s="2"/>
      <c r="R2843" s="9"/>
      <c r="S2843" s="4"/>
      <c r="T2843" s="4"/>
      <c r="V2843" s="10"/>
      <c r="W2843" s="4"/>
      <c r="X2843" s="21"/>
      <c r="Y2843" s="20"/>
      <c r="Z2843" s="20"/>
      <c r="AD2843" s="5"/>
      <c r="AI2843" s="10"/>
      <c r="AJ2843" s="10"/>
      <c r="AK2843" s="10"/>
      <c r="AL2843" s="10"/>
      <c r="AM2843" s="10"/>
      <c r="AN2843" s="10"/>
      <c r="AO2843" s="10"/>
      <c r="AP2843" s="10"/>
      <c r="AQ2843" s="10"/>
      <c r="AR2843" s="10"/>
      <c r="AS2843" s="10"/>
      <c r="AT2843" s="10"/>
      <c r="AU2843" s="10"/>
    </row>
    <row r="2844" spans="2:47" x14ac:dyDescent="0.2">
      <c r="B2844" s="4"/>
      <c r="C2844" s="3"/>
      <c r="D2844" s="29"/>
      <c r="E2844" s="11"/>
      <c r="F2844" s="118"/>
      <c r="G2844" s="2"/>
      <c r="J2844" s="3"/>
      <c r="K2844" s="3"/>
      <c r="L2844" s="3"/>
      <c r="M2844" s="3"/>
      <c r="N2844" s="27"/>
      <c r="O2844" s="4"/>
      <c r="P2844" s="4"/>
      <c r="Q2844" s="2"/>
      <c r="R2844" s="9"/>
      <c r="S2844" s="4"/>
      <c r="T2844" s="4"/>
      <c r="V2844" s="10"/>
      <c r="W2844" s="4"/>
      <c r="X2844" s="21"/>
      <c r="Y2844" s="20"/>
      <c r="Z2844" s="20"/>
      <c r="AD2844" s="5"/>
      <c r="AI2844" s="10"/>
      <c r="AJ2844" s="10"/>
      <c r="AK2844" s="10"/>
      <c r="AL2844" s="10"/>
      <c r="AM2844" s="10"/>
      <c r="AN2844" s="10"/>
      <c r="AO2844" s="10"/>
      <c r="AP2844" s="10"/>
      <c r="AQ2844" s="10"/>
      <c r="AR2844" s="10"/>
      <c r="AS2844" s="10"/>
      <c r="AT2844" s="10"/>
      <c r="AU2844" s="10"/>
    </row>
    <row r="2845" spans="2:47" x14ac:dyDescent="0.2">
      <c r="B2845" s="4"/>
      <c r="C2845" s="3"/>
      <c r="D2845" s="29"/>
      <c r="E2845" s="11"/>
      <c r="F2845" s="118"/>
      <c r="G2845" s="2"/>
      <c r="J2845" s="3"/>
      <c r="K2845" s="3"/>
      <c r="L2845" s="3"/>
      <c r="M2845" s="3"/>
      <c r="N2845" s="27"/>
      <c r="O2845" s="4"/>
      <c r="P2845" s="4"/>
      <c r="Q2845" s="2"/>
      <c r="R2845" s="9"/>
      <c r="S2845" s="4"/>
      <c r="T2845" s="4"/>
      <c r="V2845" s="10"/>
      <c r="W2845" s="4"/>
      <c r="X2845" s="21"/>
      <c r="Y2845" s="20"/>
      <c r="Z2845" s="20"/>
      <c r="AD2845" s="5"/>
      <c r="AI2845" s="10"/>
      <c r="AJ2845" s="10"/>
      <c r="AK2845" s="10"/>
      <c r="AL2845" s="10"/>
      <c r="AM2845" s="10"/>
      <c r="AN2845" s="10"/>
      <c r="AO2845" s="10"/>
      <c r="AP2845" s="10"/>
      <c r="AQ2845" s="10"/>
      <c r="AR2845" s="10"/>
      <c r="AS2845" s="10"/>
      <c r="AT2845" s="10"/>
      <c r="AU2845" s="10"/>
    </row>
    <row r="2846" spans="2:47" x14ac:dyDescent="0.2">
      <c r="B2846" s="4"/>
      <c r="C2846" s="3"/>
      <c r="D2846" s="29"/>
      <c r="E2846" s="11"/>
      <c r="F2846" s="118"/>
      <c r="G2846" s="2"/>
      <c r="J2846" s="3"/>
      <c r="K2846" s="3"/>
      <c r="L2846" s="3"/>
      <c r="M2846" s="3"/>
      <c r="N2846" s="27"/>
      <c r="O2846" s="4"/>
      <c r="P2846" s="4"/>
      <c r="Q2846" s="2"/>
      <c r="R2846" s="9"/>
      <c r="S2846" s="4"/>
      <c r="T2846" s="4"/>
      <c r="V2846" s="10"/>
      <c r="W2846" s="4"/>
      <c r="X2846" s="21"/>
      <c r="Y2846" s="20"/>
      <c r="Z2846" s="20"/>
      <c r="AD2846" s="5"/>
      <c r="AI2846" s="10"/>
      <c r="AJ2846" s="10"/>
      <c r="AK2846" s="10"/>
      <c r="AL2846" s="10"/>
      <c r="AM2846" s="10"/>
      <c r="AN2846" s="10"/>
      <c r="AO2846" s="10"/>
      <c r="AP2846" s="10"/>
      <c r="AQ2846" s="10"/>
      <c r="AR2846" s="10"/>
      <c r="AS2846" s="10"/>
      <c r="AT2846" s="10"/>
      <c r="AU2846" s="10"/>
    </row>
    <row r="2847" spans="2:47" x14ac:dyDescent="0.2">
      <c r="B2847" s="4"/>
      <c r="C2847" s="3"/>
      <c r="D2847" s="29"/>
      <c r="E2847" s="11"/>
      <c r="F2847" s="118"/>
      <c r="G2847" s="2"/>
      <c r="J2847" s="3"/>
      <c r="K2847" s="3"/>
      <c r="L2847" s="3"/>
      <c r="M2847" s="3"/>
      <c r="N2847" s="27"/>
      <c r="O2847" s="4"/>
      <c r="P2847" s="4"/>
      <c r="Q2847" s="2"/>
      <c r="R2847" s="9"/>
      <c r="S2847" s="4"/>
      <c r="T2847" s="4"/>
      <c r="V2847" s="10"/>
      <c r="W2847" s="4"/>
      <c r="X2847" s="21"/>
      <c r="Y2847" s="20"/>
      <c r="Z2847" s="20"/>
      <c r="AD2847" s="5"/>
      <c r="AI2847" s="10"/>
      <c r="AJ2847" s="10"/>
      <c r="AK2847" s="10"/>
      <c r="AL2847" s="10"/>
      <c r="AM2847" s="10"/>
      <c r="AN2847" s="10"/>
      <c r="AO2847" s="10"/>
      <c r="AP2847" s="10"/>
      <c r="AQ2847" s="10"/>
      <c r="AR2847" s="10"/>
      <c r="AS2847" s="10"/>
      <c r="AT2847" s="10"/>
      <c r="AU2847" s="10"/>
    </row>
    <row r="2848" spans="2:47" x14ac:dyDescent="0.2">
      <c r="B2848" s="4"/>
      <c r="C2848" s="3"/>
      <c r="D2848" s="29"/>
      <c r="E2848" s="11"/>
      <c r="F2848" s="118"/>
      <c r="G2848" s="2"/>
      <c r="J2848" s="3"/>
      <c r="K2848" s="3"/>
      <c r="L2848" s="3"/>
      <c r="M2848" s="3"/>
      <c r="N2848" s="27"/>
      <c r="O2848" s="4"/>
      <c r="P2848" s="4"/>
      <c r="Q2848" s="2"/>
      <c r="R2848" s="9"/>
      <c r="S2848" s="4"/>
      <c r="T2848" s="4"/>
      <c r="V2848" s="10"/>
      <c r="W2848" s="4"/>
      <c r="X2848" s="21"/>
      <c r="Y2848" s="20"/>
      <c r="Z2848" s="20"/>
      <c r="AD2848" s="5"/>
      <c r="AI2848" s="10"/>
      <c r="AJ2848" s="10"/>
      <c r="AK2848" s="10"/>
      <c r="AL2848" s="10"/>
      <c r="AM2848" s="10"/>
      <c r="AN2848" s="10"/>
      <c r="AO2848" s="10"/>
      <c r="AP2848" s="10"/>
      <c r="AQ2848" s="10"/>
      <c r="AR2848" s="10"/>
      <c r="AS2848" s="10"/>
      <c r="AT2848" s="10"/>
      <c r="AU2848" s="10"/>
    </row>
    <row r="2849" spans="2:47" x14ac:dyDescent="0.2">
      <c r="B2849" s="4"/>
      <c r="C2849" s="3"/>
      <c r="D2849" s="29"/>
      <c r="E2849" s="11"/>
      <c r="F2849" s="118"/>
      <c r="G2849" s="2"/>
      <c r="J2849" s="3"/>
      <c r="K2849" s="3"/>
      <c r="L2849" s="3"/>
      <c r="M2849" s="3"/>
      <c r="N2849" s="27"/>
      <c r="O2849" s="4"/>
      <c r="P2849" s="4"/>
      <c r="Q2849" s="2"/>
      <c r="R2849" s="9"/>
      <c r="S2849" s="4"/>
      <c r="T2849" s="4"/>
      <c r="V2849" s="10"/>
      <c r="W2849" s="4"/>
      <c r="X2849" s="21"/>
      <c r="Y2849" s="20"/>
      <c r="Z2849" s="20"/>
      <c r="AD2849" s="5"/>
      <c r="AI2849" s="10"/>
      <c r="AJ2849" s="10"/>
      <c r="AK2849" s="10"/>
      <c r="AL2849" s="10"/>
      <c r="AM2849" s="10"/>
      <c r="AN2849" s="10"/>
      <c r="AO2849" s="10"/>
      <c r="AP2849" s="10"/>
      <c r="AQ2849" s="10"/>
      <c r="AR2849" s="10"/>
      <c r="AS2849" s="10"/>
      <c r="AT2849" s="10"/>
      <c r="AU2849" s="10"/>
    </row>
    <row r="2850" spans="2:47" x14ac:dyDescent="0.2">
      <c r="B2850" s="4"/>
      <c r="C2850" s="3"/>
      <c r="D2850" s="29"/>
      <c r="E2850" s="11"/>
      <c r="F2850" s="118"/>
      <c r="G2850" s="2"/>
      <c r="J2850" s="3"/>
      <c r="K2850" s="3"/>
      <c r="L2850" s="3"/>
      <c r="M2850" s="3"/>
      <c r="N2850" s="27"/>
      <c r="O2850" s="4"/>
      <c r="P2850" s="4"/>
      <c r="Q2850" s="2"/>
      <c r="R2850" s="9"/>
      <c r="S2850" s="4"/>
      <c r="T2850" s="4"/>
      <c r="V2850" s="10"/>
      <c r="W2850" s="4"/>
      <c r="X2850" s="21"/>
      <c r="Y2850" s="20"/>
      <c r="Z2850" s="20"/>
      <c r="AD2850" s="5"/>
      <c r="AI2850" s="10"/>
      <c r="AJ2850" s="10"/>
      <c r="AK2850" s="10"/>
      <c r="AL2850" s="10"/>
      <c r="AM2850" s="10"/>
      <c r="AN2850" s="10"/>
      <c r="AO2850" s="10"/>
      <c r="AP2850" s="10"/>
      <c r="AQ2850" s="10"/>
      <c r="AR2850" s="10"/>
      <c r="AS2850" s="10"/>
      <c r="AT2850" s="10"/>
      <c r="AU2850" s="10"/>
    </row>
    <row r="2851" spans="2:47" x14ac:dyDescent="0.2">
      <c r="B2851" s="4"/>
      <c r="C2851" s="3"/>
      <c r="D2851" s="29"/>
      <c r="E2851" s="11"/>
      <c r="F2851" s="118"/>
      <c r="G2851" s="2"/>
      <c r="J2851" s="3"/>
      <c r="K2851" s="3"/>
      <c r="L2851" s="3"/>
      <c r="M2851" s="3"/>
      <c r="N2851" s="27"/>
      <c r="O2851" s="4"/>
      <c r="P2851" s="4"/>
      <c r="Q2851" s="2"/>
      <c r="R2851" s="9"/>
      <c r="S2851" s="4"/>
      <c r="T2851" s="4"/>
      <c r="V2851" s="10"/>
      <c r="W2851" s="4"/>
      <c r="X2851" s="21"/>
      <c r="Y2851" s="20"/>
      <c r="Z2851" s="20"/>
      <c r="AD2851" s="5"/>
      <c r="AI2851" s="10"/>
      <c r="AJ2851" s="10"/>
      <c r="AK2851" s="10"/>
      <c r="AL2851" s="10"/>
      <c r="AM2851" s="10"/>
      <c r="AN2851" s="10"/>
      <c r="AO2851" s="10"/>
      <c r="AP2851" s="10"/>
      <c r="AQ2851" s="10"/>
      <c r="AR2851" s="10"/>
      <c r="AS2851" s="10"/>
      <c r="AT2851" s="10"/>
      <c r="AU2851" s="10"/>
    </row>
    <row r="2852" spans="2:47" x14ac:dyDescent="0.2">
      <c r="B2852" s="4"/>
      <c r="C2852" s="3"/>
      <c r="D2852" s="29"/>
      <c r="E2852" s="11"/>
      <c r="F2852" s="118"/>
      <c r="G2852" s="2"/>
      <c r="J2852" s="3"/>
      <c r="K2852" s="3"/>
      <c r="L2852" s="3"/>
      <c r="M2852" s="3"/>
      <c r="N2852" s="27"/>
      <c r="O2852" s="4"/>
      <c r="P2852" s="4"/>
      <c r="Q2852" s="2"/>
      <c r="R2852" s="9"/>
      <c r="S2852" s="4"/>
      <c r="T2852" s="4"/>
      <c r="V2852" s="10"/>
      <c r="W2852" s="4"/>
      <c r="X2852" s="21"/>
      <c r="Y2852" s="20"/>
      <c r="Z2852" s="20"/>
      <c r="AD2852" s="5"/>
      <c r="AI2852" s="10"/>
      <c r="AJ2852" s="10"/>
      <c r="AK2852" s="10"/>
      <c r="AL2852" s="10"/>
      <c r="AM2852" s="10"/>
      <c r="AN2852" s="10"/>
      <c r="AO2852" s="10"/>
      <c r="AP2852" s="10"/>
      <c r="AQ2852" s="10"/>
      <c r="AR2852" s="10"/>
      <c r="AS2852" s="10"/>
      <c r="AT2852" s="10"/>
      <c r="AU2852" s="10"/>
    </row>
    <row r="2853" spans="2:47" x14ac:dyDescent="0.2">
      <c r="B2853" s="4"/>
      <c r="C2853" s="3"/>
      <c r="D2853" s="29"/>
      <c r="E2853" s="11"/>
      <c r="F2853" s="118"/>
      <c r="G2853" s="2"/>
      <c r="J2853" s="3"/>
      <c r="K2853" s="3"/>
      <c r="L2853" s="3"/>
      <c r="M2853" s="3"/>
      <c r="N2853" s="27"/>
      <c r="O2853" s="4"/>
      <c r="P2853" s="4"/>
      <c r="Q2853" s="2"/>
      <c r="R2853" s="9"/>
      <c r="S2853" s="4"/>
      <c r="T2853" s="4"/>
      <c r="V2853" s="10"/>
      <c r="W2853" s="4"/>
      <c r="X2853" s="21"/>
      <c r="Y2853" s="20"/>
      <c r="Z2853" s="20"/>
      <c r="AD2853" s="5"/>
      <c r="AI2853" s="10"/>
      <c r="AJ2853" s="10"/>
      <c r="AK2853" s="10"/>
      <c r="AL2853" s="10"/>
      <c r="AM2853" s="10"/>
      <c r="AN2853" s="10"/>
      <c r="AO2853" s="10"/>
      <c r="AP2853" s="10"/>
      <c r="AQ2853" s="10"/>
      <c r="AR2853" s="10"/>
      <c r="AS2853" s="10"/>
      <c r="AT2853" s="10"/>
      <c r="AU2853" s="10"/>
    </row>
    <row r="2854" spans="2:47" x14ac:dyDescent="0.2">
      <c r="B2854" s="4"/>
      <c r="C2854" s="3"/>
      <c r="D2854" s="29"/>
      <c r="E2854" s="11"/>
      <c r="F2854" s="118"/>
      <c r="G2854" s="2"/>
      <c r="J2854" s="3"/>
      <c r="K2854" s="3"/>
      <c r="L2854" s="3"/>
      <c r="M2854" s="3"/>
      <c r="N2854" s="27"/>
      <c r="O2854" s="4"/>
      <c r="P2854" s="4"/>
      <c r="Q2854" s="2"/>
      <c r="R2854" s="9"/>
      <c r="S2854" s="4"/>
      <c r="T2854" s="4"/>
      <c r="V2854" s="10"/>
      <c r="W2854" s="4"/>
      <c r="X2854" s="21"/>
      <c r="Y2854" s="20"/>
      <c r="Z2854" s="20"/>
      <c r="AD2854" s="5"/>
      <c r="AI2854" s="10"/>
      <c r="AJ2854" s="10"/>
      <c r="AK2854" s="10"/>
      <c r="AL2854" s="10"/>
      <c r="AM2854" s="10"/>
      <c r="AN2854" s="10"/>
      <c r="AO2854" s="10"/>
      <c r="AP2854" s="10"/>
      <c r="AQ2854" s="10"/>
      <c r="AR2854" s="10"/>
      <c r="AS2854" s="10"/>
      <c r="AT2854" s="10"/>
      <c r="AU2854" s="10"/>
    </row>
    <row r="2855" spans="2:47" x14ac:dyDescent="0.2">
      <c r="B2855" s="4"/>
      <c r="C2855" s="3"/>
      <c r="D2855" s="29"/>
      <c r="E2855" s="11"/>
      <c r="F2855" s="118"/>
      <c r="G2855" s="2"/>
      <c r="J2855" s="3"/>
      <c r="K2855" s="3"/>
      <c r="L2855" s="3"/>
      <c r="M2855" s="3"/>
      <c r="N2855" s="27"/>
      <c r="O2855" s="4"/>
      <c r="P2855" s="4"/>
      <c r="Q2855" s="2"/>
      <c r="R2855" s="9"/>
      <c r="S2855" s="4"/>
      <c r="T2855" s="4"/>
      <c r="V2855" s="10"/>
      <c r="W2855" s="4"/>
      <c r="X2855" s="21"/>
      <c r="Y2855" s="20"/>
      <c r="Z2855" s="20"/>
      <c r="AD2855" s="5"/>
      <c r="AI2855" s="10"/>
      <c r="AJ2855" s="10"/>
      <c r="AK2855" s="10"/>
      <c r="AL2855" s="10"/>
      <c r="AM2855" s="10"/>
      <c r="AN2855" s="10"/>
      <c r="AO2855" s="10"/>
      <c r="AP2855" s="10"/>
      <c r="AQ2855" s="10"/>
      <c r="AR2855" s="10"/>
      <c r="AS2855" s="10"/>
      <c r="AT2855" s="10"/>
      <c r="AU2855" s="10"/>
    </row>
    <row r="2856" spans="2:47" x14ac:dyDescent="0.2">
      <c r="B2856" s="4"/>
      <c r="C2856" s="3"/>
      <c r="D2856" s="29"/>
      <c r="E2856" s="11"/>
      <c r="F2856" s="118"/>
      <c r="G2856" s="2"/>
      <c r="J2856" s="3"/>
      <c r="K2856" s="3"/>
      <c r="L2856" s="3"/>
      <c r="M2856" s="3"/>
      <c r="N2856" s="27"/>
      <c r="O2856" s="4"/>
      <c r="P2856" s="4"/>
      <c r="Q2856" s="2"/>
      <c r="R2856" s="9"/>
      <c r="S2856" s="4"/>
      <c r="T2856" s="4"/>
      <c r="V2856" s="10"/>
      <c r="W2856" s="4"/>
      <c r="X2856" s="21"/>
      <c r="Y2856" s="20"/>
      <c r="Z2856" s="20"/>
      <c r="AD2856" s="5"/>
      <c r="AI2856" s="10"/>
      <c r="AJ2856" s="10"/>
      <c r="AK2856" s="10"/>
      <c r="AL2856" s="10"/>
      <c r="AM2856" s="10"/>
      <c r="AN2856" s="10"/>
      <c r="AO2856" s="10"/>
      <c r="AP2856" s="10"/>
      <c r="AQ2856" s="10"/>
      <c r="AR2856" s="10"/>
      <c r="AS2856" s="10"/>
      <c r="AT2856" s="10"/>
      <c r="AU2856" s="10"/>
    </row>
    <row r="2857" spans="2:47" x14ac:dyDescent="0.2">
      <c r="B2857" s="4"/>
      <c r="C2857" s="3"/>
      <c r="D2857" s="29"/>
      <c r="E2857" s="11"/>
      <c r="F2857" s="118"/>
      <c r="G2857" s="2"/>
      <c r="J2857" s="3"/>
      <c r="K2857" s="3"/>
      <c r="L2857" s="3"/>
      <c r="M2857" s="3"/>
      <c r="N2857" s="27"/>
      <c r="O2857" s="4"/>
      <c r="P2857" s="4"/>
      <c r="Q2857" s="2"/>
      <c r="R2857" s="9"/>
      <c r="S2857" s="4"/>
      <c r="T2857" s="4"/>
      <c r="V2857" s="10"/>
      <c r="W2857" s="4"/>
      <c r="X2857" s="21"/>
      <c r="Y2857" s="20"/>
      <c r="Z2857" s="20"/>
      <c r="AD2857" s="5"/>
      <c r="AI2857" s="10"/>
      <c r="AJ2857" s="10"/>
      <c r="AK2857" s="10"/>
      <c r="AL2857" s="10"/>
      <c r="AM2857" s="10"/>
      <c r="AN2857" s="10"/>
      <c r="AO2857" s="10"/>
      <c r="AP2857" s="10"/>
      <c r="AQ2857" s="10"/>
      <c r="AR2857" s="10"/>
      <c r="AS2857" s="10"/>
      <c r="AT2857" s="10"/>
      <c r="AU2857" s="10"/>
    </row>
    <row r="2858" spans="2:47" x14ac:dyDescent="0.2">
      <c r="B2858" s="4"/>
      <c r="C2858" s="3"/>
      <c r="D2858" s="29"/>
      <c r="E2858" s="11"/>
      <c r="F2858" s="118"/>
      <c r="G2858" s="2"/>
      <c r="J2858" s="3"/>
      <c r="K2858" s="3"/>
      <c r="L2858" s="3"/>
      <c r="M2858" s="3"/>
      <c r="N2858" s="27"/>
      <c r="O2858" s="4"/>
      <c r="P2858" s="4"/>
      <c r="Q2858" s="2"/>
      <c r="R2858" s="9"/>
      <c r="S2858" s="4"/>
      <c r="T2858" s="4"/>
      <c r="V2858" s="10"/>
      <c r="W2858" s="4"/>
      <c r="X2858" s="21"/>
      <c r="Y2858" s="20"/>
      <c r="Z2858" s="20"/>
      <c r="AD2858" s="5"/>
      <c r="AI2858" s="10"/>
      <c r="AJ2858" s="10"/>
      <c r="AK2858" s="10"/>
      <c r="AL2858" s="10"/>
      <c r="AM2858" s="10"/>
      <c r="AN2858" s="10"/>
      <c r="AO2858" s="10"/>
      <c r="AP2858" s="10"/>
      <c r="AQ2858" s="10"/>
      <c r="AR2858" s="10"/>
      <c r="AS2858" s="10"/>
      <c r="AT2858" s="10"/>
      <c r="AU2858" s="10"/>
    </row>
    <row r="2859" spans="2:47" x14ac:dyDescent="0.2">
      <c r="B2859" s="4"/>
      <c r="C2859" s="3"/>
      <c r="D2859" s="29"/>
      <c r="E2859" s="11"/>
      <c r="F2859" s="118"/>
      <c r="G2859" s="2"/>
      <c r="J2859" s="3"/>
      <c r="K2859" s="3"/>
      <c r="L2859" s="3"/>
      <c r="M2859" s="3"/>
      <c r="N2859" s="27"/>
      <c r="O2859" s="4"/>
      <c r="P2859" s="4"/>
      <c r="Q2859" s="2"/>
      <c r="R2859" s="9"/>
      <c r="S2859" s="4"/>
      <c r="T2859" s="4"/>
      <c r="V2859" s="10"/>
      <c r="W2859" s="4"/>
      <c r="X2859" s="21"/>
      <c r="Y2859" s="20"/>
      <c r="Z2859" s="20"/>
      <c r="AD2859" s="5"/>
      <c r="AI2859" s="10"/>
      <c r="AJ2859" s="10"/>
      <c r="AK2859" s="10"/>
      <c r="AL2859" s="10"/>
      <c r="AM2859" s="10"/>
      <c r="AN2859" s="10"/>
      <c r="AO2859" s="10"/>
      <c r="AP2859" s="10"/>
      <c r="AQ2859" s="10"/>
      <c r="AR2859" s="10"/>
      <c r="AS2859" s="10"/>
      <c r="AT2859" s="10"/>
      <c r="AU2859" s="10"/>
    </row>
    <row r="2860" spans="2:47" x14ac:dyDescent="0.2">
      <c r="B2860" s="4"/>
      <c r="C2860" s="3"/>
      <c r="D2860" s="29"/>
      <c r="E2860" s="11"/>
      <c r="F2860" s="118"/>
      <c r="G2860" s="2"/>
      <c r="J2860" s="3"/>
      <c r="K2860" s="3"/>
      <c r="L2860" s="3"/>
      <c r="M2860" s="3"/>
      <c r="N2860" s="27"/>
      <c r="O2860" s="4"/>
      <c r="P2860" s="4"/>
      <c r="Q2860" s="2"/>
      <c r="R2860" s="9"/>
      <c r="S2860" s="4"/>
      <c r="T2860" s="4"/>
      <c r="V2860" s="10"/>
      <c r="W2860" s="4"/>
      <c r="X2860" s="21"/>
      <c r="Y2860" s="20"/>
      <c r="Z2860" s="20"/>
      <c r="AD2860" s="5"/>
      <c r="AI2860" s="10"/>
      <c r="AJ2860" s="10"/>
      <c r="AK2860" s="10"/>
      <c r="AL2860" s="10"/>
      <c r="AM2860" s="10"/>
      <c r="AN2860" s="10"/>
      <c r="AO2860" s="10"/>
      <c r="AP2860" s="10"/>
      <c r="AQ2860" s="10"/>
      <c r="AR2860" s="10"/>
      <c r="AS2860" s="10"/>
      <c r="AT2860" s="10"/>
      <c r="AU2860" s="10"/>
    </row>
    <row r="2861" spans="2:47" x14ac:dyDescent="0.2">
      <c r="B2861" s="4"/>
      <c r="C2861" s="3"/>
      <c r="D2861" s="29"/>
      <c r="E2861" s="11"/>
      <c r="F2861" s="118"/>
      <c r="G2861" s="2"/>
      <c r="J2861" s="3"/>
      <c r="K2861" s="3"/>
      <c r="L2861" s="3"/>
      <c r="M2861" s="3"/>
      <c r="N2861" s="27"/>
      <c r="O2861" s="4"/>
      <c r="P2861" s="4"/>
      <c r="Q2861" s="2"/>
      <c r="R2861" s="9"/>
      <c r="S2861" s="4"/>
      <c r="T2861" s="4"/>
      <c r="V2861" s="10"/>
      <c r="W2861" s="4"/>
      <c r="X2861" s="21"/>
      <c r="Y2861" s="20"/>
      <c r="Z2861" s="20"/>
      <c r="AD2861" s="5"/>
      <c r="AI2861" s="10"/>
      <c r="AJ2861" s="10"/>
      <c r="AK2861" s="10"/>
      <c r="AL2861" s="10"/>
      <c r="AM2861" s="10"/>
      <c r="AN2861" s="10"/>
      <c r="AO2861" s="10"/>
      <c r="AP2861" s="10"/>
      <c r="AQ2861" s="10"/>
      <c r="AR2861" s="10"/>
      <c r="AS2861" s="10"/>
      <c r="AT2861" s="10"/>
      <c r="AU2861" s="10"/>
    </row>
    <row r="2862" spans="2:47" x14ac:dyDescent="0.2">
      <c r="B2862" s="4"/>
      <c r="C2862" s="3"/>
      <c r="D2862" s="29"/>
      <c r="E2862" s="11"/>
      <c r="F2862" s="118"/>
      <c r="G2862" s="2"/>
      <c r="J2862" s="3"/>
      <c r="K2862" s="3"/>
      <c r="L2862" s="3"/>
      <c r="M2862" s="3"/>
      <c r="N2862" s="27"/>
      <c r="O2862" s="4"/>
      <c r="P2862" s="4"/>
      <c r="Q2862" s="2"/>
      <c r="R2862" s="9"/>
      <c r="S2862" s="4"/>
      <c r="T2862" s="4"/>
      <c r="V2862" s="10"/>
      <c r="W2862" s="4"/>
      <c r="X2862" s="21"/>
      <c r="Y2862" s="20"/>
      <c r="Z2862" s="20"/>
      <c r="AD2862" s="5"/>
      <c r="AI2862" s="10"/>
      <c r="AJ2862" s="10"/>
      <c r="AK2862" s="10"/>
      <c r="AL2862" s="10"/>
      <c r="AM2862" s="10"/>
      <c r="AN2862" s="10"/>
      <c r="AO2862" s="10"/>
      <c r="AP2862" s="10"/>
      <c r="AQ2862" s="10"/>
      <c r="AR2862" s="10"/>
      <c r="AS2862" s="10"/>
      <c r="AT2862" s="10"/>
      <c r="AU2862" s="10"/>
    </row>
    <row r="2863" spans="2:47" x14ac:dyDescent="0.2">
      <c r="B2863" s="4"/>
      <c r="C2863" s="3"/>
      <c r="D2863" s="29"/>
      <c r="E2863" s="11"/>
      <c r="F2863" s="118"/>
      <c r="G2863" s="2"/>
      <c r="J2863" s="3"/>
      <c r="K2863" s="3"/>
      <c r="L2863" s="3"/>
      <c r="M2863" s="3"/>
      <c r="N2863" s="27"/>
      <c r="O2863" s="4"/>
      <c r="P2863" s="4"/>
      <c r="Q2863" s="2"/>
      <c r="R2863" s="9"/>
      <c r="S2863" s="4"/>
      <c r="T2863" s="4"/>
      <c r="V2863" s="10"/>
      <c r="W2863" s="4"/>
      <c r="X2863" s="21"/>
      <c r="Y2863" s="20"/>
      <c r="Z2863" s="20"/>
      <c r="AD2863" s="5"/>
      <c r="AI2863" s="10"/>
      <c r="AJ2863" s="10"/>
      <c r="AK2863" s="10"/>
      <c r="AL2863" s="10"/>
      <c r="AM2863" s="10"/>
      <c r="AN2863" s="10"/>
      <c r="AO2863" s="10"/>
      <c r="AP2863" s="10"/>
      <c r="AQ2863" s="10"/>
      <c r="AR2863" s="10"/>
      <c r="AS2863" s="10"/>
      <c r="AT2863" s="10"/>
      <c r="AU2863" s="10"/>
    </row>
    <row r="2864" spans="2:47" x14ac:dyDescent="0.2">
      <c r="B2864" s="4"/>
      <c r="C2864" s="3"/>
      <c r="D2864" s="29"/>
      <c r="E2864" s="11"/>
      <c r="F2864" s="118"/>
      <c r="G2864" s="2"/>
      <c r="J2864" s="3"/>
      <c r="K2864" s="3"/>
      <c r="L2864" s="3"/>
      <c r="M2864" s="3"/>
      <c r="N2864" s="27"/>
      <c r="O2864" s="4"/>
      <c r="P2864" s="4"/>
      <c r="Q2864" s="2"/>
      <c r="R2864" s="9"/>
      <c r="S2864" s="4"/>
      <c r="T2864" s="4"/>
      <c r="V2864" s="10"/>
      <c r="W2864" s="4"/>
      <c r="X2864" s="21"/>
      <c r="Y2864" s="20"/>
      <c r="Z2864" s="20"/>
      <c r="AD2864" s="5"/>
      <c r="AI2864" s="10"/>
      <c r="AJ2864" s="10"/>
      <c r="AK2864" s="10"/>
      <c r="AL2864" s="10"/>
      <c r="AM2864" s="10"/>
      <c r="AN2864" s="10"/>
      <c r="AO2864" s="10"/>
      <c r="AP2864" s="10"/>
      <c r="AQ2864" s="10"/>
      <c r="AR2864" s="10"/>
      <c r="AS2864" s="10"/>
      <c r="AT2864" s="10"/>
      <c r="AU2864" s="10"/>
    </row>
    <row r="2865" spans="2:47" x14ac:dyDescent="0.2">
      <c r="B2865" s="4"/>
      <c r="C2865" s="3"/>
      <c r="D2865" s="29"/>
      <c r="E2865" s="11"/>
      <c r="F2865" s="118"/>
      <c r="G2865" s="2"/>
      <c r="J2865" s="3"/>
      <c r="K2865" s="3"/>
      <c r="L2865" s="3"/>
      <c r="M2865" s="3"/>
      <c r="N2865" s="27"/>
      <c r="O2865" s="4"/>
      <c r="P2865" s="4"/>
      <c r="Q2865" s="2"/>
      <c r="R2865" s="9"/>
      <c r="S2865" s="4"/>
      <c r="T2865" s="4"/>
      <c r="V2865" s="10"/>
      <c r="W2865" s="4"/>
      <c r="X2865" s="21"/>
      <c r="Y2865" s="20"/>
      <c r="Z2865" s="20"/>
      <c r="AD2865" s="5"/>
      <c r="AI2865" s="10"/>
      <c r="AJ2865" s="10"/>
      <c r="AK2865" s="10"/>
      <c r="AL2865" s="10"/>
      <c r="AM2865" s="10"/>
      <c r="AN2865" s="10"/>
      <c r="AO2865" s="10"/>
      <c r="AP2865" s="10"/>
      <c r="AQ2865" s="10"/>
      <c r="AR2865" s="10"/>
      <c r="AS2865" s="10"/>
      <c r="AT2865" s="10"/>
      <c r="AU2865" s="10"/>
    </row>
    <row r="2866" spans="2:47" x14ac:dyDescent="0.2">
      <c r="B2866" s="4"/>
      <c r="C2866" s="3"/>
      <c r="D2866" s="29"/>
      <c r="E2866" s="11"/>
      <c r="F2866" s="118"/>
      <c r="G2866" s="2"/>
      <c r="J2866" s="3"/>
      <c r="K2866" s="3"/>
      <c r="L2866" s="3"/>
      <c r="M2866" s="3"/>
      <c r="N2866" s="27"/>
      <c r="O2866" s="4"/>
      <c r="P2866" s="4"/>
      <c r="Q2866" s="2"/>
      <c r="R2866" s="9"/>
      <c r="S2866" s="4"/>
      <c r="T2866" s="4"/>
      <c r="V2866" s="10"/>
      <c r="W2866" s="4"/>
      <c r="X2866" s="21"/>
      <c r="Y2866" s="20"/>
      <c r="Z2866" s="20"/>
      <c r="AD2866" s="5"/>
      <c r="AI2866" s="10"/>
      <c r="AJ2866" s="10"/>
      <c r="AK2866" s="10"/>
      <c r="AL2866" s="10"/>
      <c r="AM2866" s="10"/>
      <c r="AN2866" s="10"/>
      <c r="AO2866" s="10"/>
      <c r="AP2866" s="10"/>
      <c r="AQ2866" s="10"/>
      <c r="AR2866" s="10"/>
      <c r="AS2866" s="10"/>
      <c r="AT2866" s="10"/>
      <c r="AU2866" s="10"/>
    </row>
    <row r="2867" spans="2:47" x14ac:dyDescent="0.2">
      <c r="B2867" s="4"/>
      <c r="C2867" s="3"/>
      <c r="D2867" s="29"/>
      <c r="E2867" s="11"/>
      <c r="F2867" s="118"/>
      <c r="G2867" s="2"/>
      <c r="J2867" s="3"/>
      <c r="K2867" s="3"/>
      <c r="L2867" s="3"/>
      <c r="M2867" s="3"/>
      <c r="N2867" s="27"/>
      <c r="O2867" s="4"/>
      <c r="P2867" s="4"/>
      <c r="Q2867" s="2"/>
      <c r="R2867" s="9"/>
      <c r="S2867" s="4"/>
      <c r="T2867" s="4"/>
      <c r="V2867" s="10"/>
      <c r="W2867" s="4"/>
      <c r="X2867" s="21"/>
      <c r="Y2867" s="20"/>
      <c r="Z2867" s="20"/>
      <c r="AD2867" s="5"/>
      <c r="AI2867" s="10"/>
      <c r="AJ2867" s="10"/>
      <c r="AK2867" s="10"/>
      <c r="AL2867" s="10"/>
      <c r="AM2867" s="10"/>
      <c r="AN2867" s="10"/>
      <c r="AO2867" s="10"/>
      <c r="AP2867" s="10"/>
      <c r="AQ2867" s="10"/>
      <c r="AR2867" s="10"/>
      <c r="AS2867" s="10"/>
      <c r="AT2867" s="10"/>
      <c r="AU2867" s="10"/>
    </row>
    <row r="2868" spans="2:47" x14ac:dyDescent="0.2">
      <c r="B2868" s="4"/>
      <c r="C2868" s="3"/>
      <c r="D2868" s="29"/>
      <c r="E2868" s="11"/>
      <c r="F2868" s="118"/>
      <c r="G2868" s="2"/>
      <c r="J2868" s="3"/>
      <c r="K2868" s="3"/>
      <c r="L2868" s="3"/>
      <c r="M2868" s="3"/>
      <c r="N2868" s="27"/>
      <c r="O2868" s="4"/>
      <c r="P2868" s="4"/>
      <c r="Q2868" s="2"/>
      <c r="R2868" s="9"/>
      <c r="S2868" s="4"/>
      <c r="T2868" s="4"/>
      <c r="V2868" s="10"/>
      <c r="W2868" s="4"/>
      <c r="X2868" s="21"/>
      <c r="Y2868" s="20"/>
      <c r="Z2868" s="20"/>
      <c r="AD2868" s="5"/>
      <c r="AI2868" s="10"/>
      <c r="AJ2868" s="10"/>
      <c r="AK2868" s="10"/>
      <c r="AL2868" s="10"/>
      <c r="AM2868" s="10"/>
      <c r="AN2868" s="10"/>
      <c r="AO2868" s="10"/>
      <c r="AP2868" s="10"/>
      <c r="AQ2868" s="10"/>
      <c r="AR2868" s="10"/>
      <c r="AS2868" s="10"/>
      <c r="AT2868" s="10"/>
      <c r="AU2868" s="10"/>
    </row>
    <row r="2869" spans="2:47" x14ac:dyDescent="0.2">
      <c r="B2869" s="4"/>
      <c r="C2869" s="3"/>
      <c r="D2869" s="29"/>
      <c r="E2869" s="11"/>
      <c r="F2869" s="118"/>
      <c r="G2869" s="2"/>
      <c r="J2869" s="3"/>
      <c r="K2869" s="3"/>
      <c r="L2869" s="3"/>
      <c r="M2869" s="3"/>
      <c r="N2869" s="27"/>
      <c r="O2869" s="4"/>
      <c r="P2869" s="4"/>
      <c r="Q2869" s="2"/>
      <c r="R2869" s="9"/>
      <c r="S2869" s="4"/>
      <c r="T2869" s="4"/>
      <c r="V2869" s="10"/>
      <c r="W2869" s="4"/>
      <c r="X2869" s="21"/>
      <c r="Y2869" s="20"/>
      <c r="Z2869" s="20"/>
      <c r="AD2869" s="5"/>
      <c r="AI2869" s="10"/>
      <c r="AJ2869" s="10"/>
      <c r="AK2869" s="10"/>
      <c r="AL2869" s="10"/>
      <c r="AM2869" s="10"/>
      <c r="AN2869" s="10"/>
      <c r="AO2869" s="10"/>
      <c r="AP2869" s="10"/>
      <c r="AQ2869" s="10"/>
      <c r="AR2869" s="10"/>
      <c r="AS2869" s="10"/>
      <c r="AT2869" s="10"/>
      <c r="AU2869" s="10"/>
    </row>
    <row r="2870" spans="2:47" x14ac:dyDescent="0.2">
      <c r="B2870" s="4"/>
      <c r="C2870" s="3"/>
      <c r="D2870" s="29"/>
      <c r="E2870" s="11"/>
      <c r="F2870" s="118"/>
      <c r="G2870" s="2"/>
      <c r="J2870" s="3"/>
      <c r="K2870" s="3"/>
      <c r="L2870" s="3"/>
      <c r="M2870" s="3"/>
      <c r="N2870" s="27"/>
      <c r="O2870" s="4"/>
      <c r="P2870" s="4"/>
      <c r="Q2870" s="2"/>
      <c r="R2870" s="9"/>
      <c r="S2870" s="4"/>
      <c r="T2870" s="4"/>
      <c r="V2870" s="10"/>
      <c r="W2870" s="4"/>
      <c r="X2870" s="21"/>
      <c r="Y2870" s="20"/>
      <c r="Z2870" s="20"/>
      <c r="AD2870" s="5"/>
      <c r="AI2870" s="10"/>
      <c r="AJ2870" s="10"/>
      <c r="AK2870" s="10"/>
      <c r="AL2870" s="10"/>
      <c r="AM2870" s="10"/>
      <c r="AN2870" s="10"/>
      <c r="AO2870" s="10"/>
      <c r="AP2870" s="10"/>
      <c r="AQ2870" s="10"/>
      <c r="AR2870" s="10"/>
      <c r="AS2870" s="10"/>
      <c r="AT2870" s="10"/>
      <c r="AU2870" s="10"/>
    </row>
    <row r="2871" spans="2:47" x14ac:dyDescent="0.2">
      <c r="B2871" s="4"/>
      <c r="C2871" s="3"/>
      <c r="D2871" s="29"/>
      <c r="E2871" s="11"/>
      <c r="F2871" s="118"/>
      <c r="G2871" s="2"/>
      <c r="J2871" s="3"/>
      <c r="K2871" s="3"/>
      <c r="L2871" s="3"/>
      <c r="M2871" s="3"/>
      <c r="N2871" s="27"/>
      <c r="O2871" s="4"/>
      <c r="P2871" s="4"/>
      <c r="Q2871" s="2"/>
      <c r="R2871" s="9"/>
      <c r="S2871" s="4"/>
      <c r="T2871" s="4"/>
      <c r="V2871" s="10"/>
      <c r="W2871" s="4"/>
      <c r="X2871" s="21"/>
      <c r="Y2871" s="20"/>
      <c r="Z2871" s="20"/>
      <c r="AD2871" s="5"/>
      <c r="AI2871" s="10"/>
      <c r="AJ2871" s="10"/>
      <c r="AK2871" s="10"/>
      <c r="AL2871" s="10"/>
      <c r="AM2871" s="10"/>
      <c r="AN2871" s="10"/>
      <c r="AO2871" s="10"/>
      <c r="AP2871" s="10"/>
      <c r="AQ2871" s="10"/>
      <c r="AR2871" s="10"/>
      <c r="AS2871" s="10"/>
      <c r="AT2871" s="10"/>
      <c r="AU2871" s="10"/>
    </row>
    <row r="2872" spans="2:47" x14ac:dyDescent="0.2">
      <c r="B2872" s="4"/>
      <c r="C2872" s="3"/>
      <c r="D2872" s="29"/>
      <c r="E2872" s="11"/>
      <c r="F2872" s="118"/>
      <c r="G2872" s="2"/>
      <c r="J2872" s="3"/>
      <c r="K2872" s="3"/>
      <c r="L2872" s="3"/>
      <c r="M2872" s="3"/>
      <c r="N2872" s="27"/>
      <c r="O2872" s="4"/>
      <c r="P2872" s="4"/>
      <c r="Q2872" s="2"/>
      <c r="R2872" s="9"/>
      <c r="S2872" s="4"/>
      <c r="T2872" s="4"/>
      <c r="V2872" s="10"/>
      <c r="W2872" s="4"/>
      <c r="X2872" s="21"/>
      <c r="Y2872" s="20"/>
      <c r="Z2872" s="20"/>
      <c r="AD2872" s="5"/>
      <c r="AI2872" s="10"/>
      <c r="AJ2872" s="10"/>
      <c r="AK2872" s="10"/>
      <c r="AL2872" s="10"/>
      <c r="AM2872" s="10"/>
      <c r="AN2872" s="10"/>
      <c r="AO2872" s="10"/>
      <c r="AP2872" s="10"/>
      <c r="AQ2872" s="10"/>
      <c r="AR2872" s="10"/>
      <c r="AS2872" s="10"/>
      <c r="AT2872" s="10"/>
      <c r="AU2872" s="10"/>
    </row>
    <row r="2873" spans="2:47" x14ac:dyDescent="0.2">
      <c r="B2873" s="4"/>
      <c r="C2873" s="3"/>
      <c r="D2873" s="29"/>
      <c r="E2873" s="11"/>
      <c r="F2873" s="118"/>
      <c r="G2873" s="2"/>
      <c r="J2873" s="3"/>
      <c r="K2873" s="3"/>
      <c r="L2873" s="3"/>
      <c r="M2873" s="3"/>
      <c r="N2873" s="27"/>
      <c r="O2873" s="4"/>
      <c r="P2873" s="4"/>
      <c r="Q2873" s="2"/>
      <c r="R2873" s="9"/>
      <c r="S2873" s="4"/>
      <c r="T2873" s="4"/>
      <c r="V2873" s="10"/>
      <c r="W2873" s="4"/>
      <c r="X2873" s="21"/>
      <c r="Y2873" s="20"/>
      <c r="Z2873" s="20"/>
      <c r="AD2873" s="5"/>
      <c r="AI2873" s="10"/>
      <c r="AJ2873" s="10"/>
      <c r="AK2873" s="10"/>
      <c r="AL2873" s="10"/>
      <c r="AM2873" s="10"/>
      <c r="AN2873" s="10"/>
      <c r="AO2873" s="10"/>
      <c r="AP2873" s="10"/>
      <c r="AQ2873" s="10"/>
      <c r="AR2873" s="10"/>
      <c r="AS2873" s="10"/>
      <c r="AT2873" s="10"/>
      <c r="AU2873" s="10"/>
    </row>
    <row r="2874" spans="2:47" x14ac:dyDescent="0.2">
      <c r="B2874" s="4"/>
      <c r="C2874" s="3"/>
      <c r="D2874" s="29"/>
      <c r="E2874" s="11"/>
      <c r="F2874" s="118"/>
      <c r="G2874" s="2"/>
      <c r="J2874" s="3"/>
      <c r="K2874" s="3"/>
      <c r="L2874" s="3"/>
      <c r="M2874" s="3"/>
      <c r="N2874" s="27"/>
      <c r="O2874" s="4"/>
      <c r="P2874" s="4"/>
      <c r="Q2874" s="2"/>
      <c r="R2874" s="9"/>
      <c r="S2874" s="4"/>
      <c r="T2874" s="4"/>
      <c r="V2874" s="10"/>
      <c r="W2874" s="4"/>
      <c r="X2874" s="21"/>
      <c r="Y2874" s="20"/>
      <c r="Z2874" s="20"/>
      <c r="AD2874" s="5"/>
      <c r="AI2874" s="10"/>
      <c r="AJ2874" s="10"/>
      <c r="AK2874" s="10"/>
      <c r="AL2874" s="10"/>
      <c r="AM2874" s="10"/>
      <c r="AN2874" s="10"/>
      <c r="AO2874" s="10"/>
      <c r="AP2874" s="10"/>
      <c r="AQ2874" s="10"/>
      <c r="AR2874" s="10"/>
      <c r="AS2874" s="10"/>
      <c r="AT2874" s="10"/>
      <c r="AU2874" s="10"/>
    </row>
    <row r="2875" spans="2:47" x14ac:dyDescent="0.2">
      <c r="B2875" s="4"/>
      <c r="C2875" s="3"/>
      <c r="D2875" s="29"/>
      <c r="E2875" s="11"/>
      <c r="F2875" s="118"/>
      <c r="G2875" s="2"/>
      <c r="J2875" s="3"/>
      <c r="K2875" s="3"/>
      <c r="L2875" s="3"/>
      <c r="M2875" s="3"/>
      <c r="N2875" s="27"/>
      <c r="O2875" s="4"/>
      <c r="P2875" s="4"/>
      <c r="Q2875" s="2"/>
      <c r="R2875" s="9"/>
      <c r="S2875" s="4"/>
      <c r="T2875" s="4"/>
      <c r="V2875" s="10"/>
      <c r="W2875" s="4"/>
      <c r="X2875" s="21"/>
      <c r="Y2875" s="20"/>
      <c r="Z2875" s="20"/>
      <c r="AD2875" s="5"/>
      <c r="AI2875" s="10"/>
      <c r="AJ2875" s="10"/>
      <c r="AK2875" s="10"/>
      <c r="AL2875" s="10"/>
      <c r="AM2875" s="10"/>
      <c r="AN2875" s="10"/>
      <c r="AO2875" s="10"/>
      <c r="AP2875" s="10"/>
      <c r="AQ2875" s="10"/>
      <c r="AR2875" s="10"/>
      <c r="AS2875" s="10"/>
      <c r="AT2875" s="10"/>
      <c r="AU2875" s="10"/>
    </row>
    <row r="2876" spans="2:47" x14ac:dyDescent="0.2">
      <c r="B2876" s="4"/>
      <c r="C2876" s="3"/>
      <c r="D2876" s="29"/>
      <c r="E2876" s="11"/>
      <c r="F2876" s="118"/>
      <c r="G2876" s="2"/>
      <c r="J2876" s="3"/>
      <c r="K2876" s="3"/>
      <c r="L2876" s="3"/>
      <c r="M2876" s="3"/>
      <c r="N2876" s="27"/>
      <c r="O2876" s="4"/>
      <c r="P2876" s="4"/>
      <c r="Q2876" s="2"/>
      <c r="R2876" s="9"/>
      <c r="S2876" s="4"/>
      <c r="T2876" s="4"/>
      <c r="V2876" s="10"/>
      <c r="W2876" s="4"/>
      <c r="X2876" s="21"/>
      <c r="Y2876" s="20"/>
      <c r="Z2876" s="20"/>
      <c r="AD2876" s="5"/>
      <c r="AI2876" s="10"/>
      <c r="AJ2876" s="10"/>
      <c r="AK2876" s="10"/>
      <c r="AL2876" s="10"/>
      <c r="AM2876" s="10"/>
      <c r="AN2876" s="10"/>
      <c r="AO2876" s="10"/>
      <c r="AP2876" s="10"/>
      <c r="AQ2876" s="10"/>
      <c r="AR2876" s="10"/>
      <c r="AS2876" s="10"/>
      <c r="AT2876" s="10"/>
      <c r="AU2876" s="10"/>
    </row>
    <row r="2877" spans="2:47" x14ac:dyDescent="0.2">
      <c r="B2877" s="4"/>
      <c r="C2877" s="3"/>
      <c r="D2877" s="29"/>
      <c r="E2877" s="11"/>
      <c r="F2877" s="118"/>
      <c r="G2877" s="2"/>
      <c r="J2877" s="3"/>
      <c r="K2877" s="3"/>
      <c r="L2877" s="3"/>
      <c r="M2877" s="3"/>
      <c r="N2877" s="27"/>
      <c r="O2877" s="4"/>
      <c r="P2877" s="4"/>
      <c r="Q2877" s="2"/>
      <c r="R2877" s="9"/>
      <c r="S2877" s="4"/>
      <c r="T2877" s="4"/>
      <c r="V2877" s="10"/>
      <c r="W2877" s="4"/>
      <c r="X2877" s="21"/>
      <c r="Y2877" s="20"/>
      <c r="Z2877" s="20"/>
      <c r="AD2877" s="5"/>
      <c r="AI2877" s="10"/>
      <c r="AJ2877" s="10"/>
      <c r="AK2877" s="10"/>
      <c r="AL2877" s="10"/>
      <c r="AM2877" s="10"/>
      <c r="AN2877" s="10"/>
      <c r="AO2877" s="10"/>
      <c r="AP2877" s="10"/>
      <c r="AQ2877" s="10"/>
      <c r="AR2877" s="10"/>
      <c r="AS2877" s="10"/>
      <c r="AT2877" s="10"/>
      <c r="AU2877" s="10"/>
    </row>
    <row r="2878" spans="2:47" x14ac:dyDescent="0.2">
      <c r="B2878" s="4"/>
      <c r="C2878" s="3"/>
      <c r="D2878" s="29"/>
      <c r="E2878" s="11"/>
      <c r="F2878" s="118"/>
      <c r="G2878" s="2"/>
      <c r="J2878" s="3"/>
      <c r="K2878" s="3"/>
      <c r="L2878" s="3"/>
      <c r="M2878" s="3"/>
      <c r="N2878" s="27"/>
      <c r="O2878" s="4"/>
      <c r="P2878" s="4"/>
      <c r="Q2878" s="2"/>
      <c r="R2878" s="9"/>
      <c r="S2878" s="4"/>
      <c r="T2878" s="4"/>
      <c r="V2878" s="10"/>
      <c r="W2878" s="4"/>
      <c r="X2878" s="21"/>
      <c r="Y2878" s="20"/>
      <c r="Z2878" s="20"/>
      <c r="AD2878" s="5"/>
      <c r="AI2878" s="10"/>
      <c r="AJ2878" s="10"/>
      <c r="AK2878" s="10"/>
      <c r="AL2878" s="10"/>
      <c r="AM2878" s="10"/>
      <c r="AN2878" s="10"/>
      <c r="AO2878" s="10"/>
      <c r="AP2878" s="10"/>
      <c r="AQ2878" s="10"/>
      <c r="AR2878" s="10"/>
      <c r="AS2878" s="10"/>
      <c r="AT2878" s="10"/>
      <c r="AU2878" s="10"/>
    </row>
    <row r="2879" spans="2:47" x14ac:dyDescent="0.2">
      <c r="B2879" s="4"/>
      <c r="C2879" s="3"/>
      <c r="D2879" s="29"/>
      <c r="E2879" s="11"/>
      <c r="F2879" s="118"/>
      <c r="G2879" s="2"/>
      <c r="J2879" s="3"/>
      <c r="K2879" s="3"/>
      <c r="L2879" s="3"/>
      <c r="M2879" s="3"/>
      <c r="N2879" s="27"/>
      <c r="O2879" s="4"/>
      <c r="P2879" s="4"/>
      <c r="Q2879" s="2"/>
      <c r="R2879" s="9"/>
      <c r="S2879" s="4"/>
      <c r="T2879" s="4"/>
      <c r="V2879" s="10"/>
      <c r="W2879" s="4"/>
      <c r="X2879" s="21"/>
      <c r="Y2879" s="20"/>
      <c r="Z2879" s="20"/>
      <c r="AD2879" s="5"/>
      <c r="AI2879" s="10"/>
      <c r="AJ2879" s="10"/>
      <c r="AK2879" s="10"/>
      <c r="AL2879" s="10"/>
      <c r="AM2879" s="10"/>
      <c r="AN2879" s="10"/>
      <c r="AO2879" s="10"/>
      <c r="AP2879" s="10"/>
      <c r="AQ2879" s="10"/>
      <c r="AR2879" s="10"/>
      <c r="AS2879" s="10"/>
      <c r="AT2879" s="10"/>
      <c r="AU2879" s="10"/>
    </row>
    <row r="2880" spans="2:47" x14ac:dyDescent="0.2">
      <c r="B2880" s="4"/>
      <c r="C2880" s="3"/>
      <c r="D2880" s="29"/>
      <c r="E2880" s="11"/>
      <c r="F2880" s="118"/>
      <c r="G2880" s="2"/>
      <c r="J2880" s="3"/>
      <c r="K2880" s="3"/>
      <c r="L2880" s="3"/>
      <c r="M2880" s="3"/>
      <c r="N2880" s="27"/>
      <c r="O2880" s="4"/>
      <c r="P2880" s="4"/>
      <c r="Q2880" s="2"/>
      <c r="R2880" s="9"/>
      <c r="S2880" s="4"/>
      <c r="T2880" s="4"/>
      <c r="V2880" s="10"/>
      <c r="W2880" s="4"/>
      <c r="X2880" s="21"/>
      <c r="Y2880" s="20"/>
      <c r="Z2880" s="20"/>
      <c r="AD2880" s="5"/>
      <c r="AI2880" s="10"/>
      <c r="AJ2880" s="10"/>
      <c r="AK2880" s="10"/>
      <c r="AL2880" s="10"/>
      <c r="AM2880" s="10"/>
      <c r="AN2880" s="10"/>
      <c r="AO2880" s="10"/>
      <c r="AP2880" s="10"/>
      <c r="AQ2880" s="10"/>
      <c r="AR2880" s="10"/>
      <c r="AS2880" s="10"/>
      <c r="AT2880" s="10"/>
      <c r="AU2880" s="10"/>
    </row>
    <row r="2881" spans="2:47" x14ac:dyDescent="0.2">
      <c r="B2881" s="4"/>
      <c r="C2881" s="3"/>
      <c r="D2881" s="29"/>
      <c r="E2881" s="11"/>
      <c r="F2881" s="118"/>
      <c r="G2881" s="2"/>
      <c r="J2881" s="3"/>
      <c r="K2881" s="3"/>
      <c r="L2881" s="3"/>
      <c r="M2881" s="3"/>
      <c r="N2881" s="27"/>
      <c r="O2881" s="4"/>
      <c r="P2881" s="4"/>
      <c r="Q2881" s="2"/>
      <c r="R2881" s="9"/>
      <c r="S2881" s="4"/>
      <c r="T2881" s="4"/>
      <c r="V2881" s="10"/>
      <c r="W2881" s="4"/>
      <c r="X2881" s="21"/>
      <c r="Y2881" s="20"/>
      <c r="Z2881" s="20"/>
      <c r="AD2881" s="5"/>
      <c r="AI2881" s="10"/>
      <c r="AJ2881" s="10"/>
      <c r="AK2881" s="10"/>
      <c r="AL2881" s="10"/>
      <c r="AM2881" s="10"/>
      <c r="AN2881" s="10"/>
      <c r="AO2881" s="10"/>
      <c r="AP2881" s="10"/>
      <c r="AQ2881" s="10"/>
      <c r="AR2881" s="10"/>
      <c r="AS2881" s="10"/>
      <c r="AT2881" s="10"/>
      <c r="AU2881" s="10"/>
    </row>
    <row r="2882" spans="2:47" x14ac:dyDescent="0.2">
      <c r="B2882" s="4"/>
      <c r="C2882" s="3"/>
      <c r="D2882" s="29"/>
      <c r="E2882" s="11"/>
      <c r="F2882" s="118"/>
      <c r="G2882" s="2"/>
      <c r="J2882" s="3"/>
      <c r="K2882" s="3"/>
      <c r="L2882" s="3"/>
      <c r="M2882" s="3"/>
      <c r="N2882" s="27"/>
      <c r="O2882" s="4"/>
      <c r="P2882" s="4"/>
      <c r="Q2882" s="2"/>
      <c r="R2882" s="9"/>
      <c r="S2882" s="4"/>
      <c r="T2882" s="4"/>
      <c r="V2882" s="10"/>
      <c r="W2882" s="4"/>
      <c r="X2882" s="21"/>
      <c r="Y2882" s="20"/>
      <c r="Z2882" s="20"/>
      <c r="AD2882" s="5"/>
      <c r="AI2882" s="10"/>
      <c r="AJ2882" s="10"/>
      <c r="AK2882" s="10"/>
      <c r="AL2882" s="10"/>
      <c r="AM2882" s="10"/>
      <c r="AN2882" s="10"/>
      <c r="AO2882" s="10"/>
      <c r="AP2882" s="10"/>
      <c r="AQ2882" s="10"/>
      <c r="AR2882" s="10"/>
      <c r="AS2882" s="10"/>
      <c r="AT2882" s="10"/>
      <c r="AU2882" s="10"/>
    </row>
    <row r="2883" spans="2:47" x14ac:dyDescent="0.2">
      <c r="B2883" s="4"/>
      <c r="C2883" s="3"/>
      <c r="D2883" s="29"/>
      <c r="E2883" s="11"/>
      <c r="F2883" s="118"/>
      <c r="G2883" s="2"/>
      <c r="J2883" s="3"/>
      <c r="K2883" s="3"/>
      <c r="L2883" s="3"/>
      <c r="M2883" s="3"/>
      <c r="N2883" s="27"/>
      <c r="O2883" s="4"/>
      <c r="P2883" s="4"/>
      <c r="Q2883" s="2"/>
      <c r="R2883" s="9"/>
      <c r="S2883" s="4"/>
      <c r="T2883" s="4"/>
      <c r="V2883" s="10"/>
      <c r="W2883" s="4"/>
      <c r="X2883" s="21"/>
      <c r="Y2883" s="20"/>
      <c r="Z2883" s="20"/>
      <c r="AD2883" s="5"/>
      <c r="AI2883" s="10"/>
      <c r="AJ2883" s="10"/>
      <c r="AK2883" s="10"/>
      <c r="AL2883" s="10"/>
      <c r="AM2883" s="10"/>
      <c r="AN2883" s="10"/>
      <c r="AO2883" s="10"/>
      <c r="AP2883" s="10"/>
      <c r="AQ2883" s="10"/>
      <c r="AR2883" s="10"/>
      <c r="AS2883" s="10"/>
      <c r="AT2883" s="10"/>
      <c r="AU2883" s="10"/>
    </row>
    <row r="2884" spans="2:47" x14ac:dyDescent="0.2">
      <c r="B2884" s="4"/>
      <c r="C2884" s="3"/>
      <c r="D2884" s="29"/>
      <c r="E2884" s="11"/>
      <c r="F2884" s="118"/>
      <c r="G2884" s="2"/>
      <c r="J2884" s="3"/>
      <c r="K2884" s="3"/>
      <c r="L2884" s="3"/>
      <c r="M2884" s="3"/>
      <c r="N2884" s="27"/>
      <c r="O2884" s="4"/>
      <c r="P2884" s="4"/>
      <c r="Q2884" s="2"/>
      <c r="R2884" s="9"/>
      <c r="S2884" s="4"/>
      <c r="T2884" s="4"/>
      <c r="V2884" s="10"/>
      <c r="W2884" s="4"/>
      <c r="X2884" s="21"/>
      <c r="Y2884" s="20"/>
      <c r="Z2884" s="20"/>
      <c r="AD2884" s="5"/>
      <c r="AI2884" s="10"/>
      <c r="AJ2884" s="10"/>
      <c r="AK2884" s="10"/>
      <c r="AL2884" s="10"/>
      <c r="AM2884" s="10"/>
      <c r="AN2884" s="10"/>
      <c r="AO2884" s="10"/>
      <c r="AP2884" s="10"/>
      <c r="AQ2884" s="10"/>
      <c r="AR2884" s="10"/>
      <c r="AS2884" s="10"/>
      <c r="AT2884" s="10"/>
      <c r="AU2884" s="10"/>
    </row>
    <row r="2885" spans="2:47" x14ac:dyDescent="0.2">
      <c r="B2885" s="4"/>
      <c r="C2885" s="3"/>
      <c r="D2885" s="29"/>
      <c r="E2885" s="11"/>
      <c r="F2885" s="118"/>
      <c r="G2885" s="2"/>
      <c r="J2885" s="3"/>
      <c r="K2885" s="3"/>
      <c r="L2885" s="3"/>
      <c r="M2885" s="3"/>
      <c r="N2885" s="27"/>
      <c r="O2885" s="4"/>
      <c r="P2885" s="4"/>
      <c r="Q2885" s="2"/>
      <c r="R2885" s="9"/>
      <c r="S2885" s="4"/>
      <c r="T2885" s="4"/>
      <c r="V2885" s="10"/>
      <c r="W2885" s="4"/>
      <c r="X2885" s="21"/>
      <c r="Y2885" s="20"/>
      <c r="Z2885" s="20"/>
      <c r="AD2885" s="5"/>
      <c r="AI2885" s="10"/>
      <c r="AJ2885" s="10"/>
      <c r="AK2885" s="10"/>
      <c r="AL2885" s="10"/>
      <c r="AM2885" s="10"/>
      <c r="AN2885" s="10"/>
      <c r="AO2885" s="10"/>
      <c r="AP2885" s="10"/>
      <c r="AQ2885" s="10"/>
      <c r="AR2885" s="10"/>
      <c r="AS2885" s="10"/>
      <c r="AT2885" s="10"/>
      <c r="AU2885" s="10"/>
    </row>
    <row r="2886" spans="2:47" x14ac:dyDescent="0.2">
      <c r="B2886" s="4"/>
      <c r="C2886" s="3"/>
      <c r="D2886" s="29"/>
      <c r="E2886" s="11"/>
      <c r="F2886" s="118"/>
      <c r="G2886" s="2"/>
      <c r="J2886" s="3"/>
      <c r="K2886" s="3"/>
      <c r="L2886" s="3"/>
      <c r="M2886" s="3"/>
      <c r="N2886" s="27"/>
      <c r="O2886" s="4"/>
      <c r="P2886" s="4"/>
      <c r="Q2886" s="2"/>
      <c r="R2886" s="9"/>
      <c r="S2886" s="4"/>
      <c r="T2886" s="4"/>
      <c r="V2886" s="10"/>
      <c r="W2886" s="4"/>
      <c r="X2886" s="21"/>
      <c r="Y2886" s="20"/>
      <c r="Z2886" s="20"/>
      <c r="AD2886" s="5"/>
      <c r="AI2886" s="10"/>
      <c r="AJ2886" s="10"/>
      <c r="AK2886" s="10"/>
      <c r="AL2886" s="10"/>
      <c r="AM2886" s="10"/>
      <c r="AN2886" s="10"/>
      <c r="AO2886" s="10"/>
      <c r="AP2886" s="10"/>
      <c r="AQ2886" s="10"/>
      <c r="AR2886" s="10"/>
      <c r="AS2886" s="10"/>
      <c r="AT2886" s="10"/>
      <c r="AU2886" s="10"/>
    </row>
    <row r="2887" spans="2:47" x14ac:dyDescent="0.2">
      <c r="B2887" s="4"/>
      <c r="C2887" s="3"/>
      <c r="D2887" s="29"/>
      <c r="E2887" s="11"/>
      <c r="F2887" s="118"/>
      <c r="G2887" s="2"/>
      <c r="J2887" s="3"/>
      <c r="K2887" s="3"/>
      <c r="L2887" s="3"/>
      <c r="M2887" s="3"/>
      <c r="N2887" s="27"/>
      <c r="O2887" s="4"/>
      <c r="P2887" s="4"/>
      <c r="Q2887" s="2"/>
      <c r="R2887" s="9"/>
      <c r="S2887" s="4"/>
      <c r="T2887" s="4"/>
      <c r="V2887" s="10"/>
      <c r="W2887" s="4"/>
      <c r="X2887" s="21"/>
      <c r="Y2887" s="20"/>
      <c r="Z2887" s="20"/>
      <c r="AD2887" s="5"/>
      <c r="AI2887" s="10"/>
      <c r="AJ2887" s="10"/>
      <c r="AK2887" s="10"/>
      <c r="AL2887" s="10"/>
      <c r="AM2887" s="10"/>
      <c r="AN2887" s="10"/>
      <c r="AO2887" s="10"/>
      <c r="AP2887" s="10"/>
      <c r="AQ2887" s="10"/>
      <c r="AR2887" s="10"/>
      <c r="AS2887" s="10"/>
      <c r="AT2887" s="10"/>
      <c r="AU2887" s="10"/>
    </row>
    <row r="2888" spans="2:47" x14ac:dyDescent="0.2">
      <c r="B2888" s="4"/>
      <c r="C2888" s="3"/>
      <c r="D2888" s="29"/>
      <c r="E2888" s="11"/>
      <c r="F2888" s="118"/>
      <c r="G2888" s="2"/>
      <c r="J2888" s="3"/>
      <c r="K2888" s="3"/>
      <c r="L2888" s="3"/>
      <c r="M2888" s="3"/>
      <c r="N2888" s="27"/>
      <c r="O2888" s="4"/>
      <c r="P2888" s="4"/>
      <c r="Q2888" s="2"/>
      <c r="R2888" s="9"/>
      <c r="S2888" s="4"/>
      <c r="T2888" s="4"/>
      <c r="V2888" s="10"/>
      <c r="W2888" s="4"/>
      <c r="X2888" s="21"/>
      <c r="Y2888" s="20"/>
      <c r="Z2888" s="20"/>
      <c r="AD2888" s="5"/>
      <c r="AI2888" s="10"/>
      <c r="AJ2888" s="10"/>
      <c r="AK2888" s="10"/>
      <c r="AL2888" s="10"/>
      <c r="AM2888" s="10"/>
      <c r="AN2888" s="10"/>
      <c r="AO2888" s="10"/>
      <c r="AP2888" s="10"/>
      <c r="AQ2888" s="10"/>
      <c r="AR2888" s="10"/>
      <c r="AS2888" s="10"/>
      <c r="AT2888" s="10"/>
      <c r="AU2888" s="10"/>
    </row>
    <row r="2889" spans="2:47" x14ac:dyDescent="0.2">
      <c r="B2889" s="4"/>
      <c r="C2889" s="3"/>
      <c r="D2889" s="29"/>
      <c r="E2889" s="11"/>
      <c r="F2889" s="118"/>
      <c r="G2889" s="2"/>
      <c r="J2889" s="3"/>
      <c r="K2889" s="3"/>
      <c r="L2889" s="3"/>
      <c r="M2889" s="3"/>
      <c r="N2889" s="27"/>
      <c r="O2889" s="4"/>
      <c r="P2889" s="4"/>
      <c r="Q2889" s="2"/>
      <c r="R2889" s="9"/>
      <c r="S2889" s="4"/>
      <c r="T2889" s="4"/>
      <c r="V2889" s="10"/>
      <c r="W2889" s="4"/>
      <c r="X2889" s="21"/>
      <c r="Y2889" s="20"/>
      <c r="Z2889" s="20"/>
      <c r="AD2889" s="5"/>
      <c r="AI2889" s="10"/>
      <c r="AJ2889" s="10"/>
      <c r="AK2889" s="10"/>
      <c r="AL2889" s="10"/>
      <c r="AM2889" s="10"/>
      <c r="AN2889" s="10"/>
      <c r="AO2889" s="10"/>
      <c r="AP2889" s="10"/>
      <c r="AQ2889" s="10"/>
      <c r="AR2889" s="10"/>
      <c r="AS2889" s="10"/>
      <c r="AT2889" s="10"/>
      <c r="AU2889" s="10"/>
    </row>
    <row r="2890" spans="2:47" x14ac:dyDescent="0.2">
      <c r="B2890" s="4"/>
      <c r="C2890" s="3"/>
      <c r="D2890" s="29"/>
      <c r="E2890" s="11"/>
      <c r="F2890" s="118"/>
      <c r="G2890" s="2"/>
      <c r="J2890" s="3"/>
      <c r="K2890" s="3"/>
      <c r="L2890" s="3"/>
      <c r="M2890" s="3"/>
      <c r="N2890" s="27"/>
      <c r="O2890" s="4"/>
      <c r="P2890" s="4"/>
      <c r="Q2890" s="2"/>
      <c r="R2890" s="9"/>
      <c r="S2890" s="4"/>
      <c r="T2890" s="4"/>
      <c r="V2890" s="10"/>
      <c r="W2890" s="4"/>
      <c r="X2890" s="21"/>
      <c r="Y2890" s="20"/>
      <c r="Z2890" s="20"/>
      <c r="AD2890" s="5"/>
      <c r="AI2890" s="10"/>
      <c r="AJ2890" s="10"/>
      <c r="AK2890" s="10"/>
      <c r="AL2890" s="10"/>
      <c r="AM2890" s="10"/>
      <c r="AN2890" s="10"/>
      <c r="AO2890" s="10"/>
      <c r="AP2890" s="10"/>
      <c r="AQ2890" s="10"/>
      <c r="AR2890" s="10"/>
      <c r="AS2890" s="10"/>
      <c r="AT2890" s="10"/>
      <c r="AU2890" s="10"/>
    </row>
    <row r="2891" spans="2:47" x14ac:dyDescent="0.2">
      <c r="B2891" s="4"/>
      <c r="C2891" s="3"/>
      <c r="D2891" s="29"/>
      <c r="E2891" s="11"/>
      <c r="F2891" s="118"/>
      <c r="G2891" s="2"/>
      <c r="J2891" s="3"/>
      <c r="K2891" s="3"/>
      <c r="L2891" s="3"/>
      <c r="M2891" s="3"/>
      <c r="N2891" s="27"/>
      <c r="O2891" s="4"/>
      <c r="P2891" s="4"/>
      <c r="Q2891" s="2"/>
      <c r="R2891" s="9"/>
      <c r="S2891" s="4"/>
      <c r="T2891" s="4"/>
      <c r="V2891" s="10"/>
      <c r="W2891" s="4"/>
      <c r="X2891" s="21"/>
      <c r="Y2891" s="20"/>
      <c r="Z2891" s="20"/>
      <c r="AD2891" s="5"/>
      <c r="AI2891" s="10"/>
      <c r="AJ2891" s="10"/>
      <c r="AK2891" s="10"/>
      <c r="AL2891" s="10"/>
      <c r="AM2891" s="10"/>
      <c r="AN2891" s="10"/>
      <c r="AO2891" s="10"/>
      <c r="AP2891" s="10"/>
      <c r="AQ2891" s="10"/>
      <c r="AR2891" s="10"/>
      <c r="AS2891" s="10"/>
      <c r="AT2891" s="10"/>
      <c r="AU2891" s="10"/>
    </row>
    <row r="2892" spans="2:47" x14ac:dyDescent="0.2">
      <c r="B2892" s="4"/>
      <c r="C2892" s="3"/>
      <c r="D2892" s="29"/>
      <c r="E2892" s="11"/>
      <c r="F2892" s="118"/>
      <c r="G2892" s="2"/>
      <c r="J2892" s="3"/>
      <c r="K2892" s="3"/>
      <c r="L2892" s="3"/>
      <c r="M2892" s="3"/>
      <c r="N2892" s="27"/>
      <c r="O2892" s="4"/>
      <c r="P2892" s="4"/>
      <c r="Q2892" s="2"/>
      <c r="R2892" s="9"/>
      <c r="S2892" s="4"/>
      <c r="T2892" s="4"/>
      <c r="V2892" s="10"/>
      <c r="W2892" s="4"/>
      <c r="X2892" s="21"/>
      <c r="Y2892" s="20"/>
      <c r="Z2892" s="20"/>
      <c r="AD2892" s="5"/>
      <c r="AI2892" s="10"/>
      <c r="AJ2892" s="10"/>
      <c r="AK2892" s="10"/>
      <c r="AL2892" s="10"/>
      <c r="AM2892" s="10"/>
      <c r="AN2892" s="10"/>
      <c r="AO2892" s="10"/>
      <c r="AP2892" s="10"/>
      <c r="AQ2892" s="10"/>
      <c r="AR2892" s="10"/>
      <c r="AS2892" s="10"/>
      <c r="AT2892" s="10"/>
      <c r="AU2892" s="10"/>
    </row>
    <row r="2893" spans="2:47" x14ac:dyDescent="0.2">
      <c r="B2893" s="4"/>
      <c r="C2893" s="3"/>
      <c r="D2893" s="29"/>
      <c r="E2893" s="11"/>
      <c r="F2893" s="118"/>
      <c r="G2893" s="2"/>
      <c r="J2893" s="3"/>
      <c r="K2893" s="3"/>
      <c r="L2893" s="3"/>
      <c r="M2893" s="3"/>
      <c r="N2893" s="27"/>
      <c r="O2893" s="4"/>
      <c r="P2893" s="4"/>
      <c r="Q2893" s="2"/>
      <c r="R2893" s="9"/>
      <c r="S2893" s="4"/>
      <c r="T2893" s="4"/>
      <c r="V2893" s="10"/>
      <c r="W2893" s="4"/>
      <c r="X2893" s="21"/>
      <c r="Y2893" s="20"/>
      <c r="Z2893" s="20"/>
      <c r="AD2893" s="5"/>
      <c r="AI2893" s="10"/>
      <c r="AJ2893" s="10"/>
      <c r="AK2893" s="10"/>
      <c r="AL2893" s="10"/>
      <c r="AM2893" s="10"/>
      <c r="AN2893" s="10"/>
      <c r="AO2893" s="10"/>
      <c r="AP2893" s="10"/>
      <c r="AQ2893" s="10"/>
      <c r="AR2893" s="10"/>
      <c r="AS2893" s="10"/>
      <c r="AT2893" s="10"/>
      <c r="AU2893" s="10"/>
    </row>
    <row r="2894" spans="2:47" x14ac:dyDescent="0.2">
      <c r="B2894" s="4"/>
      <c r="C2894" s="3"/>
      <c r="D2894" s="29"/>
      <c r="E2894" s="11"/>
      <c r="F2894" s="118"/>
      <c r="G2894" s="2"/>
      <c r="J2894" s="3"/>
      <c r="K2894" s="3"/>
      <c r="L2894" s="3"/>
      <c r="M2894" s="3"/>
      <c r="N2894" s="27"/>
      <c r="O2894" s="4"/>
      <c r="P2894" s="4"/>
      <c r="Q2894" s="2"/>
      <c r="R2894" s="9"/>
      <c r="S2894" s="4"/>
      <c r="T2894" s="4"/>
      <c r="V2894" s="10"/>
      <c r="W2894" s="4"/>
      <c r="X2894" s="21"/>
      <c r="Y2894" s="20"/>
      <c r="Z2894" s="20"/>
      <c r="AD2894" s="5"/>
      <c r="AI2894" s="10"/>
      <c r="AJ2894" s="10"/>
      <c r="AK2894" s="10"/>
      <c r="AL2894" s="10"/>
      <c r="AM2894" s="10"/>
      <c r="AN2894" s="10"/>
      <c r="AO2894" s="10"/>
      <c r="AP2894" s="10"/>
      <c r="AQ2894" s="10"/>
      <c r="AR2894" s="10"/>
      <c r="AS2894" s="10"/>
      <c r="AT2894" s="10"/>
      <c r="AU2894" s="10"/>
    </row>
    <row r="2895" spans="2:47" x14ac:dyDescent="0.2">
      <c r="B2895" s="4"/>
      <c r="C2895" s="3"/>
      <c r="D2895" s="29"/>
      <c r="E2895" s="11"/>
      <c r="F2895" s="118"/>
      <c r="G2895" s="2"/>
      <c r="J2895" s="3"/>
      <c r="K2895" s="3"/>
      <c r="L2895" s="3"/>
      <c r="M2895" s="3"/>
      <c r="N2895" s="27"/>
      <c r="O2895" s="4"/>
      <c r="P2895" s="4"/>
      <c r="Q2895" s="2"/>
      <c r="R2895" s="9"/>
      <c r="S2895" s="4"/>
      <c r="T2895" s="4"/>
      <c r="V2895" s="10"/>
      <c r="W2895" s="4"/>
      <c r="X2895" s="21"/>
      <c r="Y2895" s="20"/>
      <c r="Z2895" s="20"/>
      <c r="AD2895" s="5"/>
      <c r="AI2895" s="10"/>
      <c r="AJ2895" s="10"/>
      <c r="AK2895" s="10"/>
      <c r="AL2895" s="10"/>
      <c r="AM2895" s="10"/>
      <c r="AN2895" s="10"/>
      <c r="AO2895" s="10"/>
      <c r="AP2895" s="10"/>
      <c r="AQ2895" s="10"/>
      <c r="AR2895" s="10"/>
      <c r="AS2895" s="10"/>
      <c r="AT2895" s="10"/>
      <c r="AU2895" s="10"/>
    </row>
    <row r="2896" spans="2:47" x14ac:dyDescent="0.2">
      <c r="B2896" s="4"/>
      <c r="C2896" s="3"/>
      <c r="D2896" s="29"/>
      <c r="E2896" s="11"/>
      <c r="F2896" s="118"/>
      <c r="G2896" s="2"/>
      <c r="J2896" s="3"/>
      <c r="K2896" s="3"/>
      <c r="L2896" s="3"/>
      <c r="M2896" s="3"/>
      <c r="N2896" s="27"/>
      <c r="O2896" s="4"/>
      <c r="P2896" s="4"/>
      <c r="Q2896" s="2"/>
      <c r="R2896" s="9"/>
      <c r="S2896" s="4"/>
      <c r="T2896" s="4"/>
      <c r="V2896" s="10"/>
      <c r="W2896" s="4"/>
      <c r="X2896" s="21"/>
      <c r="Y2896" s="20"/>
      <c r="Z2896" s="20"/>
      <c r="AD2896" s="5"/>
      <c r="AI2896" s="10"/>
      <c r="AJ2896" s="10"/>
      <c r="AK2896" s="10"/>
      <c r="AL2896" s="10"/>
      <c r="AM2896" s="10"/>
      <c r="AN2896" s="10"/>
      <c r="AO2896" s="10"/>
      <c r="AP2896" s="10"/>
      <c r="AQ2896" s="10"/>
      <c r="AR2896" s="10"/>
      <c r="AS2896" s="10"/>
      <c r="AT2896" s="10"/>
      <c r="AU2896" s="10"/>
    </row>
    <row r="2897" spans="2:47" x14ac:dyDescent="0.2">
      <c r="B2897" s="4"/>
      <c r="C2897" s="3"/>
      <c r="D2897" s="29"/>
      <c r="E2897" s="11"/>
      <c r="F2897" s="118"/>
      <c r="G2897" s="2"/>
      <c r="J2897" s="3"/>
      <c r="K2897" s="3"/>
      <c r="L2897" s="3"/>
      <c r="M2897" s="3"/>
      <c r="N2897" s="27"/>
      <c r="O2897" s="4"/>
      <c r="P2897" s="4"/>
      <c r="Q2897" s="2"/>
      <c r="R2897" s="9"/>
      <c r="S2897" s="4"/>
      <c r="T2897" s="4"/>
      <c r="V2897" s="10"/>
      <c r="W2897" s="4"/>
      <c r="X2897" s="21"/>
      <c r="Y2897" s="20"/>
      <c r="Z2897" s="20"/>
      <c r="AD2897" s="5"/>
      <c r="AI2897" s="10"/>
      <c r="AJ2897" s="10"/>
      <c r="AK2897" s="10"/>
      <c r="AL2897" s="10"/>
      <c r="AM2897" s="10"/>
      <c r="AN2897" s="10"/>
      <c r="AO2897" s="10"/>
      <c r="AP2897" s="10"/>
      <c r="AQ2897" s="10"/>
      <c r="AR2897" s="10"/>
      <c r="AS2897" s="10"/>
      <c r="AT2897" s="10"/>
      <c r="AU2897" s="10"/>
    </row>
    <row r="2898" spans="2:47" x14ac:dyDescent="0.2">
      <c r="B2898" s="4"/>
      <c r="C2898" s="3"/>
      <c r="D2898" s="29"/>
      <c r="E2898" s="11"/>
      <c r="F2898" s="118"/>
      <c r="G2898" s="2"/>
      <c r="J2898" s="3"/>
      <c r="K2898" s="3"/>
      <c r="L2898" s="3"/>
      <c r="M2898" s="3"/>
      <c r="N2898" s="27"/>
      <c r="O2898" s="4"/>
      <c r="P2898" s="4"/>
      <c r="Q2898" s="2"/>
      <c r="R2898" s="9"/>
      <c r="S2898" s="4"/>
      <c r="T2898" s="4"/>
      <c r="V2898" s="10"/>
      <c r="W2898" s="4"/>
      <c r="X2898" s="21"/>
      <c r="Y2898" s="20"/>
      <c r="Z2898" s="20"/>
      <c r="AD2898" s="5"/>
      <c r="AI2898" s="10"/>
      <c r="AJ2898" s="10"/>
      <c r="AK2898" s="10"/>
      <c r="AL2898" s="10"/>
      <c r="AM2898" s="10"/>
      <c r="AN2898" s="10"/>
      <c r="AO2898" s="10"/>
      <c r="AP2898" s="10"/>
      <c r="AQ2898" s="10"/>
      <c r="AR2898" s="10"/>
      <c r="AS2898" s="10"/>
      <c r="AT2898" s="10"/>
      <c r="AU2898" s="10"/>
    </row>
    <row r="2899" spans="2:47" x14ac:dyDescent="0.2">
      <c r="B2899" s="4"/>
      <c r="C2899" s="3"/>
      <c r="D2899" s="29"/>
      <c r="E2899" s="11"/>
      <c r="F2899" s="118"/>
      <c r="G2899" s="2"/>
      <c r="J2899" s="3"/>
      <c r="K2899" s="3"/>
      <c r="L2899" s="3"/>
      <c r="M2899" s="3"/>
      <c r="N2899" s="27"/>
      <c r="O2899" s="4"/>
      <c r="P2899" s="4"/>
      <c r="Q2899" s="2"/>
      <c r="R2899" s="9"/>
      <c r="S2899" s="4"/>
      <c r="T2899" s="4"/>
      <c r="V2899" s="10"/>
      <c r="W2899" s="4"/>
      <c r="X2899" s="21"/>
      <c r="Y2899" s="20"/>
      <c r="Z2899" s="20"/>
      <c r="AD2899" s="5"/>
      <c r="AI2899" s="10"/>
      <c r="AJ2899" s="10"/>
      <c r="AK2899" s="10"/>
      <c r="AL2899" s="10"/>
      <c r="AM2899" s="10"/>
      <c r="AN2899" s="10"/>
      <c r="AO2899" s="10"/>
      <c r="AP2899" s="10"/>
      <c r="AQ2899" s="10"/>
      <c r="AR2899" s="10"/>
      <c r="AS2899" s="10"/>
      <c r="AT2899" s="10"/>
      <c r="AU2899" s="10"/>
    </row>
    <row r="2900" spans="2:47" x14ac:dyDescent="0.2">
      <c r="B2900" s="4"/>
      <c r="C2900" s="3"/>
      <c r="D2900" s="29"/>
      <c r="E2900" s="11"/>
      <c r="F2900" s="118"/>
      <c r="G2900" s="2"/>
      <c r="J2900" s="3"/>
      <c r="K2900" s="3"/>
      <c r="L2900" s="3"/>
      <c r="M2900" s="3"/>
      <c r="N2900" s="27"/>
      <c r="O2900" s="4"/>
      <c r="P2900" s="4"/>
      <c r="Q2900" s="2"/>
      <c r="R2900" s="9"/>
      <c r="S2900" s="4"/>
      <c r="T2900" s="4"/>
      <c r="V2900" s="10"/>
      <c r="W2900" s="4"/>
      <c r="X2900" s="21"/>
      <c r="Y2900" s="20"/>
      <c r="Z2900" s="20"/>
      <c r="AD2900" s="5"/>
      <c r="AI2900" s="10"/>
      <c r="AJ2900" s="10"/>
      <c r="AK2900" s="10"/>
      <c r="AL2900" s="10"/>
      <c r="AM2900" s="10"/>
      <c r="AN2900" s="10"/>
      <c r="AO2900" s="10"/>
      <c r="AP2900" s="10"/>
      <c r="AQ2900" s="10"/>
      <c r="AR2900" s="10"/>
      <c r="AS2900" s="10"/>
      <c r="AT2900" s="10"/>
      <c r="AU2900" s="10"/>
    </row>
    <row r="2901" spans="2:47" x14ac:dyDescent="0.2">
      <c r="B2901" s="4"/>
      <c r="C2901" s="3"/>
      <c r="D2901" s="29"/>
      <c r="E2901" s="11"/>
      <c r="F2901" s="118"/>
      <c r="G2901" s="2"/>
      <c r="J2901" s="3"/>
      <c r="K2901" s="3"/>
      <c r="L2901" s="3"/>
      <c r="M2901" s="3"/>
      <c r="N2901" s="27"/>
      <c r="O2901" s="4"/>
      <c r="P2901" s="4"/>
      <c r="Q2901" s="2"/>
      <c r="R2901" s="9"/>
      <c r="S2901" s="4"/>
      <c r="T2901" s="4"/>
      <c r="V2901" s="10"/>
      <c r="W2901" s="4"/>
      <c r="X2901" s="21"/>
      <c r="Y2901" s="20"/>
      <c r="Z2901" s="20"/>
      <c r="AD2901" s="5"/>
      <c r="AI2901" s="10"/>
      <c r="AJ2901" s="10"/>
      <c r="AK2901" s="10"/>
      <c r="AL2901" s="10"/>
      <c r="AM2901" s="10"/>
      <c r="AN2901" s="10"/>
      <c r="AO2901" s="10"/>
      <c r="AP2901" s="10"/>
      <c r="AQ2901" s="10"/>
      <c r="AR2901" s="10"/>
      <c r="AS2901" s="10"/>
      <c r="AT2901" s="10"/>
      <c r="AU2901" s="10"/>
    </row>
    <row r="2902" spans="2:47" x14ac:dyDescent="0.2">
      <c r="B2902" s="4"/>
      <c r="C2902" s="3"/>
      <c r="D2902" s="29"/>
      <c r="E2902" s="11"/>
      <c r="F2902" s="118"/>
      <c r="G2902" s="2"/>
      <c r="J2902" s="3"/>
      <c r="K2902" s="3"/>
      <c r="L2902" s="3"/>
      <c r="M2902" s="3"/>
      <c r="N2902" s="27"/>
      <c r="O2902" s="4"/>
      <c r="P2902" s="4"/>
      <c r="Q2902" s="2"/>
      <c r="R2902" s="9"/>
      <c r="S2902" s="4"/>
      <c r="T2902" s="4"/>
      <c r="V2902" s="10"/>
      <c r="W2902" s="4"/>
      <c r="X2902" s="21"/>
      <c r="Y2902" s="20"/>
      <c r="Z2902" s="20"/>
      <c r="AD2902" s="5"/>
      <c r="AI2902" s="10"/>
      <c r="AJ2902" s="10"/>
      <c r="AK2902" s="10"/>
      <c r="AL2902" s="10"/>
      <c r="AM2902" s="10"/>
      <c r="AN2902" s="10"/>
      <c r="AO2902" s="10"/>
      <c r="AP2902" s="10"/>
      <c r="AQ2902" s="10"/>
      <c r="AR2902" s="10"/>
      <c r="AS2902" s="10"/>
      <c r="AT2902" s="10"/>
      <c r="AU2902" s="10"/>
    </row>
    <row r="2903" spans="2:47" x14ac:dyDescent="0.2">
      <c r="B2903" s="4"/>
      <c r="C2903" s="3"/>
      <c r="D2903" s="29"/>
      <c r="E2903" s="11"/>
      <c r="F2903" s="118"/>
      <c r="G2903" s="2"/>
      <c r="J2903" s="3"/>
      <c r="K2903" s="3"/>
      <c r="L2903" s="3"/>
      <c r="M2903" s="3"/>
      <c r="N2903" s="27"/>
      <c r="O2903" s="4"/>
      <c r="P2903" s="4"/>
      <c r="Q2903" s="2"/>
      <c r="R2903" s="9"/>
      <c r="S2903" s="4"/>
      <c r="T2903" s="4"/>
      <c r="V2903" s="10"/>
      <c r="W2903" s="4"/>
      <c r="X2903" s="21"/>
      <c r="Y2903" s="20"/>
      <c r="Z2903" s="20"/>
      <c r="AD2903" s="5"/>
      <c r="AI2903" s="10"/>
      <c r="AJ2903" s="10"/>
      <c r="AK2903" s="10"/>
      <c r="AL2903" s="10"/>
      <c r="AM2903" s="10"/>
      <c r="AN2903" s="10"/>
      <c r="AO2903" s="10"/>
      <c r="AP2903" s="10"/>
      <c r="AQ2903" s="10"/>
      <c r="AR2903" s="10"/>
      <c r="AS2903" s="10"/>
      <c r="AT2903" s="10"/>
      <c r="AU2903" s="10"/>
    </row>
    <row r="2904" spans="2:47" x14ac:dyDescent="0.2">
      <c r="B2904" s="4"/>
      <c r="C2904" s="3"/>
      <c r="D2904" s="29"/>
      <c r="E2904" s="11"/>
      <c r="F2904" s="118"/>
      <c r="G2904" s="2"/>
      <c r="J2904" s="3"/>
      <c r="K2904" s="3"/>
      <c r="L2904" s="3"/>
      <c r="M2904" s="3"/>
      <c r="N2904" s="27"/>
      <c r="O2904" s="4"/>
      <c r="P2904" s="4"/>
      <c r="Q2904" s="2"/>
      <c r="R2904" s="9"/>
      <c r="S2904" s="4"/>
      <c r="T2904" s="4"/>
      <c r="V2904" s="10"/>
      <c r="W2904" s="4"/>
      <c r="X2904" s="21"/>
      <c r="Y2904" s="20"/>
      <c r="Z2904" s="20"/>
      <c r="AD2904" s="5"/>
      <c r="AI2904" s="10"/>
      <c r="AJ2904" s="10"/>
      <c r="AK2904" s="10"/>
      <c r="AL2904" s="10"/>
      <c r="AM2904" s="10"/>
      <c r="AN2904" s="10"/>
      <c r="AO2904" s="10"/>
      <c r="AP2904" s="10"/>
      <c r="AQ2904" s="10"/>
      <c r="AR2904" s="10"/>
      <c r="AS2904" s="10"/>
      <c r="AT2904" s="10"/>
      <c r="AU2904" s="10"/>
    </row>
    <row r="2905" spans="2:47" x14ac:dyDescent="0.2">
      <c r="B2905" s="4"/>
      <c r="C2905" s="3"/>
      <c r="D2905" s="29"/>
      <c r="E2905" s="11"/>
      <c r="F2905" s="118"/>
      <c r="G2905" s="2"/>
      <c r="J2905" s="3"/>
      <c r="K2905" s="3"/>
      <c r="L2905" s="3"/>
      <c r="M2905" s="3"/>
      <c r="N2905" s="27"/>
      <c r="O2905" s="4"/>
      <c r="P2905" s="4"/>
      <c r="Q2905" s="2"/>
      <c r="R2905" s="9"/>
      <c r="S2905" s="4"/>
      <c r="T2905" s="4"/>
      <c r="V2905" s="10"/>
      <c r="W2905" s="4"/>
      <c r="X2905" s="21"/>
      <c r="Y2905" s="20"/>
      <c r="Z2905" s="20"/>
      <c r="AD2905" s="5"/>
      <c r="AI2905" s="10"/>
      <c r="AJ2905" s="10"/>
      <c r="AK2905" s="10"/>
      <c r="AL2905" s="10"/>
      <c r="AM2905" s="10"/>
      <c r="AN2905" s="10"/>
      <c r="AO2905" s="10"/>
      <c r="AP2905" s="10"/>
      <c r="AQ2905" s="10"/>
      <c r="AR2905" s="10"/>
      <c r="AS2905" s="10"/>
      <c r="AT2905" s="10"/>
      <c r="AU2905" s="10"/>
    </row>
    <row r="2906" spans="2:47" x14ac:dyDescent="0.2">
      <c r="B2906" s="4"/>
      <c r="C2906" s="3"/>
      <c r="D2906" s="29"/>
      <c r="E2906" s="11"/>
      <c r="F2906" s="118"/>
      <c r="G2906" s="2"/>
      <c r="J2906" s="3"/>
      <c r="K2906" s="3"/>
      <c r="L2906" s="3"/>
      <c r="M2906" s="3"/>
      <c r="N2906" s="27"/>
      <c r="O2906" s="4"/>
      <c r="P2906" s="4"/>
      <c r="Q2906" s="2"/>
      <c r="R2906" s="9"/>
      <c r="S2906" s="4"/>
      <c r="T2906" s="4"/>
      <c r="V2906" s="10"/>
      <c r="W2906" s="4"/>
      <c r="X2906" s="21"/>
      <c r="Y2906" s="20"/>
      <c r="Z2906" s="20"/>
      <c r="AD2906" s="5"/>
      <c r="AI2906" s="10"/>
      <c r="AJ2906" s="10"/>
      <c r="AK2906" s="10"/>
      <c r="AL2906" s="10"/>
      <c r="AM2906" s="10"/>
      <c r="AN2906" s="10"/>
      <c r="AO2906" s="10"/>
      <c r="AP2906" s="10"/>
      <c r="AQ2906" s="10"/>
      <c r="AR2906" s="10"/>
      <c r="AS2906" s="10"/>
      <c r="AT2906" s="10"/>
      <c r="AU2906" s="10"/>
    </row>
    <row r="2907" spans="2:47" x14ac:dyDescent="0.2">
      <c r="B2907" s="4"/>
      <c r="C2907" s="3"/>
      <c r="D2907" s="29"/>
      <c r="E2907" s="11"/>
      <c r="F2907" s="118"/>
      <c r="G2907" s="2"/>
      <c r="J2907" s="3"/>
      <c r="K2907" s="3"/>
      <c r="L2907" s="3"/>
      <c r="M2907" s="3"/>
      <c r="N2907" s="27"/>
      <c r="O2907" s="4"/>
      <c r="P2907" s="4"/>
      <c r="Q2907" s="2"/>
      <c r="R2907" s="9"/>
      <c r="S2907" s="4"/>
      <c r="T2907" s="4"/>
      <c r="V2907" s="10"/>
      <c r="W2907" s="4"/>
      <c r="X2907" s="21"/>
      <c r="Y2907" s="20"/>
      <c r="Z2907" s="20"/>
      <c r="AD2907" s="5"/>
      <c r="AI2907" s="10"/>
      <c r="AJ2907" s="10"/>
      <c r="AK2907" s="10"/>
      <c r="AL2907" s="10"/>
      <c r="AM2907" s="10"/>
      <c r="AN2907" s="10"/>
      <c r="AO2907" s="10"/>
      <c r="AP2907" s="10"/>
      <c r="AQ2907" s="10"/>
      <c r="AR2907" s="10"/>
      <c r="AS2907" s="10"/>
      <c r="AT2907" s="10"/>
      <c r="AU2907" s="10"/>
    </row>
    <row r="2908" spans="2:47" x14ac:dyDescent="0.2">
      <c r="B2908" s="4"/>
      <c r="C2908" s="3"/>
      <c r="D2908" s="29"/>
      <c r="E2908" s="11"/>
      <c r="F2908" s="118"/>
      <c r="G2908" s="2"/>
      <c r="J2908" s="3"/>
      <c r="K2908" s="3"/>
      <c r="L2908" s="3"/>
      <c r="M2908" s="3"/>
      <c r="N2908" s="27"/>
      <c r="O2908" s="4"/>
      <c r="P2908" s="4"/>
      <c r="Q2908" s="2"/>
      <c r="R2908" s="9"/>
      <c r="S2908" s="4"/>
      <c r="T2908" s="4"/>
      <c r="V2908" s="10"/>
      <c r="W2908" s="4"/>
      <c r="X2908" s="21"/>
      <c r="Y2908" s="20"/>
      <c r="Z2908" s="20"/>
      <c r="AD2908" s="5"/>
      <c r="AI2908" s="10"/>
      <c r="AJ2908" s="10"/>
      <c r="AK2908" s="10"/>
      <c r="AL2908" s="10"/>
      <c r="AM2908" s="10"/>
      <c r="AN2908" s="10"/>
      <c r="AO2908" s="10"/>
      <c r="AP2908" s="10"/>
      <c r="AQ2908" s="10"/>
      <c r="AR2908" s="10"/>
      <c r="AS2908" s="10"/>
      <c r="AT2908" s="10"/>
      <c r="AU2908" s="10"/>
    </row>
    <row r="2909" spans="2:47" x14ac:dyDescent="0.2">
      <c r="B2909" s="4"/>
      <c r="C2909" s="3"/>
      <c r="D2909" s="29"/>
      <c r="E2909" s="11"/>
      <c r="F2909" s="118"/>
      <c r="G2909" s="2"/>
      <c r="J2909" s="3"/>
      <c r="K2909" s="3"/>
      <c r="L2909" s="3"/>
      <c r="M2909" s="3"/>
      <c r="N2909" s="27"/>
      <c r="O2909" s="4"/>
      <c r="P2909" s="4"/>
      <c r="Q2909" s="2"/>
      <c r="R2909" s="9"/>
      <c r="S2909" s="4"/>
      <c r="T2909" s="4"/>
      <c r="V2909" s="10"/>
      <c r="W2909" s="4"/>
      <c r="X2909" s="21"/>
      <c r="Y2909" s="20"/>
      <c r="Z2909" s="20"/>
      <c r="AD2909" s="5"/>
      <c r="AI2909" s="10"/>
      <c r="AJ2909" s="10"/>
      <c r="AK2909" s="10"/>
      <c r="AL2909" s="10"/>
      <c r="AM2909" s="10"/>
      <c r="AN2909" s="10"/>
      <c r="AO2909" s="10"/>
      <c r="AP2909" s="10"/>
      <c r="AQ2909" s="10"/>
      <c r="AR2909" s="10"/>
      <c r="AS2909" s="10"/>
      <c r="AT2909" s="10"/>
      <c r="AU2909" s="10"/>
    </row>
    <row r="2910" spans="2:47" x14ac:dyDescent="0.2">
      <c r="B2910" s="4"/>
      <c r="C2910" s="3"/>
      <c r="D2910" s="29"/>
      <c r="E2910" s="11"/>
      <c r="F2910" s="118"/>
      <c r="G2910" s="2"/>
      <c r="J2910" s="3"/>
      <c r="K2910" s="3"/>
      <c r="L2910" s="3"/>
      <c r="M2910" s="3"/>
      <c r="N2910" s="27"/>
      <c r="O2910" s="4"/>
      <c r="P2910" s="4"/>
      <c r="Q2910" s="2"/>
      <c r="R2910" s="9"/>
      <c r="S2910" s="4"/>
      <c r="T2910" s="4"/>
      <c r="V2910" s="10"/>
      <c r="W2910" s="4"/>
      <c r="X2910" s="21"/>
      <c r="Y2910" s="20"/>
      <c r="Z2910" s="20"/>
      <c r="AD2910" s="5"/>
      <c r="AI2910" s="10"/>
      <c r="AJ2910" s="10"/>
      <c r="AK2910" s="10"/>
      <c r="AL2910" s="10"/>
      <c r="AM2910" s="10"/>
      <c r="AN2910" s="10"/>
      <c r="AO2910" s="10"/>
      <c r="AP2910" s="10"/>
      <c r="AQ2910" s="10"/>
      <c r="AR2910" s="10"/>
      <c r="AS2910" s="10"/>
      <c r="AT2910" s="10"/>
      <c r="AU2910" s="10"/>
    </row>
    <row r="2911" spans="2:47" x14ac:dyDescent="0.2">
      <c r="B2911" s="4"/>
      <c r="C2911" s="3"/>
      <c r="D2911" s="29"/>
      <c r="E2911" s="11"/>
      <c r="F2911" s="118"/>
      <c r="G2911" s="2"/>
      <c r="J2911" s="3"/>
      <c r="K2911" s="3"/>
      <c r="L2911" s="3"/>
      <c r="M2911" s="3"/>
      <c r="N2911" s="27"/>
      <c r="O2911" s="4"/>
      <c r="P2911" s="4"/>
      <c r="Q2911" s="2"/>
      <c r="R2911" s="9"/>
      <c r="S2911" s="4"/>
      <c r="T2911" s="4"/>
      <c r="V2911" s="10"/>
      <c r="W2911" s="4"/>
      <c r="X2911" s="21"/>
      <c r="Y2911" s="20"/>
      <c r="Z2911" s="20"/>
      <c r="AD2911" s="5"/>
      <c r="AI2911" s="10"/>
      <c r="AJ2911" s="10"/>
      <c r="AK2911" s="10"/>
      <c r="AL2911" s="10"/>
      <c r="AM2911" s="10"/>
      <c r="AN2911" s="10"/>
      <c r="AO2911" s="10"/>
      <c r="AP2911" s="10"/>
      <c r="AQ2911" s="10"/>
      <c r="AR2911" s="10"/>
      <c r="AS2911" s="10"/>
      <c r="AT2911" s="10"/>
      <c r="AU2911" s="10"/>
    </row>
    <row r="2912" spans="2:47" x14ac:dyDescent="0.2">
      <c r="B2912" s="4"/>
      <c r="C2912" s="3"/>
      <c r="D2912" s="29"/>
      <c r="E2912" s="11"/>
      <c r="F2912" s="118"/>
      <c r="G2912" s="2"/>
      <c r="J2912" s="3"/>
      <c r="K2912" s="3"/>
      <c r="L2912" s="3"/>
      <c r="M2912" s="3"/>
      <c r="N2912" s="27"/>
      <c r="O2912" s="4"/>
      <c r="P2912" s="4"/>
      <c r="Q2912" s="2"/>
      <c r="R2912" s="9"/>
      <c r="S2912" s="4"/>
      <c r="T2912" s="4"/>
      <c r="V2912" s="10"/>
      <c r="W2912" s="4"/>
      <c r="X2912" s="21"/>
      <c r="Y2912" s="20"/>
      <c r="Z2912" s="20"/>
      <c r="AD2912" s="5"/>
      <c r="AI2912" s="10"/>
      <c r="AJ2912" s="10"/>
      <c r="AK2912" s="10"/>
      <c r="AL2912" s="10"/>
      <c r="AM2912" s="10"/>
      <c r="AN2912" s="10"/>
      <c r="AO2912" s="10"/>
      <c r="AP2912" s="10"/>
      <c r="AQ2912" s="10"/>
      <c r="AR2912" s="10"/>
      <c r="AS2912" s="10"/>
      <c r="AT2912" s="10"/>
      <c r="AU2912" s="10"/>
    </row>
    <row r="2913" spans="2:47" x14ac:dyDescent="0.2">
      <c r="B2913" s="4"/>
      <c r="C2913" s="3"/>
      <c r="D2913" s="29"/>
      <c r="E2913" s="11"/>
      <c r="F2913" s="118"/>
      <c r="G2913" s="2"/>
      <c r="J2913" s="3"/>
      <c r="K2913" s="3"/>
      <c r="L2913" s="3"/>
      <c r="M2913" s="3"/>
      <c r="N2913" s="27"/>
      <c r="O2913" s="4"/>
      <c r="P2913" s="4"/>
      <c r="Q2913" s="2"/>
      <c r="R2913" s="9"/>
      <c r="S2913" s="4"/>
      <c r="T2913" s="4"/>
      <c r="V2913" s="10"/>
      <c r="W2913" s="4"/>
      <c r="X2913" s="21"/>
      <c r="Y2913" s="20"/>
      <c r="Z2913" s="20"/>
      <c r="AD2913" s="5"/>
      <c r="AI2913" s="10"/>
      <c r="AJ2913" s="10"/>
      <c r="AK2913" s="10"/>
      <c r="AL2913" s="10"/>
      <c r="AM2913" s="10"/>
      <c r="AN2913" s="10"/>
      <c r="AO2913" s="10"/>
      <c r="AP2913" s="10"/>
      <c r="AQ2913" s="10"/>
      <c r="AR2913" s="10"/>
      <c r="AS2913" s="10"/>
      <c r="AT2913" s="10"/>
      <c r="AU2913" s="10"/>
    </row>
    <row r="2914" spans="2:47" x14ac:dyDescent="0.2">
      <c r="B2914" s="4"/>
      <c r="C2914" s="3"/>
      <c r="D2914" s="29"/>
      <c r="E2914" s="11"/>
      <c r="F2914" s="118"/>
      <c r="G2914" s="2"/>
      <c r="J2914" s="3"/>
      <c r="K2914" s="3"/>
      <c r="L2914" s="3"/>
      <c r="M2914" s="3"/>
      <c r="N2914" s="27"/>
      <c r="O2914" s="4"/>
      <c r="P2914" s="4"/>
      <c r="Q2914" s="2"/>
      <c r="R2914" s="9"/>
      <c r="S2914" s="4"/>
      <c r="T2914" s="4"/>
      <c r="V2914" s="10"/>
      <c r="W2914" s="4"/>
      <c r="X2914" s="21"/>
      <c r="Y2914" s="20"/>
      <c r="Z2914" s="20"/>
      <c r="AD2914" s="5"/>
      <c r="AI2914" s="10"/>
      <c r="AJ2914" s="10"/>
      <c r="AK2914" s="10"/>
      <c r="AL2914" s="10"/>
      <c r="AM2914" s="10"/>
      <c r="AN2914" s="10"/>
      <c r="AO2914" s="10"/>
      <c r="AP2914" s="10"/>
      <c r="AQ2914" s="10"/>
      <c r="AR2914" s="10"/>
      <c r="AS2914" s="10"/>
      <c r="AT2914" s="10"/>
      <c r="AU2914" s="10"/>
    </row>
    <row r="2915" spans="2:47" x14ac:dyDescent="0.2">
      <c r="B2915" s="4"/>
      <c r="C2915" s="3"/>
      <c r="D2915" s="29"/>
      <c r="E2915" s="11"/>
      <c r="F2915" s="118"/>
      <c r="G2915" s="2"/>
      <c r="J2915" s="3"/>
      <c r="K2915" s="3"/>
      <c r="L2915" s="3"/>
      <c r="M2915" s="3"/>
      <c r="N2915" s="27"/>
      <c r="O2915" s="4"/>
      <c r="P2915" s="4"/>
      <c r="Q2915" s="2"/>
      <c r="R2915" s="9"/>
      <c r="S2915" s="4"/>
      <c r="T2915" s="4"/>
      <c r="V2915" s="10"/>
      <c r="W2915" s="4"/>
      <c r="X2915" s="21"/>
      <c r="Y2915" s="20"/>
      <c r="Z2915" s="20"/>
      <c r="AD2915" s="5"/>
      <c r="AI2915" s="10"/>
      <c r="AJ2915" s="10"/>
      <c r="AK2915" s="10"/>
      <c r="AL2915" s="10"/>
      <c r="AM2915" s="10"/>
      <c r="AN2915" s="10"/>
      <c r="AO2915" s="10"/>
      <c r="AP2915" s="10"/>
      <c r="AQ2915" s="10"/>
      <c r="AR2915" s="10"/>
      <c r="AS2915" s="10"/>
      <c r="AT2915" s="10"/>
      <c r="AU2915" s="10"/>
    </row>
    <row r="2916" spans="2:47" x14ac:dyDescent="0.2">
      <c r="B2916" s="4"/>
      <c r="C2916" s="3"/>
      <c r="D2916" s="29"/>
      <c r="E2916" s="11"/>
      <c r="F2916" s="118"/>
      <c r="G2916" s="2"/>
      <c r="J2916" s="3"/>
      <c r="K2916" s="3"/>
      <c r="L2916" s="3"/>
      <c r="M2916" s="3"/>
      <c r="N2916" s="27"/>
      <c r="O2916" s="4"/>
      <c r="P2916" s="4"/>
      <c r="Q2916" s="2"/>
      <c r="R2916" s="9"/>
      <c r="S2916" s="4"/>
      <c r="T2916" s="4"/>
      <c r="V2916" s="10"/>
      <c r="W2916" s="4"/>
      <c r="X2916" s="21"/>
      <c r="Y2916" s="20"/>
      <c r="Z2916" s="20"/>
      <c r="AD2916" s="5"/>
      <c r="AI2916" s="10"/>
      <c r="AJ2916" s="10"/>
      <c r="AK2916" s="10"/>
      <c r="AL2916" s="10"/>
      <c r="AM2916" s="10"/>
      <c r="AN2916" s="10"/>
      <c r="AO2916" s="10"/>
      <c r="AP2916" s="10"/>
      <c r="AQ2916" s="10"/>
      <c r="AR2916" s="10"/>
      <c r="AS2916" s="10"/>
      <c r="AT2916" s="10"/>
      <c r="AU2916" s="10"/>
    </row>
    <row r="2917" spans="2:47" x14ac:dyDescent="0.2">
      <c r="B2917" s="4"/>
      <c r="C2917" s="3"/>
      <c r="D2917" s="29"/>
      <c r="E2917" s="11"/>
      <c r="F2917" s="118"/>
      <c r="G2917" s="2"/>
      <c r="J2917" s="3"/>
      <c r="K2917" s="3"/>
      <c r="L2917" s="3"/>
      <c r="M2917" s="3"/>
      <c r="N2917" s="27"/>
      <c r="O2917" s="4"/>
      <c r="P2917" s="4"/>
      <c r="Q2917" s="2"/>
      <c r="R2917" s="9"/>
      <c r="S2917" s="4"/>
      <c r="T2917" s="4"/>
      <c r="V2917" s="10"/>
      <c r="W2917" s="4"/>
      <c r="X2917" s="21"/>
      <c r="Y2917" s="20"/>
      <c r="Z2917" s="20"/>
      <c r="AD2917" s="5"/>
      <c r="AI2917" s="10"/>
      <c r="AJ2917" s="10"/>
      <c r="AK2917" s="10"/>
      <c r="AL2917" s="10"/>
      <c r="AM2917" s="10"/>
      <c r="AN2917" s="10"/>
      <c r="AO2917" s="10"/>
      <c r="AP2917" s="10"/>
      <c r="AQ2917" s="10"/>
      <c r="AR2917" s="10"/>
      <c r="AS2917" s="10"/>
      <c r="AT2917" s="10"/>
      <c r="AU2917" s="10"/>
    </row>
    <row r="2918" spans="2:47" x14ac:dyDescent="0.2">
      <c r="B2918" s="4"/>
      <c r="C2918" s="3"/>
      <c r="D2918" s="29"/>
      <c r="E2918" s="11"/>
      <c r="F2918" s="118"/>
      <c r="G2918" s="2"/>
      <c r="J2918" s="3"/>
      <c r="K2918" s="3"/>
      <c r="L2918" s="3"/>
      <c r="M2918" s="3"/>
      <c r="N2918" s="27"/>
      <c r="O2918" s="4"/>
      <c r="P2918" s="4"/>
      <c r="Q2918" s="2"/>
      <c r="R2918" s="9"/>
      <c r="S2918" s="4"/>
      <c r="T2918" s="4"/>
      <c r="V2918" s="10"/>
      <c r="W2918" s="4"/>
      <c r="X2918" s="21"/>
      <c r="Y2918" s="20"/>
      <c r="Z2918" s="20"/>
      <c r="AD2918" s="5"/>
      <c r="AI2918" s="10"/>
      <c r="AJ2918" s="10"/>
      <c r="AK2918" s="10"/>
      <c r="AL2918" s="10"/>
      <c r="AM2918" s="10"/>
      <c r="AN2918" s="10"/>
      <c r="AO2918" s="10"/>
      <c r="AP2918" s="10"/>
      <c r="AQ2918" s="10"/>
      <c r="AR2918" s="10"/>
      <c r="AS2918" s="10"/>
      <c r="AT2918" s="10"/>
      <c r="AU2918" s="10"/>
    </row>
    <row r="2919" spans="2:47" x14ac:dyDescent="0.2">
      <c r="B2919" s="4"/>
      <c r="C2919" s="3"/>
      <c r="D2919" s="29"/>
      <c r="E2919" s="11"/>
      <c r="F2919" s="118"/>
      <c r="G2919" s="2"/>
      <c r="J2919" s="3"/>
      <c r="K2919" s="3"/>
      <c r="L2919" s="3"/>
      <c r="M2919" s="3"/>
      <c r="N2919" s="27"/>
      <c r="O2919" s="4"/>
      <c r="P2919" s="4"/>
      <c r="Q2919" s="2"/>
      <c r="R2919" s="9"/>
      <c r="S2919" s="4"/>
      <c r="T2919" s="4"/>
      <c r="V2919" s="10"/>
      <c r="W2919" s="4"/>
      <c r="X2919" s="21"/>
      <c r="Y2919" s="20"/>
      <c r="Z2919" s="20"/>
      <c r="AD2919" s="5"/>
      <c r="AI2919" s="10"/>
      <c r="AJ2919" s="10"/>
      <c r="AK2919" s="10"/>
      <c r="AL2919" s="10"/>
      <c r="AM2919" s="10"/>
      <c r="AN2919" s="10"/>
      <c r="AO2919" s="10"/>
      <c r="AP2919" s="10"/>
      <c r="AQ2919" s="10"/>
      <c r="AR2919" s="10"/>
      <c r="AS2919" s="10"/>
      <c r="AT2919" s="10"/>
      <c r="AU2919" s="10"/>
    </row>
    <row r="2920" spans="2:47" x14ac:dyDescent="0.2">
      <c r="B2920" s="4"/>
      <c r="C2920" s="3"/>
      <c r="D2920" s="29"/>
      <c r="E2920" s="11"/>
      <c r="F2920" s="118"/>
      <c r="G2920" s="2"/>
      <c r="J2920" s="3"/>
      <c r="K2920" s="3"/>
      <c r="L2920" s="3"/>
      <c r="M2920" s="3"/>
      <c r="N2920" s="27"/>
      <c r="O2920" s="4"/>
      <c r="P2920" s="4"/>
      <c r="Q2920" s="2"/>
      <c r="R2920" s="9"/>
      <c r="S2920" s="4"/>
      <c r="T2920" s="4"/>
      <c r="V2920" s="10"/>
      <c r="W2920" s="4"/>
      <c r="X2920" s="21"/>
      <c r="Y2920" s="20"/>
      <c r="Z2920" s="20"/>
      <c r="AD2920" s="5"/>
      <c r="AI2920" s="10"/>
      <c r="AJ2920" s="10"/>
      <c r="AK2920" s="10"/>
      <c r="AL2920" s="10"/>
      <c r="AM2920" s="10"/>
      <c r="AN2920" s="10"/>
      <c r="AO2920" s="10"/>
      <c r="AP2920" s="10"/>
      <c r="AQ2920" s="10"/>
      <c r="AR2920" s="10"/>
      <c r="AS2920" s="10"/>
      <c r="AT2920" s="10"/>
      <c r="AU2920" s="10"/>
    </row>
    <row r="2921" spans="2:47" x14ac:dyDescent="0.2">
      <c r="B2921" s="4"/>
      <c r="C2921" s="3"/>
      <c r="D2921" s="29"/>
      <c r="E2921" s="11"/>
      <c r="F2921" s="118"/>
      <c r="G2921" s="2"/>
      <c r="J2921" s="3"/>
      <c r="K2921" s="3"/>
      <c r="L2921" s="3"/>
      <c r="M2921" s="3"/>
      <c r="N2921" s="27"/>
      <c r="O2921" s="4"/>
      <c r="P2921" s="4"/>
      <c r="Q2921" s="2"/>
      <c r="R2921" s="9"/>
      <c r="S2921" s="4"/>
      <c r="T2921" s="4"/>
      <c r="V2921" s="10"/>
      <c r="W2921" s="4"/>
      <c r="X2921" s="21"/>
      <c r="Y2921" s="20"/>
      <c r="Z2921" s="20"/>
      <c r="AD2921" s="5"/>
      <c r="AI2921" s="10"/>
      <c r="AJ2921" s="10"/>
      <c r="AK2921" s="10"/>
      <c r="AL2921" s="10"/>
      <c r="AM2921" s="10"/>
      <c r="AN2921" s="10"/>
      <c r="AO2921" s="10"/>
      <c r="AP2921" s="10"/>
      <c r="AQ2921" s="10"/>
      <c r="AR2921" s="10"/>
      <c r="AS2921" s="10"/>
      <c r="AT2921" s="10"/>
      <c r="AU2921" s="10"/>
    </row>
    <row r="2922" spans="2:47" x14ac:dyDescent="0.2">
      <c r="B2922" s="4"/>
      <c r="C2922" s="3"/>
      <c r="D2922" s="29"/>
      <c r="E2922" s="11"/>
      <c r="F2922" s="118"/>
      <c r="G2922" s="2"/>
      <c r="J2922" s="3"/>
      <c r="K2922" s="3"/>
      <c r="L2922" s="3"/>
      <c r="M2922" s="3"/>
      <c r="N2922" s="27"/>
      <c r="O2922" s="4"/>
      <c r="P2922" s="4"/>
      <c r="Q2922" s="2"/>
      <c r="R2922" s="9"/>
      <c r="S2922" s="4"/>
      <c r="T2922" s="4"/>
      <c r="V2922" s="10"/>
      <c r="W2922" s="4"/>
      <c r="X2922" s="21"/>
      <c r="Y2922" s="20"/>
      <c r="Z2922" s="20"/>
      <c r="AD2922" s="5"/>
      <c r="AI2922" s="10"/>
      <c r="AJ2922" s="10"/>
      <c r="AK2922" s="10"/>
      <c r="AL2922" s="10"/>
      <c r="AM2922" s="10"/>
      <c r="AN2922" s="10"/>
      <c r="AO2922" s="10"/>
      <c r="AP2922" s="10"/>
      <c r="AQ2922" s="10"/>
      <c r="AR2922" s="10"/>
      <c r="AS2922" s="10"/>
      <c r="AT2922" s="10"/>
      <c r="AU2922" s="10"/>
    </row>
    <row r="2923" spans="2:47" x14ac:dyDescent="0.2">
      <c r="B2923" s="4"/>
      <c r="C2923" s="3"/>
      <c r="D2923" s="29"/>
      <c r="E2923" s="11"/>
      <c r="F2923" s="118"/>
      <c r="G2923" s="2"/>
      <c r="J2923" s="3"/>
      <c r="K2923" s="3"/>
      <c r="L2923" s="3"/>
      <c r="M2923" s="3"/>
      <c r="N2923" s="27"/>
      <c r="O2923" s="4"/>
      <c r="P2923" s="4"/>
      <c r="Q2923" s="2"/>
      <c r="R2923" s="9"/>
      <c r="S2923" s="4"/>
      <c r="T2923" s="4"/>
      <c r="V2923" s="10"/>
      <c r="W2923" s="4"/>
      <c r="X2923" s="21"/>
      <c r="Y2923" s="20"/>
      <c r="Z2923" s="20"/>
      <c r="AD2923" s="5"/>
      <c r="AI2923" s="10"/>
      <c r="AJ2923" s="10"/>
      <c r="AK2923" s="10"/>
      <c r="AL2923" s="10"/>
      <c r="AM2923" s="10"/>
      <c r="AN2923" s="10"/>
      <c r="AO2923" s="10"/>
      <c r="AP2923" s="10"/>
      <c r="AQ2923" s="10"/>
      <c r="AR2923" s="10"/>
      <c r="AS2923" s="10"/>
      <c r="AT2923" s="10"/>
      <c r="AU2923" s="10"/>
    </row>
    <row r="2924" spans="2:47" x14ac:dyDescent="0.2">
      <c r="B2924" s="4"/>
      <c r="C2924" s="3"/>
      <c r="D2924" s="29"/>
      <c r="E2924" s="11"/>
      <c r="F2924" s="118"/>
      <c r="G2924" s="2"/>
      <c r="J2924" s="3"/>
      <c r="K2924" s="3"/>
      <c r="L2924" s="3"/>
      <c r="M2924" s="3"/>
      <c r="N2924" s="27"/>
      <c r="O2924" s="4"/>
      <c r="P2924" s="4"/>
      <c r="Q2924" s="2"/>
      <c r="R2924" s="9"/>
      <c r="S2924" s="4"/>
      <c r="T2924" s="4"/>
      <c r="V2924" s="10"/>
      <c r="W2924" s="4"/>
      <c r="X2924" s="21"/>
      <c r="Y2924" s="20"/>
      <c r="Z2924" s="20"/>
      <c r="AD2924" s="5"/>
      <c r="AI2924" s="10"/>
      <c r="AJ2924" s="10"/>
      <c r="AK2924" s="10"/>
      <c r="AL2924" s="10"/>
      <c r="AM2924" s="10"/>
      <c r="AN2924" s="10"/>
      <c r="AO2924" s="10"/>
      <c r="AP2924" s="10"/>
      <c r="AQ2924" s="10"/>
      <c r="AR2924" s="10"/>
      <c r="AS2924" s="10"/>
      <c r="AT2924" s="10"/>
      <c r="AU2924" s="10"/>
    </row>
    <row r="2925" spans="2:47" x14ac:dyDescent="0.2">
      <c r="B2925" s="4"/>
      <c r="C2925" s="3"/>
      <c r="D2925" s="29"/>
      <c r="E2925" s="11"/>
      <c r="F2925" s="118"/>
      <c r="G2925" s="2"/>
      <c r="J2925" s="3"/>
      <c r="K2925" s="3"/>
      <c r="L2925" s="3"/>
      <c r="M2925" s="3"/>
      <c r="N2925" s="27"/>
      <c r="O2925" s="4"/>
      <c r="P2925" s="4"/>
      <c r="Q2925" s="2"/>
      <c r="R2925" s="9"/>
      <c r="S2925" s="4"/>
      <c r="T2925" s="4"/>
      <c r="V2925" s="10"/>
      <c r="W2925" s="4"/>
      <c r="X2925" s="21"/>
      <c r="Y2925" s="20"/>
      <c r="Z2925" s="20"/>
      <c r="AD2925" s="5"/>
      <c r="AI2925" s="10"/>
      <c r="AJ2925" s="10"/>
      <c r="AK2925" s="10"/>
      <c r="AL2925" s="10"/>
      <c r="AM2925" s="10"/>
      <c r="AN2925" s="10"/>
      <c r="AO2925" s="10"/>
      <c r="AP2925" s="10"/>
      <c r="AQ2925" s="10"/>
      <c r="AR2925" s="10"/>
      <c r="AS2925" s="10"/>
      <c r="AT2925" s="10"/>
      <c r="AU2925" s="10"/>
    </row>
    <row r="2926" spans="2:47" x14ac:dyDescent="0.2">
      <c r="B2926" s="4"/>
      <c r="C2926" s="3"/>
      <c r="D2926" s="29"/>
      <c r="E2926" s="11"/>
      <c r="F2926" s="118"/>
      <c r="G2926" s="2"/>
      <c r="J2926" s="3"/>
      <c r="K2926" s="3"/>
      <c r="L2926" s="3"/>
      <c r="M2926" s="3"/>
      <c r="N2926" s="27"/>
      <c r="O2926" s="4"/>
      <c r="P2926" s="4"/>
      <c r="Q2926" s="2"/>
      <c r="R2926" s="9"/>
      <c r="S2926" s="4"/>
      <c r="T2926" s="4"/>
      <c r="V2926" s="10"/>
      <c r="W2926" s="4"/>
      <c r="X2926" s="21"/>
      <c r="Y2926" s="20"/>
      <c r="Z2926" s="20"/>
      <c r="AD2926" s="5"/>
      <c r="AI2926" s="10"/>
      <c r="AJ2926" s="10"/>
      <c r="AK2926" s="10"/>
      <c r="AL2926" s="10"/>
      <c r="AM2926" s="10"/>
      <c r="AN2926" s="10"/>
      <c r="AO2926" s="10"/>
      <c r="AP2926" s="10"/>
      <c r="AQ2926" s="10"/>
      <c r="AR2926" s="10"/>
      <c r="AS2926" s="10"/>
      <c r="AT2926" s="10"/>
      <c r="AU2926" s="10"/>
    </row>
    <row r="2927" spans="2:47" x14ac:dyDescent="0.2">
      <c r="B2927" s="4"/>
      <c r="C2927" s="3"/>
      <c r="D2927" s="29"/>
      <c r="E2927" s="11"/>
      <c r="F2927" s="118"/>
      <c r="G2927" s="2"/>
      <c r="J2927" s="3"/>
      <c r="K2927" s="3"/>
      <c r="L2927" s="3"/>
      <c r="M2927" s="3"/>
      <c r="N2927" s="27"/>
      <c r="O2927" s="4"/>
      <c r="P2927" s="4"/>
      <c r="Q2927" s="2"/>
      <c r="R2927" s="9"/>
      <c r="S2927" s="4"/>
      <c r="T2927" s="4"/>
      <c r="V2927" s="10"/>
      <c r="W2927" s="4"/>
      <c r="X2927" s="21"/>
      <c r="Y2927" s="20"/>
      <c r="Z2927" s="20"/>
      <c r="AD2927" s="5"/>
      <c r="AI2927" s="10"/>
      <c r="AJ2927" s="10"/>
      <c r="AK2927" s="10"/>
      <c r="AL2927" s="10"/>
      <c r="AM2927" s="10"/>
      <c r="AN2927" s="10"/>
      <c r="AO2927" s="10"/>
      <c r="AP2927" s="10"/>
      <c r="AQ2927" s="10"/>
      <c r="AR2927" s="10"/>
      <c r="AS2927" s="10"/>
      <c r="AT2927" s="10"/>
      <c r="AU2927" s="10"/>
    </row>
    <row r="2928" spans="2:47" x14ac:dyDescent="0.2">
      <c r="B2928" s="4"/>
      <c r="C2928" s="3"/>
      <c r="D2928" s="29"/>
      <c r="E2928" s="11"/>
      <c r="F2928" s="118"/>
      <c r="G2928" s="2"/>
      <c r="J2928" s="3"/>
      <c r="K2928" s="3"/>
      <c r="L2928" s="3"/>
      <c r="M2928" s="3"/>
      <c r="N2928" s="27"/>
      <c r="O2928" s="4"/>
      <c r="P2928" s="4"/>
      <c r="Q2928" s="2"/>
      <c r="R2928" s="9"/>
      <c r="S2928" s="4"/>
      <c r="T2928" s="4"/>
      <c r="V2928" s="10"/>
      <c r="W2928" s="4"/>
      <c r="X2928" s="21"/>
      <c r="Y2928" s="20"/>
      <c r="Z2928" s="20"/>
      <c r="AD2928" s="5"/>
      <c r="AI2928" s="10"/>
      <c r="AJ2928" s="10"/>
      <c r="AK2928" s="10"/>
      <c r="AL2928" s="10"/>
      <c r="AM2928" s="10"/>
      <c r="AN2928" s="10"/>
      <c r="AO2928" s="10"/>
      <c r="AP2928" s="10"/>
      <c r="AQ2928" s="10"/>
      <c r="AR2928" s="10"/>
      <c r="AS2928" s="10"/>
      <c r="AT2928" s="10"/>
      <c r="AU2928" s="10"/>
    </row>
    <row r="2929" spans="2:47" x14ac:dyDescent="0.2">
      <c r="B2929" s="4"/>
      <c r="C2929" s="3"/>
      <c r="D2929" s="29"/>
      <c r="E2929" s="11"/>
      <c r="F2929" s="118"/>
      <c r="G2929" s="2"/>
      <c r="J2929" s="3"/>
      <c r="K2929" s="3"/>
      <c r="L2929" s="3"/>
      <c r="M2929" s="3"/>
      <c r="N2929" s="27"/>
      <c r="O2929" s="4"/>
      <c r="P2929" s="4"/>
      <c r="Q2929" s="2"/>
      <c r="R2929" s="9"/>
      <c r="S2929" s="4"/>
      <c r="T2929" s="4"/>
      <c r="V2929" s="10"/>
      <c r="W2929" s="4"/>
      <c r="X2929" s="21"/>
      <c r="Y2929" s="20"/>
      <c r="Z2929" s="20"/>
      <c r="AD2929" s="5"/>
      <c r="AI2929" s="10"/>
      <c r="AJ2929" s="10"/>
      <c r="AK2929" s="10"/>
      <c r="AL2929" s="10"/>
      <c r="AM2929" s="10"/>
      <c r="AN2929" s="10"/>
      <c r="AO2929" s="10"/>
      <c r="AP2929" s="10"/>
      <c r="AQ2929" s="10"/>
      <c r="AR2929" s="10"/>
      <c r="AS2929" s="10"/>
      <c r="AT2929" s="10"/>
      <c r="AU2929" s="10"/>
    </row>
    <row r="2930" spans="2:47" x14ac:dyDescent="0.2">
      <c r="B2930" s="4"/>
      <c r="C2930" s="3"/>
      <c r="D2930" s="29"/>
      <c r="E2930" s="11"/>
      <c r="F2930" s="118"/>
      <c r="G2930" s="2"/>
      <c r="J2930" s="3"/>
      <c r="K2930" s="3"/>
      <c r="L2930" s="3"/>
      <c r="M2930" s="3"/>
      <c r="N2930" s="27"/>
      <c r="O2930" s="4"/>
      <c r="P2930" s="4"/>
      <c r="Q2930" s="2"/>
      <c r="R2930" s="9"/>
      <c r="S2930" s="4"/>
      <c r="T2930" s="4"/>
      <c r="V2930" s="10"/>
      <c r="W2930" s="4"/>
      <c r="X2930" s="21"/>
      <c r="Y2930" s="20"/>
      <c r="Z2930" s="20"/>
      <c r="AD2930" s="5"/>
      <c r="AI2930" s="10"/>
      <c r="AJ2930" s="10"/>
      <c r="AK2930" s="10"/>
      <c r="AL2930" s="10"/>
      <c r="AM2930" s="10"/>
      <c r="AN2930" s="10"/>
      <c r="AO2930" s="10"/>
      <c r="AP2930" s="10"/>
      <c r="AQ2930" s="10"/>
      <c r="AR2930" s="10"/>
      <c r="AS2930" s="10"/>
      <c r="AT2930" s="10"/>
      <c r="AU2930" s="10"/>
    </row>
    <row r="2931" spans="2:47" x14ac:dyDescent="0.2">
      <c r="B2931" s="4"/>
      <c r="C2931" s="3"/>
      <c r="D2931" s="29"/>
      <c r="E2931" s="11"/>
      <c r="F2931" s="118"/>
      <c r="G2931" s="2"/>
      <c r="J2931" s="3"/>
      <c r="K2931" s="3"/>
      <c r="L2931" s="3"/>
      <c r="M2931" s="3"/>
      <c r="N2931" s="27"/>
      <c r="O2931" s="4"/>
      <c r="P2931" s="4"/>
      <c r="Q2931" s="2"/>
      <c r="R2931" s="9"/>
      <c r="S2931" s="4"/>
      <c r="T2931" s="4"/>
      <c r="V2931" s="10"/>
      <c r="W2931" s="4"/>
      <c r="X2931" s="21"/>
      <c r="Y2931" s="20"/>
      <c r="Z2931" s="20"/>
      <c r="AD2931" s="5"/>
      <c r="AI2931" s="10"/>
      <c r="AJ2931" s="10"/>
      <c r="AK2931" s="10"/>
      <c r="AL2931" s="10"/>
      <c r="AM2931" s="10"/>
      <c r="AN2931" s="10"/>
      <c r="AO2931" s="10"/>
      <c r="AP2931" s="10"/>
      <c r="AQ2931" s="10"/>
      <c r="AR2931" s="10"/>
      <c r="AS2931" s="10"/>
      <c r="AT2931" s="10"/>
      <c r="AU2931" s="10"/>
    </row>
    <row r="2932" spans="2:47" x14ac:dyDescent="0.2">
      <c r="B2932" s="4"/>
      <c r="C2932" s="3"/>
      <c r="D2932" s="29"/>
      <c r="E2932" s="11"/>
      <c r="F2932" s="118"/>
      <c r="G2932" s="2"/>
      <c r="J2932" s="3"/>
      <c r="K2932" s="3"/>
      <c r="L2932" s="3"/>
      <c r="M2932" s="3"/>
      <c r="N2932" s="27"/>
      <c r="O2932" s="4"/>
      <c r="P2932" s="4"/>
      <c r="Q2932" s="2"/>
      <c r="R2932" s="9"/>
      <c r="S2932" s="4"/>
      <c r="T2932" s="4"/>
      <c r="V2932" s="10"/>
      <c r="W2932" s="101"/>
      <c r="X2932" s="21"/>
      <c r="Y2932" s="20"/>
      <c r="Z2932" s="20"/>
      <c r="AD2932" s="5"/>
      <c r="AI2932" s="10"/>
      <c r="AJ2932" s="10"/>
      <c r="AK2932" s="10"/>
      <c r="AL2932" s="10"/>
      <c r="AM2932" s="10"/>
      <c r="AN2932" s="10"/>
      <c r="AO2932" s="10"/>
      <c r="AP2932" s="10"/>
      <c r="AQ2932" s="10"/>
      <c r="AR2932" s="10"/>
      <c r="AS2932" s="10"/>
      <c r="AT2932" s="10"/>
      <c r="AU2932" s="10"/>
    </row>
    <row r="2933" spans="2:47" x14ac:dyDescent="0.2">
      <c r="B2933" s="4"/>
      <c r="C2933" s="3"/>
      <c r="D2933" s="29"/>
      <c r="E2933" s="11"/>
      <c r="F2933" s="118"/>
      <c r="G2933" s="2"/>
      <c r="J2933" s="3"/>
      <c r="K2933" s="3"/>
      <c r="L2933" s="3"/>
      <c r="M2933" s="3"/>
      <c r="N2933" s="27"/>
      <c r="O2933" s="4"/>
      <c r="P2933" s="4"/>
      <c r="Q2933" s="2"/>
      <c r="R2933" s="9"/>
      <c r="S2933" s="4"/>
      <c r="T2933" s="4"/>
      <c r="V2933" s="10"/>
      <c r="W2933" s="4"/>
      <c r="X2933" s="21"/>
      <c r="Y2933" s="20"/>
      <c r="Z2933" s="20"/>
      <c r="AD2933" s="5"/>
      <c r="AI2933" s="10"/>
      <c r="AJ2933" s="10"/>
      <c r="AK2933" s="10"/>
      <c r="AL2933" s="10"/>
      <c r="AM2933" s="10"/>
      <c r="AN2933" s="10"/>
      <c r="AO2933" s="10"/>
      <c r="AP2933" s="10"/>
      <c r="AQ2933" s="10"/>
      <c r="AR2933" s="10"/>
      <c r="AS2933" s="10"/>
      <c r="AT2933" s="10"/>
      <c r="AU2933" s="10"/>
    </row>
    <row r="2934" spans="2:47" x14ac:dyDescent="0.2">
      <c r="B2934" s="4"/>
      <c r="C2934" s="3"/>
      <c r="D2934" s="29"/>
      <c r="E2934" s="11"/>
      <c r="F2934" s="118"/>
      <c r="G2934" s="2"/>
      <c r="J2934" s="3"/>
      <c r="K2934" s="3"/>
      <c r="L2934" s="3"/>
      <c r="M2934" s="3"/>
      <c r="N2934" s="27"/>
      <c r="O2934" s="4"/>
      <c r="P2934" s="4"/>
      <c r="Q2934" s="2"/>
      <c r="R2934" s="9"/>
      <c r="S2934" s="4"/>
      <c r="T2934" s="4"/>
      <c r="V2934" s="10"/>
      <c r="W2934" s="4"/>
      <c r="X2934" s="21"/>
      <c r="Y2934" s="20"/>
      <c r="Z2934" s="20"/>
      <c r="AD2934" s="5"/>
      <c r="AI2934" s="10"/>
      <c r="AJ2934" s="10"/>
      <c r="AK2934" s="10"/>
      <c r="AL2934" s="10"/>
      <c r="AM2934" s="10"/>
      <c r="AN2934" s="10"/>
      <c r="AO2934" s="10"/>
      <c r="AP2934" s="10"/>
      <c r="AQ2934" s="10"/>
      <c r="AR2934" s="10"/>
      <c r="AS2934" s="10"/>
      <c r="AT2934" s="10"/>
      <c r="AU2934" s="10"/>
    </row>
    <row r="2935" spans="2:47" x14ac:dyDescent="0.2">
      <c r="B2935" s="4"/>
      <c r="C2935" s="3"/>
      <c r="D2935" s="29"/>
      <c r="E2935" s="11"/>
      <c r="F2935" s="118"/>
      <c r="G2935" s="2"/>
      <c r="J2935" s="3"/>
      <c r="K2935" s="3"/>
      <c r="L2935" s="3"/>
      <c r="M2935" s="3"/>
      <c r="N2935" s="27"/>
      <c r="O2935" s="4"/>
      <c r="P2935" s="4"/>
      <c r="Q2935" s="2"/>
      <c r="R2935" s="9"/>
      <c r="S2935" s="4"/>
      <c r="T2935" s="4"/>
      <c r="V2935" s="10"/>
      <c r="W2935" s="4"/>
      <c r="X2935" s="21"/>
      <c r="Y2935" s="20"/>
      <c r="Z2935" s="20"/>
      <c r="AD2935" s="5"/>
      <c r="AI2935" s="10"/>
      <c r="AJ2935" s="10"/>
      <c r="AK2935" s="10"/>
      <c r="AL2935" s="10"/>
      <c r="AM2935" s="10"/>
      <c r="AN2935" s="10"/>
      <c r="AO2935" s="10"/>
      <c r="AP2935" s="10"/>
      <c r="AQ2935" s="10"/>
      <c r="AR2935" s="10"/>
      <c r="AS2935" s="10"/>
      <c r="AT2935" s="10"/>
      <c r="AU2935" s="10"/>
    </row>
    <row r="2936" spans="2:47" x14ac:dyDescent="0.2">
      <c r="B2936" s="4"/>
      <c r="C2936" s="3"/>
      <c r="D2936" s="29"/>
      <c r="E2936" s="11"/>
      <c r="F2936" s="118"/>
      <c r="G2936" s="2"/>
      <c r="J2936" s="3"/>
      <c r="K2936" s="3"/>
      <c r="L2936" s="3"/>
      <c r="M2936" s="3"/>
      <c r="N2936" s="27"/>
      <c r="O2936" s="4"/>
      <c r="P2936" s="4"/>
      <c r="Q2936" s="2"/>
      <c r="R2936" s="9"/>
      <c r="S2936" s="4"/>
      <c r="T2936" s="4"/>
      <c r="V2936" s="10"/>
      <c r="W2936" s="4"/>
      <c r="X2936" s="21"/>
      <c r="Y2936" s="20"/>
      <c r="Z2936" s="20"/>
      <c r="AD2936" s="5"/>
      <c r="AI2936" s="10"/>
      <c r="AJ2936" s="10"/>
      <c r="AK2936" s="10"/>
      <c r="AL2936" s="10"/>
      <c r="AM2936" s="10"/>
      <c r="AN2936" s="10"/>
      <c r="AO2936" s="10"/>
      <c r="AP2936" s="10"/>
      <c r="AQ2936" s="10"/>
      <c r="AR2936" s="10"/>
      <c r="AS2936" s="10"/>
      <c r="AT2936" s="10"/>
      <c r="AU2936" s="10"/>
    </row>
    <row r="2937" spans="2:47" x14ac:dyDescent="0.2">
      <c r="B2937" s="4"/>
      <c r="C2937" s="3"/>
      <c r="D2937" s="29"/>
      <c r="E2937" s="11"/>
      <c r="F2937" s="118"/>
      <c r="G2937" s="2"/>
      <c r="J2937" s="3"/>
      <c r="K2937" s="3"/>
      <c r="L2937" s="3"/>
      <c r="M2937" s="3"/>
      <c r="N2937" s="27"/>
      <c r="O2937" s="4"/>
      <c r="P2937" s="4"/>
      <c r="Q2937" s="2"/>
      <c r="R2937" s="9"/>
      <c r="S2937" s="4"/>
      <c r="T2937" s="4"/>
      <c r="V2937" s="10"/>
      <c r="W2937" s="4"/>
      <c r="X2937" s="21"/>
      <c r="Y2937" s="20"/>
      <c r="Z2937" s="20"/>
      <c r="AD2937" s="5"/>
      <c r="AI2937" s="10"/>
      <c r="AJ2937" s="10"/>
      <c r="AK2937" s="10"/>
      <c r="AL2937" s="10"/>
      <c r="AM2937" s="10"/>
      <c r="AN2937" s="10"/>
      <c r="AO2937" s="10"/>
      <c r="AP2937" s="10"/>
      <c r="AQ2937" s="10"/>
      <c r="AR2937" s="10"/>
      <c r="AS2937" s="10"/>
      <c r="AT2937" s="10"/>
      <c r="AU2937" s="10"/>
    </row>
    <row r="2938" spans="2:47" x14ac:dyDescent="0.2">
      <c r="B2938" s="4"/>
      <c r="C2938" s="3"/>
      <c r="D2938" s="29"/>
      <c r="E2938" s="11"/>
      <c r="F2938" s="118"/>
      <c r="G2938" s="2"/>
      <c r="J2938" s="3"/>
      <c r="K2938" s="3"/>
      <c r="L2938" s="3"/>
      <c r="M2938" s="3"/>
      <c r="N2938" s="27"/>
      <c r="O2938" s="4"/>
      <c r="P2938" s="4"/>
      <c r="Q2938" s="2"/>
      <c r="R2938" s="9"/>
      <c r="S2938" s="4"/>
      <c r="T2938" s="4"/>
      <c r="V2938" s="10"/>
      <c r="W2938" s="4"/>
      <c r="X2938" s="21"/>
      <c r="Y2938" s="20"/>
      <c r="Z2938" s="20"/>
      <c r="AD2938" s="5"/>
      <c r="AI2938" s="10"/>
      <c r="AJ2938" s="10"/>
      <c r="AK2938" s="10"/>
      <c r="AL2938" s="10"/>
      <c r="AM2938" s="10"/>
      <c r="AN2938" s="10"/>
      <c r="AO2938" s="10"/>
      <c r="AP2938" s="10"/>
      <c r="AQ2938" s="10"/>
      <c r="AR2938" s="10"/>
      <c r="AS2938" s="10"/>
      <c r="AT2938" s="10"/>
      <c r="AU2938" s="10"/>
    </row>
    <row r="2939" spans="2:47" x14ac:dyDescent="0.2">
      <c r="B2939" s="4"/>
      <c r="C2939" s="3"/>
      <c r="D2939" s="29"/>
      <c r="E2939" s="11"/>
      <c r="F2939" s="118"/>
      <c r="G2939" s="2"/>
      <c r="J2939" s="3"/>
      <c r="K2939" s="3"/>
      <c r="L2939" s="3"/>
      <c r="M2939" s="3"/>
      <c r="N2939" s="27"/>
      <c r="O2939" s="4"/>
      <c r="P2939" s="4"/>
      <c r="Q2939" s="2"/>
      <c r="R2939" s="9"/>
      <c r="S2939" s="4"/>
      <c r="T2939" s="4"/>
      <c r="V2939" s="10"/>
      <c r="W2939" s="4"/>
      <c r="X2939" s="21"/>
      <c r="Y2939" s="20"/>
      <c r="Z2939" s="20"/>
      <c r="AD2939" s="5"/>
      <c r="AI2939" s="10"/>
      <c r="AJ2939" s="10"/>
      <c r="AK2939" s="10"/>
      <c r="AL2939" s="10"/>
      <c r="AM2939" s="10"/>
      <c r="AN2939" s="10"/>
      <c r="AO2939" s="10"/>
      <c r="AP2939" s="10"/>
      <c r="AQ2939" s="10"/>
      <c r="AR2939" s="10"/>
      <c r="AS2939" s="10"/>
      <c r="AT2939" s="10"/>
      <c r="AU2939" s="10"/>
    </row>
    <row r="2940" spans="2:47" x14ac:dyDescent="0.2">
      <c r="B2940" s="4"/>
      <c r="C2940" s="3"/>
      <c r="D2940" s="29"/>
      <c r="E2940" s="11"/>
      <c r="F2940" s="118"/>
      <c r="G2940" s="2"/>
      <c r="J2940" s="3"/>
      <c r="K2940" s="3"/>
      <c r="L2940" s="3"/>
      <c r="M2940" s="3"/>
      <c r="N2940" s="27"/>
      <c r="O2940" s="4"/>
      <c r="P2940" s="4"/>
      <c r="Q2940" s="2"/>
      <c r="R2940" s="9"/>
      <c r="S2940" s="4"/>
      <c r="T2940" s="4"/>
      <c r="V2940" s="10"/>
      <c r="W2940" s="4"/>
      <c r="X2940" s="21"/>
      <c r="Y2940" s="20"/>
      <c r="Z2940" s="20"/>
      <c r="AD2940" s="5"/>
      <c r="AI2940" s="10"/>
      <c r="AJ2940" s="10"/>
      <c r="AK2940" s="10"/>
      <c r="AL2940" s="10"/>
      <c r="AM2940" s="10"/>
      <c r="AN2940" s="10"/>
      <c r="AO2940" s="10"/>
      <c r="AP2940" s="10"/>
      <c r="AQ2940" s="10"/>
      <c r="AR2940" s="10"/>
      <c r="AS2940" s="10"/>
      <c r="AT2940" s="10"/>
      <c r="AU2940" s="10"/>
    </row>
    <row r="2941" spans="2:47" x14ac:dyDescent="0.2">
      <c r="B2941" s="4"/>
      <c r="C2941" s="3"/>
      <c r="D2941" s="29"/>
      <c r="E2941" s="11"/>
      <c r="F2941" s="118"/>
      <c r="G2941" s="2"/>
      <c r="J2941" s="3"/>
      <c r="K2941" s="3"/>
      <c r="L2941" s="3"/>
      <c r="M2941" s="3"/>
      <c r="N2941" s="27"/>
      <c r="O2941" s="4"/>
      <c r="P2941" s="4"/>
      <c r="Q2941" s="2"/>
      <c r="R2941" s="9"/>
      <c r="S2941" s="4"/>
      <c r="T2941" s="4"/>
      <c r="V2941" s="10"/>
      <c r="W2941" s="4"/>
      <c r="X2941" s="21"/>
      <c r="Y2941" s="20"/>
      <c r="Z2941" s="20"/>
      <c r="AD2941" s="5"/>
      <c r="AI2941" s="10"/>
      <c r="AJ2941" s="10"/>
      <c r="AK2941" s="10"/>
      <c r="AL2941" s="10"/>
      <c r="AM2941" s="10"/>
      <c r="AN2941" s="10"/>
      <c r="AO2941" s="10"/>
      <c r="AP2941" s="10"/>
      <c r="AQ2941" s="10"/>
      <c r="AR2941" s="10"/>
      <c r="AS2941" s="10"/>
      <c r="AT2941" s="10"/>
      <c r="AU2941" s="10"/>
    </row>
    <row r="2942" spans="2:47" x14ac:dyDescent="0.2">
      <c r="B2942" s="4"/>
      <c r="C2942" s="3"/>
      <c r="D2942" s="29"/>
      <c r="E2942" s="11"/>
      <c r="F2942" s="118"/>
      <c r="G2942" s="2"/>
      <c r="J2942" s="3"/>
      <c r="K2942" s="3"/>
      <c r="L2942" s="3"/>
      <c r="M2942" s="3"/>
      <c r="N2942" s="27"/>
      <c r="O2942" s="4"/>
      <c r="P2942" s="4"/>
      <c r="Q2942" s="2"/>
      <c r="R2942" s="9"/>
      <c r="S2942" s="4"/>
      <c r="T2942" s="4"/>
      <c r="V2942" s="10"/>
      <c r="W2942" s="4"/>
      <c r="X2942" s="21"/>
      <c r="Y2942" s="20"/>
      <c r="Z2942" s="20"/>
      <c r="AD2942" s="5"/>
      <c r="AI2942" s="10"/>
      <c r="AJ2942" s="10"/>
      <c r="AK2942" s="10"/>
      <c r="AL2942" s="10"/>
      <c r="AM2942" s="10"/>
      <c r="AN2942" s="10"/>
      <c r="AO2942" s="10"/>
      <c r="AP2942" s="10"/>
      <c r="AQ2942" s="10"/>
      <c r="AR2942" s="10"/>
      <c r="AS2942" s="10"/>
      <c r="AT2942" s="10"/>
      <c r="AU2942" s="10"/>
    </row>
    <row r="2943" spans="2:47" x14ac:dyDescent="0.2">
      <c r="B2943" s="4"/>
      <c r="C2943" s="3"/>
      <c r="D2943" s="29"/>
      <c r="E2943" s="11"/>
      <c r="F2943" s="118"/>
      <c r="G2943" s="2"/>
      <c r="J2943" s="3"/>
      <c r="K2943" s="3"/>
      <c r="L2943" s="3"/>
      <c r="M2943" s="3"/>
      <c r="N2943" s="27"/>
      <c r="O2943" s="4"/>
      <c r="P2943" s="4"/>
      <c r="Q2943" s="2"/>
      <c r="R2943" s="9"/>
      <c r="S2943" s="4"/>
      <c r="T2943" s="4"/>
      <c r="V2943" s="10"/>
      <c r="W2943" s="4"/>
      <c r="X2943" s="21"/>
      <c r="Y2943" s="20"/>
      <c r="Z2943" s="20"/>
      <c r="AD2943" s="5"/>
      <c r="AI2943" s="10"/>
      <c r="AJ2943" s="10"/>
      <c r="AK2943" s="10"/>
      <c r="AL2943" s="10"/>
      <c r="AM2943" s="10"/>
      <c r="AN2943" s="10"/>
      <c r="AO2943" s="10"/>
      <c r="AP2943" s="10"/>
      <c r="AQ2943" s="10"/>
      <c r="AR2943" s="10"/>
      <c r="AS2943" s="10"/>
      <c r="AT2943" s="10"/>
      <c r="AU2943" s="10"/>
    </row>
    <row r="2944" spans="2:47" x14ac:dyDescent="0.2">
      <c r="B2944" s="4"/>
      <c r="C2944" s="3"/>
      <c r="D2944" s="29"/>
      <c r="E2944" s="11"/>
      <c r="F2944" s="118"/>
      <c r="G2944" s="2"/>
      <c r="J2944" s="3"/>
      <c r="K2944" s="3"/>
      <c r="L2944" s="3"/>
      <c r="M2944" s="3"/>
      <c r="N2944" s="27"/>
      <c r="O2944" s="4"/>
      <c r="P2944" s="4"/>
      <c r="Q2944" s="2"/>
      <c r="R2944" s="9"/>
      <c r="S2944" s="4"/>
      <c r="T2944" s="4"/>
      <c r="V2944" s="10"/>
      <c r="W2944" s="4"/>
      <c r="X2944" s="21"/>
      <c r="Y2944" s="20"/>
      <c r="Z2944" s="20"/>
      <c r="AD2944" s="5"/>
      <c r="AI2944" s="10"/>
      <c r="AJ2944" s="10"/>
      <c r="AK2944" s="10"/>
      <c r="AL2944" s="10"/>
      <c r="AM2944" s="10"/>
      <c r="AN2944" s="10"/>
      <c r="AO2944" s="10"/>
      <c r="AP2944" s="10"/>
      <c r="AQ2944" s="10"/>
      <c r="AR2944" s="10"/>
      <c r="AS2944" s="10"/>
      <c r="AT2944" s="10"/>
      <c r="AU2944" s="10"/>
    </row>
    <row r="2945" spans="2:47" x14ac:dyDescent="0.2">
      <c r="B2945" s="4"/>
      <c r="C2945" s="3"/>
      <c r="D2945" s="29"/>
      <c r="E2945" s="11"/>
      <c r="F2945" s="118"/>
      <c r="G2945" s="2"/>
      <c r="J2945" s="3"/>
      <c r="K2945" s="3"/>
      <c r="L2945" s="3"/>
      <c r="M2945" s="3"/>
      <c r="N2945" s="27"/>
      <c r="O2945" s="4"/>
      <c r="P2945" s="4"/>
      <c r="Q2945" s="2"/>
      <c r="R2945" s="9"/>
      <c r="S2945" s="4"/>
      <c r="T2945" s="4"/>
      <c r="V2945" s="10"/>
      <c r="W2945" s="4"/>
      <c r="X2945" s="21"/>
      <c r="Y2945" s="20"/>
      <c r="Z2945" s="20"/>
      <c r="AD2945" s="5"/>
      <c r="AI2945" s="10"/>
      <c r="AJ2945" s="10"/>
      <c r="AK2945" s="10"/>
      <c r="AL2945" s="10"/>
      <c r="AM2945" s="10"/>
      <c r="AN2945" s="10"/>
      <c r="AO2945" s="10"/>
      <c r="AP2945" s="10"/>
      <c r="AQ2945" s="10"/>
      <c r="AR2945" s="10"/>
      <c r="AS2945" s="10"/>
      <c r="AT2945" s="10"/>
      <c r="AU2945" s="10"/>
    </row>
    <row r="2946" spans="2:47" x14ac:dyDescent="0.2">
      <c r="B2946" s="4"/>
      <c r="C2946" s="3"/>
      <c r="D2946" s="29"/>
      <c r="E2946" s="11"/>
      <c r="F2946" s="118"/>
      <c r="G2946" s="2"/>
      <c r="J2946" s="3"/>
      <c r="K2946" s="3"/>
      <c r="L2946" s="3"/>
      <c r="M2946" s="3"/>
      <c r="N2946" s="27"/>
      <c r="O2946" s="4"/>
      <c r="P2946" s="4"/>
      <c r="Q2946" s="2"/>
      <c r="R2946" s="9"/>
      <c r="S2946" s="4"/>
      <c r="T2946" s="4"/>
      <c r="V2946" s="10"/>
      <c r="W2946" s="4"/>
      <c r="X2946" s="21"/>
      <c r="Y2946" s="20"/>
      <c r="Z2946" s="20"/>
      <c r="AD2946" s="5"/>
      <c r="AI2946" s="10"/>
      <c r="AJ2946" s="10"/>
      <c r="AK2946" s="10"/>
      <c r="AL2946" s="10"/>
      <c r="AM2946" s="10"/>
      <c r="AN2946" s="10"/>
      <c r="AO2946" s="10"/>
      <c r="AP2946" s="10"/>
      <c r="AQ2946" s="10"/>
      <c r="AR2946" s="10"/>
      <c r="AS2946" s="10"/>
      <c r="AT2946" s="10"/>
      <c r="AU2946" s="10"/>
    </row>
    <row r="2947" spans="2:47" x14ac:dyDescent="0.2">
      <c r="B2947" s="4"/>
      <c r="C2947" s="3"/>
      <c r="D2947" s="29"/>
      <c r="E2947" s="11"/>
      <c r="F2947" s="118"/>
      <c r="G2947" s="2"/>
      <c r="J2947" s="3"/>
      <c r="K2947" s="3"/>
      <c r="L2947" s="3"/>
      <c r="M2947" s="3"/>
      <c r="N2947" s="27"/>
      <c r="O2947" s="4"/>
      <c r="P2947" s="4"/>
      <c r="Q2947" s="2"/>
      <c r="R2947" s="9"/>
      <c r="S2947" s="4"/>
      <c r="T2947" s="4"/>
      <c r="V2947" s="10"/>
      <c r="W2947" s="4"/>
      <c r="X2947" s="21"/>
      <c r="Y2947" s="20"/>
      <c r="Z2947" s="20"/>
      <c r="AD2947" s="5"/>
      <c r="AI2947" s="10"/>
      <c r="AJ2947" s="10"/>
      <c r="AK2947" s="10"/>
      <c r="AL2947" s="10"/>
      <c r="AM2947" s="10"/>
      <c r="AN2947" s="10"/>
      <c r="AO2947" s="10"/>
      <c r="AP2947" s="10"/>
      <c r="AQ2947" s="10"/>
      <c r="AR2947" s="10"/>
      <c r="AS2947" s="10"/>
      <c r="AT2947" s="10"/>
      <c r="AU2947" s="10"/>
    </row>
    <row r="2948" spans="2:47" x14ac:dyDescent="0.2">
      <c r="B2948" s="4"/>
      <c r="C2948" s="3"/>
      <c r="D2948" s="29"/>
      <c r="E2948" s="11"/>
      <c r="F2948" s="118"/>
      <c r="G2948" s="2"/>
      <c r="J2948" s="3"/>
      <c r="K2948" s="3"/>
      <c r="L2948" s="3"/>
      <c r="M2948" s="3"/>
      <c r="N2948" s="27"/>
      <c r="O2948" s="4"/>
      <c r="P2948" s="4"/>
      <c r="Q2948" s="2"/>
      <c r="R2948" s="9"/>
      <c r="S2948" s="4"/>
      <c r="T2948" s="4"/>
      <c r="V2948" s="10"/>
      <c r="W2948" s="4"/>
      <c r="X2948" s="21"/>
      <c r="Y2948" s="20"/>
      <c r="Z2948" s="20"/>
      <c r="AD2948" s="5"/>
      <c r="AI2948" s="10"/>
      <c r="AJ2948" s="10"/>
      <c r="AK2948" s="10"/>
      <c r="AL2948" s="10"/>
      <c r="AM2948" s="10"/>
      <c r="AN2948" s="10"/>
      <c r="AO2948" s="10"/>
      <c r="AP2948" s="10"/>
      <c r="AQ2948" s="10"/>
      <c r="AR2948" s="10"/>
      <c r="AS2948" s="10"/>
      <c r="AT2948" s="10"/>
      <c r="AU2948" s="10"/>
    </row>
    <row r="2949" spans="2:47" x14ac:dyDescent="0.2">
      <c r="B2949" s="4"/>
      <c r="C2949" s="3"/>
      <c r="D2949" s="29"/>
      <c r="E2949" s="11"/>
      <c r="F2949" s="118"/>
      <c r="G2949" s="2"/>
      <c r="J2949" s="3"/>
      <c r="K2949" s="3"/>
      <c r="L2949" s="3"/>
      <c r="M2949" s="3"/>
      <c r="N2949" s="27"/>
      <c r="O2949" s="4"/>
      <c r="P2949" s="4"/>
      <c r="Q2949" s="2"/>
      <c r="R2949" s="9"/>
      <c r="S2949" s="4"/>
      <c r="T2949" s="4"/>
      <c r="V2949" s="10"/>
      <c r="W2949" s="4"/>
      <c r="X2949" s="21"/>
      <c r="Y2949" s="20"/>
      <c r="Z2949" s="20"/>
      <c r="AD2949" s="5"/>
      <c r="AI2949" s="10"/>
      <c r="AJ2949" s="10"/>
      <c r="AK2949" s="10"/>
      <c r="AL2949" s="10"/>
      <c r="AM2949" s="10"/>
      <c r="AN2949" s="10"/>
      <c r="AO2949" s="10"/>
      <c r="AP2949" s="10"/>
      <c r="AQ2949" s="10"/>
      <c r="AR2949" s="10"/>
      <c r="AS2949" s="10"/>
      <c r="AT2949" s="10"/>
      <c r="AU2949" s="10"/>
    </row>
    <row r="2950" spans="2:47" x14ac:dyDescent="0.2">
      <c r="B2950" s="4"/>
      <c r="C2950" s="3"/>
      <c r="D2950" s="29"/>
      <c r="E2950" s="11"/>
      <c r="F2950" s="118"/>
      <c r="G2950" s="2"/>
      <c r="J2950" s="3"/>
      <c r="K2950" s="3"/>
      <c r="L2950" s="3"/>
      <c r="M2950" s="3"/>
      <c r="N2950" s="27"/>
      <c r="O2950" s="4"/>
      <c r="P2950" s="4"/>
      <c r="Q2950" s="2"/>
      <c r="R2950" s="9"/>
      <c r="S2950" s="4"/>
      <c r="T2950" s="4"/>
      <c r="V2950" s="10"/>
      <c r="W2950" s="4"/>
      <c r="X2950" s="21"/>
      <c r="Y2950" s="20"/>
      <c r="Z2950" s="20"/>
      <c r="AD2950" s="5"/>
      <c r="AI2950" s="10"/>
      <c r="AJ2950" s="10"/>
      <c r="AK2950" s="10"/>
      <c r="AL2950" s="10"/>
      <c r="AM2950" s="10"/>
      <c r="AN2950" s="10"/>
      <c r="AO2950" s="10"/>
      <c r="AP2950" s="10"/>
      <c r="AQ2950" s="10"/>
      <c r="AR2950" s="10"/>
      <c r="AS2950" s="10"/>
      <c r="AT2950" s="10"/>
      <c r="AU2950" s="10"/>
    </row>
    <row r="2951" spans="2:47" x14ac:dyDescent="0.2">
      <c r="B2951" s="4"/>
      <c r="C2951" s="3"/>
      <c r="D2951" s="29"/>
      <c r="E2951" s="11"/>
      <c r="F2951" s="118"/>
      <c r="G2951" s="2"/>
      <c r="J2951" s="3"/>
      <c r="K2951" s="3"/>
      <c r="L2951" s="3"/>
      <c r="M2951" s="3"/>
      <c r="N2951" s="27"/>
      <c r="O2951" s="4"/>
      <c r="P2951" s="4"/>
      <c r="Q2951" s="2"/>
      <c r="R2951" s="9"/>
      <c r="S2951" s="4"/>
      <c r="T2951" s="4"/>
      <c r="V2951" s="10"/>
      <c r="W2951" s="4"/>
      <c r="X2951" s="21"/>
      <c r="Y2951" s="20"/>
      <c r="Z2951" s="20"/>
      <c r="AD2951" s="5"/>
      <c r="AI2951" s="10"/>
      <c r="AJ2951" s="10"/>
      <c r="AK2951" s="10"/>
      <c r="AL2951" s="10"/>
      <c r="AM2951" s="10"/>
      <c r="AN2951" s="10"/>
      <c r="AO2951" s="10"/>
      <c r="AP2951" s="10"/>
      <c r="AQ2951" s="10"/>
      <c r="AR2951" s="10"/>
      <c r="AS2951" s="10"/>
      <c r="AT2951" s="10"/>
      <c r="AU2951" s="10"/>
    </row>
    <row r="2952" spans="2:47" x14ac:dyDescent="0.2">
      <c r="B2952" s="4"/>
      <c r="C2952" s="3"/>
      <c r="D2952" s="29"/>
      <c r="E2952" s="11"/>
      <c r="F2952" s="118"/>
      <c r="G2952" s="2"/>
      <c r="J2952" s="3"/>
      <c r="K2952" s="3"/>
      <c r="L2952" s="3"/>
      <c r="M2952" s="3"/>
      <c r="N2952" s="27"/>
      <c r="O2952" s="4"/>
      <c r="P2952" s="4"/>
      <c r="Q2952" s="2"/>
      <c r="R2952" s="9"/>
      <c r="S2952" s="4"/>
      <c r="T2952" s="4"/>
      <c r="V2952" s="10"/>
      <c r="W2952" s="4"/>
      <c r="X2952" s="21"/>
      <c r="Y2952" s="20"/>
      <c r="Z2952" s="20"/>
      <c r="AD2952" s="5"/>
      <c r="AI2952" s="10"/>
      <c r="AJ2952" s="10"/>
      <c r="AK2952" s="10"/>
      <c r="AL2952" s="10"/>
      <c r="AM2952" s="10"/>
      <c r="AN2952" s="10"/>
      <c r="AO2952" s="10"/>
      <c r="AP2952" s="10"/>
      <c r="AQ2952" s="10"/>
      <c r="AR2952" s="10"/>
      <c r="AS2952" s="10"/>
      <c r="AT2952" s="10"/>
      <c r="AU2952" s="10"/>
    </row>
    <row r="2953" spans="2:47" x14ac:dyDescent="0.2">
      <c r="B2953" s="4"/>
      <c r="C2953" s="3"/>
      <c r="D2953" s="29"/>
      <c r="E2953" s="11"/>
      <c r="F2953" s="118"/>
      <c r="G2953" s="2"/>
      <c r="J2953" s="3"/>
      <c r="K2953" s="3"/>
      <c r="L2953" s="3"/>
      <c r="M2953" s="3"/>
      <c r="N2953" s="27"/>
      <c r="O2953" s="4"/>
      <c r="P2953" s="4"/>
      <c r="Q2953" s="2"/>
      <c r="R2953" s="9"/>
      <c r="S2953" s="4"/>
      <c r="T2953" s="4"/>
      <c r="V2953" s="10"/>
      <c r="W2953" s="4"/>
      <c r="X2953" s="21"/>
      <c r="Y2953" s="20"/>
      <c r="Z2953" s="20"/>
      <c r="AD2953" s="5"/>
      <c r="AI2953" s="10"/>
      <c r="AJ2953" s="10"/>
      <c r="AK2953" s="10"/>
      <c r="AL2953" s="10"/>
      <c r="AM2953" s="10"/>
      <c r="AN2953" s="10"/>
      <c r="AO2953" s="10"/>
      <c r="AP2953" s="10"/>
      <c r="AQ2953" s="10"/>
      <c r="AR2953" s="10"/>
      <c r="AS2953" s="10"/>
      <c r="AT2953" s="10"/>
      <c r="AU2953" s="10"/>
    </row>
    <row r="2954" spans="2:47" x14ac:dyDescent="0.2">
      <c r="B2954" s="4"/>
      <c r="C2954" s="3"/>
      <c r="D2954" s="29"/>
      <c r="E2954" s="11"/>
      <c r="F2954" s="118"/>
      <c r="G2954" s="2"/>
      <c r="J2954" s="3"/>
      <c r="K2954" s="3"/>
      <c r="L2954" s="3"/>
      <c r="M2954" s="3"/>
      <c r="N2954" s="27"/>
      <c r="O2954" s="4"/>
      <c r="P2954" s="4"/>
      <c r="Q2954" s="2"/>
      <c r="R2954" s="9"/>
      <c r="S2954" s="4"/>
      <c r="T2954" s="4"/>
      <c r="V2954" s="10"/>
      <c r="W2954" s="4"/>
      <c r="X2954" s="21"/>
      <c r="Y2954" s="20"/>
      <c r="Z2954" s="20"/>
      <c r="AD2954" s="5"/>
      <c r="AI2954" s="10"/>
      <c r="AJ2954" s="10"/>
      <c r="AK2954" s="10"/>
      <c r="AL2954" s="10"/>
      <c r="AM2954" s="10"/>
      <c r="AN2954" s="10"/>
      <c r="AO2954" s="10"/>
      <c r="AP2954" s="10"/>
      <c r="AQ2954" s="10"/>
      <c r="AR2954" s="10"/>
      <c r="AS2954" s="10"/>
      <c r="AT2954" s="10"/>
      <c r="AU2954" s="10"/>
    </row>
    <row r="2955" spans="2:47" x14ac:dyDescent="0.2">
      <c r="B2955" s="4"/>
      <c r="C2955" s="3"/>
      <c r="D2955" s="29"/>
      <c r="E2955" s="11"/>
      <c r="F2955" s="118"/>
      <c r="G2955" s="2"/>
      <c r="J2955" s="3"/>
      <c r="K2955" s="3"/>
      <c r="L2955" s="3"/>
      <c r="M2955" s="3"/>
      <c r="N2955" s="27"/>
      <c r="O2955" s="4"/>
      <c r="P2955" s="4"/>
      <c r="Q2955" s="2"/>
      <c r="R2955" s="9"/>
      <c r="S2955" s="4"/>
      <c r="T2955" s="4"/>
      <c r="V2955" s="10"/>
      <c r="W2955" s="4"/>
      <c r="X2955" s="21"/>
      <c r="Y2955" s="20"/>
      <c r="Z2955" s="20"/>
      <c r="AD2955" s="5"/>
      <c r="AI2955" s="10"/>
      <c r="AJ2955" s="10"/>
      <c r="AK2955" s="10"/>
      <c r="AL2955" s="10"/>
      <c r="AM2955" s="10"/>
      <c r="AN2955" s="10"/>
      <c r="AO2955" s="10"/>
      <c r="AP2955" s="10"/>
      <c r="AQ2955" s="10"/>
      <c r="AR2955" s="10"/>
      <c r="AS2955" s="10"/>
      <c r="AT2955" s="10"/>
      <c r="AU2955" s="10"/>
    </row>
    <row r="2956" spans="2:47" x14ac:dyDescent="0.2">
      <c r="B2956" s="4"/>
      <c r="C2956" s="3"/>
      <c r="D2956" s="29"/>
      <c r="E2956" s="11"/>
      <c r="F2956" s="118"/>
      <c r="G2956" s="2"/>
      <c r="J2956" s="3"/>
      <c r="K2956" s="3"/>
      <c r="L2956" s="3"/>
      <c r="M2956" s="3"/>
      <c r="N2956" s="27"/>
      <c r="O2956" s="4"/>
      <c r="P2956" s="4"/>
      <c r="Q2956" s="2"/>
      <c r="R2956" s="9"/>
      <c r="S2956" s="4"/>
      <c r="T2956" s="4"/>
      <c r="V2956" s="10"/>
      <c r="W2956" s="4"/>
      <c r="X2956" s="21"/>
      <c r="Y2956" s="20"/>
      <c r="Z2956" s="20"/>
      <c r="AD2956" s="5"/>
      <c r="AI2956" s="10"/>
      <c r="AJ2956" s="10"/>
      <c r="AK2956" s="10"/>
      <c r="AL2956" s="10"/>
      <c r="AM2956" s="10"/>
      <c r="AN2956" s="10"/>
      <c r="AO2956" s="10"/>
      <c r="AP2956" s="10"/>
      <c r="AQ2956" s="10"/>
      <c r="AR2956" s="10"/>
      <c r="AS2956" s="10"/>
      <c r="AT2956" s="10"/>
      <c r="AU2956" s="10"/>
    </row>
    <row r="2957" spans="2:47" x14ac:dyDescent="0.2">
      <c r="B2957" s="4"/>
      <c r="C2957" s="3"/>
      <c r="D2957" s="29"/>
      <c r="E2957" s="11"/>
      <c r="F2957" s="118"/>
      <c r="G2957" s="2"/>
      <c r="J2957" s="3"/>
      <c r="K2957" s="3"/>
      <c r="L2957" s="3"/>
      <c r="M2957" s="3"/>
      <c r="N2957" s="27"/>
      <c r="O2957" s="4"/>
      <c r="P2957" s="4"/>
      <c r="Q2957" s="2"/>
      <c r="R2957" s="9"/>
      <c r="S2957" s="4"/>
      <c r="T2957" s="4"/>
      <c r="V2957" s="10"/>
      <c r="W2957" s="4"/>
      <c r="X2957" s="21"/>
      <c r="Y2957" s="20"/>
      <c r="Z2957" s="20"/>
      <c r="AD2957" s="5"/>
      <c r="AI2957" s="10"/>
      <c r="AJ2957" s="10"/>
      <c r="AK2957" s="10"/>
      <c r="AL2957" s="10"/>
      <c r="AM2957" s="10"/>
      <c r="AN2957" s="10"/>
      <c r="AO2957" s="10"/>
      <c r="AP2957" s="10"/>
      <c r="AQ2957" s="10"/>
      <c r="AR2957" s="10"/>
      <c r="AS2957" s="10"/>
      <c r="AT2957" s="10"/>
      <c r="AU2957" s="10"/>
    </row>
    <row r="2958" spans="2:47" x14ac:dyDescent="0.2">
      <c r="B2958" s="4"/>
      <c r="C2958" s="3"/>
      <c r="D2958" s="29"/>
      <c r="E2958" s="11"/>
      <c r="F2958" s="118"/>
      <c r="G2958" s="2"/>
      <c r="J2958" s="3"/>
      <c r="K2958" s="3"/>
      <c r="L2958" s="3"/>
      <c r="M2958" s="3"/>
      <c r="N2958" s="27"/>
      <c r="O2958" s="4"/>
      <c r="P2958" s="4"/>
      <c r="Q2958" s="2"/>
      <c r="R2958" s="9"/>
      <c r="S2958" s="4"/>
      <c r="T2958" s="4"/>
      <c r="V2958" s="10"/>
      <c r="W2958" s="4"/>
      <c r="X2958" s="21"/>
      <c r="Y2958" s="20"/>
      <c r="Z2958" s="20"/>
      <c r="AD2958" s="5"/>
      <c r="AI2958" s="10"/>
      <c r="AJ2958" s="10"/>
      <c r="AK2958" s="10"/>
      <c r="AL2958" s="10"/>
      <c r="AM2958" s="10"/>
      <c r="AN2958" s="10"/>
      <c r="AO2958" s="10"/>
      <c r="AP2958" s="10"/>
      <c r="AQ2958" s="10"/>
      <c r="AR2958" s="10"/>
      <c r="AS2958" s="10"/>
      <c r="AT2958" s="10"/>
      <c r="AU2958" s="10"/>
    </row>
    <row r="2959" spans="2:47" x14ac:dyDescent="0.2">
      <c r="B2959" s="4"/>
      <c r="C2959" s="3"/>
      <c r="D2959" s="29"/>
      <c r="E2959" s="11"/>
      <c r="F2959" s="118"/>
      <c r="G2959" s="2"/>
      <c r="J2959" s="3"/>
      <c r="K2959" s="3"/>
      <c r="L2959" s="3"/>
      <c r="M2959" s="3"/>
      <c r="N2959" s="27"/>
      <c r="O2959" s="4"/>
      <c r="P2959" s="4"/>
      <c r="Q2959" s="2"/>
      <c r="R2959" s="9"/>
      <c r="S2959" s="4"/>
      <c r="T2959" s="4"/>
      <c r="V2959" s="10"/>
      <c r="W2959" s="4"/>
      <c r="X2959" s="21"/>
      <c r="Y2959" s="20"/>
      <c r="Z2959" s="20"/>
      <c r="AD2959" s="5"/>
      <c r="AI2959" s="10"/>
      <c r="AJ2959" s="10"/>
      <c r="AK2959" s="10"/>
      <c r="AL2959" s="10"/>
      <c r="AM2959" s="10"/>
      <c r="AN2959" s="10"/>
      <c r="AO2959" s="10"/>
      <c r="AP2959" s="10"/>
      <c r="AQ2959" s="10"/>
      <c r="AR2959" s="10"/>
      <c r="AS2959" s="10"/>
      <c r="AT2959" s="10"/>
      <c r="AU2959" s="10"/>
    </row>
    <row r="2960" spans="2:47" x14ac:dyDescent="0.2">
      <c r="B2960" s="4"/>
      <c r="C2960" s="3"/>
      <c r="D2960" s="29"/>
      <c r="E2960" s="11"/>
      <c r="F2960" s="118"/>
      <c r="G2960" s="2"/>
      <c r="J2960" s="3"/>
      <c r="K2960" s="3"/>
      <c r="L2960" s="3"/>
      <c r="M2960" s="3"/>
      <c r="N2960" s="27"/>
      <c r="O2960" s="4"/>
      <c r="P2960" s="4"/>
      <c r="Q2960" s="2"/>
      <c r="R2960" s="9"/>
      <c r="S2960" s="4"/>
      <c r="T2960" s="4"/>
      <c r="V2960" s="10"/>
      <c r="W2960" s="4"/>
      <c r="X2960" s="21"/>
      <c r="Y2960" s="20"/>
      <c r="Z2960" s="20"/>
      <c r="AD2960" s="5"/>
      <c r="AI2960" s="10"/>
      <c r="AJ2960" s="10"/>
      <c r="AK2960" s="10"/>
      <c r="AL2960" s="10"/>
      <c r="AM2960" s="10"/>
      <c r="AN2960" s="10"/>
      <c r="AO2960" s="10"/>
      <c r="AP2960" s="10"/>
      <c r="AQ2960" s="10"/>
      <c r="AR2960" s="10"/>
      <c r="AS2960" s="10"/>
      <c r="AT2960" s="10"/>
      <c r="AU2960" s="10"/>
    </row>
    <row r="2961" spans="1:229" x14ac:dyDescent="0.2">
      <c r="B2961" s="4"/>
      <c r="C2961" s="3"/>
      <c r="D2961" s="29"/>
      <c r="E2961" s="11"/>
      <c r="F2961" s="118"/>
      <c r="G2961" s="2"/>
      <c r="J2961" s="3"/>
      <c r="K2961" s="3"/>
      <c r="L2961" s="3"/>
      <c r="M2961" s="3"/>
      <c r="N2961" s="27"/>
      <c r="O2961" s="4"/>
      <c r="P2961" s="4"/>
      <c r="Q2961" s="2"/>
      <c r="R2961" s="9"/>
      <c r="S2961" s="4"/>
      <c r="T2961" s="4"/>
      <c r="V2961" s="10"/>
      <c r="W2961" s="4"/>
      <c r="X2961" s="21"/>
      <c r="Y2961" s="20"/>
      <c r="Z2961" s="20"/>
      <c r="AD2961" s="5"/>
      <c r="AI2961" s="10"/>
      <c r="AJ2961" s="10"/>
      <c r="AK2961" s="10"/>
      <c r="AL2961" s="10"/>
      <c r="AM2961" s="10"/>
      <c r="AN2961" s="10"/>
      <c r="AO2961" s="10"/>
      <c r="AP2961" s="10"/>
      <c r="AQ2961" s="10"/>
      <c r="AR2961" s="10"/>
      <c r="AS2961" s="10"/>
      <c r="AT2961" s="10"/>
      <c r="AU2961" s="10"/>
    </row>
    <row r="2962" spans="1:229" s="108" customFormat="1" x14ac:dyDescent="0.2">
      <c r="A2962" s="85"/>
      <c r="B2962" s="4"/>
      <c r="C2962" s="3"/>
      <c r="D2962" s="29"/>
      <c r="E2962" s="11"/>
      <c r="F2962" s="118"/>
      <c r="G2962" s="2"/>
      <c r="H2962" s="1"/>
      <c r="I2962" s="1"/>
      <c r="J2962" s="3"/>
      <c r="K2962" s="3"/>
      <c r="L2962" s="3"/>
      <c r="M2962" s="3"/>
      <c r="N2962" s="27"/>
      <c r="O2962" s="4"/>
      <c r="P2962" s="4"/>
      <c r="Q2962" s="2"/>
      <c r="R2962" s="9"/>
      <c r="S2962" s="4"/>
      <c r="T2962" s="4"/>
      <c r="U2962" s="1"/>
      <c r="V2962" s="10"/>
      <c r="W2962" s="101"/>
      <c r="X2962" s="106"/>
      <c r="Y2962" s="107"/>
      <c r="Z2962" s="107"/>
      <c r="AA2962" s="103"/>
      <c r="AB2962" s="103"/>
      <c r="AC2962" s="103"/>
      <c r="AD2962" s="105"/>
      <c r="AE2962" s="103"/>
      <c r="AF2962" s="103"/>
      <c r="AG2962" s="103"/>
      <c r="AH2962" s="103"/>
      <c r="AI2962" s="102"/>
      <c r="AJ2962" s="102"/>
      <c r="AK2962" s="102"/>
      <c r="AL2962" s="102"/>
      <c r="AM2962" s="102"/>
      <c r="AN2962" s="102"/>
      <c r="AO2962" s="102"/>
      <c r="AP2962" s="102"/>
      <c r="AQ2962" s="102"/>
      <c r="AR2962" s="102"/>
      <c r="AS2962" s="102"/>
      <c r="AT2962" s="102"/>
      <c r="AU2962" s="102"/>
      <c r="AV2962" s="103"/>
      <c r="AW2962" s="103"/>
      <c r="AX2962" s="103"/>
      <c r="AY2962" s="103"/>
      <c r="AZ2962" s="103"/>
      <c r="BA2962" s="103"/>
      <c r="BB2962" s="103"/>
      <c r="BC2962" s="103"/>
      <c r="BD2962" s="103"/>
      <c r="BE2962" s="103"/>
      <c r="BF2962" s="103"/>
      <c r="BG2962" s="103"/>
      <c r="BH2962" s="103"/>
      <c r="BI2962" s="103"/>
      <c r="BJ2962" s="103"/>
      <c r="BK2962" s="103"/>
      <c r="BL2962" s="103"/>
      <c r="BM2962" s="103"/>
      <c r="BN2962" s="103"/>
      <c r="BO2962" s="103"/>
      <c r="BP2962" s="103"/>
      <c r="BQ2962" s="103"/>
      <c r="BR2962" s="103"/>
      <c r="BS2962" s="103"/>
      <c r="BT2962" s="103"/>
      <c r="BU2962" s="103"/>
      <c r="BV2962" s="103"/>
      <c r="BW2962" s="103"/>
      <c r="BX2962" s="103"/>
      <c r="BY2962" s="103"/>
      <c r="BZ2962" s="103"/>
      <c r="CA2962" s="103"/>
      <c r="CB2962" s="103"/>
      <c r="CC2962" s="103"/>
      <c r="CD2962" s="103"/>
      <c r="CE2962" s="103"/>
      <c r="CF2962" s="103"/>
      <c r="CG2962" s="103"/>
      <c r="CH2962" s="103"/>
      <c r="CI2962" s="103"/>
      <c r="CJ2962" s="103"/>
      <c r="CK2962" s="103"/>
      <c r="CL2962" s="103"/>
      <c r="CM2962" s="103"/>
      <c r="CN2962" s="103"/>
      <c r="CO2962" s="103"/>
      <c r="CP2962" s="103"/>
      <c r="CQ2962" s="103"/>
      <c r="CR2962" s="103"/>
      <c r="CS2962" s="103"/>
      <c r="CT2962" s="103"/>
      <c r="CU2962" s="103"/>
      <c r="CV2962" s="103"/>
      <c r="CW2962" s="103"/>
      <c r="CX2962" s="103"/>
      <c r="CY2962" s="103"/>
      <c r="CZ2962" s="103"/>
      <c r="DA2962" s="103"/>
      <c r="DB2962" s="103"/>
      <c r="DC2962" s="103"/>
      <c r="DD2962" s="103"/>
      <c r="DE2962" s="103"/>
      <c r="DF2962" s="103"/>
      <c r="DG2962" s="103"/>
      <c r="DH2962" s="103"/>
      <c r="DI2962" s="103"/>
      <c r="DJ2962" s="103"/>
      <c r="DK2962" s="103"/>
      <c r="DL2962" s="103"/>
      <c r="DM2962" s="103"/>
      <c r="DN2962" s="103"/>
      <c r="DO2962" s="103"/>
      <c r="DP2962" s="103"/>
      <c r="DQ2962" s="103"/>
      <c r="DR2962" s="103"/>
      <c r="DS2962" s="103"/>
      <c r="DT2962" s="103"/>
      <c r="DU2962" s="103"/>
      <c r="DV2962" s="103"/>
      <c r="DW2962" s="103"/>
      <c r="DX2962" s="103"/>
      <c r="DY2962" s="103"/>
      <c r="DZ2962" s="103"/>
      <c r="EA2962" s="103"/>
      <c r="EB2962" s="103"/>
      <c r="EC2962" s="103"/>
      <c r="ED2962" s="103"/>
      <c r="EE2962" s="103"/>
      <c r="EF2962" s="103"/>
      <c r="EG2962" s="103"/>
      <c r="EH2962" s="103"/>
      <c r="EI2962" s="103"/>
      <c r="EJ2962" s="103"/>
      <c r="EK2962" s="103"/>
      <c r="EL2962" s="103"/>
      <c r="EM2962" s="103"/>
      <c r="EN2962" s="103"/>
      <c r="EO2962" s="103"/>
      <c r="EP2962" s="103"/>
      <c r="EQ2962" s="103"/>
      <c r="ER2962" s="103"/>
      <c r="ES2962" s="103"/>
      <c r="ET2962" s="103"/>
      <c r="EU2962" s="103"/>
      <c r="EV2962" s="103"/>
      <c r="EW2962" s="103"/>
      <c r="EX2962" s="103"/>
      <c r="EY2962" s="103"/>
      <c r="EZ2962" s="103"/>
      <c r="FA2962" s="103"/>
      <c r="FB2962" s="103"/>
      <c r="FC2962" s="103"/>
      <c r="FD2962" s="103"/>
      <c r="FE2962" s="103"/>
      <c r="FF2962" s="103"/>
      <c r="FG2962" s="103"/>
      <c r="FH2962" s="103"/>
      <c r="FI2962" s="103"/>
      <c r="FJ2962" s="103"/>
      <c r="FK2962" s="103"/>
      <c r="FL2962" s="103"/>
      <c r="FM2962" s="103"/>
      <c r="FN2962" s="103"/>
      <c r="FO2962" s="103"/>
      <c r="FP2962" s="103"/>
      <c r="FQ2962" s="103"/>
      <c r="FR2962" s="103"/>
      <c r="FS2962" s="103"/>
      <c r="FT2962" s="103"/>
      <c r="FU2962" s="103"/>
      <c r="FV2962" s="103"/>
      <c r="FW2962" s="103"/>
      <c r="FX2962" s="103"/>
      <c r="FY2962" s="103"/>
      <c r="FZ2962" s="103"/>
      <c r="GA2962" s="103"/>
      <c r="GB2962" s="103"/>
      <c r="GC2962" s="103"/>
      <c r="GD2962" s="103"/>
      <c r="GE2962" s="103"/>
      <c r="GF2962" s="103"/>
      <c r="GG2962" s="103"/>
      <c r="GH2962" s="103"/>
      <c r="GI2962" s="103"/>
      <c r="GJ2962" s="103"/>
      <c r="GK2962" s="103"/>
      <c r="GL2962" s="103"/>
      <c r="GM2962" s="103"/>
      <c r="GN2962" s="103"/>
      <c r="GO2962" s="103"/>
      <c r="GP2962" s="103"/>
      <c r="GQ2962" s="103"/>
      <c r="GR2962" s="103"/>
      <c r="GS2962" s="103"/>
      <c r="GT2962" s="103"/>
      <c r="GU2962" s="103"/>
      <c r="GV2962" s="103"/>
      <c r="GW2962" s="103"/>
      <c r="GX2962" s="103"/>
      <c r="GY2962" s="103"/>
      <c r="GZ2962" s="103"/>
      <c r="HA2962" s="103"/>
      <c r="HB2962" s="103"/>
      <c r="HC2962" s="103"/>
      <c r="HD2962" s="103"/>
      <c r="HE2962" s="103"/>
      <c r="HF2962" s="103"/>
      <c r="HG2962" s="103"/>
      <c r="HH2962" s="103"/>
      <c r="HI2962" s="103"/>
      <c r="HJ2962" s="103"/>
      <c r="HK2962" s="103"/>
      <c r="HL2962" s="103"/>
      <c r="HM2962" s="103"/>
      <c r="HN2962" s="103"/>
      <c r="HO2962" s="103"/>
      <c r="HP2962" s="103"/>
      <c r="HQ2962" s="103"/>
      <c r="HR2962" s="103"/>
      <c r="HS2962" s="103"/>
      <c r="HT2962" s="103"/>
      <c r="HU2962" s="103"/>
    </row>
    <row r="2963" spans="1:229" x14ac:dyDescent="0.2">
      <c r="B2963" s="4"/>
      <c r="C2963" s="3"/>
      <c r="D2963" s="29"/>
      <c r="E2963" s="11"/>
      <c r="F2963" s="118"/>
      <c r="G2963" s="2"/>
      <c r="J2963" s="3"/>
      <c r="K2963" s="3"/>
      <c r="L2963" s="3"/>
      <c r="M2963" s="3"/>
      <c r="N2963" s="27"/>
      <c r="O2963" s="4"/>
      <c r="P2963" s="4"/>
      <c r="Q2963" s="2"/>
      <c r="R2963" s="9"/>
      <c r="S2963" s="4"/>
      <c r="T2963" s="4"/>
      <c r="V2963" s="10"/>
      <c r="W2963" s="4"/>
      <c r="X2963" s="21"/>
      <c r="Y2963" s="20"/>
      <c r="Z2963" s="20"/>
      <c r="AD2963" s="5"/>
      <c r="AI2963" s="10"/>
      <c r="AJ2963" s="10"/>
      <c r="AK2963" s="10"/>
      <c r="AL2963" s="10"/>
      <c r="AM2963" s="10"/>
      <c r="AN2963" s="10"/>
      <c r="AO2963" s="10"/>
      <c r="AP2963" s="10"/>
      <c r="AQ2963" s="10"/>
      <c r="AR2963" s="10"/>
      <c r="AS2963" s="10"/>
      <c r="AT2963" s="10"/>
      <c r="AU2963" s="10"/>
    </row>
    <row r="2964" spans="1:229" x14ac:dyDescent="0.2">
      <c r="B2964" s="4"/>
      <c r="C2964" s="3"/>
      <c r="D2964" s="29"/>
      <c r="E2964" s="11"/>
      <c r="F2964" s="118"/>
      <c r="G2964" s="2"/>
      <c r="J2964" s="3"/>
      <c r="K2964" s="3"/>
      <c r="L2964" s="3"/>
      <c r="M2964" s="3"/>
      <c r="N2964" s="27"/>
      <c r="O2964" s="4"/>
      <c r="P2964" s="4"/>
      <c r="Q2964" s="2"/>
      <c r="R2964" s="9"/>
      <c r="S2964" s="4"/>
      <c r="T2964" s="4"/>
      <c r="V2964" s="10"/>
      <c r="W2964" s="4"/>
      <c r="X2964" s="21"/>
      <c r="Y2964" s="20"/>
      <c r="Z2964" s="20"/>
      <c r="AD2964" s="5"/>
      <c r="AI2964" s="10"/>
      <c r="AJ2964" s="10"/>
      <c r="AK2964" s="10"/>
      <c r="AL2964" s="10"/>
      <c r="AM2964" s="10"/>
      <c r="AN2964" s="10"/>
      <c r="AO2964" s="10"/>
      <c r="AP2964" s="10"/>
      <c r="AQ2964" s="10"/>
      <c r="AR2964" s="10"/>
      <c r="AS2964" s="10"/>
      <c r="AT2964" s="10"/>
      <c r="AU2964" s="10"/>
    </row>
    <row r="2965" spans="1:229" x14ac:dyDescent="0.2">
      <c r="B2965" s="4"/>
      <c r="C2965" s="3"/>
      <c r="D2965" s="29"/>
      <c r="E2965" s="11"/>
      <c r="F2965" s="118"/>
      <c r="G2965" s="2"/>
      <c r="J2965" s="3"/>
      <c r="K2965" s="3"/>
      <c r="L2965" s="3"/>
      <c r="M2965" s="3"/>
      <c r="N2965" s="27"/>
      <c r="O2965" s="4"/>
      <c r="P2965" s="4"/>
      <c r="Q2965" s="2"/>
      <c r="R2965" s="9"/>
      <c r="S2965" s="4"/>
      <c r="T2965" s="4"/>
      <c r="V2965" s="10"/>
      <c r="W2965" s="4"/>
      <c r="X2965" s="21"/>
      <c r="Y2965" s="20"/>
      <c r="Z2965" s="20"/>
      <c r="AD2965" s="5"/>
      <c r="AI2965" s="10"/>
      <c r="AJ2965" s="10"/>
      <c r="AK2965" s="10"/>
      <c r="AL2965" s="10"/>
      <c r="AM2965" s="10"/>
      <c r="AN2965" s="10"/>
      <c r="AO2965" s="10"/>
      <c r="AP2965" s="10"/>
      <c r="AQ2965" s="10"/>
      <c r="AR2965" s="10"/>
      <c r="AS2965" s="10"/>
      <c r="AT2965" s="10"/>
      <c r="AU2965" s="10"/>
    </row>
    <row r="2966" spans="1:229" x14ac:dyDescent="0.2">
      <c r="B2966" s="4"/>
      <c r="C2966" s="3"/>
      <c r="D2966" s="29"/>
      <c r="E2966" s="11"/>
      <c r="F2966" s="118"/>
      <c r="G2966" s="2"/>
      <c r="J2966" s="3"/>
      <c r="K2966" s="3"/>
      <c r="L2966" s="3"/>
      <c r="M2966" s="3"/>
      <c r="N2966" s="27"/>
      <c r="O2966" s="4"/>
      <c r="P2966" s="4"/>
      <c r="Q2966" s="2"/>
      <c r="R2966" s="9"/>
      <c r="S2966" s="4"/>
      <c r="T2966" s="4"/>
      <c r="V2966" s="10"/>
      <c r="W2966" s="4"/>
      <c r="X2966" s="21"/>
      <c r="Y2966" s="20"/>
      <c r="Z2966" s="20"/>
      <c r="AD2966" s="5"/>
      <c r="AI2966" s="10"/>
      <c r="AJ2966" s="10"/>
      <c r="AK2966" s="10"/>
      <c r="AL2966" s="10"/>
      <c r="AM2966" s="10"/>
      <c r="AN2966" s="10"/>
      <c r="AO2966" s="10"/>
      <c r="AP2966" s="10"/>
      <c r="AQ2966" s="10"/>
      <c r="AR2966" s="10"/>
      <c r="AS2966" s="10"/>
      <c r="AT2966" s="10"/>
      <c r="AU2966" s="10"/>
    </row>
    <row r="2967" spans="1:229" x14ac:dyDescent="0.2">
      <c r="B2967" s="4"/>
      <c r="C2967" s="3"/>
      <c r="D2967" s="29"/>
      <c r="E2967" s="11"/>
      <c r="F2967" s="118"/>
      <c r="G2967" s="2"/>
      <c r="J2967" s="3"/>
      <c r="K2967" s="3"/>
      <c r="L2967" s="3"/>
      <c r="M2967" s="3"/>
      <c r="N2967" s="27"/>
      <c r="O2967" s="4"/>
      <c r="P2967" s="4"/>
      <c r="Q2967" s="2"/>
      <c r="R2967" s="9"/>
      <c r="S2967" s="4"/>
      <c r="T2967" s="4"/>
      <c r="V2967" s="10"/>
      <c r="W2967" s="4"/>
      <c r="X2967" s="21"/>
      <c r="Y2967" s="20"/>
      <c r="Z2967" s="20"/>
      <c r="AD2967" s="5"/>
      <c r="AI2967" s="10"/>
      <c r="AJ2967" s="10"/>
      <c r="AK2967" s="10"/>
      <c r="AL2967" s="10"/>
      <c r="AM2967" s="10"/>
      <c r="AN2967" s="10"/>
      <c r="AO2967" s="10"/>
      <c r="AP2967" s="10"/>
      <c r="AQ2967" s="10"/>
      <c r="AR2967" s="10"/>
      <c r="AS2967" s="10"/>
      <c r="AT2967" s="10"/>
      <c r="AU2967" s="10"/>
    </row>
    <row r="2968" spans="1:229" x14ac:dyDescent="0.2">
      <c r="B2968" s="4"/>
      <c r="C2968" s="3"/>
      <c r="D2968" s="29"/>
      <c r="E2968" s="11"/>
      <c r="F2968" s="118"/>
      <c r="G2968" s="2"/>
      <c r="J2968" s="3"/>
      <c r="K2968" s="3"/>
      <c r="L2968" s="3"/>
      <c r="M2968" s="3"/>
      <c r="N2968" s="27"/>
      <c r="O2968" s="4"/>
      <c r="P2968" s="4"/>
      <c r="Q2968" s="2"/>
      <c r="R2968" s="9"/>
      <c r="S2968" s="4"/>
      <c r="T2968" s="4"/>
      <c r="V2968" s="10"/>
      <c r="W2968" s="4"/>
      <c r="X2968" s="21"/>
      <c r="Y2968" s="20"/>
      <c r="Z2968" s="20"/>
      <c r="AD2968" s="5"/>
      <c r="AI2968" s="10"/>
      <c r="AJ2968" s="10"/>
      <c r="AK2968" s="10"/>
      <c r="AL2968" s="10"/>
      <c r="AM2968" s="10"/>
      <c r="AN2968" s="10"/>
      <c r="AO2968" s="10"/>
      <c r="AP2968" s="10"/>
      <c r="AQ2968" s="10"/>
      <c r="AR2968" s="10"/>
      <c r="AS2968" s="10"/>
      <c r="AT2968" s="10"/>
      <c r="AU2968" s="10"/>
    </row>
    <row r="2969" spans="1:229" x14ac:dyDescent="0.2">
      <c r="B2969" s="4"/>
      <c r="C2969" s="3"/>
      <c r="D2969" s="29"/>
      <c r="E2969" s="11"/>
      <c r="F2969" s="118"/>
      <c r="G2969" s="2"/>
      <c r="J2969" s="3"/>
      <c r="K2969" s="3"/>
      <c r="L2969" s="3"/>
      <c r="M2969" s="3"/>
      <c r="N2969" s="27"/>
      <c r="O2969" s="4"/>
      <c r="P2969" s="4"/>
      <c r="Q2969" s="2"/>
      <c r="R2969" s="9"/>
      <c r="S2969" s="4"/>
      <c r="T2969" s="4"/>
      <c r="V2969" s="10"/>
      <c r="W2969" s="4"/>
      <c r="X2969" s="21"/>
      <c r="Y2969" s="20"/>
      <c r="Z2969" s="20"/>
      <c r="AD2969" s="5"/>
      <c r="AI2969" s="10"/>
      <c r="AJ2969" s="10"/>
      <c r="AK2969" s="10"/>
      <c r="AL2969" s="10"/>
      <c r="AM2969" s="10"/>
      <c r="AN2969" s="10"/>
      <c r="AO2969" s="10"/>
      <c r="AP2969" s="10"/>
      <c r="AQ2969" s="10"/>
      <c r="AR2969" s="10"/>
      <c r="AS2969" s="10"/>
      <c r="AT2969" s="10"/>
      <c r="AU2969" s="10"/>
    </row>
    <row r="2970" spans="1:229" x14ac:dyDescent="0.2">
      <c r="B2970" s="4"/>
      <c r="C2970" s="3"/>
      <c r="D2970" s="29"/>
      <c r="E2970" s="11"/>
      <c r="F2970" s="118"/>
      <c r="G2970" s="2"/>
      <c r="J2970" s="3"/>
      <c r="K2970" s="3"/>
      <c r="L2970" s="3"/>
      <c r="M2970" s="3"/>
      <c r="N2970" s="27"/>
      <c r="O2970" s="4"/>
      <c r="P2970" s="4"/>
      <c r="Q2970" s="2"/>
      <c r="R2970" s="9"/>
      <c r="S2970" s="4"/>
      <c r="T2970" s="4"/>
      <c r="V2970" s="10"/>
      <c r="W2970" s="4"/>
      <c r="X2970" s="21"/>
      <c r="Y2970" s="20"/>
      <c r="Z2970" s="20"/>
      <c r="AD2970" s="5"/>
      <c r="AI2970" s="10"/>
      <c r="AJ2970" s="10"/>
      <c r="AK2970" s="10"/>
      <c r="AL2970" s="10"/>
      <c r="AM2970" s="10"/>
      <c r="AN2970" s="10"/>
      <c r="AO2970" s="10"/>
      <c r="AP2970" s="10"/>
      <c r="AQ2970" s="10"/>
      <c r="AR2970" s="10"/>
      <c r="AS2970" s="10"/>
      <c r="AT2970" s="10"/>
      <c r="AU2970" s="10"/>
    </row>
    <row r="2971" spans="1:229" x14ac:dyDescent="0.2">
      <c r="B2971" s="4"/>
      <c r="C2971" s="3"/>
      <c r="D2971" s="29"/>
      <c r="E2971" s="11"/>
      <c r="F2971" s="118"/>
      <c r="G2971" s="2"/>
      <c r="J2971" s="3"/>
      <c r="K2971" s="3"/>
      <c r="L2971" s="3"/>
      <c r="M2971" s="3"/>
      <c r="N2971" s="27"/>
      <c r="O2971" s="4"/>
      <c r="P2971" s="4"/>
      <c r="Q2971" s="2"/>
      <c r="R2971" s="9"/>
      <c r="S2971" s="4"/>
      <c r="T2971" s="4"/>
      <c r="V2971" s="10"/>
      <c r="W2971" s="4"/>
      <c r="X2971" s="21"/>
      <c r="Y2971" s="20"/>
      <c r="Z2971" s="20"/>
      <c r="AD2971" s="5"/>
      <c r="AI2971" s="10"/>
      <c r="AJ2971" s="10"/>
      <c r="AK2971" s="10"/>
      <c r="AL2971" s="10"/>
      <c r="AM2971" s="10"/>
      <c r="AN2971" s="10"/>
      <c r="AO2971" s="10"/>
      <c r="AP2971" s="10"/>
      <c r="AQ2971" s="10"/>
      <c r="AR2971" s="10"/>
      <c r="AS2971" s="10"/>
      <c r="AT2971" s="10"/>
      <c r="AU2971" s="10"/>
    </row>
    <row r="2972" spans="1:229" x14ac:dyDescent="0.2">
      <c r="B2972" s="4"/>
      <c r="C2972" s="3"/>
      <c r="D2972" s="29"/>
      <c r="E2972" s="11"/>
      <c r="F2972" s="118"/>
      <c r="G2972" s="2"/>
      <c r="J2972" s="3"/>
      <c r="K2972" s="3"/>
      <c r="L2972" s="3"/>
      <c r="M2972" s="3"/>
      <c r="N2972" s="27"/>
      <c r="O2972" s="4"/>
      <c r="P2972" s="4"/>
      <c r="Q2972" s="2"/>
      <c r="R2972" s="9"/>
      <c r="S2972" s="4"/>
      <c r="T2972" s="4"/>
      <c r="V2972" s="10"/>
      <c r="W2972" s="4"/>
      <c r="X2972" s="21"/>
      <c r="Y2972" s="20"/>
      <c r="Z2972" s="20"/>
      <c r="AD2972" s="5"/>
      <c r="AI2972" s="10"/>
      <c r="AJ2972" s="10"/>
      <c r="AK2972" s="10"/>
      <c r="AL2972" s="10"/>
      <c r="AM2972" s="10"/>
      <c r="AN2972" s="10"/>
      <c r="AO2972" s="10"/>
      <c r="AP2972" s="10"/>
      <c r="AQ2972" s="10"/>
      <c r="AR2972" s="10"/>
      <c r="AS2972" s="10"/>
      <c r="AT2972" s="10"/>
      <c r="AU2972" s="10"/>
    </row>
    <row r="2973" spans="1:229" x14ac:dyDescent="0.2">
      <c r="B2973" s="4"/>
      <c r="C2973" s="3"/>
      <c r="D2973" s="29"/>
      <c r="E2973" s="11"/>
      <c r="F2973" s="118"/>
      <c r="G2973" s="2"/>
      <c r="J2973" s="3"/>
      <c r="K2973" s="3"/>
      <c r="L2973" s="3"/>
      <c r="M2973" s="3"/>
      <c r="N2973" s="27"/>
      <c r="O2973" s="4"/>
      <c r="P2973" s="4"/>
      <c r="Q2973" s="2"/>
      <c r="R2973" s="9"/>
      <c r="S2973" s="4"/>
      <c r="T2973" s="4"/>
      <c r="V2973" s="10"/>
      <c r="W2973" s="4"/>
      <c r="X2973" s="21"/>
      <c r="Y2973" s="20"/>
      <c r="Z2973" s="20"/>
      <c r="AD2973" s="5"/>
      <c r="AI2973" s="10"/>
      <c r="AJ2973" s="10"/>
      <c r="AK2973" s="10"/>
      <c r="AL2973" s="10"/>
      <c r="AM2973" s="10"/>
      <c r="AN2973" s="10"/>
      <c r="AO2973" s="10"/>
      <c r="AP2973" s="10"/>
      <c r="AQ2973" s="10"/>
      <c r="AR2973" s="10"/>
      <c r="AS2973" s="10"/>
      <c r="AT2973" s="10"/>
      <c r="AU2973" s="10"/>
    </row>
    <row r="2974" spans="1:229" x14ac:dyDescent="0.2">
      <c r="B2974" s="4"/>
      <c r="C2974" s="3"/>
      <c r="D2974" s="29"/>
      <c r="E2974" s="11"/>
      <c r="F2974" s="118"/>
      <c r="G2974" s="2"/>
      <c r="J2974" s="3"/>
      <c r="K2974" s="3"/>
      <c r="L2974" s="3"/>
      <c r="M2974" s="3"/>
      <c r="N2974" s="27"/>
      <c r="O2974" s="4"/>
      <c r="P2974" s="4"/>
      <c r="Q2974" s="2"/>
      <c r="R2974" s="9"/>
      <c r="S2974" s="4"/>
      <c r="T2974" s="4"/>
      <c r="V2974" s="10"/>
      <c r="W2974" s="4"/>
      <c r="X2974" s="21"/>
      <c r="Y2974" s="20"/>
      <c r="Z2974" s="20"/>
      <c r="AD2974" s="5"/>
      <c r="AI2974" s="10"/>
      <c r="AJ2974" s="10"/>
      <c r="AK2974" s="10"/>
      <c r="AL2974" s="10"/>
      <c r="AM2974" s="10"/>
      <c r="AN2974" s="10"/>
      <c r="AO2974" s="10"/>
      <c r="AP2974" s="10"/>
      <c r="AQ2974" s="10"/>
      <c r="AR2974" s="10"/>
      <c r="AS2974" s="10"/>
      <c r="AT2974" s="10"/>
      <c r="AU2974" s="10"/>
    </row>
    <row r="2975" spans="1:229" x14ac:dyDescent="0.2">
      <c r="B2975" s="4"/>
      <c r="C2975" s="3"/>
      <c r="D2975" s="29"/>
      <c r="E2975" s="11"/>
      <c r="F2975" s="118"/>
      <c r="G2975" s="2"/>
      <c r="J2975" s="3"/>
      <c r="K2975" s="3"/>
      <c r="L2975" s="3"/>
      <c r="M2975" s="3"/>
      <c r="N2975" s="27"/>
      <c r="O2975" s="4"/>
      <c r="P2975" s="4"/>
      <c r="Q2975" s="2"/>
      <c r="R2975" s="9"/>
      <c r="S2975" s="4"/>
      <c r="T2975" s="4"/>
      <c r="V2975" s="10"/>
      <c r="W2975" s="4"/>
      <c r="X2975" s="21"/>
      <c r="Y2975" s="20"/>
      <c r="Z2975" s="20"/>
      <c r="AD2975" s="5"/>
      <c r="AI2975" s="10"/>
      <c r="AJ2975" s="10"/>
      <c r="AK2975" s="10"/>
      <c r="AL2975" s="10"/>
      <c r="AM2975" s="10"/>
      <c r="AN2975" s="10"/>
      <c r="AO2975" s="10"/>
      <c r="AP2975" s="10"/>
      <c r="AQ2975" s="10"/>
      <c r="AR2975" s="10"/>
      <c r="AS2975" s="10"/>
      <c r="AT2975" s="10"/>
      <c r="AU2975" s="10"/>
    </row>
    <row r="2976" spans="1:229" x14ac:dyDescent="0.2">
      <c r="B2976" s="4"/>
      <c r="C2976" s="3"/>
      <c r="D2976" s="29"/>
      <c r="E2976" s="11"/>
      <c r="F2976" s="118"/>
      <c r="G2976" s="2"/>
      <c r="J2976" s="3"/>
      <c r="K2976" s="3"/>
      <c r="L2976" s="3"/>
      <c r="M2976" s="3"/>
      <c r="N2976" s="27"/>
      <c r="O2976" s="4"/>
      <c r="P2976" s="4"/>
      <c r="Q2976" s="2"/>
      <c r="R2976" s="9"/>
      <c r="S2976" s="4"/>
      <c r="T2976" s="4"/>
      <c r="V2976" s="10"/>
      <c r="W2976" s="4"/>
      <c r="X2976" s="21"/>
      <c r="Y2976" s="20"/>
      <c r="Z2976" s="20"/>
      <c r="AD2976" s="5"/>
      <c r="AI2976" s="10"/>
      <c r="AJ2976" s="10"/>
      <c r="AK2976" s="10"/>
      <c r="AL2976" s="10"/>
      <c r="AM2976" s="10"/>
      <c r="AN2976" s="10"/>
      <c r="AO2976" s="10"/>
      <c r="AP2976" s="10"/>
      <c r="AQ2976" s="10"/>
      <c r="AR2976" s="10"/>
      <c r="AS2976" s="10"/>
      <c r="AT2976" s="10"/>
      <c r="AU2976" s="10"/>
    </row>
    <row r="2977" spans="2:47" x14ac:dyDescent="0.2">
      <c r="B2977" s="4"/>
      <c r="C2977" s="3"/>
      <c r="D2977" s="29"/>
      <c r="E2977" s="11"/>
      <c r="F2977" s="118"/>
      <c r="G2977" s="2"/>
      <c r="J2977" s="3"/>
      <c r="K2977" s="3"/>
      <c r="L2977" s="3"/>
      <c r="M2977" s="3"/>
      <c r="N2977" s="27"/>
      <c r="O2977" s="4"/>
      <c r="P2977" s="4"/>
      <c r="Q2977" s="2"/>
      <c r="R2977" s="9"/>
      <c r="S2977" s="4"/>
      <c r="T2977" s="4"/>
      <c r="V2977" s="10"/>
      <c r="W2977" s="4"/>
      <c r="X2977" s="21"/>
      <c r="Y2977" s="20"/>
      <c r="Z2977" s="20"/>
      <c r="AD2977" s="5"/>
      <c r="AI2977" s="10"/>
      <c r="AJ2977" s="10"/>
      <c r="AK2977" s="10"/>
      <c r="AL2977" s="10"/>
      <c r="AM2977" s="10"/>
      <c r="AN2977" s="10"/>
      <c r="AO2977" s="10"/>
      <c r="AP2977" s="10"/>
      <c r="AQ2977" s="10"/>
      <c r="AR2977" s="10"/>
      <c r="AS2977" s="10"/>
      <c r="AT2977" s="10"/>
      <c r="AU2977" s="10"/>
    </row>
    <row r="2978" spans="2:47" x14ac:dyDescent="0.2">
      <c r="B2978" s="4"/>
      <c r="C2978" s="3"/>
      <c r="D2978" s="29"/>
      <c r="E2978" s="11"/>
      <c r="F2978" s="118"/>
      <c r="G2978" s="2"/>
      <c r="J2978" s="3"/>
      <c r="K2978" s="3"/>
      <c r="L2978" s="3"/>
      <c r="M2978" s="3"/>
      <c r="N2978" s="27"/>
      <c r="O2978" s="4"/>
      <c r="P2978" s="4"/>
      <c r="Q2978" s="2"/>
      <c r="R2978" s="9"/>
      <c r="S2978" s="4"/>
      <c r="T2978" s="4"/>
      <c r="V2978" s="10"/>
      <c r="W2978" s="4"/>
      <c r="X2978" s="21"/>
      <c r="Y2978" s="20"/>
      <c r="Z2978" s="20"/>
      <c r="AD2978" s="5"/>
      <c r="AI2978" s="10"/>
      <c r="AJ2978" s="10"/>
      <c r="AK2978" s="10"/>
      <c r="AL2978" s="10"/>
      <c r="AM2978" s="10"/>
      <c r="AN2978" s="10"/>
      <c r="AO2978" s="10"/>
      <c r="AP2978" s="10"/>
      <c r="AQ2978" s="10"/>
      <c r="AR2978" s="10"/>
      <c r="AS2978" s="10"/>
      <c r="AT2978" s="10"/>
      <c r="AU2978" s="10"/>
    </row>
    <row r="2979" spans="2:47" x14ac:dyDescent="0.2">
      <c r="B2979" s="4"/>
      <c r="C2979" s="3"/>
      <c r="D2979" s="29"/>
      <c r="E2979" s="11"/>
      <c r="F2979" s="118"/>
      <c r="G2979" s="2"/>
      <c r="J2979" s="3"/>
      <c r="K2979" s="3"/>
      <c r="L2979" s="3"/>
      <c r="M2979" s="3"/>
      <c r="N2979" s="27"/>
      <c r="O2979" s="4"/>
      <c r="P2979" s="4"/>
      <c r="Q2979" s="2"/>
      <c r="R2979" s="9"/>
      <c r="S2979" s="4"/>
      <c r="T2979" s="4"/>
      <c r="V2979" s="10"/>
      <c r="W2979" s="4"/>
      <c r="X2979" s="21"/>
      <c r="Y2979" s="20"/>
      <c r="Z2979" s="20"/>
      <c r="AD2979" s="5"/>
      <c r="AI2979" s="10"/>
      <c r="AJ2979" s="10"/>
      <c r="AK2979" s="10"/>
      <c r="AL2979" s="10"/>
      <c r="AM2979" s="10"/>
      <c r="AN2979" s="10"/>
      <c r="AO2979" s="10"/>
      <c r="AP2979" s="10"/>
      <c r="AQ2979" s="10"/>
      <c r="AR2979" s="10"/>
      <c r="AS2979" s="10"/>
      <c r="AT2979" s="10"/>
      <c r="AU2979" s="10"/>
    </row>
    <row r="2980" spans="2:47" x14ac:dyDescent="0.2">
      <c r="B2980" s="4"/>
      <c r="C2980" s="3"/>
      <c r="D2980" s="29"/>
      <c r="E2980" s="11"/>
      <c r="F2980" s="118"/>
      <c r="G2980" s="2"/>
      <c r="J2980" s="3"/>
      <c r="K2980" s="3"/>
      <c r="L2980" s="3"/>
      <c r="M2980" s="3"/>
      <c r="N2980" s="27"/>
      <c r="O2980" s="4"/>
      <c r="P2980" s="4"/>
      <c r="Q2980" s="2"/>
      <c r="R2980" s="9"/>
      <c r="S2980" s="4"/>
      <c r="T2980" s="4"/>
      <c r="V2980" s="10"/>
      <c r="W2980" s="4"/>
      <c r="X2980" s="21"/>
      <c r="Y2980" s="20"/>
      <c r="Z2980" s="20"/>
      <c r="AD2980" s="5"/>
      <c r="AI2980" s="10"/>
      <c r="AJ2980" s="10"/>
      <c r="AK2980" s="10"/>
      <c r="AL2980" s="10"/>
      <c r="AM2980" s="10"/>
      <c r="AN2980" s="10"/>
      <c r="AO2980" s="10"/>
      <c r="AP2980" s="10"/>
      <c r="AQ2980" s="10"/>
      <c r="AR2980" s="10"/>
      <c r="AS2980" s="10"/>
      <c r="AT2980" s="10"/>
      <c r="AU2980" s="10"/>
    </row>
    <row r="2981" spans="2:47" x14ac:dyDescent="0.2">
      <c r="B2981" s="4"/>
      <c r="C2981" s="3"/>
      <c r="D2981" s="29"/>
      <c r="E2981" s="11"/>
      <c r="F2981" s="118"/>
      <c r="G2981" s="2"/>
      <c r="J2981" s="3"/>
      <c r="K2981" s="3"/>
      <c r="L2981" s="3"/>
      <c r="M2981" s="3"/>
      <c r="N2981" s="27"/>
      <c r="O2981" s="4"/>
      <c r="P2981" s="4"/>
      <c r="Q2981" s="2"/>
      <c r="R2981" s="9"/>
      <c r="S2981" s="4"/>
      <c r="T2981" s="4"/>
      <c r="V2981" s="10"/>
      <c r="W2981" s="4"/>
      <c r="X2981" s="21"/>
      <c r="Y2981" s="20"/>
      <c r="Z2981" s="20"/>
      <c r="AD2981" s="5"/>
      <c r="AI2981" s="10"/>
      <c r="AJ2981" s="10"/>
      <c r="AK2981" s="10"/>
      <c r="AL2981" s="10"/>
      <c r="AM2981" s="10"/>
      <c r="AN2981" s="10"/>
      <c r="AO2981" s="10"/>
      <c r="AP2981" s="10"/>
      <c r="AQ2981" s="10"/>
      <c r="AR2981" s="10"/>
      <c r="AS2981" s="10"/>
      <c r="AT2981" s="10"/>
      <c r="AU2981" s="10"/>
    </row>
    <row r="2982" spans="2:47" x14ac:dyDescent="0.2">
      <c r="B2982" s="4"/>
      <c r="C2982" s="3"/>
      <c r="D2982" s="29"/>
      <c r="E2982" s="11"/>
      <c r="F2982" s="118"/>
      <c r="G2982" s="2"/>
      <c r="J2982" s="3"/>
      <c r="K2982" s="3"/>
      <c r="L2982" s="3"/>
      <c r="M2982" s="3"/>
      <c r="N2982" s="27"/>
      <c r="O2982" s="4"/>
      <c r="P2982" s="4"/>
      <c r="Q2982" s="2"/>
      <c r="R2982" s="9"/>
      <c r="S2982" s="4"/>
      <c r="T2982" s="4"/>
      <c r="V2982" s="10"/>
      <c r="W2982" s="4"/>
      <c r="X2982" s="21"/>
      <c r="Y2982" s="20"/>
      <c r="Z2982" s="20"/>
      <c r="AD2982" s="5"/>
      <c r="AI2982" s="10"/>
      <c r="AJ2982" s="10"/>
      <c r="AK2982" s="10"/>
      <c r="AL2982" s="10"/>
      <c r="AM2982" s="10"/>
      <c r="AN2982" s="10"/>
      <c r="AO2982" s="10"/>
      <c r="AP2982" s="10"/>
      <c r="AQ2982" s="10"/>
      <c r="AR2982" s="10"/>
      <c r="AS2982" s="10"/>
      <c r="AT2982" s="10"/>
      <c r="AU2982" s="10"/>
    </row>
    <row r="2983" spans="2:47" x14ac:dyDescent="0.2">
      <c r="B2983" s="4"/>
      <c r="C2983" s="3"/>
      <c r="D2983" s="29"/>
      <c r="E2983" s="11"/>
      <c r="F2983" s="118"/>
      <c r="G2983" s="2"/>
      <c r="J2983" s="3"/>
      <c r="K2983" s="3"/>
      <c r="L2983" s="3"/>
      <c r="M2983" s="3"/>
      <c r="N2983" s="27"/>
      <c r="O2983" s="4"/>
      <c r="P2983" s="4"/>
      <c r="Q2983" s="2"/>
      <c r="R2983" s="9"/>
      <c r="S2983" s="4"/>
      <c r="T2983" s="4"/>
      <c r="V2983" s="10"/>
      <c r="W2983" s="4"/>
      <c r="X2983" s="21"/>
      <c r="Y2983" s="20"/>
      <c r="Z2983" s="20"/>
      <c r="AD2983" s="5"/>
      <c r="AI2983" s="10"/>
      <c r="AJ2983" s="10"/>
      <c r="AK2983" s="10"/>
      <c r="AL2983" s="10"/>
      <c r="AM2983" s="10"/>
      <c r="AN2983" s="10"/>
      <c r="AO2983" s="10"/>
      <c r="AP2983" s="10"/>
      <c r="AQ2983" s="10"/>
      <c r="AR2983" s="10"/>
      <c r="AS2983" s="10"/>
      <c r="AT2983" s="10"/>
      <c r="AU2983" s="10"/>
    </row>
    <row r="2984" spans="2:47" x14ac:dyDescent="0.2">
      <c r="B2984" s="4"/>
      <c r="C2984" s="3"/>
      <c r="D2984" s="29"/>
      <c r="E2984" s="11"/>
      <c r="F2984" s="118"/>
      <c r="G2984" s="2"/>
      <c r="J2984" s="3"/>
      <c r="K2984" s="3"/>
      <c r="L2984" s="3"/>
      <c r="M2984" s="3"/>
      <c r="N2984" s="27"/>
      <c r="O2984" s="4"/>
      <c r="P2984" s="4"/>
      <c r="Q2984" s="2"/>
      <c r="R2984" s="9"/>
      <c r="S2984" s="4"/>
      <c r="T2984" s="4"/>
      <c r="V2984" s="10"/>
      <c r="W2984" s="4"/>
      <c r="X2984" s="21"/>
      <c r="Y2984" s="20"/>
      <c r="Z2984" s="20"/>
      <c r="AD2984" s="5"/>
      <c r="AI2984" s="10"/>
      <c r="AJ2984" s="10"/>
      <c r="AK2984" s="10"/>
      <c r="AL2984" s="10"/>
      <c r="AM2984" s="10"/>
      <c r="AN2984" s="10"/>
      <c r="AO2984" s="10"/>
      <c r="AP2984" s="10"/>
      <c r="AQ2984" s="10"/>
      <c r="AR2984" s="10"/>
      <c r="AS2984" s="10"/>
      <c r="AT2984" s="10"/>
      <c r="AU2984" s="10"/>
    </row>
    <row r="2985" spans="2:47" x14ac:dyDescent="0.2">
      <c r="B2985" s="4"/>
      <c r="C2985" s="3"/>
      <c r="D2985" s="29"/>
      <c r="E2985" s="11"/>
      <c r="F2985" s="118"/>
      <c r="G2985" s="2"/>
      <c r="J2985" s="3"/>
      <c r="K2985" s="3"/>
      <c r="L2985" s="3"/>
      <c r="M2985" s="3"/>
      <c r="N2985" s="27"/>
      <c r="O2985" s="4"/>
      <c r="P2985" s="4"/>
      <c r="Q2985" s="2"/>
      <c r="R2985" s="9"/>
      <c r="S2985" s="4"/>
      <c r="T2985" s="4"/>
      <c r="V2985" s="10"/>
      <c r="W2985" s="4"/>
      <c r="X2985" s="21"/>
      <c r="Y2985" s="20"/>
      <c r="Z2985" s="20"/>
      <c r="AD2985" s="5"/>
      <c r="AI2985" s="10"/>
      <c r="AJ2985" s="10"/>
      <c r="AK2985" s="10"/>
      <c r="AL2985" s="10"/>
      <c r="AM2985" s="10"/>
      <c r="AN2985" s="10"/>
      <c r="AO2985" s="10"/>
      <c r="AP2985" s="10"/>
      <c r="AQ2985" s="10"/>
      <c r="AR2985" s="10"/>
      <c r="AS2985" s="10"/>
      <c r="AT2985" s="10"/>
      <c r="AU2985" s="10"/>
    </row>
    <row r="2986" spans="2:47" x14ac:dyDescent="0.2">
      <c r="B2986" s="4"/>
      <c r="C2986" s="3"/>
      <c r="D2986" s="29"/>
      <c r="E2986" s="11"/>
      <c r="F2986" s="118"/>
      <c r="G2986" s="2"/>
      <c r="J2986" s="3"/>
      <c r="K2986" s="3"/>
      <c r="L2986" s="3"/>
      <c r="M2986" s="3"/>
      <c r="N2986" s="27"/>
      <c r="O2986" s="4"/>
      <c r="P2986" s="4"/>
      <c r="Q2986" s="2"/>
      <c r="R2986" s="9"/>
      <c r="S2986" s="4"/>
      <c r="T2986" s="4"/>
      <c r="V2986" s="10"/>
      <c r="W2986" s="4"/>
      <c r="X2986" s="21"/>
      <c r="Y2986" s="20"/>
      <c r="Z2986" s="20"/>
      <c r="AD2986" s="5"/>
      <c r="AI2986" s="10"/>
      <c r="AJ2986" s="10"/>
      <c r="AK2986" s="10"/>
      <c r="AL2986" s="10"/>
      <c r="AM2986" s="10"/>
      <c r="AN2986" s="10"/>
      <c r="AO2986" s="10"/>
      <c r="AP2986" s="10"/>
      <c r="AQ2986" s="10"/>
      <c r="AR2986" s="10"/>
      <c r="AS2986" s="10"/>
      <c r="AT2986" s="10"/>
      <c r="AU2986" s="10"/>
    </row>
    <row r="2987" spans="2:47" x14ac:dyDescent="0.2">
      <c r="B2987" s="4"/>
      <c r="C2987" s="3"/>
      <c r="D2987" s="29"/>
      <c r="E2987" s="11"/>
      <c r="F2987" s="118"/>
      <c r="G2987" s="2"/>
      <c r="J2987" s="3"/>
      <c r="K2987" s="3"/>
      <c r="L2987" s="3"/>
      <c r="M2987" s="3"/>
      <c r="N2987" s="27"/>
      <c r="O2987" s="4"/>
      <c r="P2987" s="4"/>
      <c r="Q2987" s="2"/>
      <c r="R2987" s="9"/>
      <c r="S2987" s="4"/>
      <c r="T2987" s="4"/>
      <c r="V2987" s="10"/>
      <c r="W2987" s="4"/>
      <c r="X2987" s="21"/>
      <c r="Y2987" s="20"/>
      <c r="Z2987" s="20"/>
      <c r="AD2987" s="5"/>
      <c r="AI2987" s="10"/>
      <c r="AJ2987" s="10"/>
      <c r="AK2987" s="10"/>
      <c r="AL2987" s="10"/>
      <c r="AM2987" s="10"/>
      <c r="AN2987" s="10"/>
      <c r="AO2987" s="10"/>
      <c r="AP2987" s="10"/>
      <c r="AQ2987" s="10"/>
      <c r="AR2987" s="10"/>
      <c r="AS2987" s="10"/>
      <c r="AT2987" s="10"/>
      <c r="AU2987" s="10"/>
    </row>
    <row r="2988" spans="2:47" x14ac:dyDescent="0.2">
      <c r="B2988" s="4"/>
      <c r="C2988" s="3"/>
      <c r="D2988" s="29"/>
      <c r="E2988" s="11"/>
      <c r="F2988" s="118"/>
      <c r="G2988" s="2"/>
      <c r="J2988" s="3"/>
      <c r="K2988" s="3"/>
      <c r="L2988" s="3"/>
      <c r="M2988" s="3"/>
      <c r="N2988" s="27"/>
      <c r="O2988" s="4"/>
      <c r="P2988" s="4"/>
      <c r="Q2988" s="2"/>
      <c r="R2988" s="9"/>
      <c r="S2988" s="4"/>
      <c r="T2988" s="4"/>
      <c r="V2988" s="10"/>
      <c r="W2988" s="4"/>
      <c r="X2988" s="21"/>
      <c r="Y2988" s="20"/>
      <c r="Z2988" s="20"/>
      <c r="AD2988" s="5"/>
      <c r="AI2988" s="10"/>
      <c r="AJ2988" s="10"/>
      <c r="AK2988" s="10"/>
      <c r="AL2988" s="10"/>
      <c r="AM2988" s="10"/>
      <c r="AN2988" s="10"/>
      <c r="AO2988" s="10"/>
      <c r="AP2988" s="10"/>
      <c r="AQ2988" s="10"/>
      <c r="AR2988" s="10"/>
      <c r="AS2988" s="10"/>
      <c r="AT2988" s="10"/>
      <c r="AU2988" s="10"/>
    </row>
    <row r="2989" spans="2:47" x14ac:dyDescent="0.2">
      <c r="B2989" s="4"/>
      <c r="C2989" s="3"/>
      <c r="D2989" s="29"/>
      <c r="E2989" s="11"/>
      <c r="F2989" s="118"/>
      <c r="G2989" s="2"/>
      <c r="J2989" s="3"/>
      <c r="K2989" s="3"/>
      <c r="L2989" s="3"/>
      <c r="M2989" s="3"/>
      <c r="N2989" s="27"/>
      <c r="O2989" s="4"/>
      <c r="P2989" s="4"/>
      <c r="Q2989" s="2"/>
      <c r="R2989" s="9"/>
      <c r="S2989" s="4"/>
      <c r="T2989" s="4"/>
      <c r="V2989" s="10"/>
      <c r="W2989" s="4"/>
      <c r="X2989" s="21"/>
      <c r="Y2989" s="20"/>
      <c r="Z2989" s="20"/>
      <c r="AD2989" s="5"/>
      <c r="AI2989" s="10"/>
      <c r="AJ2989" s="10"/>
      <c r="AK2989" s="10"/>
      <c r="AL2989" s="10"/>
      <c r="AM2989" s="10"/>
      <c r="AN2989" s="10"/>
      <c r="AO2989" s="10"/>
      <c r="AP2989" s="10"/>
      <c r="AQ2989" s="10"/>
      <c r="AR2989" s="10"/>
      <c r="AS2989" s="10"/>
      <c r="AT2989" s="10"/>
      <c r="AU2989" s="10"/>
    </row>
    <row r="2990" spans="2:47" x14ac:dyDescent="0.2">
      <c r="B2990" s="4"/>
      <c r="C2990" s="3"/>
      <c r="D2990" s="29"/>
      <c r="E2990" s="11"/>
      <c r="F2990" s="118"/>
      <c r="G2990" s="2"/>
      <c r="J2990" s="3"/>
      <c r="K2990" s="3"/>
      <c r="L2990" s="3"/>
      <c r="M2990" s="3"/>
      <c r="N2990" s="27"/>
      <c r="O2990" s="4"/>
      <c r="P2990" s="4"/>
      <c r="Q2990" s="2"/>
      <c r="R2990" s="9"/>
      <c r="S2990" s="4"/>
      <c r="T2990" s="4"/>
      <c r="V2990" s="10"/>
      <c r="W2990" s="4"/>
      <c r="X2990" s="21"/>
      <c r="Y2990" s="20"/>
      <c r="Z2990" s="20"/>
      <c r="AD2990" s="5"/>
      <c r="AI2990" s="10"/>
      <c r="AJ2990" s="10"/>
      <c r="AK2990" s="10"/>
      <c r="AL2990" s="10"/>
      <c r="AM2990" s="10"/>
      <c r="AN2990" s="10"/>
      <c r="AO2990" s="10"/>
      <c r="AP2990" s="10"/>
      <c r="AQ2990" s="10"/>
      <c r="AR2990" s="10"/>
      <c r="AS2990" s="10"/>
      <c r="AT2990" s="10"/>
      <c r="AU2990" s="10"/>
    </row>
    <row r="2991" spans="2:47" x14ac:dyDescent="0.2">
      <c r="B2991" s="4"/>
      <c r="C2991" s="3"/>
      <c r="D2991" s="29"/>
      <c r="E2991" s="11"/>
      <c r="F2991" s="118"/>
      <c r="G2991" s="2"/>
      <c r="J2991" s="3"/>
      <c r="K2991" s="3"/>
      <c r="L2991" s="3"/>
      <c r="M2991" s="3"/>
      <c r="N2991" s="27"/>
      <c r="O2991" s="4"/>
      <c r="P2991" s="4"/>
      <c r="Q2991" s="2"/>
      <c r="R2991" s="9"/>
      <c r="S2991" s="4"/>
      <c r="T2991" s="4"/>
      <c r="V2991" s="10"/>
      <c r="W2991" s="4"/>
      <c r="X2991" s="21"/>
      <c r="Y2991" s="20"/>
      <c r="Z2991" s="20"/>
      <c r="AD2991" s="5"/>
      <c r="AI2991" s="10"/>
      <c r="AJ2991" s="10"/>
      <c r="AK2991" s="10"/>
      <c r="AL2991" s="10"/>
      <c r="AM2991" s="10"/>
      <c r="AN2991" s="10"/>
      <c r="AO2991" s="10"/>
      <c r="AP2991" s="10"/>
      <c r="AQ2991" s="10"/>
      <c r="AR2991" s="10"/>
      <c r="AS2991" s="10"/>
      <c r="AT2991" s="10"/>
      <c r="AU2991" s="10"/>
    </row>
    <row r="2992" spans="2:47" x14ac:dyDescent="0.2">
      <c r="B2992" s="4"/>
      <c r="C2992" s="3"/>
      <c r="D2992" s="29"/>
      <c r="E2992" s="11"/>
      <c r="F2992" s="118"/>
      <c r="G2992" s="2"/>
      <c r="J2992" s="3"/>
      <c r="K2992" s="3"/>
      <c r="L2992" s="3"/>
      <c r="M2992" s="3"/>
      <c r="N2992" s="27"/>
      <c r="O2992" s="4"/>
      <c r="P2992" s="4"/>
      <c r="Q2992" s="2"/>
      <c r="R2992" s="9"/>
      <c r="S2992" s="4"/>
      <c r="T2992" s="4"/>
      <c r="V2992" s="10"/>
      <c r="W2992" s="4"/>
      <c r="X2992" s="21"/>
      <c r="Y2992" s="20"/>
      <c r="Z2992" s="20"/>
      <c r="AD2992" s="5"/>
      <c r="AI2992" s="10"/>
      <c r="AJ2992" s="10"/>
      <c r="AK2992" s="10"/>
      <c r="AL2992" s="10"/>
      <c r="AM2992" s="10"/>
      <c r="AN2992" s="10"/>
      <c r="AO2992" s="10"/>
      <c r="AP2992" s="10"/>
      <c r="AQ2992" s="10"/>
      <c r="AR2992" s="10"/>
      <c r="AS2992" s="10"/>
      <c r="AT2992" s="10"/>
      <c r="AU2992" s="10"/>
    </row>
    <row r="2993" spans="2:47" x14ac:dyDescent="0.2">
      <c r="B2993" s="4"/>
      <c r="C2993" s="3"/>
      <c r="D2993" s="29"/>
      <c r="E2993" s="11"/>
      <c r="F2993" s="118"/>
      <c r="G2993" s="2"/>
      <c r="J2993" s="3"/>
      <c r="K2993" s="3"/>
      <c r="L2993" s="3"/>
      <c r="M2993" s="3"/>
      <c r="N2993" s="27"/>
      <c r="O2993" s="4"/>
      <c r="P2993" s="4"/>
      <c r="Q2993" s="2"/>
      <c r="R2993" s="9"/>
      <c r="S2993" s="4"/>
      <c r="T2993" s="4"/>
      <c r="V2993" s="10"/>
      <c r="W2993" s="101"/>
      <c r="X2993" s="21"/>
      <c r="Y2993" s="20"/>
      <c r="Z2993" s="20"/>
      <c r="AD2993" s="5"/>
      <c r="AI2993" s="10"/>
      <c r="AJ2993" s="10"/>
      <c r="AK2993" s="10"/>
      <c r="AL2993" s="10"/>
      <c r="AM2993" s="10"/>
      <c r="AN2993" s="10"/>
      <c r="AO2993" s="10"/>
      <c r="AP2993" s="10"/>
      <c r="AQ2993" s="10"/>
      <c r="AR2993" s="10"/>
      <c r="AS2993" s="10"/>
      <c r="AT2993" s="10"/>
      <c r="AU2993" s="10"/>
    </row>
    <row r="2994" spans="2:47" x14ac:dyDescent="0.2">
      <c r="B2994" s="4"/>
      <c r="C2994" s="3"/>
      <c r="D2994" s="29"/>
      <c r="E2994" s="11"/>
      <c r="F2994" s="118"/>
      <c r="G2994" s="2"/>
      <c r="J2994" s="3"/>
      <c r="K2994" s="3"/>
      <c r="L2994" s="3"/>
      <c r="M2994" s="3"/>
      <c r="N2994" s="27"/>
      <c r="O2994" s="4"/>
      <c r="P2994" s="4"/>
      <c r="Q2994" s="2"/>
      <c r="R2994" s="9"/>
      <c r="S2994" s="4"/>
      <c r="T2994" s="4"/>
      <c r="V2994" s="10"/>
      <c r="W2994" s="4"/>
      <c r="X2994" s="21"/>
      <c r="Y2994" s="20"/>
      <c r="Z2994" s="20"/>
      <c r="AD2994" s="5"/>
      <c r="AI2994" s="10"/>
      <c r="AJ2994" s="10"/>
      <c r="AK2994" s="10"/>
      <c r="AL2994" s="10"/>
      <c r="AM2994" s="10"/>
      <c r="AN2994" s="10"/>
      <c r="AO2994" s="10"/>
      <c r="AP2994" s="10"/>
      <c r="AQ2994" s="10"/>
      <c r="AR2994" s="10"/>
      <c r="AS2994" s="10"/>
      <c r="AT2994" s="10"/>
      <c r="AU2994" s="10"/>
    </row>
    <row r="2995" spans="2:47" x14ac:dyDescent="0.2">
      <c r="B2995" s="4"/>
      <c r="C2995" s="3"/>
      <c r="D2995" s="29"/>
      <c r="E2995" s="11"/>
      <c r="F2995" s="118"/>
      <c r="G2995" s="2"/>
      <c r="J2995" s="3"/>
      <c r="K2995" s="3"/>
      <c r="L2995" s="3"/>
      <c r="M2995" s="3"/>
      <c r="N2995" s="27"/>
      <c r="O2995" s="4"/>
      <c r="P2995" s="4"/>
      <c r="Q2995" s="2"/>
      <c r="R2995" s="9"/>
      <c r="S2995" s="4"/>
      <c r="T2995" s="4"/>
      <c r="V2995" s="10"/>
      <c r="W2995" s="4"/>
      <c r="X2995" s="21"/>
      <c r="Y2995" s="20"/>
      <c r="Z2995" s="20"/>
      <c r="AD2995" s="5"/>
      <c r="AI2995" s="10"/>
      <c r="AJ2995" s="10"/>
      <c r="AK2995" s="10"/>
      <c r="AL2995" s="10"/>
      <c r="AM2995" s="10"/>
      <c r="AN2995" s="10"/>
      <c r="AO2995" s="10"/>
      <c r="AP2995" s="10"/>
      <c r="AQ2995" s="10"/>
      <c r="AR2995" s="10"/>
      <c r="AS2995" s="10"/>
      <c r="AT2995" s="10"/>
      <c r="AU2995" s="10"/>
    </row>
    <row r="2996" spans="2:47" x14ac:dyDescent="0.2">
      <c r="B2996" s="4"/>
      <c r="C2996" s="3"/>
      <c r="D2996" s="29"/>
      <c r="E2996" s="11"/>
      <c r="F2996" s="118"/>
      <c r="G2996" s="2"/>
      <c r="J2996" s="3"/>
      <c r="K2996" s="3"/>
      <c r="L2996" s="3"/>
      <c r="M2996" s="3"/>
      <c r="N2996" s="27"/>
      <c r="O2996" s="4"/>
      <c r="P2996" s="4"/>
      <c r="Q2996" s="2"/>
      <c r="R2996" s="9"/>
      <c r="S2996" s="4"/>
      <c r="T2996" s="4"/>
      <c r="V2996" s="10"/>
      <c r="W2996" s="4"/>
      <c r="X2996" s="21"/>
      <c r="Y2996" s="20"/>
      <c r="Z2996" s="20"/>
      <c r="AD2996" s="5"/>
      <c r="AI2996" s="10"/>
      <c r="AJ2996" s="10"/>
      <c r="AK2996" s="10"/>
      <c r="AL2996" s="10"/>
      <c r="AM2996" s="10"/>
      <c r="AN2996" s="10"/>
      <c r="AO2996" s="10"/>
      <c r="AP2996" s="10"/>
      <c r="AQ2996" s="10"/>
      <c r="AR2996" s="10"/>
      <c r="AS2996" s="10"/>
      <c r="AT2996" s="10"/>
      <c r="AU2996" s="10"/>
    </row>
    <row r="2997" spans="2:47" x14ac:dyDescent="0.2">
      <c r="B2997" s="4"/>
      <c r="C2997" s="3"/>
      <c r="D2997" s="29"/>
      <c r="E2997" s="11"/>
      <c r="F2997" s="118"/>
      <c r="G2997" s="2"/>
      <c r="J2997" s="3"/>
      <c r="K2997" s="3"/>
      <c r="L2997" s="3"/>
      <c r="M2997" s="3"/>
      <c r="N2997" s="27"/>
      <c r="O2997" s="4"/>
      <c r="P2997" s="4"/>
      <c r="Q2997" s="2"/>
      <c r="R2997" s="9"/>
      <c r="S2997" s="4"/>
      <c r="T2997" s="4"/>
      <c r="V2997" s="10"/>
      <c r="W2997" s="4"/>
      <c r="X2997" s="21"/>
      <c r="Y2997" s="20"/>
      <c r="Z2997" s="20"/>
      <c r="AD2997" s="5"/>
      <c r="AI2997" s="10"/>
      <c r="AJ2997" s="10"/>
      <c r="AK2997" s="10"/>
      <c r="AL2997" s="10"/>
      <c r="AM2997" s="10"/>
      <c r="AN2997" s="10"/>
      <c r="AO2997" s="10"/>
      <c r="AP2997" s="10"/>
      <c r="AQ2997" s="10"/>
      <c r="AR2997" s="10"/>
      <c r="AS2997" s="10"/>
      <c r="AT2997" s="10"/>
      <c r="AU2997" s="10"/>
    </row>
    <row r="2998" spans="2:47" x14ac:dyDescent="0.2">
      <c r="B2998" s="4"/>
      <c r="C2998" s="3"/>
      <c r="D2998" s="29"/>
      <c r="E2998" s="11"/>
      <c r="F2998" s="118"/>
      <c r="G2998" s="2"/>
      <c r="J2998" s="3"/>
      <c r="K2998" s="3"/>
      <c r="L2998" s="3"/>
      <c r="M2998" s="3"/>
      <c r="N2998" s="27"/>
      <c r="O2998" s="4"/>
      <c r="P2998" s="4"/>
      <c r="Q2998" s="2"/>
      <c r="R2998" s="9"/>
      <c r="S2998" s="4"/>
      <c r="T2998" s="4"/>
      <c r="V2998" s="10"/>
      <c r="W2998" s="4"/>
      <c r="X2998" s="21"/>
      <c r="Y2998" s="20"/>
      <c r="Z2998" s="20"/>
      <c r="AD2998" s="5"/>
      <c r="AI2998" s="10"/>
      <c r="AJ2998" s="10"/>
      <c r="AK2998" s="10"/>
      <c r="AL2998" s="10"/>
      <c r="AM2998" s="10"/>
      <c r="AN2998" s="10"/>
      <c r="AO2998" s="10"/>
      <c r="AP2998" s="10"/>
      <c r="AQ2998" s="10"/>
      <c r="AR2998" s="10"/>
      <c r="AS2998" s="10"/>
      <c r="AT2998" s="10"/>
      <c r="AU2998" s="10"/>
    </row>
    <row r="2999" spans="2:47" x14ac:dyDescent="0.2">
      <c r="B2999" s="4"/>
      <c r="C2999" s="3"/>
      <c r="D2999" s="29"/>
      <c r="E2999" s="11"/>
      <c r="F2999" s="118"/>
      <c r="G2999" s="2"/>
      <c r="J2999" s="3"/>
      <c r="K2999" s="3"/>
      <c r="L2999" s="3"/>
      <c r="M2999" s="3"/>
      <c r="N2999" s="27"/>
      <c r="O2999" s="4"/>
      <c r="P2999" s="4"/>
      <c r="Q2999" s="2"/>
      <c r="R2999" s="9"/>
      <c r="S2999" s="4"/>
      <c r="T2999" s="4"/>
      <c r="V2999" s="10"/>
      <c r="W2999" s="4"/>
      <c r="X2999" s="21"/>
      <c r="Y2999" s="20"/>
      <c r="Z2999" s="20"/>
      <c r="AD2999" s="5"/>
      <c r="AI2999" s="10"/>
      <c r="AJ2999" s="10"/>
      <c r="AK2999" s="10"/>
      <c r="AL2999" s="10"/>
      <c r="AM2999" s="10"/>
      <c r="AN2999" s="10"/>
      <c r="AO2999" s="10"/>
      <c r="AP2999" s="10"/>
      <c r="AQ2999" s="10"/>
      <c r="AR2999" s="10"/>
      <c r="AS2999" s="10"/>
      <c r="AT2999" s="10"/>
      <c r="AU2999" s="10"/>
    </row>
    <row r="3000" spans="2:47" x14ac:dyDescent="0.2">
      <c r="B3000" s="4"/>
      <c r="C3000" s="3"/>
      <c r="D3000" s="29"/>
      <c r="E3000" s="11"/>
      <c r="F3000" s="118"/>
      <c r="G3000" s="2"/>
      <c r="J3000" s="3"/>
      <c r="K3000" s="3"/>
      <c r="L3000" s="3"/>
      <c r="M3000" s="3"/>
      <c r="N3000" s="27"/>
      <c r="O3000" s="4"/>
      <c r="P3000" s="4"/>
      <c r="Q3000" s="2"/>
      <c r="R3000" s="9"/>
      <c r="S3000" s="4"/>
      <c r="T3000" s="4"/>
      <c r="V3000" s="10"/>
      <c r="W3000" s="4"/>
      <c r="X3000" s="21"/>
      <c r="Y3000" s="20"/>
      <c r="Z3000" s="20"/>
      <c r="AD3000" s="5"/>
      <c r="AI3000" s="10"/>
      <c r="AJ3000" s="10"/>
      <c r="AK3000" s="10"/>
      <c r="AL3000" s="10"/>
      <c r="AM3000" s="10"/>
      <c r="AN3000" s="10"/>
      <c r="AO3000" s="10"/>
      <c r="AP3000" s="10"/>
      <c r="AQ3000" s="10"/>
      <c r="AR3000" s="10"/>
      <c r="AS3000" s="10"/>
      <c r="AT3000" s="10"/>
      <c r="AU3000" s="10"/>
    </row>
    <row r="3001" spans="2:47" x14ac:dyDescent="0.2">
      <c r="B3001" s="4"/>
      <c r="C3001" s="3"/>
      <c r="D3001" s="29"/>
      <c r="E3001" s="11"/>
      <c r="F3001" s="118"/>
      <c r="G3001" s="2"/>
      <c r="J3001" s="3"/>
      <c r="K3001" s="3"/>
      <c r="L3001" s="3"/>
      <c r="M3001" s="3"/>
      <c r="N3001" s="27"/>
      <c r="O3001" s="4"/>
      <c r="P3001" s="4"/>
      <c r="Q3001" s="2"/>
      <c r="R3001" s="9"/>
      <c r="S3001" s="4"/>
      <c r="T3001" s="4"/>
      <c r="V3001" s="10"/>
      <c r="W3001" s="4"/>
      <c r="X3001" s="21"/>
      <c r="Y3001" s="20"/>
      <c r="Z3001" s="20"/>
      <c r="AD3001" s="5"/>
      <c r="AI3001" s="10"/>
      <c r="AJ3001" s="10"/>
      <c r="AK3001" s="10"/>
      <c r="AL3001" s="10"/>
      <c r="AM3001" s="10"/>
      <c r="AN3001" s="10"/>
      <c r="AO3001" s="10"/>
      <c r="AP3001" s="10"/>
      <c r="AQ3001" s="10"/>
      <c r="AR3001" s="10"/>
      <c r="AS3001" s="10"/>
      <c r="AT3001" s="10"/>
      <c r="AU3001" s="10"/>
    </row>
    <row r="3002" spans="2:47" x14ac:dyDescent="0.2">
      <c r="B3002" s="4"/>
      <c r="C3002" s="3"/>
      <c r="D3002" s="29"/>
      <c r="E3002" s="11"/>
      <c r="F3002" s="118"/>
      <c r="G3002" s="2"/>
      <c r="J3002" s="3"/>
      <c r="K3002" s="3"/>
      <c r="L3002" s="3"/>
      <c r="M3002" s="3"/>
      <c r="N3002" s="27"/>
      <c r="O3002" s="4"/>
      <c r="P3002" s="4"/>
      <c r="Q3002" s="2"/>
      <c r="R3002" s="9"/>
      <c r="S3002" s="4"/>
      <c r="T3002" s="4"/>
      <c r="V3002" s="10"/>
      <c r="W3002" s="4"/>
      <c r="X3002" s="21"/>
      <c r="Y3002" s="20"/>
      <c r="Z3002" s="20"/>
      <c r="AD3002" s="5"/>
      <c r="AI3002" s="10"/>
      <c r="AJ3002" s="10"/>
      <c r="AK3002" s="10"/>
      <c r="AL3002" s="10"/>
      <c r="AM3002" s="10"/>
      <c r="AN3002" s="10"/>
      <c r="AO3002" s="10"/>
      <c r="AP3002" s="10"/>
      <c r="AQ3002" s="10"/>
      <c r="AR3002" s="10"/>
      <c r="AS3002" s="10"/>
      <c r="AT3002" s="10"/>
      <c r="AU3002" s="10"/>
    </row>
    <row r="3003" spans="2:47" x14ac:dyDescent="0.2">
      <c r="B3003" s="4"/>
      <c r="C3003" s="3"/>
      <c r="D3003" s="29"/>
      <c r="E3003" s="11"/>
      <c r="F3003" s="118"/>
      <c r="G3003" s="2"/>
      <c r="J3003" s="3"/>
      <c r="K3003" s="3"/>
      <c r="L3003" s="3"/>
      <c r="M3003" s="3"/>
      <c r="N3003" s="27"/>
      <c r="O3003" s="4"/>
      <c r="P3003" s="4"/>
      <c r="Q3003" s="2"/>
      <c r="R3003" s="9"/>
      <c r="S3003" s="4"/>
      <c r="T3003" s="4"/>
      <c r="V3003" s="10"/>
      <c r="W3003" s="4"/>
      <c r="X3003" s="21"/>
      <c r="Y3003" s="20"/>
      <c r="Z3003" s="20"/>
      <c r="AD3003" s="5"/>
      <c r="AI3003" s="10"/>
      <c r="AJ3003" s="10"/>
      <c r="AK3003" s="10"/>
      <c r="AL3003" s="10"/>
      <c r="AM3003" s="10"/>
      <c r="AN3003" s="10"/>
      <c r="AO3003" s="10"/>
      <c r="AP3003" s="10"/>
      <c r="AQ3003" s="10"/>
      <c r="AR3003" s="10"/>
      <c r="AS3003" s="10"/>
      <c r="AT3003" s="10"/>
      <c r="AU3003" s="10"/>
    </row>
    <row r="3004" spans="2:47" x14ac:dyDescent="0.2">
      <c r="B3004" s="4"/>
      <c r="C3004" s="3"/>
      <c r="D3004" s="29"/>
      <c r="E3004" s="11"/>
      <c r="F3004" s="118"/>
      <c r="G3004" s="2"/>
      <c r="J3004" s="3"/>
      <c r="K3004" s="3"/>
      <c r="L3004" s="3"/>
      <c r="M3004" s="3"/>
      <c r="N3004" s="27"/>
      <c r="O3004" s="4"/>
      <c r="P3004" s="4"/>
      <c r="Q3004" s="2"/>
      <c r="R3004" s="9"/>
      <c r="S3004" s="4"/>
      <c r="T3004" s="4"/>
      <c r="V3004" s="10"/>
      <c r="W3004" s="4"/>
      <c r="X3004" s="21"/>
      <c r="Y3004" s="20"/>
      <c r="Z3004" s="20"/>
      <c r="AD3004" s="5"/>
      <c r="AI3004" s="10"/>
      <c r="AJ3004" s="10"/>
      <c r="AK3004" s="10"/>
      <c r="AL3004" s="10"/>
      <c r="AM3004" s="10"/>
      <c r="AN3004" s="10"/>
      <c r="AO3004" s="10"/>
      <c r="AP3004" s="10"/>
      <c r="AQ3004" s="10"/>
      <c r="AR3004" s="10"/>
      <c r="AS3004" s="10"/>
      <c r="AT3004" s="10"/>
      <c r="AU3004" s="10"/>
    </row>
    <row r="3005" spans="2:47" x14ac:dyDescent="0.2">
      <c r="B3005" s="4"/>
      <c r="C3005" s="3"/>
      <c r="D3005" s="29"/>
      <c r="E3005" s="11"/>
      <c r="F3005" s="118"/>
      <c r="G3005" s="2"/>
      <c r="J3005" s="3"/>
      <c r="K3005" s="3"/>
      <c r="L3005" s="3"/>
      <c r="M3005" s="3"/>
      <c r="N3005" s="27"/>
      <c r="O3005" s="4"/>
      <c r="P3005" s="4"/>
      <c r="Q3005" s="2"/>
      <c r="R3005" s="9"/>
      <c r="S3005" s="4"/>
      <c r="T3005" s="4"/>
      <c r="V3005" s="10"/>
      <c r="W3005" s="4"/>
      <c r="X3005" s="21"/>
      <c r="Y3005" s="20"/>
      <c r="Z3005" s="20"/>
      <c r="AD3005" s="5"/>
      <c r="AI3005" s="10"/>
      <c r="AJ3005" s="10"/>
      <c r="AK3005" s="10"/>
      <c r="AL3005" s="10"/>
      <c r="AM3005" s="10"/>
      <c r="AN3005" s="10"/>
      <c r="AO3005" s="10"/>
      <c r="AP3005" s="10"/>
      <c r="AQ3005" s="10"/>
      <c r="AR3005" s="10"/>
      <c r="AS3005" s="10"/>
      <c r="AT3005" s="10"/>
      <c r="AU3005" s="10"/>
    </row>
    <row r="3006" spans="2:47" x14ac:dyDescent="0.2">
      <c r="B3006" s="4"/>
      <c r="C3006" s="3"/>
      <c r="D3006" s="29"/>
      <c r="E3006" s="11"/>
      <c r="F3006" s="118"/>
      <c r="G3006" s="2"/>
      <c r="J3006" s="3"/>
      <c r="K3006" s="3"/>
      <c r="L3006" s="3"/>
      <c r="M3006" s="3"/>
      <c r="N3006" s="27"/>
      <c r="O3006" s="4"/>
      <c r="P3006" s="4"/>
      <c r="Q3006" s="2"/>
      <c r="R3006" s="9"/>
      <c r="S3006" s="4"/>
      <c r="T3006" s="4"/>
      <c r="V3006" s="10"/>
      <c r="W3006" s="4"/>
      <c r="X3006" s="21"/>
      <c r="Y3006" s="20"/>
      <c r="Z3006" s="20"/>
      <c r="AD3006" s="5"/>
      <c r="AI3006" s="10"/>
      <c r="AJ3006" s="10"/>
      <c r="AK3006" s="10"/>
      <c r="AL3006" s="10"/>
      <c r="AM3006" s="10"/>
      <c r="AN3006" s="10"/>
      <c r="AO3006" s="10"/>
      <c r="AP3006" s="10"/>
      <c r="AQ3006" s="10"/>
      <c r="AR3006" s="10"/>
      <c r="AS3006" s="10"/>
      <c r="AT3006" s="10"/>
      <c r="AU3006" s="10"/>
    </row>
    <row r="3007" spans="2:47" x14ac:dyDescent="0.2">
      <c r="B3007" s="4"/>
      <c r="C3007" s="3"/>
      <c r="D3007" s="29"/>
      <c r="E3007" s="11"/>
      <c r="F3007" s="118"/>
      <c r="G3007" s="2"/>
      <c r="J3007" s="3"/>
      <c r="K3007" s="3"/>
      <c r="L3007" s="3"/>
      <c r="M3007" s="3"/>
      <c r="N3007" s="27"/>
      <c r="O3007" s="4"/>
      <c r="P3007" s="4"/>
      <c r="Q3007" s="2"/>
      <c r="R3007" s="9"/>
      <c r="S3007" s="4"/>
      <c r="T3007" s="4"/>
      <c r="V3007" s="10"/>
      <c r="W3007" s="4"/>
      <c r="X3007" s="21"/>
      <c r="Y3007" s="20"/>
      <c r="Z3007" s="20"/>
      <c r="AD3007" s="5"/>
      <c r="AI3007" s="10"/>
      <c r="AJ3007" s="10"/>
      <c r="AK3007" s="10"/>
      <c r="AL3007" s="10"/>
      <c r="AM3007" s="10"/>
      <c r="AN3007" s="10"/>
      <c r="AO3007" s="10"/>
      <c r="AP3007" s="10"/>
      <c r="AQ3007" s="10"/>
      <c r="AR3007" s="10"/>
      <c r="AS3007" s="10"/>
      <c r="AT3007" s="10"/>
      <c r="AU3007" s="10"/>
    </row>
    <row r="3008" spans="2:47" x14ac:dyDescent="0.2">
      <c r="B3008" s="4"/>
      <c r="C3008" s="3"/>
      <c r="D3008" s="29"/>
      <c r="E3008" s="11"/>
      <c r="F3008" s="118"/>
      <c r="G3008" s="2"/>
      <c r="J3008" s="3"/>
      <c r="K3008" s="3"/>
      <c r="L3008" s="3"/>
      <c r="M3008" s="3"/>
      <c r="N3008" s="27"/>
      <c r="O3008" s="4"/>
      <c r="P3008" s="4"/>
      <c r="Q3008" s="2"/>
      <c r="R3008" s="9"/>
      <c r="S3008" s="4"/>
      <c r="T3008" s="4"/>
      <c r="V3008" s="10"/>
      <c r="W3008" s="4"/>
      <c r="X3008" s="21"/>
      <c r="Y3008" s="20"/>
      <c r="Z3008" s="20"/>
      <c r="AD3008" s="5"/>
      <c r="AI3008" s="10"/>
      <c r="AJ3008" s="10"/>
      <c r="AK3008" s="10"/>
      <c r="AL3008" s="10"/>
      <c r="AM3008" s="10"/>
      <c r="AN3008" s="10"/>
      <c r="AO3008" s="10"/>
      <c r="AP3008" s="10"/>
      <c r="AQ3008" s="10"/>
      <c r="AR3008" s="10"/>
      <c r="AS3008" s="10"/>
      <c r="AT3008" s="10"/>
      <c r="AU3008" s="10"/>
    </row>
    <row r="3009" spans="2:47" x14ac:dyDescent="0.2">
      <c r="B3009" s="4"/>
      <c r="C3009" s="3"/>
      <c r="D3009" s="29"/>
      <c r="E3009" s="11"/>
      <c r="F3009" s="118"/>
      <c r="G3009" s="2"/>
      <c r="J3009" s="3"/>
      <c r="K3009" s="3"/>
      <c r="L3009" s="3"/>
      <c r="M3009" s="3"/>
      <c r="N3009" s="27"/>
      <c r="O3009" s="4"/>
      <c r="P3009" s="4"/>
      <c r="Q3009" s="2"/>
      <c r="R3009" s="9"/>
      <c r="S3009" s="4"/>
      <c r="T3009" s="4"/>
      <c r="V3009" s="10"/>
      <c r="W3009" s="4"/>
      <c r="X3009" s="21"/>
      <c r="Y3009" s="20"/>
      <c r="Z3009" s="20"/>
      <c r="AD3009" s="5"/>
      <c r="AI3009" s="10"/>
      <c r="AJ3009" s="10"/>
      <c r="AK3009" s="10"/>
      <c r="AL3009" s="10"/>
      <c r="AM3009" s="10"/>
      <c r="AN3009" s="10"/>
      <c r="AO3009" s="10"/>
      <c r="AP3009" s="10"/>
      <c r="AQ3009" s="10"/>
      <c r="AR3009" s="10"/>
      <c r="AS3009" s="10"/>
      <c r="AT3009" s="10"/>
      <c r="AU3009" s="10"/>
    </row>
    <row r="3010" spans="2:47" x14ac:dyDescent="0.2">
      <c r="B3010" s="4"/>
      <c r="C3010" s="3"/>
      <c r="D3010" s="29"/>
      <c r="E3010" s="11"/>
      <c r="F3010" s="118"/>
      <c r="G3010" s="2"/>
      <c r="J3010" s="3"/>
      <c r="K3010" s="3"/>
      <c r="L3010" s="3"/>
      <c r="M3010" s="3"/>
      <c r="N3010" s="27"/>
      <c r="O3010" s="4"/>
      <c r="P3010" s="4"/>
      <c r="Q3010" s="2"/>
      <c r="R3010" s="9"/>
      <c r="S3010" s="4"/>
      <c r="T3010" s="4"/>
      <c r="V3010" s="10"/>
      <c r="W3010" s="4"/>
      <c r="X3010" s="21"/>
      <c r="Y3010" s="20"/>
      <c r="Z3010" s="20"/>
      <c r="AD3010" s="5"/>
      <c r="AI3010" s="10"/>
      <c r="AJ3010" s="10"/>
      <c r="AK3010" s="10"/>
      <c r="AL3010" s="10"/>
      <c r="AM3010" s="10"/>
      <c r="AN3010" s="10"/>
      <c r="AO3010" s="10"/>
      <c r="AP3010" s="10"/>
      <c r="AQ3010" s="10"/>
      <c r="AR3010" s="10"/>
      <c r="AS3010" s="10"/>
      <c r="AT3010" s="10"/>
      <c r="AU3010" s="10"/>
    </row>
    <row r="3011" spans="2:47" x14ac:dyDescent="0.2">
      <c r="B3011" s="4"/>
      <c r="C3011" s="3"/>
      <c r="D3011" s="29"/>
      <c r="E3011" s="11"/>
      <c r="F3011" s="118"/>
      <c r="G3011" s="2"/>
      <c r="J3011" s="3"/>
      <c r="K3011" s="3"/>
      <c r="L3011" s="3"/>
      <c r="M3011" s="3"/>
      <c r="N3011" s="27"/>
      <c r="O3011" s="4"/>
      <c r="P3011" s="4"/>
      <c r="Q3011" s="2"/>
      <c r="R3011" s="9"/>
      <c r="S3011" s="4"/>
      <c r="T3011" s="4"/>
      <c r="V3011" s="10"/>
      <c r="W3011" s="4"/>
      <c r="X3011" s="21"/>
      <c r="Y3011" s="20"/>
      <c r="Z3011" s="20"/>
      <c r="AD3011" s="5"/>
      <c r="AI3011" s="10"/>
      <c r="AJ3011" s="10"/>
      <c r="AK3011" s="10"/>
      <c r="AL3011" s="10"/>
      <c r="AM3011" s="10"/>
      <c r="AN3011" s="10"/>
      <c r="AO3011" s="10"/>
      <c r="AP3011" s="10"/>
      <c r="AQ3011" s="10"/>
      <c r="AR3011" s="10"/>
      <c r="AS3011" s="10"/>
      <c r="AT3011" s="10"/>
      <c r="AU3011" s="10"/>
    </row>
    <row r="3012" spans="2:47" x14ac:dyDescent="0.2">
      <c r="B3012" s="4"/>
      <c r="C3012" s="3"/>
      <c r="D3012" s="29"/>
      <c r="E3012" s="11"/>
      <c r="F3012" s="118"/>
      <c r="G3012" s="2"/>
      <c r="J3012" s="3"/>
      <c r="K3012" s="3"/>
      <c r="L3012" s="3"/>
      <c r="M3012" s="3"/>
      <c r="N3012" s="27"/>
      <c r="O3012" s="4"/>
      <c r="P3012" s="4"/>
      <c r="Q3012" s="2"/>
      <c r="R3012" s="9"/>
      <c r="S3012" s="4"/>
      <c r="T3012" s="4"/>
      <c r="V3012" s="10"/>
      <c r="W3012" s="4"/>
      <c r="X3012" s="21"/>
      <c r="Y3012" s="20"/>
      <c r="Z3012" s="20"/>
      <c r="AD3012" s="5"/>
      <c r="AI3012" s="10"/>
      <c r="AJ3012" s="10"/>
      <c r="AK3012" s="10"/>
      <c r="AL3012" s="10"/>
      <c r="AM3012" s="10"/>
      <c r="AN3012" s="10"/>
      <c r="AO3012" s="10"/>
      <c r="AP3012" s="10"/>
      <c r="AQ3012" s="10"/>
      <c r="AR3012" s="10"/>
      <c r="AS3012" s="10"/>
      <c r="AT3012" s="10"/>
      <c r="AU3012" s="10"/>
    </row>
    <row r="3013" spans="2:47" x14ac:dyDescent="0.2">
      <c r="B3013" s="4"/>
      <c r="C3013" s="3"/>
      <c r="D3013" s="29"/>
      <c r="E3013" s="11"/>
      <c r="F3013" s="118"/>
      <c r="G3013" s="2"/>
      <c r="J3013" s="3"/>
      <c r="K3013" s="3"/>
      <c r="L3013" s="3"/>
      <c r="M3013" s="3"/>
      <c r="N3013" s="27"/>
      <c r="O3013" s="4"/>
      <c r="P3013" s="4"/>
      <c r="Q3013" s="2"/>
      <c r="R3013" s="9"/>
      <c r="S3013" s="4"/>
      <c r="T3013" s="4"/>
      <c r="V3013" s="10"/>
      <c r="W3013" s="4"/>
      <c r="X3013" s="21"/>
      <c r="Y3013" s="20"/>
      <c r="Z3013" s="20"/>
      <c r="AD3013" s="5"/>
      <c r="AI3013" s="10"/>
      <c r="AJ3013" s="10"/>
      <c r="AK3013" s="10"/>
      <c r="AL3013" s="10"/>
      <c r="AM3013" s="10"/>
      <c r="AN3013" s="10"/>
      <c r="AO3013" s="10"/>
      <c r="AP3013" s="10"/>
      <c r="AQ3013" s="10"/>
      <c r="AR3013" s="10"/>
      <c r="AS3013" s="10"/>
      <c r="AT3013" s="10"/>
      <c r="AU3013" s="10"/>
    </row>
    <row r="3014" spans="2:47" x14ac:dyDescent="0.2">
      <c r="B3014" s="4"/>
      <c r="C3014" s="3"/>
      <c r="D3014" s="29"/>
      <c r="E3014" s="11"/>
      <c r="F3014" s="118"/>
      <c r="G3014" s="2"/>
      <c r="J3014" s="3"/>
      <c r="K3014" s="3"/>
      <c r="L3014" s="3"/>
      <c r="M3014" s="3"/>
      <c r="N3014" s="27"/>
      <c r="O3014" s="4"/>
      <c r="P3014" s="4"/>
      <c r="Q3014" s="2"/>
      <c r="R3014" s="9"/>
      <c r="S3014" s="4"/>
      <c r="T3014" s="4"/>
      <c r="V3014" s="10"/>
      <c r="W3014" s="4"/>
      <c r="X3014" s="21"/>
      <c r="Y3014" s="20"/>
      <c r="Z3014" s="20"/>
      <c r="AD3014" s="5"/>
      <c r="AI3014" s="10"/>
      <c r="AJ3014" s="10"/>
      <c r="AK3014" s="10"/>
      <c r="AL3014" s="10"/>
      <c r="AM3014" s="10"/>
      <c r="AN3014" s="10"/>
      <c r="AO3014" s="10"/>
      <c r="AP3014" s="10"/>
      <c r="AQ3014" s="10"/>
      <c r="AR3014" s="10"/>
      <c r="AS3014" s="10"/>
      <c r="AT3014" s="10"/>
      <c r="AU3014" s="10"/>
    </row>
    <row r="3015" spans="2:47" x14ac:dyDescent="0.2">
      <c r="B3015" s="4"/>
      <c r="C3015" s="3"/>
      <c r="D3015" s="29"/>
      <c r="E3015" s="11"/>
      <c r="F3015" s="118"/>
      <c r="G3015" s="2"/>
      <c r="J3015" s="3"/>
      <c r="K3015" s="3"/>
      <c r="L3015" s="3"/>
      <c r="M3015" s="3"/>
      <c r="N3015" s="27"/>
      <c r="O3015" s="4"/>
      <c r="P3015" s="4"/>
      <c r="Q3015" s="2"/>
      <c r="R3015" s="9"/>
      <c r="S3015" s="4"/>
      <c r="T3015" s="4"/>
      <c r="V3015" s="10"/>
      <c r="W3015" s="4"/>
      <c r="X3015" s="21"/>
      <c r="Y3015" s="20"/>
      <c r="Z3015" s="20"/>
      <c r="AD3015" s="5"/>
      <c r="AI3015" s="10"/>
      <c r="AJ3015" s="10"/>
      <c r="AK3015" s="10"/>
      <c r="AL3015" s="10"/>
      <c r="AM3015" s="10"/>
      <c r="AN3015" s="10"/>
      <c r="AO3015" s="10"/>
      <c r="AP3015" s="10"/>
      <c r="AQ3015" s="10"/>
      <c r="AR3015" s="10"/>
      <c r="AS3015" s="10"/>
      <c r="AT3015" s="10"/>
      <c r="AU3015" s="10"/>
    </row>
    <row r="3016" spans="2:47" x14ac:dyDescent="0.2">
      <c r="B3016" s="4"/>
      <c r="C3016" s="3"/>
      <c r="D3016" s="29"/>
      <c r="E3016" s="11"/>
      <c r="F3016" s="118"/>
      <c r="G3016" s="2"/>
      <c r="J3016" s="3"/>
      <c r="K3016" s="3"/>
      <c r="L3016" s="3"/>
      <c r="M3016" s="3"/>
      <c r="N3016" s="27"/>
      <c r="O3016" s="4"/>
      <c r="P3016" s="4"/>
      <c r="Q3016" s="2"/>
      <c r="R3016" s="9"/>
      <c r="S3016" s="4"/>
      <c r="T3016" s="4"/>
      <c r="V3016" s="10"/>
      <c r="W3016" s="4"/>
      <c r="X3016" s="21"/>
      <c r="Y3016" s="20"/>
      <c r="Z3016" s="20"/>
      <c r="AD3016" s="5"/>
      <c r="AI3016" s="10"/>
      <c r="AJ3016" s="10"/>
      <c r="AK3016" s="10"/>
      <c r="AL3016" s="10"/>
      <c r="AM3016" s="10"/>
      <c r="AN3016" s="10"/>
      <c r="AO3016" s="10"/>
      <c r="AP3016" s="10"/>
      <c r="AQ3016" s="10"/>
      <c r="AR3016" s="10"/>
      <c r="AS3016" s="10"/>
      <c r="AT3016" s="10"/>
      <c r="AU3016" s="10"/>
    </row>
    <row r="3017" spans="2:47" x14ac:dyDescent="0.2">
      <c r="B3017" s="4"/>
      <c r="C3017" s="3"/>
      <c r="D3017" s="29"/>
      <c r="E3017" s="11"/>
      <c r="F3017" s="118"/>
      <c r="G3017" s="2"/>
      <c r="J3017" s="3"/>
      <c r="K3017" s="3"/>
      <c r="L3017" s="3"/>
      <c r="M3017" s="3"/>
      <c r="N3017" s="27"/>
      <c r="O3017" s="4"/>
      <c r="P3017" s="4"/>
      <c r="Q3017" s="2"/>
      <c r="R3017" s="9"/>
      <c r="S3017" s="4"/>
      <c r="T3017" s="4"/>
      <c r="V3017" s="10"/>
      <c r="W3017" s="4"/>
      <c r="X3017" s="21"/>
      <c r="Y3017" s="20"/>
      <c r="Z3017" s="20"/>
      <c r="AD3017" s="5"/>
      <c r="AI3017" s="10"/>
      <c r="AJ3017" s="10"/>
      <c r="AK3017" s="10"/>
      <c r="AL3017" s="10"/>
      <c r="AM3017" s="10"/>
      <c r="AN3017" s="10"/>
      <c r="AO3017" s="10"/>
      <c r="AP3017" s="10"/>
      <c r="AQ3017" s="10"/>
      <c r="AR3017" s="10"/>
      <c r="AS3017" s="10"/>
      <c r="AT3017" s="10"/>
      <c r="AU3017" s="10"/>
    </row>
    <row r="3018" spans="2:47" x14ac:dyDescent="0.2">
      <c r="B3018" s="4"/>
      <c r="C3018" s="3"/>
      <c r="D3018" s="29"/>
      <c r="E3018" s="11"/>
      <c r="F3018" s="118"/>
      <c r="G3018" s="2"/>
      <c r="J3018" s="3"/>
      <c r="K3018" s="3"/>
      <c r="L3018" s="3"/>
      <c r="M3018" s="3"/>
      <c r="N3018" s="27"/>
      <c r="O3018" s="4"/>
      <c r="P3018" s="4"/>
      <c r="Q3018" s="2"/>
      <c r="R3018" s="9"/>
      <c r="S3018" s="4"/>
      <c r="T3018" s="4"/>
      <c r="V3018" s="10"/>
      <c r="W3018" s="4"/>
      <c r="X3018" s="21"/>
      <c r="Y3018" s="20"/>
      <c r="Z3018" s="20"/>
      <c r="AD3018" s="5"/>
      <c r="AI3018" s="10"/>
      <c r="AJ3018" s="10"/>
      <c r="AK3018" s="10"/>
      <c r="AL3018" s="10"/>
      <c r="AM3018" s="10"/>
      <c r="AN3018" s="10"/>
      <c r="AO3018" s="10"/>
      <c r="AP3018" s="10"/>
      <c r="AQ3018" s="10"/>
      <c r="AR3018" s="10"/>
      <c r="AS3018" s="10"/>
      <c r="AT3018" s="10"/>
      <c r="AU3018" s="10"/>
    </row>
    <row r="3019" spans="2:47" x14ac:dyDescent="0.2">
      <c r="B3019" s="4"/>
      <c r="C3019" s="3"/>
      <c r="D3019" s="29"/>
      <c r="E3019" s="11"/>
      <c r="F3019" s="118"/>
      <c r="G3019" s="2"/>
      <c r="J3019" s="3"/>
      <c r="K3019" s="3"/>
      <c r="L3019" s="3"/>
      <c r="M3019" s="3"/>
      <c r="N3019" s="27"/>
      <c r="O3019" s="4"/>
      <c r="P3019" s="4"/>
      <c r="Q3019" s="2"/>
      <c r="R3019" s="9"/>
      <c r="S3019" s="4"/>
      <c r="T3019" s="4"/>
      <c r="V3019" s="10"/>
      <c r="W3019" s="4"/>
      <c r="X3019" s="21"/>
      <c r="Y3019" s="20"/>
      <c r="Z3019" s="20"/>
      <c r="AD3019" s="5"/>
      <c r="AI3019" s="10"/>
      <c r="AJ3019" s="10"/>
      <c r="AK3019" s="10"/>
      <c r="AL3019" s="10"/>
      <c r="AM3019" s="10"/>
      <c r="AN3019" s="10"/>
      <c r="AO3019" s="10"/>
      <c r="AP3019" s="10"/>
      <c r="AQ3019" s="10"/>
      <c r="AR3019" s="10"/>
      <c r="AS3019" s="10"/>
      <c r="AT3019" s="10"/>
      <c r="AU3019" s="10"/>
    </row>
    <row r="3020" spans="2:47" x14ac:dyDescent="0.2">
      <c r="B3020" s="4"/>
      <c r="C3020" s="3"/>
      <c r="D3020" s="29"/>
      <c r="E3020" s="11"/>
      <c r="F3020" s="118"/>
      <c r="G3020" s="2"/>
      <c r="J3020" s="3"/>
      <c r="K3020" s="3"/>
      <c r="L3020" s="3"/>
      <c r="M3020" s="3"/>
      <c r="N3020" s="27"/>
      <c r="O3020" s="4"/>
      <c r="P3020" s="4"/>
      <c r="Q3020" s="2"/>
      <c r="R3020" s="9"/>
      <c r="S3020" s="4"/>
      <c r="T3020" s="4"/>
      <c r="V3020" s="10"/>
      <c r="W3020" s="4"/>
      <c r="X3020" s="21"/>
      <c r="Y3020" s="20"/>
      <c r="Z3020" s="20"/>
      <c r="AD3020" s="5"/>
      <c r="AI3020" s="10"/>
      <c r="AJ3020" s="10"/>
      <c r="AK3020" s="10"/>
      <c r="AL3020" s="10"/>
      <c r="AM3020" s="10"/>
      <c r="AN3020" s="10"/>
      <c r="AO3020" s="10"/>
      <c r="AP3020" s="10"/>
      <c r="AQ3020" s="10"/>
      <c r="AR3020" s="10"/>
      <c r="AS3020" s="10"/>
      <c r="AT3020" s="10"/>
      <c r="AU3020" s="10"/>
    </row>
    <row r="3021" spans="2:47" x14ac:dyDescent="0.2">
      <c r="B3021" s="4"/>
      <c r="C3021" s="3"/>
      <c r="D3021" s="29"/>
      <c r="E3021" s="11"/>
      <c r="F3021" s="118"/>
      <c r="G3021" s="2"/>
      <c r="J3021" s="3"/>
      <c r="K3021" s="3"/>
      <c r="L3021" s="3"/>
      <c r="M3021" s="3"/>
      <c r="N3021" s="27"/>
      <c r="O3021" s="4"/>
      <c r="P3021" s="4"/>
      <c r="Q3021" s="2"/>
      <c r="R3021" s="9"/>
      <c r="S3021" s="4"/>
      <c r="T3021" s="4"/>
      <c r="V3021" s="10"/>
      <c r="W3021" s="4"/>
      <c r="X3021" s="21"/>
      <c r="Y3021" s="20"/>
      <c r="Z3021" s="20"/>
      <c r="AD3021" s="5"/>
      <c r="AI3021" s="10"/>
      <c r="AJ3021" s="10"/>
      <c r="AK3021" s="10"/>
      <c r="AL3021" s="10"/>
      <c r="AM3021" s="10"/>
      <c r="AN3021" s="10"/>
      <c r="AO3021" s="10"/>
      <c r="AP3021" s="10"/>
      <c r="AQ3021" s="10"/>
      <c r="AR3021" s="10"/>
      <c r="AS3021" s="10"/>
      <c r="AT3021" s="10"/>
      <c r="AU3021" s="10"/>
    </row>
    <row r="3022" spans="2:47" x14ac:dyDescent="0.2">
      <c r="B3022" s="4"/>
      <c r="C3022" s="3"/>
      <c r="D3022" s="29"/>
      <c r="E3022" s="11"/>
      <c r="F3022" s="118"/>
      <c r="G3022" s="2"/>
      <c r="J3022" s="3"/>
      <c r="K3022" s="3"/>
      <c r="L3022" s="3"/>
      <c r="M3022" s="3"/>
      <c r="N3022" s="27"/>
      <c r="O3022" s="4"/>
      <c r="P3022" s="4"/>
      <c r="Q3022" s="2"/>
      <c r="R3022" s="9"/>
      <c r="S3022" s="4"/>
      <c r="T3022" s="4"/>
      <c r="V3022" s="10"/>
      <c r="W3022" s="4"/>
      <c r="X3022" s="21"/>
      <c r="Y3022" s="20"/>
      <c r="Z3022" s="20"/>
      <c r="AD3022" s="5"/>
      <c r="AI3022" s="10"/>
      <c r="AJ3022" s="10"/>
      <c r="AK3022" s="10"/>
      <c r="AL3022" s="10"/>
      <c r="AM3022" s="10"/>
      <c r="AN3022" s="10"/>
      <c r="AO3022" s="10"/>
      <c r="AP3022" s="10"/>
      <c r="AQ3022" s="10"/>
      <c r="AR3022" s="10"/>
      <c r="AS3022" s="10"/>
      <c r="AT3022" s="10"/>
      <c r="AU3022" s="10"/>
    </row>
    <row r="3023" spans="2:47" x14ac:dyDescent="0.2">
      <c r="B3023" s="4"/>
      <c r="C3023" s="3"/>
      <c r="D3023" s="29"/>
      <c r="E3023" s="11"/>
      <c r="F3023" s="118"/>
      <c r="G3023" s="2"/>
      <c r="J3023" s="3"/>
      <c r="K3023" s="3"/>
      <c r="L3023" s="3"/>
      <c r="M3023" s="3"/>
      <c r="N3023" s="27"/>
      <c r="O3023" s="4"/>
      <c r="P3023" s="4"/>
      <c r="Q3023" s="2"/>
      <c r="R3023" s="9"/>
      <c r="S3023" s="4"/>
      <c r="T3023" s="4"/>
      <c r="V3023" s="10"/>
      <c r="W3023" s="4"/>
      <c r="X3023" s="21"/>
      <c r="Y3023" s="20"/>
      <c r="Z3023" s="20"/>
      <c r="AD3023" s="5"/>
      <c r="AI3023" s="10"/>
      <c r="AJ3023" s="10"/>
      <c r="AK3023" s="10"/>
      <c r="AL3023" s="10"/>
      <c r="AM3023" s="10"/>
      <c r="AN3023" s="10"/>
      <c r="AO3023" s="10"/>
      <c r="AP3023" s="10"/>
      <c r="AQ3023" s="10"/>
      <c r="AR3023" s="10"/>
      <c r="AS3023" s="10"/>
      <c r="AT3023" s="10"/>
      <c r="AU3023" s="10"/>
    </row>
    <row r="3024" spans="2:47" x14ac:dyDescent="0.2">
      <c r="B3024" s="4"/>
      <c r="C3024" s="3"/>
      <c r="D3024" s="29"/>
      <c r="E3024" s="11"/>
      <c r="F3024" s="118"/>
      <c r="G3024" s="2"/>
      <c r="J3024" s="3"/>
      <c r="K3024" s="3"/>
      <c r="L3024" s="3"/>
      <c r="M3024" s="3"/>
      <c r="N3024" s="27"/>
      <c r="O3024" s="4"/>
      <c r="P3024" s="4"/>
      <c r="Q3024" s="2"/>
      <c r="R3024" s="9"/>
      <c r="S3024" s="4"/>
      <c r="T3024" s="4"/>
      <c r="V3024" s="10"/>
      <c r="W3024" s="4"/>
      <c r="X3024" s="21"/>
      <c r="Y3024" s="20"/>
      <c r="Z3024" s="20"/>
      <c r="AD3024" s="5"/>
      <c r="AI3024" s="10"/>
      <c r="AJ3024" s="10"/>
      <c r="AK3024" s="10"/>
      <c r="AL3024" s="10"/>
      <c r="AM3024" s="10"/>
      <c r="AN3024" s="10"/>
      <c r="AO3024" s="10"/>
      <c r="AP3024" s="10"/>
      <c r="AQ3024" s="10"/>
      <c r="AR3024" s="10"/>
      <c r="AS3024" s="10"/>
      <c r="AT3024" s="10"/>
      <c r="AU3024" s="10"/>
    </row>
    <row r="3025" spans="2:47" x14ac:dyDescent="0.2">
      <c r="B3025" s="4"/>
      <c r="C3025" s="3"/>
      <c r="D3025" s="29"/>
      <c r="E3025" s="11"/>
      <c r="F3025" s="118"/>
      <c r="G3025" s="2"/>
      <c r="J3025" s="3"/>
      <c r="K3025" s="3"/>
      <c r="L3025" s="3"/>
      <c r="M3025" s="3"/>
      <c r="N3025" s="27"/>
      <c r="O3025" s="4"/>
      <c r="P3025" s="4"/>
      <c r="Q3025" s="2"/>
      <c r="R3025" s="9"/>
      <c r="S3025" s="4"/>
      <c r="T3025" s="4"/>
      <c r="V3025" s="10"/>
      <c r="W3025" s="4"/>
      <c r="X3025" s="21"/>
      <c r="Y3025" s="20"/>
      <c r="Z3025" s="20"/>
      <c r="AD3025" s="5"/>
      <c r="AI3025" s="10"/>
      <c r="AJ3025" s="10"/>
      <c r="AK3025" s="10"/>
      <c r="AL3025" s="10"/>
      <c r="AM3025" s="10"/>
      <c r="AN3025" s="10"/>
      <c r="AO3025" s="10"/>
      <c r="AP3025" s="10"/>
      <c r="AQ3025" s="10"/>
      <c r="AR3025" s="10"/>
      <c r="AS3025" s="10"/>
      <c r="AT3025" s="10"/>
      <c r="AU3025" s="10"/>
    </row>
    <row r="3026" spans="2:47" x14ac:dyDescent="0.2">
      <c r="B3026" s="4"/>
      <c r="C3026" s="3"/>
      <c r="D3026" s="29"/>
      <c r="E3026" s="11"/>
      <c r="F3026" s="118"/>
      <c r="G3026" s="2"/>
      <c r="J3026" s="3"/>
      <c r="K3026" s="3"/>
      <c r="L3026" s="3"/>
      <c r="M3026" s="3"/>
      <c r="N3026" s="27"/>
      <c r="O3026" s="4"/>
      <c r="P3026" s="4"/>
      <c r="Q3026" s="2"/>
      <c r="R3026" s="9"/>
      <c r="S3026" s="4"/>
      <c r="T3026" s="4"/>
      <c r="V3026" s="10"/>
      <c r="W3026" s="4"/>
      <c r="X3026" s="21"/>
      <c r="Y3026" s="20"/>
      <c r="Z3026" s="20"/>
      <c r="AD3026" s="5"/>
      <c r="AI3026" s="10"/>
      <c r="AJ3026" s="10"/>
      <c r="AK3026" s="10"/>
      <c r="AL3026" s="10"/>
      <c r="AM3026" s="10"/>
      <c r="AN3026" s="10"/>
      <c r="AO3026" s="10"/>
      <c r="AP3026" s="10"/>
      <c r="AQ3026" s="10"/>
      <c r="AR3026" s="10"/>
      <c r="AS3026" s="10"/>
      <c r="AT3026" s="10"/>
      <c r="AU3026" s="10"/>
    </row>
    <row r="3027" spans="2:47" x14ac:dyDescent="0.2">
      <c r="B3027" s="4"/>
      <c r="C3027" s="3"/>
      <c r="D3027" s="29"/>
      <c r="E3027" s="11"/>
      <c r="F3027" s="118"/>
      <c r="G3027" s="2"/>
      <c r="J3027" s="3"/>
      <c r="K3027" s="3"/>
      <c r="L3027" s="3"/>
      <c r="M3027" s="3"/>
      <c r="N3027" s="27"/>
      <c r="O3027" s="4"/>
      <c r="P3027" s="4"/>
      <c r="Q3027" s="2"/>
      <c r="R3027" s="9"/>
      <c r="S3027" s="4"/>
      <c r="T3027" s="4"/>
      <c r="V3027" s="10"/>
      <c r="W3027" s="4"/>
      <c r="X3027" s="21"/>
      <c r="Y3027" s="20"/>
      <c r="Z3027" s="20"/>
      <c r="AD3027" s="5"/>
      <c r="AI3027" s="10"/>
      <c r="AJ3027" s="10"/>
      <c r="AK3027" s="10"/>
      <c r="AL3027" s="10"/>
      <c r="AM3027" s="10"/>
      <c r="AN3027" s="10"/>
      <c r="AO3027" s="10"/>
      <c r="AP3027" s="10"/>
      <c r="AQ3027" s="10"/>
      <c r="AR3027" s="10"/>
      <c r="AS3027" s="10"/>
      <c r="AT3027" s="10"/>
      <c r="AU3027" s="10"/>
    </row>
    <row r="3028" spans="2:47" x14ac:dyDescent="0.2">
      <c r="B3028" s="4"/>
      <c r="C3028" s="3"/>
      <c r="D3028" s="29"/>
      <c r="E3028" s="11"/>
      <c r="F3028" s="118"/>
      <c r="G3028" s="2"/>
      <c r="J3028" s="3"/>
      <c r="K3028" s="3"/>
      <c r="L3028" s="3"/>
      <c r="M3028" s="3"/>
      <c r="N3028" s="27"/>
      <c r="O3028" s="4"/>
      <c r="P3028" s="4"/>
      <c r="Q3028" s="2"/>
      <c r="R3028" s="9"/>
      <c r="S3028" s="4"/>
      <c r="T3028" s="4"/>
      <c r="V3028" s="10"/>
      <c r="W3028" s="4"/>
      <c r="X3028" s="21"/>
      <c r="Y3028" s="20"/>
      <c r="Z3028" s="20"/>
      <c r="AD3028" s="5"/>
      <c r="AI3028" s="10"/>
      <c r="AJ3028" s="10"/>
      <c r="AK3028" s="10"/>
      <c r="AL3028" s="10"/>
      <c r="AM3028" s="10"/>
      <c r="AN3028" s="10"/>
      <c r="AO3028" s="10"/>
      <c r="AP3028" s="10"/>
      <c r="AQ3028" s="10"/>
      <c r="AR3028" s="10"/>
      <c r="AS3028" s="10"/>
      <c r="AT3028" s="10"/>
      <c r="AU3028" s="10"/>
    </row>
    <row r="3029" spans="2:47" x14ac:dyDescent="0.2">
      <c r="B3029" s="4"/>
      <c r="C3029" s="3"/>
      <c r="D3029" s="29"/>
      <c r="E3029" s="11"/>
      <c r="F3029" s="118"/>
      <c r="G3029" s="2"/>
      <c r="J3029" s="3"/>
      <c r="K3029" s="3"/>
      <c r="L3029" s="3"/>
      <c r="M3029" s="3"/>
      <c r="N3029" s="27"/>
      <c r="O3029" s="4"/>
      <c r="P3029" s="4"/>
      <c r="Q3029" s="2"/>
      <c r="R3029" s="9"/>
      <c r="S3029" s="4"/>
      <c r="T3029" s="4"/>
      <c r="V3029" s="10"/>
      <c r="W3029" s="4"/>
      <c r="X3029" s="21"/>
      <c r="Y3029" s="20"/>
      <c r="Z3029" s="20"/>
      <c r="AD3029" s="5"/>
      <c r="AI3029" s="10"/>
      <c r="AJ3029" s="10"/>
      <c r="AK3029" s="10"/>
      <c r="AL3029" s="10"/>
      <c r="AM3029" s="10"/>
      <c r="AN3029" s="10"/>
      <c r="AO3029" s="10"/>
      <c r="AP3029" s="10"/>
      <c r="AQ3029" s="10"/>
      <c r="AR3029" s="10"/>
      <c r="AS3029" s="10"/>
      <c r="AT3029" s="10"/>
      <c r="AU3029" s="10"/>
    </row>
    <row r="3030" spans="2:47" x14ac:dyDescent="0.2">
      <c r="B3030" s="4"/>
      <c r="C3030" s="3"/>
      <c r="D3030" s="29"/>
      <c r="E3030" s="11"/>
      <c r="F3030" s="118"/>
      <c r="G3030" s="2"/>
      <c r="J3030" s="3"/>
      <c r="K3030" s="3"/>
      <c r="L3030" s="3"/>
      <c r="M3030" s="3"/>
      <c r="N3030" s="27"/>
      <c r="O3030" s="4"/>
      <c r="P3030" s="4"/>
      <c r="Q3030" s="2"/>
      <c r="R3030" s="9"/>
      <c r="S3030" s="4"/>
      <c r="T3030" s="4"/>
      <c r="V3030" s="10"/>
      <c r="W3030" s="4"/>
      <c r="X3030" s="21"/>
      <c r="Y3030" s="20"/>
      <c r="Z3030" s="20"/>
      <c r="AD3030" s="5"/>
      <c r="AI3030" s="10"/>
      <c r="AJ3030" s="10"/>
      <c r="AK3030" s="10"/>
      <c r="AL3030" s="10"/>
      <c r="AM3030" s="10"/>
      <c r="AN3030" s="10"/>
      <c r="AO3030" s="10"/>
      <c r="AP3030" s="10"/>
      <c r="AQ3030" s="10"/>
      <c r="AR3030" s="10"/>
      <c r="AS3030" s="10"/>
      <c r="AT3030" s="10"/>
      <c r="AU3030" s="10"/>
    </row>
    <row r="3031" spans="2:47" x14ac:dyDescent="0.2">
      <c r="B3031" s="4"/>
      <c r="C3031" s="3"/>
      <c r="D3031" s="29"/>
      <c r="E3031" s="11"/>
      <c r="F3031" s="118"/>
      <c r="G3031" s="2"/>
      <c r="J3031" s="3"/>
      <c r="K3031" s="3"/>
      <c r="L3031" s="3"/>
      <c r="M3031" s="3"/>
      <c r="N3031" s="27"/>
      <c r="O3031" s="4"/>
      <c r="P3031" s="4"/>
      <c r="Q3031" s="2"/>
      <c r="R3031" s="9"/>
      <c r="S3031" s="4"/>
      <c r="T3031" s="4"/>
      <c r="V3031" s="10"/>
      <c r="W3031" s="4"/>
      <c r="X3031" s="21"/>
      <c r="Y3031" s="20"/>
      <c r="Z3031" s="20"/>
      <c r="AD3031" s="5"/>
      <c r="AI3031" s="10"/>
      <c r="AJ3031" s="10"/>
      <c r="AK3031" s="10"/>
      <c r="AL3031" s="10"/>
      <c r="AM3031" s="10"/>
      <c r="AN3031" s="10"/>
      <c r="AO3031" s="10"/>
      <c r="AP3031" s="10"/>
      <c r="AQ3031" s="10"/>
      <c r="AR3031" s="10"/>
      <c r="AS3031" s="10"/>
      <c r="AT3031" s="10"/>
      <c r="AU3031" s="10"/>
    </row>
    <row r="3032" spans="2:47" x14ac:dyDescent="0.2">
      <c r="B3032" s="4"/>
      <c r="C3032" s="3"/>
      <c r="D3032" s="29"/>
      <c r="E3032" s="11"/>
      <c r="F3032" s="118"/>
      <c r="G3032" s="2"/>
      <c r="J3032" s="3"/>
      <c r="K3032" s="3"/>
      <c r="L3032" s="3"/>
      <c r="M3032" s="3"/>
      <c r="N3032" s="27"/>
      <c r="O3032" s="4"/>
      <c r="P3032" s="4"/>
      <c r="Q3032" s="2"/>
      <c r="R3032" s="9"/>
      <c r="S3032" s="4"/>
      <c r="T3032" s="4"/>
      <c r="V3032" s="10"/>
      <c r="W3032" s="4"/>
      <c r="X3032" s="21"/>
      <c r="Y3032" s="20"/>
      <c r="Z3032" s="20"/>
      <c r="AD3032" s="5"/>
      <c r="AI3032" s="10"/>
      <c r="AJ3032" s="10"/>
      <c r="AK3032" s="10"/>
      <c r="AL3032" s="10"/>
      <c r="AM3032" s="10"/>
      <c r="AN3032" s="10"/>
      <c r="AO3032" s="10"/>
      <c r="AP3032" s="10"/>
      <c r="AQ3032" s="10"/>
      <c r="AR3032" s="10"/>
      <c r="AS3032" s="10"/>
      <c r="AT3032" s="10"/>
      <c r="AU3032" s="10"/>
    </row>
    <row r="3033" spans="2:47" x14ac:dyDescent="0.2">
      <c r="B3033" s="4"/>
      <c r="C3033" s="3"/>
      <c r="D3033" s="29"/>
      <c r="E3033" s="11"/>
      <c r="F3033" s="118"/>
      <c r="G3033" s="2"/>
      <c r="J3033" s="3"/>
      <c r="K3033" s="3"/>
      <c r="L3033" s="3"/>
      <c r="M3033" s="3"/>
      <c r="N3033" s="27"/>
      <c r="O3033" s="4"/>
      <c r="P3033" s="4"/>
      <c r="Q3033" s="2"/>
      <c r="R3033" s="9"/>
      <c r="S3033" s="4"/>
      <c r="T3033" s="4"/>
      <c r="V3033" s="10"/>
      <c r="W3033" s="4"/>
      <c r="X3033" s="21"/>
      <c r="Y3033" s="20"/>
      <c r="Z3033" s="20"/>
      <c r="AD3033" s="5"/>
      <c r="AI3033" s="10"/>
      <c r="AJ3033" s="10"/>
      <c r="AK3033" s="10"/>
      <c r="AL3033" s="10"/>
      <c r="AM3033" s="10"/>
      <c r="AN3033" s="10"/>
      <c r="AO3033" s="10"/>
      <c r="AP3033" s="10"/>
      <c r="AQ3033" s="10"/>
      <c r="AR3033" s="10"/>
      <c r="AS3033" s="10"/>
      <c r="AT3033" s="10"/>
      <c r="AU3033" s="10"/>
    </row>
    <row r="3034" spans="2:47" x14ac:dyDescent="0.2">
      <c r="B3034" s="4"/>
      <c r="C3034" s="3"/>
      <c r="D3034" s="29"/>
      <c r="E3034" s="11"/>
      <c r="F3034" s="118"/>
      <c r="G3034" s="2"/>
      <c r="J3034" s="3"/>
      <c r="K3034" s="3"/>
      <c r="L3034" s="3"/>
      <c r="M3034" s="3"/>
      <c r="N3034" s="27"/>
      <c r="O3034" s="4"/>
      <c r="P3034" s="4"/>
      <c r="Q3034" s="2"/>
      <c r="R3034" s="9"/>
      <c r="S3034" s="4"/>
      <c r="T3034" s="4"/>
      <c r="V3034" s="10"/>
      <c r="W3034" s="4"/>
      <c r="X3034" s="21"/>
      <c r="Y3034" s="20"/>
      <c r="Z3034" s="20"/>
      <c r="AD3034" s="5"/>
      <c r="AI3034" s="10"/>
      <c r="AJ3034" s="10"/>
      <c r="AK3034" s="10"/>
      <c r="AL3034" s="10"/>
      <c r="AM3034" s="10"/>
      <c r="AN3034" s="10"/>
      <c r="AO3034" s="10"/>
      <c r="AP3034" s="10"/>
      <c r="AQ3034" s="10"/>
      <c r="AR3034" s="10"/>
      <c r="AS3034" s="10"/>
      <c r="AT3034" s="10"/>
      <c r="AU3034" s="10"/>
    </row>
    <row r="3035" spans="2:47" x14ac:dyDescent="0.2">
      <c r="B3035" s="4"/>
      <c r="C3035" s="3"/>
      <c r="D3035" s="29"/>
      <c r="E3035" s="11"/>
      <c r="F3035" s="118"/>
      <c r="G3035" s="2"/>
      <c r="J3035" s="3"/>
      <c r="K3035" s="3"/>
      <c r="L3035" s="3"/>
      <c r="M3035" s="3"/>
      <c r="N3035" s="27"/>
      <c r="O3035" s="4"/>
      <c r="P3035" s="4"/>
      <c r="Q3035" s="2"/>
      <c r="R3035" s="9"/>
      <c r="S3035" s="4"/>
      <c r="T3035" s="4"/>
      <c r="V3035" s="10"/>
      <c r="W3035" s="4"/>
      <c r="X3035" s="21"/>
      <c r="Y3035" s="20"/>
      <c r="Z3035" s="20"/>
      <c r="AD3035" s="5"/>
      <c r="AI3035" s="10"/>
      <c r="AJ3035" s="10"/>
      <c r="AK3035" s="10"/>
      <c r="AL3035" s="10"/>
      <c r="AM3035" s="10"/>
      <c r="AN3035" s="10"/>
      <c r="AO3035" s="10"/>
      <c r="AP3035" s="10"/>
      <c r="AQ3035" s="10"/>
      <c r="AR3035" s="10"/>
      <c r="AS3035" s="10"/>
      <c r="AT3035" s="10"/>
      <c r="AU3035" s="10"/>
    </row>
    <row r="3036" spans="2:47" x14ac:dyDescent="0.2">
      <c r="B3036" s="4"/>
      <c r="C3036" s="3"/>
      <c r="D3036" s="29"/>
      <c r="E3036" s="11"/>
      <c r="F3036" s="118"/>
      <c r="G3036" s="2"/>
      <c r="J3036" s="3"/>
      <c r="K3036" s="3"/>
      <c r="L3036" s="3"/>
      <c r="M3036" s="3"/>
      <c r="N3036" s="27"/>
      <c r="O3036" s="4"/>
      <c r="P3036" s="4"/>
      <c r="Q3036" s="2"/>
      <c r="R3036" s="9"/>
      <c r="S3036" s="4"/>
      <c r="T3036" s="4"/>
      <c r="V3036" s="10"/>
      <c r="W3036" s="4"/>
      <c r="X3036" s="21"/>
      <c r="Y3036" s="20"/>
      <c r="Z3036" s="20"/>
      <c r="AD3036" s="5"/>
      <c r="AI3036" s="10"/>
      <c r="AJ3036" s="10"/>
      <c r="AK3036" s="10"/>
      <c r="AL3036" s="10"/>
      <c r="AM3036" s="10"/>
      <c r="AN3036" s="10"/>
      <c r="AO3036" s="10"/>
      <c r="AP3036" s="10"/>
      <c r="AQ3036" s="10"/>
      <c r="AR3036" s="10"/>
      <c r="AS3036" s="10"/>
      <c r="AT3036" s="10"/>
      <c r="AU3036" s="10"/>
    </row>
    <row r="3037" spans="2:47" x14ac:dyDescent="0.2">
      <c r="B3037" s="4"/>
      <c r="C3037" s="3"/>
      <c r="D3037" s="29"/>
      <c r="E3037" s="11"/>
      <c r="F3037" s="118"/>
      <c r="G3037" s="2"/>
      <c r="J3037" s="3"/>
      <c r="K3037" s="3"/>
      <c r="L3037" s="3"/>
      <c r="M3037" s="3"/>
      <c r="N3037" s="27"/>
      <c r="O3037" s="4"/>
      <c r="P3037" s="4"/>
      <c r="Q3037" s="2"/>
      <c r="R3037" s="9"/>
      <c r="S3037" s="4"/>
      <c r="T3037" s="4"/>
      <c r="V3037" s="10"/>
      <c r="W3037" s="4"/>
      <c r="X3037" s="21"/>
      <c r="Y3037" s="20"/>
      <c r="Z3037" s="20"/>
      <c r="AD3037" s="5"/>
      <c r="AI3037" s="10"/>
      <c r="AJ3037" s="10"/>
      <c r="AK3037" s="10"/>
      <c r="AL3037" s="10"/>
      <c r="AM3037" s="10"/>
      <c r="AN3037" s="10"/>
      <c r="AO3037" s="10"/>
      <c r="AP3037" s="10"/>
      <c r="AQ3037" s="10"/>
      <c r="AR3037" s="10"/>
      <c r="AS3037" s="10"/>
      <c r="AT3037" s="10"/>
      <c r="AU3037" s="10"/>
    </row>
    <row r="3038" spans="2:47" x14ac:dyDescent="0.2">
      <c r="B3038" s="4"/>
      <c r="C3038" s="3"/>
      <c r="D3038" s="29"/>
      <c r="E3038" s="11"/>
      <c r="F3038" s="118"/>
      <c r="G3038" s="2"/>
      <c r="J3038" s="3"/>
      <c r="K3038" s="3"/>
      <c r="L3038" s="3"/>
      <c r="M3038" s="3"/>
      <c r="N3038" s="27"/>
      <c r="O3038" s="4"/>
      <c r="P3038" s="4"/>
      <c r="Q3038" s="2"/>
      <c r="R3038" s="9"/>
      <c r="S3038" s="4"/>
      <c r="T3038" s="4"/>
      <c r="V3038" s="10"/>
      <c r="W3038" s="4"/>
      <c r="X3038" s="21"/>
      <c r="Y3038" s="20"/>
      <c r="Z3038" s="20"/>
      <c r="AD3038" s="5"/>
      <c r="AI3038" s="10"/>
      <c r="AJ3038" s="10"/>
      <c r="AK3038" s="10"/>
      <c r="AL3038" s="10"/>
      <c r="AM3038" s="10"/>
      <c r="AN3038" s="10"/>
      <c r="AO3038" s="10"/>
      <c r="AP3038" s="10"/>
      <c r="AQ3038" s="10"/>
      <c r="AR3038" s="10"/>
      <c r="AS3038" s="10"/>
      <c r="AT3038" s="10"/>
      <c r="AU3038" s="10"/>
    </row>
    <row r="3039" spans="2:47" x14ac:dyDescent="0.2">
      <c r="B3039" s="4"/>
      <c r="C3039" s="3"/>
      <c r="D3039" s="29"/>
      <c r="E3039" s="11"/>
      <c r="F3039" s="118"/>
      <c r="G3039" s="2"/>
      <c r="J3039" s="3"/>
      <c r="K3039" s="3"/>
      <c r="L3039" s="3"/>
      <c r="M3039" s="3"/>
      <c r="N3039" s="27"/>
      <c r="O3039" s="4"/>
      <c r="P3039" s="4"/>
      <c r="Q3039" s="2"/>
      <c r="R3039" s="9"/>
      <c r="S3039" s="4"/>
      <c r="T3039" s="4"/>
      <c r="V3039" s="10"/>
      <c r="W3039" s="4"/>
      <c r="X3039" s="21"/>
      <c r="Y3039" s="20"/>
      <c r="Z3039" s="20"/>
      <c r="AD3039" s="5"/>
      <c r="AI3039" s="10"/>
      <c r="AJ3039" s="10"/>
      <c r="AK3039" s="10"/>
      <c r="AL3039" s="10"/>
      <c r="AM3039" s="10"/>
      <c r="AN3039" s="10"/>
      <c r="AO3039" s="10"/>
      <c r="AP3039" s="10"/>
      <c r="AQ3039" s="10"/>
      <c r="AR3039" s="10"/>
      <c r="AS3039" s="10"/>
      <c r="AT3039" s="10"/>
      <c r="AU3039" s="10"/>
    </row>
    <row r="3040" spans="2:47" x14ac:dyDescent="0.2">
      <c r="B3040" s="4"/>
      <c r="C3040" s="3"/>
      <c r="D3040" s="29"/>
      <c r="E3040" s="11"/>
      <c r="F3040" s="118"/>
      <c r="G3040" s="2"/>
      <c r="J3040" s="3"/>
      <c r="K3040" s="3"/>
      <c r="L3040" s="3"/>
      <c r="M3040" s="3"/>
      <c r="N3040" s="27"/>
      <c r="O3040" s="4"/>
      <c r="P3040" s="4"/>
      <c r="Q3040" s="2"/>
      <c r="R3040" s="9"/>
      <c r="S3040" s="4"/>
      <c r="T3040" s="4"/>
      <c r="V3040" s="10"/>
      <c r="W3040" s="4"/>
      <c r="X3040" s="21"/>
      <c r="Y3040" s="20"/>
      <c r="Z3040" s="20"/>
      <c r="AD3040" s="5"/>
      <c r="AI3040" s="10"/>
      <c r="AJ3040" s="10"/>
      <c r="AK3040" s="10"/>
      <c r="AL3040" s="10"/>
      <c r="AM3040" s="10"/>
      <c r="AN3040" s="10"/>
      <c r="AO3040" s="10"/>
      <c r="AP3040" s="10"/>
      <c r="AQ3040" s="10"/>
      <c r="AR3040" s="10"/>
      <c r="AS3040" s="10"/>
      <c r="AT3040" s="10"/>
      <c r="AU3040" s="10"/>
    </row>
    <row r="3041" spans="2:47" x14ac:dyDescent="0.2">
      <c r="B3041" s="4"/>
      <c r="C3041" s="3"/>
      <c r="D3041" s="29"/>
      <c r="E3041" s="11"/>
      <c r="F3041" s="118"/>
      <c r="G3041" s="2"/>
      <c r="J3041" s="3"/>
      <c r="K3041" s="3"/>
      <c r="L3041" s="3"/>
      <c r="M3041" s="3"/>
      <c r="N3041" s="27"/>
      <c r="O3041" s="4"/>
      <c r="P3041" s="4"/>
      <c r="Q3041" s="2"/>
      <c r="R3041" s="9"/>
      <c r="S3041" s="4"/>
      <c r="T3041" s="4"/>
      <c r="V3041" s="10"/>
      <c r="W3041" s="4"/>
      <c r="X3041" s="21"/>
      <c r="Y3041" s="20"/>
      <c r="Z3041" s="20"/>
      <c r="AD3041" s="5"/>
      <c r="AI3041" s="10"/>
      <c r="AJ3041" s="10"/>
      <c r="AK3041" s="10"/>
      <c r="AL3041" s="10"/>
      <c r="AM3041" s="10"/>
      <c r="AN3041" s="10"/>
      <c r="AO3041" s="10"/>
      <c r="AP3041" s="10"/>
      <c r="AQ3041" s="10"/>
      <c r="AR3041" s="10"/>
      <c r="AS3041" s="10"/>
      <c r="AT3041" s="10"/>
      <c r="AU3041" s="10"/>
    </row>
    <row r="3042" spans="2:47" x14ac:dyDescent="0.2">
      <c r="B3042" s="4"/>
      <c r="C3042" s="3"/>
      <c r="D3042" s="29"/>
      <c r="E3042" s="11"/>
      <c r="F3042" s="118"/>
      <c r="G3042" s="2"/>
      <c r="J3042" s="3"/>
      <c r="K3042" s="3"/>
      <c r="L3042" s="3"/>
      <c r="M3042" s="3"/>
      <c r="N3042" s="27"/>
      <c r="O3042" s="4"/>
      <c r="P3042" s="4"/>
      <c r="Q3042" s="2"/>
      <c r="R3042" s="9"/>
      <c r="S3042" s="4"/>
      <c r="T3042" s="4"/>
      <c r="V3042" s="10"/>
      <c r="W3042" s="4"/>
      <c r="X3042" s="21"/>
      <c r="Y3042" s="20"/>
      <c r="Z3042" s="20"/>
      <c r="AD3042" s="5"/>
      <c r="AI3042" s="10"/>
      <c r="AJ3042" s="10"/>
      <c r="AK3042" s="10"/>
      <c r="AL3042" s="10"/>
      <c r="AM3042" s="10"/>
      <c r="AN3042" s="10"/>
      <c r="AO3042" s="10"/>
      <c r="AP3042" s="10"/>
      <c r="AQ3042" s="10"/>
      <c r="AR3042" s="10"/>
      <c r="AS3042" s="10"/>
      <c r="AT3042" s="10"/>
      <c r="AU3042" s="10"/>
    </row>
    <row r="3043" spans="2:47" x14ac:dyDescent="0.2">
      <c r="B3043" s="4"/>
      <c r="C3043" s="3"/>
      <c r="D3043" s="29"/>
      <c r="E3043" s="11"/>
      <c r="F3043" s="118"/>
      <c r="G3043" s="2"/>
      <c r="J3043" s="3"/>
      <c r="K3043" s="3"/>
      <c r="L3043" s="3"/>
      <c r="M3043" s="3"/>
      <c r="N3043" s="27"/>
      <c r="O3043" s="4"/>
      <c r="P3043" s="4"/>
      <c r="Q3043" s="2"/>
      <c r="R3043" s="9"/>
      <c r="S3043" s="4"/>
      <c r="T3043" s="4"/>
      <c r="V3043" s="10"/>
      <c r="W3043" s="4"/>
      <c r="X3043" s="21"/>
      <c r="Y3043" s="20"/>
      <c r="Z3043" s="20"/>
      <c r="AD3043" s="5"/>
      <c r="AI3043" s="10"/>
      <c r="AJ3043" s="10"/>
      <c r="AK3043" s="10"/>
      <c r="AL3043" s="10"/>
      <c r="AM3043" s="10"/>
      <c r="AN3043" s="10"/>
      <c r="AO3043" s="10"/>
      <c r="AP3043" s="10"/>
      <c r="AQ3043" s="10"/>
      <c r="AR3043" s="10"/>
      <c r="AS3043" s="10"/>
      <c r="AT3043" s="10"/>
      <c r="AU3043" s="10"/>
    </row>
    <row r="3044" spans="2:47" x14ac:dyDescent="0.2">
      <c r="B3044" s="4"/>
      <c r="C3044" s="3"/>
      <c r="D3044" s="29"/>
      <c r="E3044" s="11"/>
      <c r="F3044" s="118"/>
      <c r="G3044" s="2"/>
      <c r="J3044" s="3"/>
      <c r="K3044" s="3"/>
      <c r="L3044" s="3"/>
      <c r="M3044" s="3"/>
      <c r="N3044" s="27"/>
      <c r="O3044" s="4"/>
      <c r="P3044" s="4"/>
      <c r="Q3044" s="2"/>
      <c r="R3044" s="9"/>
      <c r="S3044" s="4"/>
      <c r="T3044" s="4"/>
      <c r="V3044" s="10"/>
      <c r="W3044" s="4"/>
      <c r="X3044" s="21"/>
      <c r="Y3044" s="20"/>
      <c r="Z3044" s="20"/>
      <c r="AD3044" s="5"/>
      <c r="AI3044" s="10"/>
      <c r="AJ3044" s="10"/>
      <c r="AK3044" s="10"/>
      <c r="AL3044" s="10"/>
      <c r="AM3044" s="10"/>
      <c r="AN3044" s="10"/>
      <c r="AO3044" s="10"/>
      <c r="AP3044" s="10"/>
      <c r="AQ3044" s="10"/>
      <c r="AR3044" s="10"/>
      <c r="AS3044" s="10"/>
      <c r="AT3044" s="10"/>
      <c r="AU3044" s="10"/>
    </row>
    <row r="3045" spans="2:47" x14ac:dyDescent="0.2">
      <c r="B3045" s="4"/>
      <c r="C3045" s="3"/>
      <c r="D3045" s="29"/>
      <c r="E3045" s="11"/>
      <c r="F3045" s="118"/>
      <c r="G3045" s="2"/>
      <c r="J3045" s="3"/>
      <c r="K3045" s="3"/>
      <c r="L3045" s="3"/>
      <c r="M3045" s="3"/>
      <c r="N3045" s="27"/>
      <c r="O3045" s="4"/>
      <c r="P3045" s="4"/>
      <c r="Q3045" s="2"/>
      <c r="R3045" s="9"/>
      <c r="S3045" s="4"/>
      <c r="T3045" s="4"/>
      <c r="V3045" s="10"/>
      <c r="W3045" s="4"/>
      <c r="X3045" s="21"/>
      <c r="Y3045" s="20"/>
      <c r="Z3045" s="20"/>
      <c r="AD3045" s="5"/>
      <c r="AI3045" s="10"/>
      <c r="AJ3045" s="10"/>
      <c r="AK3045" s="10"/>
      <c r="AL3045" s="10"/>
      <c r="AM3045" s="10"/>
      <c r="AN3045" s="10"/>
      <c r="AO3045" s="10"/>
      <c r="AP3045" s="10"/>
      <c r="AQ3045" s="10"/>
      <c r="AR3045" s="10"/>
      <c r="AS3045" s="10"/>
      <c r="AT3045" s="10"/>
      <c r="AU3045" s="10"/>
    </row>
    <row r="3046" spans="2:47" x14ac:dyDescent="0.2">
      <c r="B3046" s="4"/>
      <c r="C3046" s="3"/>
      <c r="D3046" s="29"/>
      <c r="E3046" s="11"/>
      <c r="F3046" s="118"/>
      <c r="G3046" s="2"/>
      <c r="J3046" s="3"/>
      <c r="K3046" s="3"/>
      <c r="L3046" s="3"/>
      <c r="M3046" s="3"/>
      <c r="N3046" s="27"/>
      <c r="O3046" s="4"/>
      <c r="P3046" s="4"/>
      <c r="Q3046" s="2"/>
      <c r="R3046" s="9"/>
      <c r="S3046" s="4"/>
      <c r="T3046" s="4"/>
      <c r="V3046" s="10"/>
      <c r="W3046" s="4"/>
      <c r="X3046" s="21"/>
      <c r="Y3046" s="20"/>
      <c r="Z3046" s="20"/>
      <c r="AD3046" s="5"/>
      <c r="AI3046" s="10"/>
      <c r="AJ3046" s="10"/>
      <c r="AK3046" s="10"/>
      <c r="AL3046" s="10"/>
      <c r="AM3046" s="10"/>
      <c r="AN3046" s="10"/>
      <c r="AO3046" s="10"/>
      <c r="AP3046" s="10"/>
      <c r="AQ3046" s="10"/>
      <c r="AR3046" s="10"/>
      <c r="AS3046" s="10"/>
      <c r="AT3046" s="10"/>
      <c r="AU3046" s="10"/>
    </row>
    <row r="3047" spans="2:47" x14ac:dyDescent="0.2">
      <c r="B3047" s="4"/>
      <c r="C3047" s="3"/>
      <c r="D3047" s="29"/>
      <c r="E3047" s="11"/>
      <c r="F3047" s="118"/>
      <c r="G3047" s="2"/>
      <c r="J3047" s="3"/>
      <c r="K3047" s="3"/>
      <c r="L3047" s="3"/>
      <c r="M3047" s="3"/>
      <c r="N3047" s="27"/>
      <c r="O3047" s="4"/>
      <c r="P3047" s="4"/>
      <c r="Q3047" s="2"/>
      <c r="R3047" s="9"/>
      <c r="S3047" s="4"/>
      <c r="T3047" s="4"/>
      <c r="V3047" s="10"/>
      <c r="W3047" s="4"/>
      <c r="X3047" s="21"/>
      <c r="Y3047" s="20"/>
      <c r="Z3047" s="20"/>
      <c r="AD3047" s="5"/>
      <c r="AI3047" s="10"/>
      <c r="AJ3047" s="10"/>
      <c r="AK3047" s="10"/>
      <c r="AL3047" s="10"/>
      <c r="AM3047" s="10"/>
      <c r="AN3047" s="10"/>
      <c r="AO3047" s="10"/>
      <c r="AP3047" s="10"/>
      <c r="AQ3047" s="10"/>
      <c r="AR3047" s="10"/>
      <c r="AS3047" s="10"/>
      <c r="AT3047" s="10"/>
      <c r="AU3047" s="10"/>
    </row>
    <row r="3048" spans="2:47" x14ac:dyDescent="0.2">
      <c r="B3048" s="4"/>
      <c r="C3048" s="3"/>
      <c r="D3048" s="29"/>
      <c r="E3048" s="11"/>
      <c r="F3048" s="118"/>
      <c r="G3048" s="2"/>
      <c r="J3048" s="3"/>
      <c r="K3048" s="3"/>
      <c r="L3048" s="3"/>
      <c r="M3048" s="3"/>
      <c r="N3048" s="27"/>
      <c r="O3048" s="4"/>
      <c r="P3048" s="4"/>
      <c r="Q3048" s="2"/>
      <c r="R3048" s="9"/>
      <c r="S3048" s="4"/>
      <c r="T3048" s="4"/>
      <c r="V3048" s="10"/>
      <c r="W3048" s="4"/>
      <c r="X3048" s="21"/>
      <c r="Y3048" s="20"/>
      <c r="Z3048" s="20"/>
      <c r="AD3048" s="5"/>
      <c r="AI3048" s="10"/>
      <c r="AJ3048" s="10"/>
      <c r="AK3048" s="10"/>
      <c r="AL3048" s="10"/>
      <c r="AM3048" s="10"/>
      <c r="AN3048" s="10"/>
      <c r="AO3048" s="10"/>
      <c r="AP3048" s="10"/>
      <c r="AQ3048" s="10"/>
      <c r="AR3048" s="10"/>
      <c r="AS3048" s="10"/>
      <c r="AT3048" s="10"/>
      <c r="AU3048" s="10"/>
    </row>
    <row r="3049" spans="2:47" x14ac:dyDescent="0.2">
      <c r="B3049" s="4"/>
      <c r="C3049" s="3"/>
      <c r="D3049" s="29"/>
      <c r="E3049" s="11"/>
      <c r="F3049" s="118"/>
      <c r="G3049" s="2"/>
      <c r="J3049" s="3"/>
      <c r="K3049" s="3"/>
      <c r="L3049" s="3"/>
      <c r="M3049" s="3"/>
      <c r="N3049" s="27"/>
      <c r="O3049" s="4"/>
      <c r="P3049" s="4"/>
      <c r="Q3049" s="2"/>
      <c r="R3049" s="9"/>
      <c r="S3049" s="4"/>
      <c r="T3049" s="4"/>
      <c r="V3049" s="10"/>
      <c r="W3049" s="4"/>
      <c r="X3049" s="21"/>
      <c r="Y3049" s="20"/>
      <c r="Z3049" s="20"/>
      <c r="AD3049" s="5"/>
      <c r="AI3049" s="10"/>
      <c r="AJ3049" s="10"/>
      <c r="AK3049" s="10"/>
      <c r="AL3049" s="10"/>
      <c r="AM3049" s="10"/>
      <c r="AN3049" s="10"/>
      <c r="AO3049" s="10"/>
      <c r="AP3049" s="10"/>
      <c r="AQ3049" s="10"/>
      <c r="AR3049" s="10"/>
      <c r="AS3049" s="10"/>
      <c r="AT3049" s="10"/>
      <c r="AU3049" s="10"/>
    </row>
    <row r="3050" spans="2:47" x14ac:dyDescent="0.2">
      <c r="B3050" s="4"/>
      <c r="C3050" s="3"/>
      <c r="D3050" s="29"/>
      <c r="E3050" s="11"/>
      <c r="F3050" s="118"/>
      <c r="G3050" s="2"/>
      <c r="J3050" s="3"/>
      <c r="K3050" s="3"/>
      <c r="L3050" s="3"/>
      <c r="M3050" s="3"/>
      <c r="N3050" s="27"/>
      <c r="O3050" s="4"/>
      <c r="P3050" s="4"/>
      <c r="Q3050" s="2"/>
      <c r="R3050" s="9"/>
      <c r="S3050" s="4"/>
      <c r="T3050" s="4"/>
      <c r="V3050" s="10"/>
      <c r="W3050" s="4"/>
      <c r="X3050" s="21"/>
      <c r="Y3050" s="20"/>
      <c r="Z3050" s="20"/>
      <c r="AD3050" s="5"/>
      <c r="AI3050" s="10"/>
      <c r="AJ3050" s="10"/>
      <c r="AK3050" s="10"/>
      <c r="AL3050" s="10"/>
      <c r="AM3050" s="10"/>
      <c r="AN3050" s="10"/>
      <c r="AO3050" s="10"/>
      <c r="AP3050" s="10"/>
      <c r="AQ3050" s="10"/>
      <c r="AR3050" s="10"/>
      <c r="AS3050" s="10"/>
      <c r="AT3050" s="10"/>
      <c r="AU3050" s="10"/>
    </row>
    <row r="3051" spans="2:47" x14ac:dyDescent="0.2">
      <c r="B3051" s="4"/>
      <c r="C3051" s="3"/>
      <c r="D3051" s="29"/>
      <c r="E3051" s="11"/>
      <c r="F3051" s="118"/>
      <c r="G3051" s="2"/>
      <c r="J3051" s="3"/>
      <c r="K3051" s="3"/>
      <c r="L3051" s="3"/>
      <c r="M3051" s="3"/>
      <c r="N3051" s="27"/>
      <c r="O3051" s="4"/>
      <c r="P3051" s="4"/>
      <c r="Q3051" s="2"/>
      <c r="R3051" s="9"/>
      <c r="S3051" s="4"/>
      <c r="T3051" s="4"/>
      <c r="V3051" s="10"/>
      <c r="W3051" s="4"/>
      <c r="X3051" s="21"/>
      <c r="Y3051" s="20"/>
      <c r="Z3051" s="20"/>
      <c r="AD3051" s="5"/>
      <c r="AI3051" s="10"/>
      <c r="AJ3051" s="10"/>
      <c r="AK3051" s="10"/>
      <c r="AL3051" s="10"/>
      <c r="AM3051" s="10"/>
      <c r="AN3051" s="10"/>
      <c r="AO3051" s="10"/>
      <c r="AP3051" s="10"/>
      <c r="AQ3051" s="10"/>
      <c r="AR3051" s="10"/>
      <c r="AS3051" s="10"/>
      <c r="AT3051" s="10"/>
      <c r="AU3051" s="10"/>
    </row>
    <row r="3052" spans="2:47" x14ac:dyDescent="0.2">
      <c r="B3052" s="4"/>
      <c r="C3052" s="3"/>
      <c r="D3052" s="29"/>
      <c r="E3052" s="11"/>
      <c r="F3052" s="118"/>
      <c r="G3052" s="2"/>
      <c r="J3052" s="3"/>
      <c r="K3052" s="3"/>
      <c r="L3052" s="3"/>
      <c r="M3052" s="3"/>
      <c r="N3052" s="27"/>
      <c r="O3052" s="4"/>
      <c r="P3052" s="4"/>
      <c r="Q3052" s="2"/>
      <c r="R3052" s="9"/>
      <c r="S3052" s="4"/>
      <c r="T3052" s="4"/>
      <c r="V3052" s="10"/>
      <c r="W3052" s="4"/>
      <c r="X3052" s="21"/>
      <c r="Y3052" s="20"/>
      <c r="Z3052" s="20"/>
      <c r="AD3052" s="5"/>
      <c r="AI3052" s="10"/>
      <c r="AJ3052" s="10"/>
      <c r="AK3052" s="10"/>
      <c r="AL3052" s="10"/>
      <c r="AM3052" s="10"/>
      <c r="AN3052" s="10"/>
      <c r="AO3052" s="10"/>
      <c r="AP3052" s="10"/>
      <c r="AQ3052" s="10"/>
      <c r="AR3052" s="10"/>
      <c r="AS3052" s="10"/>
      <c r="AT3052" s="10"/>
      <c r="AU3052" s="10"/>
    </row>
    <row r="3053" spans="2:47" x14ac:dyDescent="0.2">
      <c r="B3053" s="4"/>
      <c r="C3053" s="3"/>
      <c r="D3053" s="29"/>
      <c r="E3053" s="11"/>
      <c r="F3053" s="118"/>
      <c r="G3053" s="2"/>
      <c r="J3053" s="3"/>
      <c r="K3053" s="3"/>
      <c r="L3053" s="3"/>
      <c r="M3053" s="3"/>
      <c r="N3053" s="27"/>
      <c r="O3053" s="4"/>
      <c r="P3053" s="4"/>
      <c r="Q3053" s="2"/>
      <c r="R3053" s="9"/>
      <c r="S3053" s="4"/>
      <c r="T3053" s="4"/>
      <c r="V3053" s="10"/>
      <c r="W3053" s="4"/>
      <c r="X3053" s="21"/>
      <c r="Y3053" s="20"/>
      <c r="Z3053" s="20"/>
      <c r="AD3053" s="5"/>
      <c r="AI3053" s="10"/>
      <c r="AJ3053" s="10"/>
      <c r="AK3053" s="10"/>
      <c r="AL3053" s="10"/>
      <c r="AM3053" s="10"/>
      <c r="AN3053" s="10"/>
      <c r="AO3053" s="10"/>
      <c r="AP3053" s="10"/>
      <c r="AQ3053" s="10"/>
      <c r="AR3053" s="10"/>
      <c r="AS3053" s="10"/>
      <c r="AT3053" s="10"/>
      <c r="AU3053" s="10"/>
    </row>
    <row r="3054" spans="2:47" x14ac:dyDescent="0.2">
      <c r="B3054" s="4"/>
      <c r="C3054" s="3"/>
      <c r="D3054" s="29"/>
      <c r="E3054" s="11"/>
      <c r="F3054" s="118"/>
      <c r="G3054" s="2"/>
      <c r="J3054" s="3"/>
      <c r="K3054" s="3"/>
      <c r="L3054" s="3"/>
      <c r="M3054" s="3"/>
      <c r="N3054" s="27"/>
      <c r="O3054" s="4"/>
      <c r="P3054" s="4"/>
      <c r="Q3054" s="2"/>
      <c r="R3054" s="9"/>
      <c r="S3054" s="4"/>
      <c r="T3054" s="4"/>
      <c r="V3054" s="10"/>
      <c r="W3054" s="4"/>
      <c r="X3054" s="21"/>
      <c r="Y3054" s="20"/>
      <c r="Z3054" s="20"/>
      <c r="AD3054" s="5"/>
      <c r="AI3054" s="10"/>
      <c r="AJ3054" s="10"/>
      <c r="AK3054" s="10"/>
      <c r="AL3054" s="10"/>
      <c r="AM3054" s="10"/>
      <c r="AN3054" s="10"/>
      <c r="AO3054" s="10"/>
      <c r="AP3054" s="10"/>
      <c r="AQ3054" s="10"/>
      <c r="AR3054" s="10"/>
      <c r="AS3054" s="10"/>
      <c r="AT3054" s="10"/>
      <c r="AU3054" s="10"/>
    </row>
    <row r="3055" spans="2:47" x14ac:dyDescent="0.2">
      <c r="B3055" s="4"/>
      <c r="C3055" s="3"/>
      <c r="D3055" s="29"/>
      <c r="E3055" s="11"/>
      <c r="F3055" s="118"/>
      <c r="G3055" s="2"/>
      <c r="J3055" s="3"/>
      <c r="K3055" s="3"/>
      <c r="L3055" s="3"/>
      <c r="M3055" s="3"/>
      <c r="N3055" s="27"/>
      <c r="O3055" s="4"/>
      <c r="P3055" s="4"/>
      <c r="Q3055" s="2"/>
      <c r="R3055" s="9"/>
      <c r="S3055" s="4"/>
      <c r="T3055" s="4"/>
      <c r="V3055" s="10"/>
      <c r="W3055" s="4"/>
      <c r="X3055" s="21"/>
      <c r="Y3055" s="20"/>
      <c r="Z3055" s="20"/>
      <c r="AD3055" s="5"/>
      <c r="AI3055" s="10"/>
      <c r="AJ3055" s="10"/>
      <c r="AK3055" s="10"/>
      <c r="AL3055" s="10"/>
      <c r="AM3055" s="10"/>
      <c r="AN3055" s="10"/>
      <c r="AO3055" s="10"/>
      <c r="AP3055" s="10"/>
      <c r="AQ3055" s="10"/>
      <c r="AR3055" s="10"/>
      <c r="AS3055" s="10"/>
      <c r="AT3055" s="10"/>
      <c r="AU3055" s="10"/>
    </row>
    <row r="3056" spans="2:47" x14ac:dyDescent="0.2">
      <c r="B3056" s="4"/>
      <c r="C3056" s="3"/>
      <c r="D3056" s="29"/>
      <c r="E3056" s="11"/>
      <c r="F3056" s="118"/>
      <c r="G3056" s="2"/>
      <c r="J3056" s="3"/>
      <c r="K3056" s="3"/>
      <c r="L3056" s="3"/>
      <c r="M3056" s="3"/>
      <c r="N3056" s="27"/>
      <c r="O3056" s="4"/>
      <c r="P3056" s="4"/>
      <c r="Q3056" s="2"/>
      <c r="R3056" s="9"/>
      <c r="S3056" s="4"/>
      <c r="T3056" s="4"/>
      <c r="V3056" s="10"/>
      <c r="W3056" s="4"/>
      <c r="X3056" s="21"/>
      <c r="Y3056" s="20"/>
      <c r="Z3056" s="20"/>
      <c r="AD3056" s="5"/>
      <c r="AI3056" s="10"/>
      <c r="AJ3056" s="10"/>
      <c r="AK3056" s="10"/>
      <c r="AL3056" s="10"/>
      <c r="AM3056" s="10"/>
      <c r="AN3056" s="10"/>
      <c r="AO3056" s="10"/>
      <c r="AP3056" s="10"/>
      <c r="AQ3056" s="10"/>
      <c r="AR3056" s="10"/>
      <c r="AS3056" s="10"/>
      <c r="AT3056" s="10"/>
      <c r="AU3056" s="10"/>
    </row>
    <row r="3057" spans="2:47" x14ac:dyDescent="0.2">
      <c r="B3057" s="4"/>
      <c r="C3057" s="3"/>
      <c r="D3057" s="29"/>
      <c r="E3057" s="11"/>
      <c r="F3057" s="118"/>
      <c r="G3057" s="2"/>
      <c r="J3057" s="3"/>
      <c r="K3057" s="3"/>
      <c r="L3057" s="3"/>
      <c r="M3057" s="3"/>
      <c r="N3057" s="27"/>
      <c r="O3057" s="4"/>
      <c r="P3057" s="4"/>
      <c r="Q3057" s="2"/>
      <c r="R3057" s="9"/>
      <c r="S3057" s="4"/>
      <c r="T3057" s="4"/>
      <c r="V3057" s="10"/>
      <c r="W3057" s="4"/>
      <c r="X3057" s="21"/>
      <c r="Y3057" s="20"/>
      <c r="Z3057" s="20"/>
      <c r="AD3057" s="5"/>
      <c r="AI3057" s="10"/>
      <c r="AJ3057" s="10"/>
      <c r="AK3057" s="10"/>
      <c r="AL3057" s="10"/>
      <c r="AM3057" s="10"/>
      <c r="AN3057" s="10"/>
      <c r="AO3057" s="10"/>
      <c r="AP3057" s="10"/>
      <c r="AQ3057" s="10"/>
      <c r="AR3057" s="10"/>
      <c r="AS3057" s="10"/>
      <c r="AT3057" s="10"/>
      <c r="AU3057" s="10"/>
    </row>
    <row r="3058" spans="2:47" x14ac:dyDescent="0.2">
      <c r="B3058" s="4"/>
      <c r="C3058" s="3"/>
      <c r="D3058" s="29"/>
      <c r="E3058" s="11"/>
      <c r="F3058" s="118"/>
      <c r="G3058" s="2"/>
      <c r="J3058" s="3"/>
      <c r="K3058" s="3"/>
      <c r="L3058" s="3"/>
      <c r="M3058" s="3"/>
      <c r="N3058" s="27"/>
      <c r="O3058" s="4"/>
      <c r="P3058" s="4"/>
      <c r="Q3058" s="2"/>
      <c r="R3058" s="9"/>
      <c r="S3058" s="4"/>
      <c r="T3058" s="4"/>
      <c r="V3058" s="10"/>
      <c r="W3058" s="4"/>
      <c r="X3058" s="21"/>
      <c r="Y3058" s="20"/>
      <c r="Z3058" s="20"/>
      <c r="AD3058" s="5"/>
      <c r="AI3058" s="10"/>
      <c r="AJ3058" s="10"/>
      <c r="AK3058" s="10"/>
      <c r="AL3058" s="10"/>
      <c r="AM3058" s="10"/>
      <c r="AN3058" s="10"/>
      <c r="AO3058" s="10"/>
      <c r="AP3058" s="10"/>
      <c r="AQ3058" s="10"/>
      <c r="AR3058" s="10"/>
      <c r="AS3058" s="10"/>
      <c r="AT3058" s="10"/>
      <c r="AU3058" s="10"/>
    </row>
    <row r="3059" spans="2:47" x14ac:dyDescent="0.2">
      <c r="B3059" s="4"/>
      <c r="C3059" s="3"/>
      <c r="D3059" s="29"/>
      <c r="E3059" s="11"/>
      <c r="F3059" s="118"/>
      <c r="G3059" s="2"/>
      <c r="J3059" s="3"/>
      <c r="K3059" s="3"/>
      <c r="L3059" s="3"/>
      <c r="M3059" s="3"/>
      <c r="N3059" s="27"/>
      <c r="O3059" s="4"/>
      <c r="P3059" s="4"/>
      <c r="Q3059" s="2"/>
      <c r="R3059" s="9"/>
      <c r="S3059" s="4"/>
      <c r="T3059" s="4"/>
      <c r="V3059" s="10"/>
      <c r="W3059" s="4"/>
      <c r="X3059" s="21"/>
      <c r="Y3059" s="20"/>
      <c r="Z3059" s="20"/>
      <c r="AD3059" s="5"/>
      <c r="AI3059" s="10"/>
      <c r="AJ3059" s="10"/>
      <c r="AK3059" s="10"/>
      <c r="AL3059" s="10"/>
      <c r="AM3059" s="10"/>
      <c r="AN3059" s="10"/>
      <c r="AO3059" s="10"/>
      <c r="AP3059" s="10"/>
      <c r="AQ3059" s="10"/>
      <c r="AR3059" s="10"/>
      <c r="AS3059" s="10"/>
      <c r="AT3059" s="10"/>
      <c r="AU3059" s="10"/>
    </row>
    <row r="3060" spans="2:47" x14ac:dyDescent="0.2">
      <c r="B3060" s="4"/>
      <c r="C3060" s="3"/>
      <c r="D3060" s="29"/>
      <c r="E3060" s="11"/>
      <c r="F3060" s="118"/>
      <c r="G3060" s="2"/>
      <c r="J3060" s="3"/>
      <c r="K3060" s="3"/>
      <c r="L3060" s="3"/>
      <c r="M3060" s="3"/>
      <c r="N3060" s="27"/>
      <c r="O3060" s="4"/>
      <c r="P3060" s="4"/>
      <c r="Q3060" s="2"/>
      <c r="R3060" s="9"/>
      <c r="S3060" s="4"/>
      <c r="T3060" s="4"/>
      <c r="V3060" s="10"/>
      <c r="W3060" s="4"/>
      <c r="X3060" s="21"/>
      <c r="Y3060" s="20"/>
      <c r="Z3060" s="20"/>
      <c r="AD3060" s="5"/>
      <c r="AI3060" s="10"/>
      <c r="AJ3060" s="10"/>
      <c r="AK3060" s="10"/>
      <c r="AL3060" s="10"/>
      <c r="AM3060" s="10"/>
      <c r="AN3060" s="10"/>
      <c r="AO3060" s="10"/>
      <c r="AP3060" s="10"/>
      <c r="AQ3060" s="10"/>
      <c r="AR3060" s="10"/>
      <c r="AS3060" s="10"/>
      <c r="AT3060" s="10"/>
      <c r="AU3060" s="10"/>
    </row>
    <row r="3061" spans="2:47" x14ac:dyDescent="0.2">
      <c r="B3061" s="4"/>
      <c r="C3061" s="3"/>
      <c r="D3061" s="29"/>
      <c r="E3061" s="11"/>
      <c r="F3061" s="118"/>
      <c r="G3061" s="2"/>
      <c r="J3061" s="3"/>
      <c r="K3061" s="3"/>
      <c r="L3061" s="3"/>
      <c r="M3061" s="3"/>
      <c r="N3061" s="27"/>
      <c r="O3061" s="4"/>
      <c r="P3061" s="4"/>
      <c r="Q3061" s="2"/>
      <c r="R3061" s="9"/>
      <c r="S3061" s="4"/>
      <c r="T3061" s="4"/>
      <c r="V3061" s="10"/>
      <c r="W3061" s="4"/>
      <c r="X3061" s="21"/>
      <c r="Y3061" s="20"/>
      <c r="Z3061" s="20"/>
      <c r="AD3061" s="5"/>
      <c r="AI3061" s="10"/>
      <c r="AJ3061" s="10"/>
      <c r="AK3061" s="10"/>
      <c r="AL3061" s="10"/>
      <c r="AM3061" s="10"/>
      <c r="AN3061" s="10"/>
      <c r="AO3061" s="10"/>
      <c r="AP3061" s="10"/>
      <c r="AQ3061" s="10"/>
      <c r="AR3061" s="10"/>
      <c r="AS3061" s="10"/>
      <c r="AT3061" s="10"/>
      <c r="AU3061" s="10"/>
    </row>
    <row r="3062" spans="2:47" x14ac:dyDescent="0.2">
      <c r="B3062" s="4"/>
      <c r="C3062" s="3"/>
      <c r="D3062" s="29"/>
      <c r="E3062" s="11"/>
      <c r="F3062" s="118"/>
      <c r="G3062" s="2"/>
      <c r="J3062" s="3"/>
      <c r="K3062" s="3"/>
      <c r="L3062" s="3"/>
      <c r="M3062" s="3"/>
      <c r="N3062" s="27"/>
      <c r="O3062" s="4"/>
      <c r="P3062" s="4"/>
      <c r="Q3062" s="2"/>
      <c r="R3062" s="9"/>
      <c r="S3062" s="4"/>
      <c r="T3062" s="4"/>
      <c r="V3062" s="10"/>
      <c r="W3062" s="4"/>
      <c r="X3062" s="21"/>
      <c r="Y3062" s="20"/>
      <c r="Z3062" s="20"/>
      <c r="AD3062" s="5"/>
      <c r="AI3062" s="10"/>
      <c r="AJ3062" s="10"/>
      <c r="AK3062" s="10"/>
      <c r="AL3062" s="10"/>
      <c r="AM3062" s="10"/>
      <c r="AN3062" s="10"/>
      <c r="AO3062" s="10"/>
      <c r="AP3062" s="10"/>
      <c r="AQ3062" s="10"/>
      <c r="AR3062" s="10"/>
      <c r="AS3062" s="10"/>
      <c r="AT3062" s="10"/>
      <c r="AU3062" s="10"/>
    </row>
    <row r="3063" spans="2:47" x14ac:dyDescent="0.2">
      <c r="B3063" s="4"/>
      <c r="C3063" s="3"/>
      <c r="D3063" s="29"/>
      <c r="E3063" s="11"/>
      <c r="F3063" s="118"/>
      <c r="G3063" s="2"/>
      <c r="J3063" s="3"/>
      <c r="K3063" s="3"/>
      <c r="L3063" s="3"/>
      <c r="M3063" s="3"/>
      <c r="N3063" s="27"/>
      <c r="O3063" s="4"/>
      <c r="P3063" s="4"/>
      <c r="Q3063" s="2"/>
      <c r="R3063" s="9"/>
      <c r="S3063" s="4"/>
      <c r="T3063" s="4"/>
      <c r="V3063" s="10"/>
      <c r="W3063" s="4"/>
      <c r="X3063" s="21"/>
      <c r="Y3063" s="20"/>
      <c r="Z3063" s="20"/>
      <c r="AD3063" s="5"/>
      <c r="AI3063" s="10"/>
      <c r="AJ3063" s="10"/>
      <c r="AK3063" s="10"/>
      <c r="AL3063" s="10"/>
      <c r="AM3063" s="10"/>
      <c r="AN3063" s="10"/>
      <c r="AO3063" s="10"/>
      <c r="AP3063" s="10"/>
      <c r="AQ3063" s="10"/>
      <c r="AR3063" s="10"/>
      <c r="AS3063" s="10"/>
      <c r="AT3063" s="10"/>
      <c r="AU3063" s="10"/>
    </row>
    <row r="3064" spans="2:47" x14ac:dyDescent="0.2">
      <c r="B3064" s="4"/>
      <c r="C3064" s="3"/>
      <c r="D3064" s="29"/>
      <c r="E3064" s="11"/>
      <c r="F3064" s="118"/>
      <c r="G3064" s="2"/>
      <c r="J3064" s="3"/>
      <c r="K3064" s="3"/>
      <c r="L3064" s="3"/>
      <c r="M3064" s="3"/>
      <c r="N3064" s="27"/>
      <c r="O3064" s="4"/>
      <c r="P3064" s="4"/>
      <c r="Q3064" s="2"/>
      <c r="R3064" s="9"/>
      <c r="S3064" s="4"/>
      <c r="T3064" s="4"/>
      <c r="V3064" s="10"/>
      <c r="W3064" s="4"/>
      <c r="X3064" s="21"/>
      <c r="Y3064" s="20"/>
      <c r="Z3064" s="20"/>
      <c r="AD3064" s="5"/>
      <c r="AI3064" s="10"/>
      <c r="AJ3064" s="10"/>
      <c r="AK3064" s="10"/>
      <c r="AL3064" s="10"/>
      <c r="AM3064" s="10"/>
      <c r="AN3064" s="10"/>
      <c r="AO3064" s="10"/>
      <c r="AP3064" s="10"/>
      <c r="AQ3064" s="10"/>
      <c r="AR3064" s="10"/>
      <c r="AS3064" s="10"/>
      <c r="AT3064" s="10"/>
      <c r="AU3064" s="10"/>
    </row>
    <row r="3065" spans="2:47" x14ac:dyDescent="0.2">
      <c r="B3065" s="4"/>
      <c r="C3065" s="3"/>
      <c r="D3065" s="29"/>
      <c r="E3065" s="11"/>
      <c r="F3065" s="118"/>
      <c r="G3065" s="2"/>
      <c r="J3065" s="3"/>
      <c r="K3065" s="3"/>
      <c r="L3065" s="3"/>
      <c r="M3065" s="3"/>
      <c r="N3065" s="27"/>
      <c r="O3065" s="4"/>
      <c r="P3065" s="4"/>
      <c r="Q3065" s="2"/>
      <c r="R3065" s="9"/>
      <c r="S3065" s="4"/>
      <c r="T3065" s="4"/>
      <c r="V3065" s="10"/>
      <c r="W3065" s="4"/>
      <c r="X3065" s="21"/>
      <c r="Y3065" s="20"/>
      <c r="Z3065" s="20"/>
      <c r="AD3065" s="5"/>
      <c r="AI3065" s="10"/>
      <c r="AJ3065" s="10"/>
      <c r="AK3065" s="10"/>
      <c r="AL3065" s="10"/>
      <c r="AM3065" s="10"/>
      <c r="AN3065" s="10"/>
      <c r="AO3065" s="10"/>
      <c r="AP3065" s="10"/>
      <c r="AQ3065" s="10"/>
      <c r="AR3065" s="10"/>
      <c r="AS3065" s="10"/>
      <c r="AT3065" s="10"/>
      <c r="AU3065" s="10"/>
    </row>
    <row r="3066" spans="2:47" x14ac:dyDescent="0.2">
      <c r="B3066" s="4"/>
      <c r="C3066" s="3"/>
      <c r="D3066" s="29"/>
      <c r="E3066" s="11"/>
      <c r="F3066" s="118"/>
      <c r="G3066" s="2"/>
      <c r="J3066" s="3"/>
      <c r="K3066" s="3"/>
      <c r="L3066" s="3"/>
      <c r="M3066" s="3"/>
      <c r="N3066" s="27"/>
      <c r="O3066" s="4"/>
      <c r="P3066" s="4"/>
      <c r="Q3066" s="2"/>
      <c r="R3066" s="9"/>
      <c r="S3066" s="4"/>
      <c r="T3066" s="4"/>
      <c r="V3066" s="10"/>
      <c r="W3066" s="4"/>
      <c r="X3066" s="21"/>
      <c r="Y3066" s="20"/>
      <c r="Z3066" s="20"/>
      <c r="AD3066" s="5"/>
      <c r="AI3066" s="10"/>
      <c r="AJ3066" s="10"/>
      <c r="AK3066" s="10"/>
      <c r="AL3066" s="10"/>
      <c r="AM3066" s="10"/>
      <c r="AN3066" s="10"/>
      <c r="AO3066" s="10"/>
      <c r="AP3066" s="10"/>
      <c r="AQ3066" s="10"/>
      <c r="AR3066" s="10"/>
      <c r="AS3066" s="10"/>
      <c r="AT3066" s="10"/>
      <c r="AU3066" s="10"/>
    </row>
    <row r="3067" spans="2:47" x14ac:dyDescent="0.2">
      <c r="B3067" s="4"/>
      <c r="C3067" s="3"/>
      <c r="D3067" s="29"/>
      <c r="E3067" s="11"/>
      <c r="F3067" s="118"/>
      <c r="G3067" s="2"/>
      <c r="J3067" s="3"/>
      <c r="K3067" s="3"/>
      <c r="L3067" s="3"/>
      <c r="M3067" s="3"/>
      <c r="N3067" s="27"/>
      <c r="O3067" s="4"/>
      <c r="P3067" s="4"/>
      <c r="Q3067" s="2"/>
      <c r="R3067" s="9"/>
      <c r="S3067" s="4"/>
      <c r="T3067" s="4"/>
      <c r="V3067" s="10"/>
      <c r="W3067" s="4"/>
      <c r="X3067" s="21"/>
      <c r="Y3067" s="20"/>
      <c r="Z3067" s="20"/>
      <c r="AD3067" s="5"/>
      <c r="AI3067" s="10"/>
      <c r="AJ3067" s="10"/>
      <c r="AK3067" s="10"/>
      <c r="AL3067" s="10"/>
      <c r="AM3067" s="10"/>
      <c r="AN3067" s="10"/>
      <c r="AO3067" s="10"/>
      <c r="AP3067" s="10"/>
      <c r="AQ3067" s="10"/>
      <c r="AR3067" s="10"/>
      <c r="AS3067" s="10"/>
      <c r="AT3067" s="10"/>
      <c r="AU3067" s="10"/>
    </row>
    <row r="3068" spans="2:47" x14ac:dyDescent="0.2">
      <c r="B3068" s="4"/>
      <c r="C3068" s="3"/>
      <c r="D3068" s="29"/>
      <c r="E3068" s="11"/>
      <c r="F3068" s="118"/>
      <c r="G3068" s="2"/>
      <c r="J3068" s="3"/>
      <c r="K3068" s="3"/>
      <c r="L3068" s="3"/>
      <c r="M3068" s="3"/>
      <c r="N3068" s="27"/>
      <c r="O3068" s="4"/>
      <c r="P3068" s="4"/>
      <c r="Q3068" s="2"/>
      <c r="R3068" s="9"/>
      <c r="S3068" s="4"/>
      <c r="T3068" s="4"/>
      <c r="V3068" s="10"/>
      <c r="W3068" s="4"/>
      <c r="X3068" s="21"/>
      <c r="Y3068" s="20"/>
      <c r="Z3068" s="20"/>
      <c r="AD3068" s="5"/>
      <c r="AI3068" s="10"/>
      <c r="AJ3068" s="10"/>
      <c r="AK3068" s="10"/>
      <c r="AL3068" s="10"/>
      <c r="AM3068" s="10"/>
      <c r="AN3068" s="10"/>
      <c r="AO3068" s="10"/>
      <c r="AP3068" s="10"/>
      <c r="AQ3068" s="10"/>
      <c r="AR3068" s="10"/>
      <c r="AS3068" s="10"/>
      <c r="AT3068" s="10"/>
      <c r="AU3068" s="10"/>
    </row>
    <row r="3069" spans="2:47" x14ac:dyDescent="0.2">
      <c r="B3069" s="4"/>
      <c r="C3069" s="3"/>
      <c r="D3069" s="29"/>
      <c r="E3069" s="11"/>
      <c r="F3069" s="118"/>
      <c r="G3069" s="2"/>
      <c r="J3069" s="3"/>
      <c r="K3069" s="3"/>
      <c r="L3069" s="3"/>
      <c r="M3069" s="3"/>
      <c r="N3069" s="27"/>
      <c r="O3069" s="4"/>
      <c r="P3069" s="4"/>
      <c r="Q3069" s="2"/>
      <c r="R3069" s="9"/>
      <c r="S3069" s="4"/>
      <c r="T3069" s="4"/>
      <c r="V3069" s="10"/>
      <c r="W3069" s="4"/>
      <c r="X3069" s="21"/>
      <c r="Y3069" s="20"/>
      <c r="Z3069" s="20"/>
      <c r="AD3069" s="5"/>
      <c r="AI3069" s="10"/>
      <c r="AJ3069" s="10"/>
      <c r="AK3069" s="10"/>
      <c r="AL3069" s="10"/>
      <c r="AM3069" s="10"/>
      <c r="AN3069" s="10"/>
      <c r="AO3069" s="10"/>
      <c r="AP3069" s="10"/>
      <c r="AQ3069" s="10"/>
      <c r="AR3069" s="10"/>
      <c r="AS3069" s="10"/>
      <c r="AT3069" s="10"/>
      <c r="AU3069" s="10"/>
    </row>
    <row r="3070" spans="2:47" x14ac:dyDescent="0.2">
      <c r="B3070" s="4"/>
      <c r="C3070" s="3"/>
      <c r="D3070" s="29"/>
      <c r="E3070" s="11"/>
      <c r="F3070" s="118"/>
      <c r="G3070" s="2"/>
      <c r="J3070" s="3"/>
      <c r="K3070" s="3"/>
      <c r="L3070" s="3"/>
      <c r="M3070" s="3"/>
      <c r="N3070" s="27"/>
      <c r="O3070" s="4"/>
      <c r="P3070" s="4"/>
      <c r="Q3070" s="2"/>
      <c r="R3070" s="9"/>
      <c r="S3070" s="4"/>
      <c r="T3070" s="4"/>
      <c r="V3070" s="10"/>
      <c r="W3070" s="4"/>
      <c r="X3070" s="21"/>
      <c r="Y3070" s="20"/>
      <c r="Z3070" s="20"/>
      <c r="AD3070" s="5"/>
      <c r="AI3070" s="10"/>
      <c r="AJ3070" s="10"/>
      <c r="AK3070" s="10"/>
      <c r="AL3070" s="10"/>
      <c r="AM3070" s="10"/>
      <c r="AN3070" s="10"/>
      <c r="AO3070" s="10"/>
      <c r="AP3070" s="10"/>
      <c r="AQ3070" s="10"/>
      <c r="AR3070" s="10"/>
      <c r="AS3070" s="10"/>
      <c r="AT3070" s="10"/>
      <c r="AU3070" s="10"/>
    </row>
    <row r="3071" spans="2:47" x14ac:dyDescent="0.2">
      <c r="B3071" s="4"/>
      <c r="C3071" s="3"/>
      <c r="D3071" s="29"/>
      <c r="E3071" s="11"/>
      <c r="F3071" s="118"/>
      <c r="G3071" s="2"/>
      <c r="J3071" s="3"/>
      <c r="K3071" s="3"/>
      <c r="L3071" s="3"/>
      <c r="M3071" s="3"/>
      <c r="N3071" s="27"/>
      <c r="O3071" s="4"/>
      <c r="P3071" s="4"/>
      <c r="Q3071" s="2"/>
      <c r="R3071" s="9"/>
      <c r="S3071" s="4"/>
      <c r="T3071" s="4"/>
      <c r="V3071" s="10"/>
      <c r="W3071" s="4"/>
      <c r="X3071" s="21"/>
      <c r="Y3071" s="20"/>
      <c r="Z3071" s="20"/>
      <c r="AD3071" s="5"/>
      <c r="AI3071" s="10"/>
      <c r="AJ3071" s="10"/>
      <c r="AK3071" s="10"/>
      <c r="AL3071" s="10"/>
      <c r="AM3071" s="10"/>
      <c r="AN3071" s="10"/>
      <c r="AO3071" s="10"/>
      <c r="AP3071" s="10"/>
      <c r="AQ3071" s="10"/>
      <c r="AR3071" s="10"/>
      <c r="AS3071" s="10"/>
      <c r="AT3071" s="10"/>
      <c r="AU3071" s="10"/>
    </row>
    <row r="3072" spans="2:47" x14ac:dyDescent="0.2">
      <c r="B3072" s="4"/>
      <c r="C3072" s="3"/>
      <c r="D3072" s="29"/>
      <c r="E3072" s="11"/>
      <c r="F3072" s="118"/>
      <c r="G3072" s="2"/>
      <c r="J3072" s="3"/>
      <c r="K3072" s="3"/>
      <c r="L3072" s="3"/>
      <c r="M3072" s="3"/>
      <c r="N3072" s="27"/>
      <c r="O3072" s="4"/>
      <c r="P3072" s="4"/>
      <c r="Q3072" s="2"/>
      <c r="R3072" s="9"/>
      <c r="S3072" s="4"/>
      <c r="T3072" s="4"/>
      <c r="V3072" s="10"/>
      <c r="W3072" s="4"/>
      <c r="X3072" s="21"/>
      <c r="Y3072" s="20"/>
      <c r="Z3072" s="20"/>
      <c r="AD3072" s="5"/>
      <c r="AI3072" s="10"/>
      <c r="AJ3072" s="10"/>
      <c r="AK3072" s="10"/>
      <c r="AL3072" s="10"/>
      <c r="AM3072" s="10"/>
      <c r="AN3072" s="10"/>
      <c r="AO3072" s="10"/>
      <c r="AP3072" s="10"/>
      <c r="AQ3072" s="10"/>
      <c r="AR3072" s="10"/>
      <c r="AS3072" s="10"/>
      <c r="AT3072" s="10"/>
      <c r="AU3072" s="10"/>
    </row>
    <row r="3073" spans="2:47" x14ac:dyDescent="0.2">
      <c r="B3073" s="4"/>
      <c r="C3073" s="3"/>
      <c r="D3073" s="29"/>
      <c r="E3073" s="11"/>
      <c r="F3073" s="118"/>
      <c r="G3073" s="2"/>
      <c r="J3073" s="3"/>
      <c r="K3073" s="3"/>
      <c r="L3073" s="3"/>
      <c r="M3073" s="3"/>
      <c r="N3073" s="27"/>
      <c r="O3073" s="4"/>
      <c r="P3073" s="4"/>
      <c r="Q3073" s="2"/>
      <c r="R3073" s="9"/>
      <c r="S3073" s="4"/>
      <c r="T3073" s="4"/>
      <c r="V3073" s="10"/>
      <c r="W3073" s="4"/>
      <c r="X3073" s="21"/>
      <c r="Y3073" s="20"/>
      <c r="Z3073" s="20"/>
      <c r="AD3073" s="5"/>
      <c r="AI3073" s="10"/>
      <c r="AJ3073" s="10"/>
      <c r="AK3073" s="10"/>
      <c r="AL3073" s="10"/>
      <c r="AM3073" s="10"/>
      <c r="AN3073" s="10"/>
      <c r="AO3073" s="10"/>
      <c r="AP3073" s="10"/>
      <c r="AQ3073" s="10"/>
      <c r="AR3073" s="10"/>
      <c r="AS3073" s="10"/>
      <c r="AT3073" s="10"/>
      <c r="AU3073" s="10"/>
    </row>
    <row r="3074" spans="2:47" x14ac:dyDescent="0.2">
      <c r="B3074" s="4"/>
      <c r="C3074" s="3"/>
      <c r="D3074" s="29"/>
      <c r="E3074" s="11"/>
      <c r="F3074" s="118"/>
      <c r="G3074" s="2"/>
      <c r="J3074" s="3"/>
      <c r="K3074" s="3"/>
      <c r="L3074" s="3"/>
      <c r="M3074" s="3"/>
      <c r="N3074" s="27"/>
      <c r="O3074" s="4"/>
      <c r="P3074" s="4"/>
      <c r="Q3074" s="2"/>
      <c r="R3074" s="9"/>
      <c r="S3074" s="4"/>
      <c r="T3074" s="4"/>
      <c r="V3074" s="10"/>
      <c r="W3074" s="4"/>
      <c r="X3074" s="21"/>
      <c r="Y3074" s="20"/>
      <c r="Z3074" s="20"/>
      <c r="AD3074" s="5"/>
      <c r="AI3074" s="10"/>
      <c r="AJ3074" s="10"/>
      <c r="AK3074" s="10"/>
      <c r="AL3074" s="10"/>
      <c r="AM3074" s="10"/>
      <c r="AN3074" s="10"/>
      <c r="AO3074" s="10"/>
      <c r="AP3074" s="10"/>
      <c r="AQ3074" s="10"/>
      <c r="AR3074" s="10"/>
      <c r="AS3074" s="10"/>
      <c r="AT3074" s="10"/>
      <c r="AU3074" s="10"/>
    </row>
    <row r="3075" spans="2:47" x14ac:dyDescent="0.2">
      <c r="B3075" s="4"/>
      <c r="C3075" s="3"/>
      <c r="D3075" s="29"/>
      <c r="E3075" s="11"/>
      <c r="F3075" s="118"/>
      <c r="G3075" s="2"/>
      <c r="J3075" s="3"/>
      <c r="K3075" s="3"/>
      <c r="L3075" s="3"/>
      <c r="M3075" s="3"/>
      <c r="N3075" s="27"/>
      <c r="O3075" s="4"/>
      <c r="P3075" s="4"/>
      <c r="Q3075" s="2"/>
      <c r="R3075" s="9"/>
      <c r="S3075" s="4"/>
      <c r="T3075" s="4"/>
      <c r="V3075" s="10"/>
      <c r="W3075" s="4"/>
      <c r="X3075" s="21"/>
      <c r="Y3075" s="20"/>
      <c r="Z3075" s="20"/>
      <c r="AD3075" s="5"/>
      <c r="AI3075" s="10"/>
      <c r="AJ3075" s="10"/>
      <c r="AK3075" s="10"/>
      <c r="AL3075" s="10"/>
      <c r="AM3075" s="10"/>
      <c r="AN3075" s="10"/>
      <c r="AO3075" s="10"/>
      <c r="AP3075" s="10"/>
      <c r="AQ3075" s="10"/>
      <c r="AR3075" s="10"/>
      <c r="AS3075" s="10"/>
      <c r="AT3075" s="10"/>
      <c r="AU3075" s="10"/>
    </row>
    <row r="3076" spans="2:47" x14ac:dyDescent="0.2">
      <c r="B3076" s="4"/>
      <c r="C3076" s="3"/>
      <c r="D3076" s="29"/>
      <c r="E3076" s="11"/>
      <c r="F3076" s="118"/>
      <c r="G3076" s="2"/>
      <c r="J3076" s="3"/>
      <c r="K3076" s="3"/>
      <c r="L3076" s="3"/>
      <c r="M3076" s="3"/>
      <c r="N3076" s="27"/>
      <c r="O3076" s="4"/>
      <c r="P3076" s="4"/>
      <c r="Q3076" s="2"/>
      <c r="R3076" s="9"/>
      <c r="S3076" s="4"/>
      <c r="T3076" s="4"/>
      <c r="V3076" s="10"/>
      <c r="W3076" s="4"/>
      <c r="X3076" s="21"/>
      <c r="Y3076" s="20"/>
      <c r="Z3076" s="20"/>
      <c r="AD3076" s="5"/>
      <c r="AI3076" s="10"/>
      <c r="AJ3076" s="10"/>
      <c r="AK3076" s="10"/>
      <c r="AL3076" s="10"/>
      <c r="AM3076" s="10"/>
      <c r="AN3076" s="10"/>
      <c r="AO3076" s="10"/>
      <c r="AP3076" s="10"/>
      <c r="AQ3076" s="10"/>
      <c r="AR3076" s="10"/>
      <c r="AS3076" s="10"/>
      <c r="AT3076" s="10"/>
      <c r="AU3076" s="10"/>
    </row>
    <row r="3077" spans="2:47" x14ac:dyDescent="0.2">
      <c r="B3077" s="4"/>
      <c r="C3077" s="3"/>
      <c r="D3077" s="29"/>
      <c r="E3077" s="11"/>
      <c r="F3077" s="118"/>
      <c r="G3077" s="2"/>
      <c r="J3077" s="3"/>
      <c r="K3077" s="3"/>
      <c r="L3077" s="3"/>
      <c r="M3077" s="3"/>
      <c r="N3077" s="27"/>
      <c r="O3077" s="4"/>
      <c r="P3077" s="4"/>
      <c r="Q3077" s="2"/>
      <c r="R3077" s="9"/>
      <c r="S3077" s="4"/>
      <c r="T3077" s="4"/>
      <c r="V3077" s="10"/>
      <c r="W3077" s="4"/>
      <c r="X3077" s="21"/>
      <c r="Y3077" s="20"/>
      <c r="Z3077" s="20"/>
      <c r="AD3077" s="5"/>
      <c r="AI3077" s="10"/>
      <c r="AJ3077" s="10"/>
      <c r="AK3077" s="10"/>
      <c r="AL3077" s="10"/>
      <c r="AM3077" s="10"/>
      <c r="AN3077" s="10"/>
      <c r="AO3077" s="10"/>
      <c r="AP3077" s="10"/>
      <c r="AQ3077" s="10"/>
      <c r="AR3077" s="10"/>
      <c r="AS3077" s="10"/>
      <c r="AT3077" s="10"/>
      <c r="AU3077" s="10"/>
    </row>
    <row r="3078" spans="2:47" x14ac:dyDescent="0.2">
      <c r="B3078" s="4"/>
      <c r="C3078" s="3"/>
      <c r="D3078" s="29"/>
      <c r="E3078" s="11"/>
      <c r="F3078" s="118"/>
      <c r="G3078" s="2"/>
      <c r="J3078" s="3"/>
      <c r="K3078" s="3"/>
      <c r="L3078" s="3"/>
      <c r="M3078" s="3"/>
      <c r="N3078" s="27"/>
      <c r="O3078" s="4"/>
      <c r="P3078" s="4"/>
      <c r="Q3078" s="2"/>
      <c r="R3078" s="9"/>
      <c r="S3078" s="4"/>
      <c r="T3078" s="4"/>
      <c r="V3078" s="10"/>
      <c r="W3078" s="4"/>
      <c r="X3078" s="21"/>
      <c r="Y3078" s="20"/>
      <c r="Z3078" s="20"/>
      <c r="AD3078" s="5"/>
      <c r="AI3078" s="10"/>
      <c r="AJ3078" s="10"/>
      <c r="AK3078" s="10"/>
      <c r="AL3078" s="10"/>
      <c r="AM3078" s="10"/>
      <c r="AN3078" s="10"/>
      <c r="AO3078" s="10"/>
      <c r="AP3078" s="10"/>
      <c r="AQ3078" s="10"/>
      <c r="AR3078" s="10"/>
      <c r="AS3078" s="10"/>
      <c r="AT3078" s="10"/>
      <c r="AU3078" s="10"/>
    </row>
    <row r="3079" spans="2:47" x14ac:dyDescent="0.2">
      <c r="B3079" s="4"/>
      <c r="C3079" s="3"/>
      <c r="D3079" s="29"/>
      <c r="E3079" s="11"/>
      <c r="F3079" s="118"/>
      <c r="G3079" s="2"/>
      <c r="J3079" s="3"/>
      <c r="K3079" s="3"/>
      <c r="L3079" s="3"/>
      <c r="M3079" s="3"/>
      <c r="N3079" s="27"/>
      <c r="O3079" s="4"/>
      <c r="P3079" s="4"/>
      <c r="Q3079" s="2"/>
      <c r="R3079" s="9"/>
      <c r="S3079" s="4"/>
      <c r="T3079" s="4"/>
      <c r="V3079" s="10"/>
      <c r="W3079" s="4"/>
      <c r="X3079" s="21"/>
      <c r="Y3079" s="20"/>
      <c r="Z3079" s="20"/>
      <c r="AD3079" s="5"/>
      <c r="AI3079" s="10"/>
      <c r="AJ3079" s="10"/>
      <c r="AK3079" s="10"/>
      <c r="AL3079" s="10"/>
      <c r="AM3079" s="10"/>
      <c r="AN3079" s="10"/>
      <c r="AO3079" s="10"/>
      <c r="AP3079" s="10"/>
      <c r="AQ3079" s="10"/>
      <c r="AR3079" s="10"/>
      <c r="AS3079" s="10"/>
      <c r="AT3079" s="10"/>
      <c r="AU3079" s="10"/>
    </row>
    <row r="3080" spans="2:47" x14ac:dyDescent="0.2">
      <c r="B3080" s="4"/>
      <c r="C3080" s="3"/>
      <c r="D3080" s="29"/>
      <c r="E3080" s="11"/>
      <c r="F3080" s="118"/>
      <c r="G3080" s="2"/>
      <c r="J3080" s="3"/>
      <c r="K3080" s="3"/>
      <c r="L3080" s="3"/>
      <c r="M3080" s="3"/>
      <c r="N3080" s="27"/>
      <c r="O3080" s="4"/>
      <c r="P3080" s="4"/>
      <c r="Q3080" s="2"/>
      <c r="R3080" s="9"/>
      <c r="S3080" s="4"/>
      <c r="T3080" s="4"/>
      <c r="V3080" s="10"/>
      <c r="W3080" s="4"/>
      <c r="X3080" s="21"/>
      <c r="Y3080" s="20"/>
      <c r="Z3080" s="20"/>
      <c r="AD3080" s="5"/>
      <c r="AI3080" s="10"/>
      <c r="AJ3080" s="10"/>
      <c r="AK3080" s="10"/>
      <c r="AL3080" s="10"/>
      <c r="AM3080" s="10"/>
      <c r="AN3080" s="10"/>
      <c r="AO3080" s="10"/>
      <c r="AP3080" s="10"/>
      <c r="AQ3080" s="10"/>
      <c r="AR3080" s="10"/>
      <c r="AS3080" s="10"/>
      <c r="AT3080" s="10"/>
      <c r="AU3080" s="10"/>
    </row>
    <row r="3081" spans="2:47" x14ac:dyDescent="0.2">
      <c r="B3081" s="4"/>
      <c r="C3081" s="3"/>
      <c r="D3081" s="29"/>
      <c r="E3081" s="11"/>
      <c r="F3081" s="118"/>
      <c r="G3081" s="2"/>
      <c r="J3081" s="3"/>
      <c r="K3081" s="3"/>
      <c r="L3081" s="3"/>
      <c r="M3081" s="3"/>
      <c r="N3081" s="27"/>
      <c r="O3081" s="4"/>
      <c r="P3081" s="4"/>
      <c r="Q3081" s="2"/>
      <c r="R3081" s="9"/>
      <c r="S3081" s="4"/>
      <c r="T3081" s="4"/>
      <c r="V3081" s="10"/>
      <c r="W3081" s="4"/>
      <c r="X3081" s="21"/>
      <c r="Y3081" s="20"/>
      <c r="Z3081" s="20"/>
      <c r="AD3081" s="5"/>
      <c r="AI3081" s="10"/>
      <c r="AJ3081" s="10"/>
      <c r="AK3081" s="10"/>
      <c r="AL3081" s="10"/>
      <c r="AM3081" s="10"/>
      <c r="AN3081" s="10"/>
      <c r="AO3081" s="10"/>
      <c r="AP3081" s="10"/>
      <c r="AQ3081" s="10"/>
      <c r="AR3081" s="10"/>
      <c r="AS3081" s="10"/>
      <c r="AT3081" s="10"/>
      <c r="AU3081" s="10"/>
    </row>
    <row r="3082" spans="2:47" x14ac:dyDescent="0.2">
      <c r="B3082" s="4"/>
      <c r="C3082" s="3"/>
      <c r="D3082" s="29"/>
      <c r="E3082" s="11"/>
      <c r="F3082" s="118"/>
      <c r="G3082" s="2"/>
      <c r="J3082" s="3"/>
      <c r="K3082" s="3"/>
      <c r="L3082" s="3"/>
      <c r="M3082" s="3"/>
      <c r="N3082" s="27"/>
      <c r="O3082" s="4"/>
      <c r="P3082" s="4"/>
      <c r="Q3082" s="2"/>
      <c r="R3082" s="9"/>
      <c r="S3082" s="4"/>
      <c r="T3082" s="4"/>
      <c r="V3082" s="10"/>
      <c r="W3082" s="4"/>
      <c r="X3082" s="21"/>
      <c r="Y3082" s="20"/>
      <c r="Z3082" s="20"/>
      <c r="AD3082" s="5"/>
      <c r="AI3082" s="10"/>
      <c r="AJ3082" s="10"/>
      <c r="AK3082" s="10"/>
      <c r="AL3082" s="10"/>
      <c r="AM3082" s="10"/>
      <c r="AN3082" s="10"/>
      <c r="AO3082" s="10"/>
      <c r="AP3082" s="10"/>
      <c r="AQ3082" s="10"/>
      <c r="AR3082" s="10"/>
      <c r="AS3082" s="10"/>
      <c r="AT3082" s="10"/>
      <c r="AU3082" s="10"/>
    </row>
    <row r="3083" spans="2:47" x14ac:dyDescent="0.2">
      <c r="B3083" s="4"/>
      <c r="C3083" s="3"/>
      <c r="D3083" s="29"/>
      <c r="E3083" s="11"/>
      <c r="F3083" s="118"/>
      <c r="G3083" s="2"/>
      <c r="J3083" s="3"/>
      <c r="K3083" s="3"/>
      <c r="L3083" s="3"/>
      <c r="M3083" s="3"/>
      <c r="N3083" s="27"/>
      <c r="O3083" s="4"/>
      <c r="P3083" s="4"/>
      <c r="Q3083" s="2"/>
      <c r="R3083" s="9"/>
      <c r="S3083" s="4"/>
      <c r="T3083" s="4"/>
      <c r="V3083" s="10"/>
      <c r="W3083" s="4"/>
      <c r="X3083" s="21"/>
      <c r="Y3083" s="20"/>
      <c r="Z3083" s="20"/>
      <c r="AD3083" s="5"/>
      <c r="AI3083" s="10"/>
      <c r="AJ3083" s="10"/>
      <c r="AK3083" s="10"/>
      <c r="AL3083" s="10"/>
      <c r="AM3083" s="10"/>
      <c r="AN3083" s="10"/>
      <c r="AO3083" s="10"/>
      <c r="AP3083" s="10"/>
      <c r="AQ3083" s="10"/>
      <c r="AR3083" s="10"/>
      <c r="AS3083" s="10"/>
      <c r="AT3083" s="10"/>
      <c r="AU3083" s="10"/>
    </row>
    <row r="3084" spans="2:47" x14ac:dyDescent="0.2">
      <c r="B3084" s="4"/>
      <c r="C3084" s="3"/>
      <c r="D3084" s="29"/>
      <c r="E3084" s="11"/>
      <c r="F3084" s="118"/>
      <c r="G3084" s="2"/>
      <c r="J3084" s="3"/>
      <c r="K3084" s="3"/>
      <c r="L3084" s="3"/>
      <c r="M3084" s="3"/>
      <c r="N3084" s="27"/>
      <c r="O3084" s="4"/>
      <c r="P3084" s="4"/>
      <c r="Q3084" s="2"/>
      <c r="R3084" s="9"/>
      <c r="S3084" s="4"/>
      <c r="T3084" s="4"/>
      <c r="V3084" s="10"/>
      <c r="W3084" s="4"/>
      <c r="X3084" s="21"/>
      <c r="Y3084" s="20"/>
      <c r="Z3084" s="20"/>
      <c r="AD3084" s="5"/>
      <c r="AI3084" s="10"/>
      <c r="AJ3084" s="10"/>
      <c r="AK3084" s="10"/>
      <c r="AL3084" s="10"/>
      <c r="AM3084" s="10"/>
      <c r="AN3084" s="10"/>
      <c r="AO3084" s="10"/>
      <c r="AP3084" s="10"/>
      <c r="AQ3084" s="10"/>
      <c r="AR3084" s="10"/>
      <c r="AS3084" s="10"/>
      <c r="AT3084" s="10"/>
      <c r="AU3084" s="10"/>
    </row>
    <row r="3085" spans="2:47" x14ac:dyDescent="0.2">
      <c r="B3085" s="4"/>
      <c r="C3085" s="3"/>
      <c r="D3085" s="29"/>
      <c r="E3085" s="11"/>
      <c r="F3085" s="118"/>
      <c r="G3085" s="2"/>
      <c r="J3085" s="3"/>
      <c r="K3085" s="3"/>
      <c r="L3085" s="3"/>
      <c r="M3085" s="3"/>
      <c r="N3085" s="27"/>
      <c r="O3085" s="4"/>
      <c r="P3085" s="4"/>
      <c r="Q3085" s="2"/>
      <c r="R3085" s="9"/>
      <c r="S3085" s="4"/>
      <c r="T3085" s="4"/>
      <c r="V3085" s="10"/>
      <c r="W3085" s="4"/>
      <c r="X3085" s="21"/>
      <c r="Y3085" s="20"/>
      <c r="Z3085" s="20"/>
      <c r="AD3085" s="5"/>
      <c r="AI3085" s="10"/>
      <c r="AJ3085" s="10"/>
      <c r="AK3085" s="10"/>
      <c r="AL3085" s="10"/>
      <c r="AM3085" s="10"/>
      <c r="AN3085" s="10"/>
      <c r="AO3085" s="10"/>
      <c r="AP3085" s="10"/>
      <c r="AQ3085" s="10"/>
      <c r="AR3085" s="10"/>
      <c r="AS3085" s="10"/>
      <c r="AT3085" s="10"/>
      <c r="AU3085" s="10"/>
    </row>
    <row r="3086" spans="2:47" x14ac:dyDescent="0.2">
      <c r="B3086" s="4"/>
      <c r="C3086" s="3"/>
      <c r="D3086" s="29"/>
      <c r="E3086" s="11"/>
      <c r="F3086" s="118"/>
      <c r="G3086" s="2"/>
      <c r="J3086" s="3"/>
      <c r="K3086" s="3"/>
      <c r="L3086" s="3"/>
      <c r="M3086" s="3"/>
      <c r="N3086" s="27"/>
      <c r="O3086" s="4"/>
      <c r="P3086" s="4"/>
      <c r="Q3086" s="2"/>
      <c r="R3086" s="9"/>
      <c r="S3086" s="4"/>
      <c r="T3086" s="4"/>
      <c r="V3086" s="10"/>
      <c r="W3086" s="4"/>
      <c r="X3086" s="21"/>
      <c r="Y3086" s="20"/>
      <c r="Z3086" s="20"/>
      <c r="AD3086" s="5"/>
      <c r="AI3086" s="10"/>
      <c r="AJ3086" s="10"/>
      <c r="AK3086" s="10"/>
      <c r="AL3086" s="10"/>
      <c r="AM3086" s="10"/>
      <c r="AN3086" s="10"/>
      <c r="AO3086" s="10"/>
      <c r="AP3086" s="10"/>
      <c r="AQ3086" s="10"/>
      <c r="AR3086" s="10"/>
      <c r="AS3086" s="10"/>
      <c r="AT3086" s="10"/>
      <c r="AU3086" s="10"/>
    </row>
    <row r="3087" spans="2:47" x14ac:dyDescent="0.2">
      <c r="B3087" s="4"/>
      <c r="C3087" s="3"/>
      <c r="D3087" s="29"/>
      <c r="E3087" s="11"/>
      <c r="F3087" s="118"/>
      <c r="G3087" s="2"/>
      <c r="J3087" s="3"/>
      <c r="K3087" s="3"/>
      <c r="L3087" s="3"/>
      <c r="M3087" s="3"/>
      <c r="N3087" s="27"/>
      <c r="O3087" s="4"/>
      <c r="P3087" s="4"/>
      <c r="Q3087" s="2"/>
      <c r="R3087" s="9"/>
      <c r="S3087" s="4"/>
      <c r="T3087" s="4"/>
      <c r="V3087" s="10"/>
      <c r="W3087" s="4"/>
      <c r="X3087" s="21"/>
      <c r="Y3087" s="20"/>
      <c r="Z3087" s="20"/>
      <c r="AD3087" s="5"/>
      <c r="AI3087" s="10"/>
      <c r="AJ3087" s="10"/>
      <c r="AK3087" s="10"/>
      <c r="AL3087" s="10"/>
      <c r="AM3087" s="10"/>
      <c r="AN3087" s="10"/>
      <c r="AO3087" s="10"/>
      <c r="AP3087" s="10"/>
      <c r="AQ3087" s="10"/>
      <c r="AR3087" s="10"/>
      <c r="AS3087" s="10"/>
      <c r="AT3087" s="10"/>
      <c r="AU3087" s="10"/>
    </row>
    <row r="3088" spans="2:47" x14ac:dyDescent="0.2">
      <c r="B3088" s="4"/>
      <c r="C3088" s="3"/>
      <c r="D3088" s="29"/>
      <c r="E3088" s="11"/>
      <c r="F3088" s="118"/>
      <c r="G3088" s="2"/>
      <c r="J3088" s="3"/>
      <c r="K3088" s="3"/>
      <c r="L3088" s="3"/>
      <c r="M3088" s="3"/>
      <c r="N3088" s="27"/>
      <c r="O3088" s="4"/>
      <c r="P3088" s="4"/>
      <c r="Q3088" s="2"/>
      <c r="R3088" s="9"/>
      <c r="S3088" s="4"/>
      <c r="T3088" s="4"/>
      <c r="V3088" s="10"/>
      <c r="W3088" s="4"/>
      <c r="X3088" s="21"/>
      <c r="Y3088" s="20"/>
      <c r="Z3088" s="20"/>
      <c r="AD3088" s="5"/>
      <c r="AI3088" s="10"/>
      <c r="AJ3088" s="10"/>
      <c r="AK3088" s="10"/>
      <c r="AL3088" s="10"/>
      <c r="AM3088" s="10"/>
      <c r="AN3088" s="10"/>
      <c r="AO3088" s="10"/>
      <c r="AP3088" s="10"/>
      <c r="AQ3088" s="10"/>
      <c r="AR3088" s="10"/>
      <c r="AS3088" s="10"/>
      <c r="AT3088" s="10"/>
      <c r="AU3088" s="10"/>
    </row>
    <row r="3089" spans="2:47" x14ac:dyDescent="0.2">
      <c r="B3089" s="4"/>
      <c r="C3089" s="3"/>
      <c r="D3089" s="29"/>
      <c r="E3089" s="11"/>
      <c r="F3089" s="118"/>
      <c r="G3089" s="2"/>
      <c r="J3089" s="3"/>
      <c r="K3089" s="3"/>
      <c r="L3089" s="3"/>
      <c r="M3089" s="3"/>
      <c r="N3089" s="27"/>
      <c r="O3089" s="4"/>
      <c r="P3089" s="4"/>
      <c r="Q3089" s="2"/>
      <c r="R3089" s="9"/>
      <c r="S3089" s="4"/>
      <c r="T3089" s="4"/>
      <c r="V3089" s="10"/>
      <c r="W3089" s="4"/>
      <c r="X3089" s="21"/>
      <c r="Y3089" s="20"/>
      <c r="Z3089" s="20"/>
      <c r="AD3089" s="5"/>
      <c r="AI3089" s="10"/>
      <c r="AJ3089" s="10"/>
      <c r="AK3089" s="10"/>
      <c r="AL3089" s="10"/>
      <c r="AM3089" s="10"/>
      <c r="AN3089" s="10"/>
      <c r="AO3089" s="10"/>
      <c r="AP3089" s="10"/>
      <c r="AQ3089" s="10"/>
      <c r="AR3089" s="10"/>
      <c r="AS3089" s="10"/>
      <c r="AT3089" s="10"/>
      <c r="AU3089" s="10"/>
    </row>
    <row r="3090" spans="2:47" x14ac:dyDescent="0.2">
      <c r="B3090" s="4"/>
      <c r="C3090" s="3"/>
      <c r="D3090" s="29"/>
      <c r="E3090" s="11"/>
      <c r="F3090" s="118"/>
      <c r="G3090" s="2"/>
      <c r="J3090" s="3"/>
      <c r="K3090" s="3"/>
      <c r="L3090" s="3"/>
      <c r="M3090" s="3"/>
      <c r="N3090" s="27"/>
      <c r="O3090" s="4"/>
      <c r="P3090" s="4"/>
      <c r="Q3090" s="2"/>
      <c r="R3090" s="9"/>
      <c r="S3090" s="4"/>
      <c r="T3090" s="4"/>
      <c r="V3090" s="10"/>
      <c r="W3090" s="4"/>
      <c r="X3090" s="21"/>
      <c r="Y3090" s="20"/>
      <c r="Z3090" s="20"/>
      <c r="AD3090" s="5"/>
      <c r="AI3090" s="10"/>
      <c r="AJ3090" s="10"/>
      <c r="AK3090" s="10"/>
      <c r="AL3090" s="10"/>
      <c r="AM3090" s="10"/>
      <c r="AN3090" s="10"/>
      <c r="AO3090" s="10"/>
      <c r="AP3090" s="10"/>
      <c r="AQ3090" s="10"/>
      <c r="AR3090" s="10"/>
      <c r="AS3090" s="10"/>
      <c r="AT3090" s="10"/>
      <c r="AU3090" s="10"/>
    </row>
    <row r="3091" spans="2:47" x14ac:dyDescent="0.2">
      <c r="B3091" s="4"/>
      <c r="C3091" s="3"/>
      <c r="D3091" s="29"/>
      <c r="E3091" s="11"/>
      <c r="F3091" s="118"/>
      <c r="G3091" s="2"/>
      <c r="J3091" s="3"/>
      <c r="K3091" s="3"/>
      <c r="L3091" s="3"/>
      <c r="M3091" s="3"/>
      <c r="N3091" s="27"/>
      <c r="O3091" s="4"/>
      <c r="P3091" s="4"/>
      <c r="Q3091" s="2"/>
      <c r="R3091" s="9"/>
      <c r="S3091" s="4"/>
      <c r="T3091" s="4"/>
      <c r="V3091" s="10"/>
      <c r="W3091" s="4"/>
      <c r="X3091" s="21"/>
      <c r="Y3091" s="20"/>
      <c r="Z3091" s="20"/>
      <c r="AD3091" s="5"/>
      <c r="AI3091" s="10"/>
      <c r="AJ3091" s="10"/>
      <c r="AK3091" s="10"/>
      <c r="AL3091" s="10"/>
      <c r="AM3091" s="10"/>
      <c r="AN3091" s="10"/>
      <c r="AO3091" s="10"/>
      <c r="AP3091" s="10"/>
      <c r="AQ3091" s="10"/>
      <c r="AR3091" s="10"/>
      <c r="AS3091" s="10"/>
      <c r="AT3091" s="10"/>
      <c r="AU3091" s="10"/>
    </row>
    <row r="3092" spans="2:47" x14ac:dyDescent="0.2">
      <c r="B3092" s="4"/>
      <c r="C3092" s="3"/>
      <c r="D3092" s="29"/>
      <c r="E3092" s="11"/>
      <c r="F3092" s="118"/>
      <c r="G3092" s="2"/>
      <c r="J3092" s="3"/>
      <c r="K3092" s="3"/>
      <c r="L3092" s="3"/>
      <c r="M3092" s="3"/>
      <c r="N3092" s="27"/>
      <c r="O3092" s="4"/>
      <c r="P3092" s="4"/>
      <c r="Q3092" s="2"/>
      <c r="R3092" s="9"/>
      <c r="S3092" s="4"/>
      <c r="T3092" s="4"/>
      <c r="V3092" s="10"/>
      <c r="W3092" s="4"/>
      <c r="X3092" s="21"/>
      <c r="Y3092" s="20"/>
      <c r="Z3092" s="20"/>
      <c r="AD3092" s="5"/>
      <c r="AI3092" s="10"/>
      <c r="AJ3092" s="10"/>
      <c r="AK3092" s="10"/>
      <c r="AL3092" s="10"/>
      <c r="AM3092" s="10"/>
      <c r="AN3092" s="10"/>
      <c r="AO3092" s="10"/>
      <c r="AP3092" s="10"/>
      <c r="AQ3092" s="10"/>
      <c r="AR3092" s="10"/>
      <c r="AS3092" s="10"/>
      <c r="AT3092" s="10"/>
      <c r="AU3092" s="10"/>
    </row>
    <row r="3093" spans="2:47" x14ac:dyDescent="0.2">
      <c r="B3093" s="4"/>
      <c r="C3093" s="3"/>
      <c r="D3093" s="29"/>
      <c r="E3093" s="11"/>
      <c r="F3093" s="118"/>
      <c r="G3093" s="2"/>
      <c r="J3093" s="3"/>
      <c r="K3093" s="3"/>
      <c r="L3093" s="3"/>
      <c r="M3093" s="3"/>
      <c r="N3093" s="27"/>
      <c r="O3093" s="4"/>
      <c r="P3093" s="4"/>
      <c r="Q3093" s="2"/>
      <c r="R3093" s="9"/>
      <c r="S3093" s="4"/>
      <c r="T3093" s="4"/>
      <c r="V3093" s="10"/>
      <c r="W3093" s="4"/>
      <c r="X3093" s="21"/>
      <c r="Y3093" s="20"/>
      <c r="Z3093" s="20"/>
      <c r="AD3093" s="5"/>
      <c r="AI3093" s="10"/>
      <c r="AJ3093" s="10"/>
      <c r="AK3093" s="10"/>
      <c r="AL3093" s="10"/>
      <c r="AM3093" s="10"/>
      <c r="AN3093" s="10"/>
      <c r="AO3093" s="10"/>
      <c r="AP3093" s="10"/>
      <c r="AQ3093" s="10"/>
      <c r="AR3093" s="10"/>
      <c r="AS3093" s="10"/>
      <c r="AT3093" s="10"/>
      <c r="AU3093" s="10"/>
    </row>
    <row r="3094" spans="2:47" x14ac:dyDescent="0.2">
      <c r="B3094" s="4"/>
      <c r="C3094" s="3"/>
      <c r="D3094" s="29"/>
      <c r="E3094" s="11"/>
      <c r="F3094" s="118"/>
      <c r="G3094" s="2"/>
      <c r="J3094" s="3"/>
      <c r="K3094" s="3"/>
      <c r="L3094" s="3"/>
      <c r="M3094" s="3"/>
      <c r="N3094" s="27"/>
      <c r="O3094" s="4"/>
      <c r="P3094" s="4"/>
      <c r="Q3094" s="2"/>
      <c r="R3094" s="9"/>
      <c r="S3094" s="4"/>
      <c r="T3094" s="4"/>
      <c r="V3094" s="10"/>
      <c r="W3094" s="4"/>
      <c r="X3094" s="21"/>
      <c r="Y3094" s="20"/>
      <c r="Z3094" s="20"/>
      <c r="AD3094" s="5"/>
      <c r="AI3094" s="10"/>
      <c r="AJ3094" s="10"/>
      <c r="AK3094" s="10"/>
      <c r="AL3094" s="10"/>
      <c r="AM3094" s="10"/>
      <c r="AN3094" s="10"/>
      <c r="AO3094" s="10"/>
      <c r="AP3094" s="10"/>
      <c r="AQ3094" s="10"/>
      <c r="AR3094" s="10"/>
      <c r="AS3094" s="10"/>
      <c r="AT3094" s="10"/>
      <c r="AU3094" s="10"/>
    </row>
    <row r="3095" spans="2:47" x14ac:dyDescent="0.2">
      <c r="B3095" s="4"/>
      <c r="C3095" s="3"/>
      <c r="D3095" s="29"/>
      <c r="E3095" s="11"/>
      <c r="F3095" s="118"/>
      <c r="G3095" s="2"/>
      <c r="J3095" s="3"/>
      <c r="K3095" s="3"/>
      <c r="L3095" s="3"/>
      <c r="M3095" s="3"/>
      <c r="N3095" s="27"/>
      <c r="O3095" s="4"/>
      <c r="P3095" s="4"/>
      <c r="Q3095" s="2"/>
      <c r="R3095" s="9"/>
      <c r="S3095" s="4"/>
      <c r="T3095" s="4"/>
      <c r="V3095" s="10"/>
      <c r="W3095" s="4"/>
      <c r="X3095" s="21"/>
      <c r="Y3095" s="20"/>
      <c r="Z3095" s="20"/>
      <c r="AD3095" s="5"/>
      <c r="AI3095" s="10"/>
      <c r="AJ3095" s="10"/>
      <c r="AK3095" s="10"/>
      <c r="AL3095" s="10"/>
      <c r="AM3095" s="10"/>
      <c r="AN3095" s="10"/>
      <c r="AO3095" s="10"/>
      <c r="AP3095" s="10"/>
      <c r="AQ3095" s="10"/>
      <c r="AR3095" s="10"/>
      <c r="AS3095" s="10"/>
      <c r="AT3095" s="10"/>
      <c r="AU3095" s="10"/>
    </row>
    <row r="3096" spans="2:47" x14ac:dyDescent="0.2">
      <c r="B3096" s="4"/>
      <c r="C3096" s="3"/>
      <c r="D3096" s="29"/>
      <c r="E3096" s="11"/>
      <c r="F3096" s="118"/>
      <c r="G3096" s="2"/>
      <c r="J3096" s="3"/>
      <c r="K3096" s="3"/>
      <c r="L3096" s="3"/>
      <c r="M3096" s="3"/>
      <c r="N3096" s="27"/>
      <c r="O3096" s="4"/>
      <c r="P3096" s="4"/>
      <c r="Q3096" s="2"/>
      <c r="R3096" s="9"/>
      <c r="S3096" s="4"/>
      <c r="T3096" s="4"/>
      <c r="V3096" s="10"/>
      <c r="W3096" s="4"/>
      <c r="X3096" s="21"/>
      <c r="Y3096" s="20"/>
      <c r="Z3096" s="20"/>
      <c r="AD3096" s="5"/>
      <c r="AI3096" s="10"/>
      <c r="AJ3096" s="10"/>
      <c r="AK3096" s="10"/>
      <c r="AL3096" s="10"/>
      <c r="AM3096" s="10"/>
      <c r="AN3096" s="10"/>
      <c r="AO3096" s="10"/>
      <c r="AP3096" s="10"/>
      <c r="AQ3096" s="10"/>
      <c r="AR3096" s="10"/>
      <c r="AS3096" s="10"/>
      <c r="AT3096" s="10"/>
      <c r="AU3096" s="10"/>
    </row>
    <row r="3097" spans="2:47" x14ac:dyDescent="0.2">
      <c r="B3097" s="4"/>
      <c r="C3097" s="3"/>
      <c r="D3097" s="29"/>
      <c r="E3097" s="11"/>
      <c r="F3097" s="118"/>
      <c r="G3097" s="2"/>
      <c r="J3097" s="3"/>
      <c r="K3097" s="3"/>
      <c r="L3097" s="3"/>
      <c r="M3097" s="3"/>
      <c r="N3097" s="27"/>
      <c r="O3097" s="4"/>
      <c r="P3097" s="4"/>
      <c r="Q3097" s="2"/>
      <c r="R3097" s="9"/>
      <c r="S3097" s="4"/>
      <c r="T3097" s="4"/>
      <c r="V3097" s="10"/>
      <c r="W3097" s="4"/>
      <c r="X3097" s="21"/>
      <c r="Y3097" s="20"/>
      <c r="Z3097" s="20"/>
      <c r="AD3097" s="5"/>
      <c r="AI3097" s="10"/>
      <c r="AJ3097" s="10"/>
      <c r="AK3097" s="10"/>
      <c r="AL3097" s="10"/>
      <c r="AM3097" s="10"/>
      <c r="AN3097" s="10"/>
      <c r="AO3097" s="10"/>
      <c r="AP3097" s="10"/>
      <c r="AQ3097" s="10"/>
      <c r="AR3097" s="10"/>
      <c r="AS3097" s="10"/>
      <c r="AT3097" s="10"/>
      <c r="AU3097" s="10"/>
    </row>
    <row r="3098" spans="2:47" x14ac:dyDescent="0.2">
      <c r="B3098" s="4"/>
      <c r="C3098" s="3"/>
      <c r="D3098" s="29"/>
      <c r="E3098" s="11"/>
      <c r="F3098" s="118"/>
      <c r="G3098" s="2"/>
      <c r="J3098" s="3"/>
      <c r="K3098" s="3"/>
      <c r="L3098" s="3"/>
      <c r="M3098" s="3"/>
      <c r="N3098" s="27"/>
      <c r="O3098" s="4"/>
      <c r="P3098" s="4"/>
      <c r="Q3098" s="2"/>
      <c r="R3098" s="9"/>
      <c r="S3098" s="4"/>
      <c r="T3098" s="4"/>
      <c r="V3098" s="10"/>
      <c r="W3098" s="4"/>
      <c r="X3098" s="21"/>
      <c r="Y3098" s="20"/>
      <c r="Z3098" s="20"/>
      <c r="AD3098" s="5"/>
      <c r="AI3098" s="10"/>
      <c r="AJ3098" s="10"/>
      <c r="AK3098" s="10"/>
      <c r="AL3098" s="10"/>
      <c r="AM3098" s="10"/>
      <c r="AN3098" s="10"/>
      <c r="AO3098" s="10"/>
      <c r="AP3098" s="10"/>
      <c r="AQ3098" s="10"/>
      <c r="AR3098" s="10"/>
      <c r="AS3098" s="10"/>
      <c r="AT3098" s="10"/>
      <c r="AU3098" s="10"/>
    </row>
    <row r="3099" spans="2:47" x14ac:dyDescent="0.2">
      <c r="B3099" s="4"/>
      <c r="C3099" s="3"/>
      <c r="D3099" s="29"/>
      <c r="E3099" s="11"/>
      <c r="F3099" s="118"/>
      <c r="G3099" s="2"/>
      <c r="J3099" s="3"/>
      <c r="K3099" s="3"/>
      <c r="L3099" s="3"/>
      <c r="M3099" s="3"/>
      <c r="N3099" s="27"/>
      <c r="O3099" s="4"/>
      <c r="P3099" s="4"/>
      <c r="Q3099" s="2"/>
      <c r="R3099" s="9"/>
      <c r="S3099" s="4"/>
      <c r="T3099" s="4"/>
      <c r="V3099" s="10"/>
      <c r="W3099" s="4"/>
      <c r="X3099" s="21"/>
      <c r="Y3099" s="20"/>
      <c r="Z3099" s="20"/>
      <c r="AD3099" s="5"/>
      <c r="AI3099" s="10"/>
      <c r="AJ3099" s="10"/>
      <c r="AK3099" s="10"/>
      <c r="AL3099" s="10"/>
      <c r="AM3099" s="10"/>
      <c r="AN3099" s="10"/>
      <c r="AO3099" s="10"/>
      <c r="AP3099" s="10"/>
      <c r="AQ3099" s="10"/>
      <c r="AR3099" s="10"/>
      <c r="AS3099" s="10"/>
      <c r="AT3099" s="10"/>
      <c r="AU3099" s="10"/>
    </row>
    <row r="3100" spans="2:47" x14ac:dyDescent="0.2">
      <c r="B3100" s="4"/>
      <c r="C3100" s="3"/>
      <c r="D3100" s="29"/>
      <c r="E3100" s="11"/>
      <c r="F3100" s="118"/>
      <c r="G3100" s="2"/>
      <c r="J3100" s="3"/>
      <c r="K3100" s="3"/>
      <c r="L3100" s="3"/>
      <c r="M3100" s="3"/>
      <c r="N3100" s="27"/>
      <c r="O3100" s="4"/>
      <c r="P3100" s="4"/>
      <c r="Q3100" s="2"/>
      <c r="R3100" s="9"/>
      <c r="S3100" s="4"/>
      <c r="T3100" s="4"/>
      <c r="V3100" s="10"/>
      <c r="W3100" s="4"/>
      <c r="X3100" s="21"/>
      <c r="Y3100" s="20"/>
      <c r="Z3100" s="20"/>
      <c r="AD3100" s="5"/>
      <c r="AI3100" s="10"/>
      <c r="AJ3100" s="10"/>
      <c r="AK3100" s="10"/>
      <c r="AL3100" s="10"/>
      <c r="AM3100" s="10"/>
      <c r="AN3100" s="10"/>
      <c r="AO3100" s="10"/>
      <c r="AP3100" s="10"/>
      <c r="AQ3100" s="10"/>
      <c r="AR3100" s="10"/>
      <c r="AS3100" s="10"/>
      <c r="AT3100" s="10"/>
      <c r="AU3100" s="10"/>
    </row>
    <row r="3101" spans="2:47" x14ac:dyDescent="0.2">
      <c r="B3101" s="4"/>
      <c r="C3101" s="3"/>
      <c r="D3101" s="29"/>
      <c r="E3101" s="11"/>
      <c r="F3101" s="118"/>
      <c r="G3101" s="2"/>
      <c r="J3101" s="3"/>
      <c r="K3101" s="3"/>
      <c r="L3101" s="3"/>
      <c r="M3101" s="3"/>
      <c r="N3101" s="27"/>
      <c r="O3101" s="4"/>
      <c r="P3101" s="4"/>
      <c r="Q3101" s="2"/>
      <c r="R3101" s="9"/>
      <c r="S3101" s="4"/>
      <c r="T3101" s="4"/>
      <c r="V3101" s="10"/>
      <c r="W3101" s="4"/>
      <c r="X3101" s="21"/>
      <c r="Y3101" s="20"/>
      <c r="Z3101" s="20"/>
      <c r="AD3101" s="5"/>
      <c r="AI3101" s="10"/>
      <c r="AJ3101" s="10"/>
      <c r="AK3101" s="10"/>
      <c r="AL3101" s="10"/>
      <c r="AM3101" s="10"/>
      <c r="AN3101" s="10"/>
      <c r="AO3101" s="10"/>
      <c r="AP3101" s="10"/>
      <c r="AQ3101" s="10"/>
      <c r="AR3101" s="10"/>
      <c r="AS3101" s="10"/>
      <c r="AT3101" s="10"/>
      <c r="AU3101" s="10"/>
    </row>
    <row r="3102" spans="2:47" x14ac:dyDescent="0.2">
      <c r="B3102" s="4"/>
      <c r="C3102" s="3"/>
      <c r="D3102" s="29"/>
      <c r="E3102" s="11"/>
      <c r="F3102" s="118"/>
      <c r="G3102" s="2"/>
      <c r="J3102" s="3"/>
      <c r="K3102" s="3"/>
      <c r="L3102" s="3"/>
      <c r="M3102" s="3"/>
      <c r="N3102" s="27"/>
      <c r="O3102" s="4"/>
      <c r="P3102" s="4"/>
      <c r="Q3102" s="2"/>
      <c r="R3102" s="9"/>
      <c r="S3102" s="4"/>
      <c r="T3102" s="4"/>
      <c r="V3102" s="10"/>
      <c r="W3102" s="4"/>
      <c r="X3102" s="21"/>
      <c r="Y3102" s="20"/>
      <c r="Z3102" s="20"/>
      <c r="AD3102" s="5"/>
      <c r="AI3102" s="10"/>
      <c r="AJ3102" s="10"/>
      <c r="AK3102" s="10"/>
      <c r="AL3102" s="10"/>
      <c r="AM3102" s="10"/>
      <c r="AN3102" s="10"/>
      <c r="AO3102" s="10"/>
      <c r="AP3102" s="10"/>
      <c r="AQ3102" s="10"/>
      <c r="AR3102" s="10"/>
      <c r="AS3102" s="10"/>
      <c r="AT3102" s="10"/>
      <c r="AU3102" s="10"/>
    </row>
    <row r="3103" spans="2:47" x14ac:dyDescent="0.2">
      <c r="B3103" s="4"/>
      <c r="C3103" s="3"/>
      <c r="D3103" s="29"/>
      <c r="E3103" s="11"/>
      <c r="F3103" s="118"/>
      <c r="G3103" s="2"/>
      <c r="J3103" s="3"/>
      <c r="K3103" s="3"/>
      <c r="L3103" s="3"/>
      <c r="M3103" s="3"/>
      <c r="N3103" s="27"/>
      <c r="O3103" s="4"/>
      <c r="P3103" s="4"/>
      <c r="Q3103" s="2"/>
      <c r="R3103" s="9"/>
      <c r="S3103" s="4"/>
      <c r="T3103" s="4"/>
      <c r="V3103" s="10"/>
      <c r="W3103" s="4"/>
      <c r="X3103" s="21"/>
      <c r="Y3103" s="20"/>
      <c r="Z3103" s="20"/>
      <c r="AD3103" s="5"/>
      <c r="AI3103" s="10"/>
      <c r="AJ3103" s="10"/>
      <c r="AK3103" s="10"/>
      <c r="AL3103" s="10"/>
      <c r="AM3103" s="10"/>
      <c r="AN3103" s="10"/>
      <c r="AO3103" s="10"/>
      <c r="AP3103" s="10"/>
      <c r="AQ3103" s="10"/>
      <c r="AR3103" s="10"/>
      <c r="AS3103" s="10"/>
      <c r="AT3103" s="10"/>
      <c r="AU3103" s="10"/>
    </row>
    <row r="3104" spans="2:47" x14ac:dyDescent="0.2">
      <c r="B3104" s="4"/>
      <c r="C3104" s="3"/>
      <c r="D3104" s="29"/>
      <c r="E3104" s="11"/>
      <c r="F3104" s="118"/>
      <c r="G3104" s="2"/>
      <c r="J3104" s="3"/>
      <c r="K3104" s="3"/>
      <c r="L3104" s="3"/>
      <c r="M3104" s="3"/>
      <c r="N3104" s="27"/>
      <c r="O3104" s="4"/>
      <c r="P3104" s="4"/>
      <c r="Q3104" s="2"/>
      <c r="R3104" s="9"/>
      <c r="S3104" s="4"/>
      <c r="T3104" s="4"/>
      <c r="V3104" s="10"/>
      <c r="W3104" s="4"/>
      <c r="X3104" s="21"/>
      <c r="Y3104" s="20"/>
      <c r="Z3104" s="20"/>
      <c r="AD3104" s="5"/>
      <c r="AI3104" s="10"/>
      <c r="AJ3104" s="10"/>
      <c r="AK3104" s="10"/>
      <c r="AL3104" s="10"/>
      <c r="AM3104" s="10"/>
      <c r="AN3104" s="10"/>
      <c r="AO3104" s="10"/>
      <c r="AP3104" s="10"/>
      <c r="AQ3104" s="10"/>
      <c r="AR3104" s="10"/>
      <c r="AS3104" s="10"/>
      <c r="AT3104" s="10"/>
      <c r="AU3104" s="10"/>
    </row>
    <row r="3105" spans="2:47" x14ac:dyDescent="0.2">
      <c r="B3105" s="4"/>
      <c r="C3105" s="3"/>
      <c r="D3105" s="29"/>
      <c r="E3105" s="11"/>
      <c r="F3105" s="118"/>
      <c r="G3105" s="2"/>
      <c r="J3105" s="3"/>
      <c r="K3105" s="3"/>
      <c r="L3105" s="3"/>
      <c r="M3105" s="3"/>
      <c r="N3105" s="27"/>
      <c r="O3105" s="4"/>
      <c r="P3105" s="4"/>
      <c r="Q3105" s="2"/>
      <c r="R3105" s="9"/>
      <c r="S3105" s="4"/>
      <c r="T3105" s="4"/>
      <c r="V3105" s="10"/>
      <c r="W3105" s="4"/>
      <c r="X3105" s="21"/>
      <c r="Y3105" s="20"/>
      <c r="Z3105" s="20"/>
      <c r="AD3105" s="5"/>
      <c r="AI3105" s="10"/>
      <c r="AJ3105" s="10"/>
      <c r="AK3105" s="10"/>
      <c r="AL3105" s="10"/>
      <c r="AM3105" s="10"/>
      <c r="AN3105" s="10"/>
      <c r="AO3105" s="10"/>
      <c r="AP3105" s="10"/>
      <c r="AQ3105" s="10"/>
      <c r="AR3105" s="10"/>
      <c r="AS3105" s="10"/>
      <c r="AT3105" s="10"/>
      <c r="AU3105" s="10"/>
    </row>
    <row r="3106" spans="2:47" x14ac:dyDescent="0.2">
      <c r="B3106" s="4"/>
      <c r="C3106" s="3"/>
      <c r="D3106" s="29"/>
      <c r="E3106" s="11"/>
      <c r="F3106" s="118"/>
      <c r="G3106" s="2"/>
      <c r="J3106" s="3"/>
      <c r="K3106" s="3"/>
      <c r="L3106" s="3"/>
      <c r="M3106" s="3"/>
      <c r="N3106" s="27"/>
      <c r="O3106" s="4"/>
      <c r="P3106" s="4"/>
      <c r="Q3106" s="2"/>
      <c r="R3106" s="9"/>
      <c r="S3106" s="4"/>
      <c r="T3106" s="4"/>
      <c r="V3106" s="10"/>
      <c r="W3106" s="4"/>
      <c r="X3106" s="21"/>
      <c r="Y3106" s="20"/>
      <c r="Z3106" s="20"/>
      <c r="AD3106" s="5"/>
      <c r="AI3106" s="10"/>
      <c r="AJ3106" s="10"/>
      <c r="AK3106" s="10"/>
      <c r="AL3106" s="10"/>
      <c r="AM3106" s="10"/>
      <c r="AN3106" s="10"/>
      <c r="AO3106" s="10"/>
      <c r="AP3106" s="10"/>
      <c r="AQ3106" s="10"/>
      <c r="AR3106" s="10"/>
      <c r="AS3106" s="10"/>
      <c r="AT3106" s="10"/>
      <c r="AU3106" s="10"/>
    </row>
    <row r="3107" spans="2:47" x14ac:dyDescent="0.2">
      <c r="B3107" s="4"/>
      <c r="C3107" s="3"/>
      <c r="D3107" s="29"/>
      <c r="E3107" s="11"/>
      <c r="F3107" s="118"/>
      <c r="G3107" s="2"/>
      <c r="J3107" s="3"/>
      <c r="K3107" s="3"/>
      <c r="L3107" s="3"/>
      <c r="M3107" s="3"/>
      <c r="N3107" s="27"/>
      <c r="O3107" s="4"/>
      <c r="P3107" s="4"/>
      <c r="Q3107" s="2"/>
      <c r="R3107" s="9"/>
      <c r="S3107" s="4"/>
      <c r="T3107" s="4"/>
      <c r="V3107" s="10"/>
      <c r="W3107" s="4"/>
      <c r="X3107" s="21"/>
      <c r="Y3107" s="20"/>
      <c r="Z3107" s="20"/>
      <c r="AD3107" s="5"/>
      <c r="AI3107" s="10"/>
      <c r="AJ3107" s="10"/>
      <c r="AK3107" s="10"/>
      <c r="AL3107" s="10"/>
      <c r="AM3107" s="10"/>
      <c r="AN3107" s="10"/>
      <c r="AO3107" s="10"/>
      <c r="AP3107" s="10"/>
      <c r="AQ3107" s="10"/>
      <c r="AR3107" s="10"/>
      <c r="AS3107" s="10"/>
      <c r="AT3107" s="10"/>
      <c r="AU3107" s="10"/>
    </row>
    <row r="3108" spans="2:47" x14ac:dyDescent="0.2">
      <c r="B3108" s="4"/>
      <c r="C3108" s="3"/>
      <c r="D3108" s="29"/>
      <c r="E3108" s="11"/>
      <c r="F3108" s="118"/>
      <c r="G3108" s="2"/>
      <c r="J3108" s="3"/>
      <c r="K3108" s="3"/>
      <c r="L3108" s="3"/>
      <c r="M3108" s="3"/>
      <c r="N3108" s="27"/>
      <c r="O3108" s="4"/>
      <c r="P3108" s="4"/>
      <c r="Q3108" s="2"/>
      <c r="R3108" s="9"/>
      <c r="S3108" s="4"/>
      <c r="T3108" s="4"/>
      <c r="V3108" s="10"/>
      <c r="W3108" s="4"/>
      <c r="X3108" s="21"/>
      <c r="Y3108" s="20"/>
      <c r="Z3108" s="20"/>
      <c r="AD3108" s="5"/>
      <c r="AI3108" s="10"/>
      <c r="AJ3108" s="10"/>
      <c r="AK3108" s="10"/>
      <c r="AL3108" s="10"/>
      <c r="AM3108" s="10"/>
      <c r="AN3108" s="10"/>
      <c r="AO3108" s="10"/>
      <c r="AP3108" s="10"/>
      <c r="AQ3108" s="10"/>
      <c r="AR3108" s="10"/>
      <c r="AS3108" s="10"/>
      <c r="AT3108" s="10"/>
      <c r="AU3108" s="10"/>
    </row>
    <row r="3109" spans="2:47" x14ac:dyDescent="0.2">
      <c r="B3109" s="4"/>
      <c r="C3109" s="3"/>
      <c r="D3109" s="29"/>
      <c r="E3109" s="11"/>
      <c r="F3109" s="118"/>
      <c r="G3109" s="2"/>
      <c r="J3109" s="3"/>
      <c r="K3109" s="3"/>
      <c r="L3109" s="3"/>
      <c r="M3109" s="3"/>
      <c r="N3109" s="27"/>
      <c r="O3109" s="4"/>
      <c r="P3109" s="4"/>
      <c r="Q3109" s="2"/>
      <c r="R3109" s="9"/>
      <c r="S3109" s="4"/>
      <c r="T3109" s="4"/>
      <c r="V3109" s="10"/>
      <c r="W3109" s="4"/>
      <c r="X3109" s="21"/>
      <c r="Y3109" s="20"/>
      <c r="Z3109" s="20"/>
      <c r="AD3109" s="5"/>
      <c r="AI3109" s="10"/>
      <c r="AJ3109" s="10"/>
      <c r="AK3109" s="10"/>
      <c r="AL3109" s="10"/>
      <c r="AM3109" s="10"/>
      <c r="AN3109" s="10"/>
      <c r="AO3109" s="10"/>
      <c r="AP3109" s="10"/>
      <c r="AQ3109" s="10"/>
      <c r="AR3109" s="10"/>
      <c r="AS3109" s="10"/>
      <c r="AT3109" s="10"/>
      <c r="AU3109" s="10"/>
    </row>
    <row r="3110" spans="2:47" x14ac:dyDescent="0.2">
      <c r="B3110" s="4"/>
      <c r="C3110" s="3"/>
      <c r="D3110" s="29"/>
      <c r="E3110" s="11"/>
      <c r="F3110" s="118"/>
      <c r="G3110" s="2"/>
      <c r="J3110" s="3"/>
      <c r="K3110" s="3"/>
      <c r="L3110" s="3"/>
      <c r="M3110" s="3"/>
      <c r="N3110" s="27"/>
      <c r="O3110" s="4"/>
      <c r="P3110" s="4"/>
      <c r="Q3110" s="2"/>
      <c r="R3110" s="9"/>
      <c r="S3110" s="4"/>
      <c r="T3110" s="4"/>
      <c r="V3110" s="10"/>
      <c r="W3110" s="4"/>
      <c r="X3110" s="21"/>
      <c r="Y3110" s="20"/>
      <c r="Z3110" s="20"/>
      <c r="AD3110" s="5"/>
      <c r="AI3110" s="10"/>
      <c r="AJ3110" s="10"/>
      <c r="AK3110" s="10"/>
      <c r="AL3110" s="10"/>
      <c r="AM3110" s="10"/>
      <c r="AN3110" s="10"/>
      <c r="AO3110" s="10"/>
      <c r="AP3110" s="10"/>
      <c r="AQ3110" s="10"/>
      <c r="AR3110" s="10"/>
      <c r="AS3110" s="10"/>
      <c r="AT3110" s="10"/>
      <c r="AU3110" s="10"/>
    </row>
    <row r="3111" spans="2:47" x14ac:dyDescent="0.2">
      <c r="B3111" s="4"/>
      <c r="C3111" s="3"/>
      <c r="D3111" s="29"/>
      <c r="E3111" s="11"/>
      <c r="F3111" s="118"/>
      <c r="G3111" s="2"/>
      <c r="J3111" s="3"/>
      <c r="K3111" s="3"/>
      <c r="L3111" s="3"/>
      <c r="M3111" s="3"/>
      <c r="N3111" s="27"/>
      <c r="O3111" s="4"/>
      <c r="P3111" s="4"/>
      <c r="Q3111" s="2"/>
      <c r="R3111" s="9"/>
      <c r="S3111" s="4"/>
      <c r="T3111" s="4"/>
      <c r="V3111" s="10"/>
      <c r="W3111" s="4"/>
      <c r="X3111" s="21"/>
      <c r="Y3111" s="20"/>
      <c r="Z3111" s="20"/>
      <c r="AD3111" s="5"/>
      <c r="AI3111" s="10"/>
      <c r="AJ3111" s="10"/>
      <c r="AK3111" s="10"/>
      <c r="AL3111" s="10"/>
      <c r="AM3111" s="10"/>
      <c r="AN3111" s="10"/>
      <c r="AO3111" s="10"/>
      <c r="AP3111" s="10"/>
      <c r="AQ3111" s="10"/>
      <c r="AR3111" s="10"/>
      <c r="AS3111" s="10"/>
      <c r="AT3111" s="10"/>
      <c r="AU3111" s="10"/>
    </row>
    <row r="3112" spans="2:47" x14ac:dyDescent="0.2">
      <c r="B3112" s="4"/>
      <c r="C3112" s="3"/>
      <c r="D3112" s="29"/>
      <c r="E3112" s="11"/>
      <c r="F3112" s="118"/>
      <c r="G3112" s="2"/>
      <c r="J3112" s="3"/>
      <c r="K3112" s="3"/>
      <c r="L3112" s="3"/>
      <c r="M3112" s="3"/>
      <c r="N3112" s="27"/>
      <c r="O3112" s="4"/>
      <c r="P3112" s="4"/>
      <c r="Q3112" s="2"/>
      <c r="R3112" s="9"/>
      <c r="S3112" s="4"/>
      <c r="T3112" s="4"/>
      <c r="V3112" s="10"/>
      <c r="W3112" s="4"/>
      <c r="X3112" s="21"/>
      <c r="Y3112" s="20"/>
      <c r="Z3112" s="20"/>
      <c r="AD3112" s="5"/>
      <c r="AI3112" s="10"/>
      <c r="AJ3112" s="10"/>
      <c r="AK3112" s="10"/>
      <c r="AL3112" s="10"/>
      <c r="AM3112" s="10"/>
      <c r="AN3112" s="10"/>
      <c r="AO3112" s="10"/>
      <c r="AP3112" s="10"/>
      <c r="AQ3112" s="10"/>
      <c r="AR3112" s="10"/>
      <c r="AS3112" s="10"/>
      <c r="AT3112" s="10"/>
      <c r="AU3112" s="10"/>
    </row>
    <row r="3113" spans="2:47" x14ac:dyDescent="0.2">
      <c r="B3113" s="4"/>
      <c r="C3113" s="3"/>
      <c r="D3113" s="29"/>
      <c r="E3113" s="11"/>
      <c r="F3113" s="118"/>
      <c r="G3113" s="2"/>
      <c r="J3113" s="3"/>
      <c r="K3113" s="3"/>
      <c r="L3113" s="3"/>
      <c r="M3113" s="3"/>
      <c r="N3113" s="27"/>
      <c r="O3113" s="4"/>
      <c r="P3113" s="4"/>
      <c r="Q3113" s="2"/>
      <c r="R3113" s="9"/>
      <c r="S3113" s="4"/>
      <c r="T3113" s="4"/>
      <c r="V3113" s="10"/>
      <c r="W3113" s="4"/>
      <c r="X3113" s="21"/>
      <c r="Y3113" s="20"/>
      <c r="Z3113" s="20"/>
      <c r="AD3113" s="5"/>
      <c r="AI3113" s="10"/>
      <c r="AJ3113" s="10"/>
      <c r="AK3113" s="10"/>
      <c r="AL3113" s="10"/>
      <c r="AM3113" s="10"/>
      <c r="AN3113" s="10"/>
      <c r="AO3113" s="10"/>
      <c r="AP3113" s="10"/>
      <c r="AQ3113" s="10"/>
      <c r="AR3113" s="10"/>
      <c r="AS3113" s="10"/>
      <c r="AT3113" s="10"/>
      <c r="AU3113" s="10"/>
    </row>
    <row r="3114" spans="2:47" x14ac:dyDescent="0.2">
      <c r="B3114" s="4"/>
      <c r="C3114" s="3"/>
      <c r="D3114" s="29"/>
      <c r="E3114" s="11"/>
      <c r="F3114" s="118"/>
      <c r="G3114" s="2"/>
      <c r="J3114" s="3"/>
      <c r="K3114" s="3"/>
      <c r="L3114" s="3"/>
      <c r="M3114" s="3"/>
      <c r="N3114" s="27"/>
      <c r="O3114" s="4"/>
      <c r="P3114" s="4"/>
      <c r="Q3114" s="2"/>
      <c r="R3114" s="9"/>
      <c r="S3114" s="4"/>
      <c r="T3114" s="4"/>
      <c r="V3114" s="10"/>
      <c r="W3114" s="4"/>
      <c r="X3114" s="21"/>
      <c r="Y3114" s="20"/>
      <c r="Z3114" s="20"/>
      <c r="AD3114" s="5"/>
      <c r="AI3114" s="10"/>
      <c r="AJ3114" s="10"/>
      <c r="AK3114" s="10"/>
      <c r="AL3114" s="10"/>
      <c r="AM3114" s="10"/>
      <c r="AN3114" s="10"/>
      <c r="AO3114" s="10"/>
      <c r="AP3114" s="10"/>
      <c r="AQ3114" s="10"/>
      <c r="AR3114" s="10"/>
      <c r="AS3114" s="10"/>
      <c r="AT3114" s="10"/>
      <c r="AU3114" s="10"/>
    </row>
    <row r="3115" spans="2:47" x14ac:dyDescent="0.2">
      <c r="B3115" s="4"/>
      <c r="C3115" s="3"/>
      <c r="D3115" s="29"/>
      <c r="E3115" s="11"/>
      <c r="F3115" s="118"/>
      <c r="G3115" s="2"/>
      <c r="J3115" s="3"/>
      <c r="K3115" s="3"/>
      <c r="L3115" s="3"/>
      <c r="M3115" s="3"/>
      <c r="N3115" s="27"/>
      <c r="O3115" s="4"/>
      <c r="P3115" s="4"/>
      <c r="Q3115" s="2"/>
      <c r="R3115" s="9"/>
      <c r="S3115" s="4"/>
      <c r="T3115" s="4"/>
      <c r="V3115" s="10"/>
      <c r="W3115" s="4"/>
      <c r="X3115" s="21"/>
      <c r="Y3115" s="20"/>
      <c r="Z3115" s="20"/>
      <c r="AD3115" s="5"/>
      <c r="AI3115" s="10"/>
      <c r="AJ3115" s="10"/>
      <c r="AK3115" s="10"/>
      <c r="AL3115" s="10"/>
      <c r="AM3115" s="10"/>
      <c r="AN3115" s="10"/>
      <c r="AO3115" s="10"/>
      <c r="AP3115" s="10"/>
      <c r="AQ3115" s="10"/>
      <c r="AR3115" s="10"/>
      <c r="AS3115" s="10"/>
      <c r="AT3115" s="10"/>
      <c r="AU3115" s="10"/>
    </row>
    <row r="3116" spans="2:47" x14ac:dyDescent="0.2">
      <c r="B3116" s="4"/>
      <c r="C3116" s="3"/>
      <c r="D3116" s="29"/>
      <c r="E3116" s="11"/>
      <c r="F3116" s="118"/>
      <c r="G3116" s="2"/>
      <c r="J3116" s="3"/>
      <c r="K3116" s="3"/>
      <c r="L3116" s="3"/>
      <c r="M3116" s="3"/>
      <c r="N3116" s="27"/>
      <c r="O3116" s="4"/>
      <c r="P3116" s="4"/>
      <c r="Q3116" s="2"/>
      <c r="R3116" s="9"/>
      <c r="S3116" s="4"/>
      <c r="T3116" s="4"/>
      <c r="V3116" s="10"/>
      <c r="W3116" s="4"/>
      <c r="X3116" s="21"/>
      <c r="Y3116" s="20"/>
      <c r="Z3116" s="20"/>
      <c r="AD3116" s="5"/>
      <c r="AI3116" s="10"/>
      <c r="AJ3116" s="10"/>
      <c r="AK3116" s="10"/>
      <c r="AL3116" s="10"/>
      <c r="AM3116" s="10"/>
      <c r="AN3116" s="10"/>
      <c r="AO3116" s="10"/>
      <c r="AP3116" s="10"/>
      <c r="AQ3116" s="10"/>
      <c r="AR3116" s="10"/>
      <c r="AS3116" s="10"/>
      <c r="AT3116" s="10"/>
      <c r="AU3116" s="10"/>
    </row>
    <row r="3117" spans="2:47" x14ac:dyDescent="0.2">
      <c r="B3117" s="4"/>
      <c r="C3117" s="3"/>
      <c r="D3117" s="29"/>
      <c r="E3117" s="11"/>
      <c r="F3117" s="118"/>
      <c r="G3117" s="2"/>
      <c r="J3117" s="3"/>
      <c r="K3117" s="3"/>
      <c r="L3117" s="3"/>
      <c r="M3117" s="3"/>
      <c r="N3117" s="27"/>
      <c r="O3117" s="4"/>
      <c r="P3117" s="4"/>
      <c r="Q3117" s="2"/>
      <c r="R3117" s="9"/>
      <c r="S3117" s="4"/>
      <c r="T3117" s="4"/>
      <c r="V3117" s="10"/>
      <c r="W3117" s="4"/>
      <c r="X3117" s="21"/>
      <c r="Y3117" s="20"/>
      <c r="Z3117" s="20"/>
      <c r="AD3117" s="5"/>
      <c r="AI3117" s="10"/>
      <c r="AJ3117" s="10"/>
      <c r="AK3117" s="10"/>
      <c r="AL3117" s="10"/>
      <c r="AM3117" s="10"/>
      <c r="AN3117" s="10"/>
      <c r="AO3117" s="10"/>
      <c r="AP3117" s="10"/>
      <c r="AQ3117" s="10"/>
      <c r="AR3117" s="10"/>
      <c r="AS3117" s="10"/>
      <c r="AT3117" s="10"/>
      <c r="AU3117" s="10"/>
    </row>
    <row r="3118" spans="2:47" x14ac:dyDescent="0.2">
      <c r="B3118" s="4"/>
      <c r="C3118" s="3"/>
      <c r="D3118" s="29"/>
      <c r="E3118" s="11"/>
      <c r="F3118" s="118"/>
      <c r="G3118" s="2"/>
      <c r="J3118" s="3"/>
      <c r="K3118" s="3"/>
      <c r="L3118" s="3"/>
      <c r="M3118" s="3"/>
      <c r="N3118" s="27"/>
      <c r="O3118" s="4"/>
      <c r="P3118" s="4"/>
      <c r="Q3118" s="2"/>
      <c r="R3118" s="9"/>
      <c r="S3118" s="4"/>
      <c r="T3118" s="4"/>
      <c r="V3118" s="10"/>
      <c r="W3118" s="4"/>
      <c r="X3118" s="21"/>
      <c r="Y3118" s="20"/>
      <c r="Z3118" s="20"/>
      <c r="AD3118" s="5"/>
      <c r="AI3118" s="10"/>
      <c r="AJ3118" s="10"/>
      <c r="AK3118" s="10"/>
      <c r="AL3118" s="10"/>
      <c r="AM3118" s="10"/>
      <c r="AN3118" s="10"/>
      <c r="AO3118" s="10"/>
      <c r="AP3118" s="10"/>
      <c r="AQ3118" s="10"/>
      <c r="AR3118" s="10"/>
      <c r="AS3118" s="10"/>
      <c r="AT3118" s="10"/>
      <c r="AU3118" s="10"/>
    </row>
    <row r="3119" spans="2:47" x14ac:dyDescent="0.2">
      <c r="B3119" s="4"/>
      <c r="C3119" s="3"/>
      <c r="D3119" s="29"/>
      <c r="E3119" s="11"/>
      <c r="F3119" s="118"/>
      <c r="G3119" s="2"/>
      <c r="J3119" s="3"/>
      <c r="K3119" s="3"/>
      <c r="L3119" s="3"/>
      <c r="M3119" s="3"/>
      <c r="N3119" s="27"/>
      <c r="O3119" s="4"/>
      <c r="P3119" s="4"/>
      <c r="Q3119" s="2"/>
      <c r="R3119" s="9"/>
      <c r="S3119" s="4"/>
      <c r="T3119" s="4"/>
      <c r="V3119" s="10"/>
      <c r="W3119" s="4"/>
      <c r="X3119" s="21"/>
      <c r="Y3119" s="20"/>
      <c r="Z3119" s="20"/>
      <c r="AD3119" s="5"/>
      <c r="AI3119" s="10"/>
      <c r="AJ3119" s="10"/>
      <c r="AK3119" s="10"/>
      <c r="AL3119" s="10"/>
      <c r="AM3119" s="10"/>
      <c r="AN3119" s="10"/>
      <c r="AO3119" s="10"/>
      <c r="AP3119" s="10"/>
      <c r="AQ3119" s="10"/>
      <c r="AR3119" s="10"/>
      <c r="AS3119" s="10"/>
      <c r="AT3119" s="10"/>
      <c r="AU3119" s="10"/>
    </row>
    <row r="3120" spans="2:47" x14ac:dyDescent="0.2">
      <c r="B3120" s="4"/>
      <c r="C3120" s="3"/>
      <c r="D3120" s="29"/>
      <c r="E3120" s="11"/>
      <c r="F3120" s="118"/>
      <c r="G3120" s="2"/>
      <c r="J3120" s="3"/>
      <c r="K3120" s="3"/>
      <c r="L3120" s="3"/>
      <c r="M3120" s="3"/>
      <c r="N3120" s="27"/>
      <c r="O3120" s="4"/>
      <c r="P3120" s="4"/>
      <c r="Q3120" s="2"/>
      <c r="R3120" s="9"/>
      <c r="S3120" s="4"/>
      <c r="T3120" s="4"/>
      <c r="V3120" s="10"/>
      <c r="W3120" s="4"/>
      <c r="X3120" s="21"/>
      <c r="Y3120" s="20"/>
      <c r="Z3120" s="20"/>
      <c r="AD3120" s="5"/>
      <c r="AI3120" s="10"/>
      <c r="AJ3120" s="10"/>
      <c r="AK3120" s="10"/>
      <c r="AL3120" s="10"/>
      <c r="AM3120" s="10"/>
      <c r="AN3120" s="10"/>
      <c r="AO3120" s="10"/>
      <c r="AP3120" s="10"/>
      <c r="AQ3120" s="10"/>
      <c r="AR3120" s="10"/>
      <c r="AS3120" s="10"/>
      <c r="AT3120" s="10"/>
      <c r="AU3120" s="10"/>
    </row>
    <row r="3121" spans="2:47" x14ac:dyDescent="0.2">
      <c r="B3121" s="4"/>
      <c r="C3121" s="3"/>
      <c r="D3121" s="29"/>
      <c r="E3121" s="11"/>
      <c r="F3121" s="118"/>
      <c r="G3121" s="2"/>
      <c r="J3121" s="3"/>
      <c r="K3121" s="3"/>
      <c r="L3121" s="3"/>
      <c r="M3121" s="3"/>
      <c r="N3121" s="27"/>
      <c r="O3121" s="4"/>
      <c r="P3121" s="4"/>
      <c r="Q3121" s="2"/>
      <c r="R3121" s="9"/>
      <c r="S3121" s="4"/>
      <c r="T3121" s="4"/>
      <c r="V3121" s="10"/>
      <c r="W3121" s="4"/>
      <c r="X3121" s="21"/>
      <c r="Y3121" s="20"/>
      <c r="Z3121" s="20"/>
      <c r="AD3121" s="5"/>
      <c r="AI3121" s="10"/>
      <c r="AJ3121" s="10"/>
      <c r="AK3121" s="10"/>
      <c r="AL3121" s="10"/>
      <c r="AM3121" s="10"/>
      <c r="AN3121" s="10"/>
      <c r="AO3121" s="10"/>
      <c r="AP3121" s="10"/>
      <c r="AQ3121" s="10"/>
      <c r="AR3121" s="10"/>
      <c r="AS3121" s="10"/>
      <c r="AT3121" s="10"/>
      <c r="AU3121" s="10"/>
    </row>
    <row r="3122" spans="2:47" x14ac:dyDescent="0.2">
      <c r="B3122" s="4"/>
      <c r="C3122" s="3"/>
      <c r="D3122" s="29"/>
      <c r="E3122" s="11"/>
      <c r="F3122" s="118"/>
      <c r="G3122" s="2"/>
      <c r="J3122" s="3"/>
      <c r="K3122" s="3"/>
      <c r="L3122" s="3"/>
      <c r="M3122" s="3"/>
      <c r="N3122" s="27"/>
      <c r="O3122" s="4"/>
      <c r="P3122" s="4"/>
      <c r="Q3122" s="2"/>
      <c r="R3122" s="9"/>
      <c r="S3122" s="4"/>
      <c r="T3122" s="4"/>
      <c r="V3122" s="10"/>
      <c r="W3122" s="4"/>
      <c r="X3122" s="21"/>
      <c r="Y3122" s="20"/>
      <c r="Z3122" s="20"/>
      <c r="AD3122" s="5"/>
      <c r="AI3122" s="10"/>
      <c r="AJ3122" s="10"/>
      <c r="AK3122" s="10"/>
      <c r="AL3122" s="10"/>
      <c r="AM3122" s="10"/>
      <c r="AN3122" s="10"/>
      <c r="AO3122" s="10"/>
      <c r="AP3122" s="10"/>
      <c r="AQ3122" s="10"/>
      <c r="AR3122" s="10"/>
      <c r="AS3122" s="10"/>
      <c r="AT3122" s="10"/>
      <c r="AU3122" s="10"/>
    </row>
    <row r="3123" spans="2:47" x14ac:dyDescent="0.2">
      <c r="B3123" s="4"/>
      <c r="C3123" s="3"/>
      <c r="D3123" s="29"/>
      <c r="E3123" s="11"/>
      <c r="F3123" s="118"/>
      <c r="G3123" s="2"/>
      <c r="J3123" s="3"/>
      <c r="K3123" s="3"/>
      <c r="L3123" s="3"/>
      <c r="M3123" s="3"/>
      <c r="N3123" s="27"/>
      <c r="O3123" s="4"/>
      <c r="P3123" s="4"/>
      <c r="Q3123" s="2"/>
      <c r="R3123" s="9"/>
      <c r="S3123" s="4"/>
      <c r="T3123" s="4"/>
      <c r="V3123" s="10"/>
      <c r="W3123" s="4"/>
      <c r="X3123" s="21"/>
      <c r="Y3123" s="20"/>
      <c r="Z3123" s="20"/>
      <c r="AD3123" s="5"/>
      <c r="AI3123" s="10"/>
      <c r="AJ3123" s="10"/>
      <c r="AK3123" s="10"/>
      <c r="AL3123" s="10"/>
      <c r="AM3123" s="10"/>
      <c r="AN3123" s="10"/>
      <c r="AO3123" s="10"/>
      <c r="AP3123" s="10"/>
      <c r="AQ3123" s="10"/>
      <c r="AR3123" s="10"/>
      <c r="AS3123" s="10"/>
      <c r="AT3123" s="10"/>
      <c r="AU3123" s="10"/>
    </row>
    <row r="3124" spans="2:47" x14ac:dyDescent="0.2">
      <c r="B3124" s="4"/>
      <c r="C3124" s="3"/>
      <c r="D3124" s="29"/>
      <c r="E3124" s="11"/>
      <c r="F3124" s="118"/>
      <c r="G3124" s="2"/>
      <c r="J3124" s="3"/>
      <c r="K3124" s="3"/>
      <c r="L3124" s="3"/>
      <c r="M3124" s="3"/>
      <c r="N3124" s="27"/>
      <c r="O3124" s="4"/>
      <c r="P3124" s="4"/>
      <c r="Q3124" s="2"/>
      <c r="R3124" s="9"/>
      <c r="S3124" s="4"/>
      <c r="T3124" s="4"/>
      <c r="V3124" s="10"/>
      <c r="W3124" s="4"/>
      <c r="X3124" s="21"/>
      <c r="Y3124" s="20"/>
      <c r="Z3124" s="20"/>
      <c r="AD3124" s="5"/>
      <c r="AI3124" s="10"/>
      <c r="AJ3124" s="10"/>
      <c r="AK3124" s="10"/>
      <c r="AL3124" s="10"/>
      <c r="AM3124" s="10"/>
      <c r="AN3124" s="10"/>
      <c r="AO3124" s="10"/>
      <c r="AP3124" s="10"/>
      <c r="AQ3124" s="10"/>
      <c r="AR3124" s="10"/>
      <c r="AS3124" s="10"/>
      <c r="AT3124" s="10"/>
      <c r="AU3124" s="10"/>
    </row>
    <row r="3125" spans="2:47" x14ac:dyDescent="0.2">
      <c r="B3125" s="4"/>
      <c r="C3125" s="3"/>
      <c r="D3125" s="29"/>
      <c r="E3125" s="11"/>
      <c r="F3125" s="118"/>
      <c r="G3125" s="2"/>
      <c r="J3125" s="3"/>
      <c r="K3125" s="3"/>
      <c r="L3125" s="3"/>
      <c r="M3125" s="3"/>
      <c r="N3125" s="27"/>
      <c r="O3125" s="4"/>
      <c r="P3125" s="4"/>
      <c r="Q3125" s="2"/>
      <c r="R3125" s="9"/>
      <c r="S3125" s="4"/>
      <c r="T3125" s="4"/>
      <c r="V3125" s="10"/>
      <c r="W3125" s="4"/>
      <c r="X3125" s="21"/>
      <c r="Y3125" s="20"/>
      <c r="Z3125" s="20"/>
      <c r="AD3125" s="5"/>
      <c r="AI3125" s="10"/>
      <c r="AJ3125" s="10"/>
      <c r="AK3125" s="10"/>
      <c r="AL3125" s="10"/>
      <c r="AM3125" s="10"/>
      <c r="AN3125" s="10"/>
      <c r="AO3125" s="10"/>
      <c r="AP3125" s="10"/>
      <c r="AQ3125" s="10"/>
      <c r="AR3125" s="10"/>
      <c r="AS3125" s="10"/>
      <c r="AT3125" s="10"/>
      <c r="AU3125" s="10"/>
    </row>
    <row r="3126" spans="2:47" x14ac:dyDescent="0.2">
      <c r="B3126" s="4"/>
      <c r="C3126" s="3"/>
      <c r="D3126" s="29"/>
      <c r="E3126" s="11"/>
      <c r="F3126" s="118"/>
      <c r="G3126" s="2"/>
      <c r="J3126" s="3"/>
      <c r="K3126" s="3"/>
      <c r="L3126" s="3"/>
      <c r="M3126" s="3"/>
      <c r="N3126" s="27"/>
      <c r="O3126" s="4"/>
      <c r="P3126" s="4"/>
      <c r="Q3126" s="2"/>
      <c r="R3126" s="9"/>
      <c r="S3126" s="4"/>
      <c r="T3126" s="4"/>
      <c r="V3126" s="10"/>
      <c r="W3126" s="4"/>
      <c r="X3126" s="21"/>
      <c r="Y3126" s="20"/>
      <c r="Z3126" s="20"/>
      <c r="AD3126" s="5"/>
      <c r="AI3126" s="10"/>
      <c r="AJ3126" s="10"/>
      <c r="AK3126" s="10"/>
      <c r="AL3126" s="10"/>
      <c r="AM3126" s="10"/>
      <c r="AN3126" s="10"/>
      <c r="AO3126" s="10"/>
      <c r="AP3126" s="10"/>
      <c r="AQ3126" s="10"/>
      <c r="AR3126" s="10"/>
      <c r="AS3126" s="10"/>
      <c r="AT3126" s="10"/>
      <c r="AU3126" s="10"/>
    </row>
    <row r="3127" spans="2:47" x14ac:dyDescent="0.2">
      <c r="B3127" s="4"/>
      <c r="C3127" s="3"/>
      <c r="D3127" s="29"/>
      <c r="E3127" s="11"/>
      <c r="F3127" s="118"/>
      <c r="G3127" s="2"/>
      <c r="J3127" s="3"/>
      <c r="K3127" s="3"/>
      <c r="L3127" s="3"/>
      <c r="M3127" s="3"/>
      <c r="N3127" s="27"/>
      <c r="O3127" s="4"/>
      <c r="P3127" s="4"/>
      <c r="Q3127" s="2"/>
      <c r="R3127" s="9"/>
      <c r="S3127" s="4"/>
      <c r="T3127" s="4"/>
      <c r="V3127" s="10"/>
      <c r="W3127" s="4"/>
      <c r="X3127" s="21"/>
      <c r="Y3127" s="20"/>
      <c r="Z3127" s="20"/>
      <c r="AD3127" s="5"/>
      <c r="AI3127" s="10"/>
      <c r="AJ3127" s="10"/>
      <c r="AK3127" s="10"/>
      <c r="AL3127" s="10"/>
      <c r="AM3127" s="10"/>
      <c r="AN3127" s="10"/>
      <c r="AO3127" s="10"/>
      <c r="AP3127" s="10"/>
      <c r="AQ3127" s="10"/>
      <c r="AR3127" s="10"/>
      <c r="AS3127" s="10"/>
      <c r="AT3127" s="10"/>
      <c r="AU3127" s="10"/>
    </row>
    <row r="3128" spans="2:47" x14ac:dyDescent="0.2">
      <c r="B3128" s="4"/>
      <c r="C3128" s="3"/>
      <c r="D3128" s="29"/>
      <c r="E3128" s="11"/>
      <c r="F3128" s="118"/>
      <c r="G3128" s="2"/>
      <c r="J3128" s="3"/>
      <c r="K3128" s="3"/>
      <c r="L3128" s="3"/>
      <c r="M3128" s="3"/>
      <c r="N3128" s="27"/>
      <c r="O3128" s="4"/>
      <c r="P3128" s="4"/>
      <c r="Q3128" s="2"/>
      <c r="R3128" s="9"/>
      <c r="S3128" s="4"/>
      <c r="T3128" s="4"/>
      <c r="V3128" s="10"/>
      <c r="W3128" s="4"/>
      <c r="X3128" s="21"/>
      <c r="Y3128" s="20"/>
      <c r="Z3128" s="20"/>
      <c r="AD3128" s="5"/>
      <c r="AI3128" s="10"/>
      <c r="AJ3128" s="10"/>
      <c r="AK3128" s="10"/>
      <c r="AL3128" s="10"/>
      <c r="AM3128" s="10"/>
      <c r="AN3128" s="10"/>
      <c r="AO3128" s="10"/>
      <c r="AP3128" s="10"/>
      <c r="AQ3128" s="10"/>
      <c r="AR3128" s="10"/>
      <c r="AS3128" s="10"/>
      <c r="AT3128" s="10"/>
      <c r="AU3128" s="10"/>
    </row>
    <row r="3129" spans="2:47" x14ac:dyDescent="0.2">
      <c r="B3129" s="4"/>
      <c r="C3129" s="3"/>
      <c r="D3129" s="29"/>
      <c r="E3129" s="11"/>
      <c r="F3129" s="118"/>
      <c r="G3129" s="2"/>
      <c r="J3129" s="3"/>
      <c r="K3129" s="3"/>
      <c r="L3129" s="3"/>
      <c r="M3129" s="3"/>
      <c r="N3129" s="27"/>
      <c r="O3129" s="4"/>
      <c r="P3129" s="4"/>
      <c r="Q3129" s="2"/>
      <c r="R3129" s="9"/>
      <c r="S3129" s="4"/>
      <c r="T3129" s="4"/>
      <c r="V3129" s="10"/>
      <c r="W3129" s="4"/>
      <c r="X3129" s="21"/>
      <c r="Y3129" s="20"/>
      <c r="Z3129" s="20"/>
      <c r="AD3129" s="5"/>
      <c r="AI3129" s="10"/>
      <c r="AJ3129" s="10"/>
      <c r="AK3129" s="10"/>
      <c r="AL3129" s="10"/>
      <c r="AM3129" s="10"/>
      <c r="AN3129" s="10"/>
      <c r="AO3129" s="10"/>
      <c r="AP3129" s="10"/>
      <c r="AQ3129" s="10"/>
      <c r="AR3129" s="10"/>
      <c r="AS3129" s="10"/>
      <c r="AT3129" s="10"/>
      <c r="AU3129" s="10"/>
    </row>
    <row r="3130" spans="2:47" x14ac:dyDescent="0.2">
      <c r="B3130" s="4"/>
      <c r="C3130" s="3"/>
      <c r="D3130" s="29"/>
      <c r="E3130" s="11"/>
      <c r="F3130" s="118"/>
      <c r="G3130" s="2"/>
      <c r="J3130" s="3"/>
      <c r="K3130" s="3"/>
      <c r="L3130" s="3"/>
      <c r="M3130" s="3"/>
      <c r="N3130" s="27"/>
      <c r="O3130" s="4"/>
      <c r="P3130" s="4"/>
      <c r="Q3130" s="2"/>
      <c r="R3130" s="9"/>
      <c r="S3130" s="4"/>
      <c r="T3130" s="4"/>
      <c r="V3130" s="10"/>
      <c r="W3130" s="4"/>
      <c r="X3130" s="21"/>
      <c r="Y3130" s="20"/>
      <c r="Z3130" s="20"/>
      <c r="AD3130" s="5"/>
      <c r="AI3130" s="10"/>
      <c r="AJ3130" s="10"/>
      <c r="AK3130" s="10"/>
      <c r="AL3130" s="10"/>
      <c r="AM3130" s="10"/>
      <c r="AN3130" s="10"/>
      <c r="AO3130" s="10"/>
      <c r="AP3130" s="10"/>
      <c r="AQ3130" s="10"/>
      <c r="AR3130" s="10"/>
      <c r="AS3130" s="10"/>
      <c r="AT3130" s="10"/>
      <c r="AU3130" s="10"/>
    </row>
    <row r="3131" spans="2:47" x14ac:dyDescent="0.2">
      <c r="B3131" s="4"/>
      <c r="C3131" s="3"/>
      <c r="D3131" s="29"/>
      <c r="E3131" s="11"/>
      <c r="F3131" s="118"/>
      <c r="G3131" s="2"/>
      <c r="J3131" s="3"/>
      <c r="K3131" s="3"/>
      <c r="L3131" s="3"/>
      <c r="M3131" s="3"/>
      <c r="N3131" s="27"/>
      <c r="O3131" s="4"/>
      <c r="P3131" s="4"/>
      <c r="Q3131" s="2"/>
      <c r="R3131" s="9"/>
      <c r="S3131" s="4"/>
      <c r="T3131" s="4"/>
      <c r="V3131" s="10"/>
      <c r="W3131" s="4"/>
      <c r="X3131" s="21"/>
      <c r="Y3131" s="20"/>
      <c r="Z3131" s="20"/>
      <c r="AD3131" s="5"/>
      <c r="AI3131" s="10"/>
      <c r="AJ3131" s="10"/>
      <c r="AK3131" s="10"/>
      <c r="AL3131" s="10"/>
      <c r="AM3131" s="10"/>
      <c r="AN3131" s="10"/>
      <c r="AO3131" s="10"/>
      <c r="AP3131" s="10"/>
      <c r="AQ3131" s="10"/>
      <c r="AR3131" s="10"/>
      <c r="AS3131" s="10"/>
      <c r="AT3131" s="10"/>
      <c r="AU3131" s="10"/>
    </row>
    <row r="3132" spans="2:47" x14ac:dyDescent="0.2">
      <c r="B3132" s="4"/>
      <c r="C3132" s="3"/>
      <c r="D3132" s="29"/>
      <c r="E3132" s="11"/>
      <c r="F3132" s="118"/>
      <c r="G3132" s="2"/>
      <c r="J3132" s="3"/>
      <c r="K3132" s="3"/>
      <c r="L3132" s="3"/>
      <c r="M3132" s="3"/>
      <c r="N3132" s="27"/>
      <c r="O3132" s="4"/>
      <c r="P3132" s="4"/>
      <c r="Q3132" s="2"/>
      <c r="R3132" s="9"/>
      <c r="S3132" s="4"/>
      <c r="T3132" s="4"/>
      <c r="V3132" s="10"/>
      <c r="W3132" s="4"/>
      <c r="X3132" s="21"/>
      <c r="Y3132" s="20"/>
      <c r="Z3132" s="20"/>
      <c r="AD3132" s="5"/>
      <c r="AI3132" s="10"/>
      <c r="AJ3132" s="10"/>
      <c r="AK3132" s="10"/>
      <c r="AL3132" s="10"/>
      <c r="AM3132" s="10"/>
      <c r="AN3132" s="10"/>
      <c r="AO3132" s="10"/>
      <c r="AP3132" s="10"/>
      <c r="AQ3132" s="10"/>
      <c r="AR3132" s="10"/>
      <c r="AS3132" s="10"/>
      <c r="AT3132" s="10"/>
      <c r="AU3132" s="10"/>
    </row>
    <row r="3133" spans="2:47" x14ac:dyDescent="0.2">
      <c r="B3133" s="4"/>
      <c r="C3133" s="3"/>
      <c r="D3133" s="29"/>
      <c r="E3133" s="11"/>
      <c r="F3133" s="118"/>
      <c r="G3133" s="2"/>
      <c r="J3133" s="3"/>
      <c r="K3133" s="3"/>
      <c r="L3133" s="3"/>
      <c r="M3133" s="3"/>
      <c r="N3133" s="27"/>
      <c r="O3133" s="4"/>
      <c r="P3133" s="4"/>
      <c r="Q3133" s="2"/>
      <c r="R3133" s="9"/>
      <c r="S3133" s="4"/>
      <c r="T3133" s="4"/>
      <c r="V3133" s="10"/>
      <c r="W3133" s="4"/>
      <c r="X3133" s="21"/>
      <c r="Y3133" s="20"/>
      <c r="Z3133" s="20"/>
      <c r="AD3133" s="5"/>
      <c r="AI3133" s="10"/>
      <c r="AJ3133" s="10"/>
      <c r="AK3133" s="10"/>
      <c r="AL3133" s="10"/>
      <c r="AM3133" s="10"/>
      <c r="AN3133" s="10"/>
      <c r="AO3133" s="10"/>
      <c r="AP3133" s="10"/>
      <c r="AQ3133" s="10"/>
      <c r="AR3133" s="10"/>
      <c r="AS3133" s="10"/>
      <c r="AT3133" s="10"/>
      <c r="AU3133" s="10"/>
    </row>
    <row r="3134" spans="2:47" x14ac:dyDescent="0.2">
      <c r="B3134" s="4"/>
      <c r="C3134" s="3"/>
      <c r="D3134" s="29"/>
      <c r="E3134" s="11"/>
      <c r="F3134" s="118"/>
      <c r="G3134" s="2"/>
      <c r="J3134" s="3"/>
      <c r="K3134" s="3"/>
      <c r="L3134" s="3"/>
      <c r="M3134" s="3"/>
      <c r="N3134" s="27"/>
      <c r="O3134" s="4"/>
      <c r="P3134" s="4"/>
      <c r="Q3134" s="2"/>
      <c r="R3134" s="9"/>
      <c r="S3134" s="4"/>
      <c r="T3134" s="4"/>
      <c r="V3134" s="10"/>
      <c r="W3134" s="4"/>
      <c r="X3134" s="21"/>
      <c r="Y3134" s="20"/>
      <c r="Z3134" s="20"/>
      <c r="AD3134" s="5"/>
      <c r="AI3134" s="10"/>
      <c r="AJ3134" s="10"/>
      <c r="AK3134" s="10"/>
      <c r="AL3134" s="10"/>
      <c r="AM3134" s="10"/>
      <c r="AN3134" s="10"/>
      <c r="AO3134" s="10"/>
      <c r="AP3134" s="10"/>
      <c r="AQ3134" s="10"/>
      <c r="AR3134" s="10"/>
      <c r="AS3134" s="10"/>
      <c r="AT3134" s="10"/>
      <c r="AU3134" s="10"/>
    </row>
    <row r="3135" spans="2:47" x14ac:dyDescent="0.2">
      <c r="B3135" s="4"/>
      <c r="C3135" s="3"/>
      <c r="D3135" s="29"/>
      <c r="E3135" s="11"/>
      <c r="F3135" s="118"/>
      <c r="G3135" s="2"/>
      <c r="J3135" s="3"/>
      <c r="K3135" s="3"/>
      <c r="L3135" s="3"/>
      <c r="M3135" s="3"/>
      <c r="N3135" s="27"/>
      <c r="O3135" s="4"/>
      <c r="P3135" s="4"/>
      <c r="Q3135" s="2"/>
      <c r="R3135" s="9"/>
      <c r="S3135" s="4"/>
      <c r="T3135" s="4"/>
      <c r="V3135" s="10"/>
      <c r="W3135" s="4"/>
      <c r="X3135" s="21"/>
      <c r="Y3135" s="20"/>
      <c r="Z3135" s="20"/>
      <c r="AD3135" s="5"/>
      <c r="AI3135" s="10"/>
      <c r="AJ3135" s="10"/>
      <c r="AK3135" s="10"/>
      <c r="AL3135" s="10"/>
      <c r="AM3135" s="10"/>
      <c r="AN3135" s="10"/>
      <c r="AO3135" s="10"/>
      <c r="AP3135" s="10"/>
      <c r="AQ3135" s="10"/>
      <c r="AR3135" s="10"/>
      <c r="AS3135" s="10"/>
      <c r="AT3135" s="10"/>
      <c r="AU3135" s="10"/>
    </row>
    <row r="3136" spans="2:47" x14ac:dyDescent="0.2">
      <c r="B3136" s="4"/>
      <c r="C3136" s="3"/>
      <c r="D3136" s="29"/>
      <c r="E3136" s="11"/>
      <c r="F3136" s="118"/>
      <c r="G3136" s="2"/>
      <c r="J3136" s="3"/>
      <c r="K3136" s="3"/>
      <c r="L3136" s="3"/>
      <c r="M3136" s="3"/>
      <c r="N3136" s="27"/>
      <c r="O3136" s="4"/>
      <c r="P3136" s="4"/>
      <c r="Q3136" s="2"/>
      <c r="R3136" s="9"/>
      <c r="S3136" s="4"/>
      <c r="T3136" s="4"/>
      <c r="V3136" s="10"/>
      <c r="W3136" s="4"/>
      <c r="X3136" s="21"/>
      <c r="Y3136" s="20"/>
      <c r="Z3136" s="20"/>
      <c r="AD3136" s="5"/>
      <c r="AI3136" s="10"/>
      <c r="AJ3136" s="10"/>
      <c r="AK3136" s="10"/>
      <c r="AL3136" s="10"/>
      <c r="AM3136" s="10"/>
      <c r="AN3136" s="10"/>
      <c r="AO3136" s="10"/>
      <c r="AP3136" s="10"/>
      <c r="AQ3136" s="10"/>
      <c r="AR3136" s="10"/>
      <c r="AS3136" s="10"/>
      <c r="AT3136" s="10"/>
      <c r="AU3136" s="10"/>
    </row>
    <row r="3137" spans="2:47" x14ac:dyDescent="0.2">
      <c r="B3137" s="4"/>
      <c r="C3137" s="3"/>
      <c r="D3137" s="29"/>
      <c r="E3137" s="11"/>
      <c r="F3137" s="118"/>
      <c r="G3137" s="2"/>
      <c r="J3137" s="3"/>
      <c r="K3137" s="3"/>
      <c r="L3137" s="3"/>
      <c r="M3137" s="3"/>
      <c r="N3137" s="27"/>
      <c r="O3137" s="4"/>
      <c r="P3137" s="4"/>
      <c r="Q3137" s="2"/>
      <c r="R3137" s="9"/>
      <c r="S3137" s="4"/>
      <c r="T3137" s="4"/>
      <c r="V3137" s="10"/>
      <c r="W3137" s="4"/>
      <c r="X3137" s="21"/>
      <c r="Y3137" s="20"/>
      <c r="Z3137" s="20"/>
      <c r="AD3137" s="5"/>
      <c r="AI3137" s="10"/>
      <c r="AJ3137" s="10"/>
      <c r="AK3137" s="10"/>
      <c r="AL3137" s="10"/>
      <c r="AM3137" s="10"/>
      <c r="AN3137" s="10"/>
      <c r="AO3137" s="10"/>
      <c r="AP3137" s="10"/>
      <c r="AQ3137" s="10"/>
      <c r="AR3137" s="10"/>
      <c r="AS3137" s="10"/>
      <c r="AT3137" s="10"/>
      <c r="AU3137" s="10"/>
    </row>
    <row r="3138" spans="2:47" x14ac:dyDescent="0.2">
      <c r="B3138" s="4"/>
      <c r="C3138" s="3"/>
      <c r="D3138" s="29"/>
      <c r="E3138" s="11"/>
      <c r="F3138" s="118"/>
      <c r="G3138" s="2"/>
      <c r="J3138" s="3"/>
      <c r="K3138" s="3"/>
      <c r="L3138" s="3"/>
      <c r="M3138" s="3"/>
      <c r="N3138" s="27"/>
      <c r="O3138" s="4"/>
      <c r="P3138" s="4"/>
      <c r="Q3138" s="2"/>
      <c r="R3138" s="9"/>
      <c r="S3138" s="4"/>
      <c r="T3138" s="4"/>
      <c r="V3138" s="10"/>
      <c r="W3138" s="4"/>
      <c r="X3138" s="21"/>
      <c r="Y3138" s="20"/>
      <c r="Z3138" s="20"/>
      <c r="AD3138" s="5"/>
      <c r="AI3138" s="10"/>
      <c r="AJ3138" s="10"/>
      <c r="AK3138" s="10"/>
      <c r="AL3138" s="10"/>
      <c r="AM3138" s="10"/>
      <c r="AN3138" s="10"/>
      <c r="AO3138" s="10"/>
      <c r="AP3138" s="10"/>
      <c r="AQ3138" s="10"/>
      <c r="AR3138" s="10"/>
      <c r="AS3138" s="10"/>
      <c r="AT3138" s="10"/>
      <c r="AU3138" s="10"/>
    </row>
    <row r="3139" spans="2:47" x14ac:dyDescent="0.2">
      <c r="B3139" s="4"/>
      <c r="C3139" s="3"/>
      <c r="D3139" s="29"/>
      <c r="E3139" s="11"/>
      <c r="F3139" s="118"/>
      <c r="G3139" s="2"/>
      <c r="J3139" s="3"/>
      <c r="K3139" s="3"/>
      <c r="L3139" s="3"/>
      <c r="M3139" s="3"/>
      <c r="N3139" s="27"/>
      <c r="O3139" s="4"/>
      <c r="P3139" s="4"/>
      <c r="Q3139" s="2"/>
      <c r="R3139" s="9"/>
      <c r="S3139" s="4"/>
      <c r="T3139" s="4"/>
      <c r="V3139" s="10"/>
      <c r="W3139" s="4"/>
      <c r="X3139" s="21"/>
      <c r="Y3139" s="20"/>
      <c r="Z3139" s="20"/>
      <c r="AD3139" s="5"/>
      <c r="AI3139" s="10"/>
      <c r="AJ3139" s="10"/>
      <c r="AK3139" s="10"/>
      <c r="AL3139" s="10"/>
      <c r="AM3139" s="10"/>
      <c r="AN3139" s="10"/>
      <c r="AO3139" s="10"/>
      <c r="AP3139" s="10"/>
      <c r="AQ3139" s="10"/>
      <c r="AR3139" s="10"/>
      <c r="AS3139" s="10"/>
      <c r="AT3139" s="10"/>
      <c r="AU3139" s="10"/>
    </row>
    <row r="3140" spans="2:47" x14ac:dyDescent="0.2">
      <c r="B3140" s="4"/>
      <c r="C3140" s="3"/>
      <c r="D3140" s="29"/>
      <c r="E3140" s="11"/>
      <c r="F3140" s="118"/>
      <c r="G3140" s="2"/>
      <c r="J3140" s="3"/>
      <c r="K3140" s="3"/>
      <c r="L3140" s="3"/>
      <c r="M3140" s="3"/>
      <c r="N3140" s="27"/>
      <c r="O3140" s="4"/>
      <c r="P3140" s="4"/>
      <c r="Q3140" s="2"/>
      <c r="R3140" s="9"/>
      <c r="S3140" s="4"/>
      <c r="T3140" s="4"/>
      <c r="V3140" s="10"/>
      <c r="W3140" s="4"/>
      <c r="X3140" s="21"/>
      <c r="Y3140" s="20"/>
      <c r="Z3140" s="20"/>
      <c r="AD3140" s="5"/>
      <c r="AI3140" s="10"/>
      <c r="AJ3140" s="10"/>
      <c r="AK3140" s="10"/>
      <c r="AL3140" s="10"/>
      <c r="AM3140" s="10"/>
      <c r="AN3140" s="10"/>
      <c r="AO3140" s="10"/>
      <c r="AP3140" s="10"/>
      <c r="AQ3140" s="10"/>
      <c r="AR3140" s="10"/>
      <c r="AS3140" s="10"/>
      <c r="AT3140" s="10"/>
      <c r="AU3140" s="10"/>
    </row>
    <row r="3141" spans="2:47" x14ac:dyDescent="0.2">
      <c r="B3141" s="4"/>
      <c r="C3141" s="3"/>
      <c r="D3141" s="29"/>
      <c r="E3141" s="11"/>
      <c r="F3141" s="118"/>
      <c r="G3141" s="2"/>
      <c r="J3141" s="3"/>
      <c r="K3141" s="3"/>
      <c r="L3141" s="3"/>
      <c r="M3141" s="3"/>
      <c r="N3141" s="27"/>
      <c r="O3141" s="4"/>
      <c r="P3141" s="4"/>
      <c r="Q3141" s="2"/>
      <c r="R3141" s="9"/>
      <c r="S3141" s="4"/>
      <c r="T3141" s="4"/>
      <c r="V3141" s="10"/>
      <c r="W3141" s="4"/>
      <c r="X3141" s="21"/>
      <c r="Y3141" s="20"/>
      <c r="Z3141" s="20"/>
      <c r="AD3141" s="5"/>
      <c r="AI3141" s="10"/>
      <c r="AJ3141" s="10"/>
      <c r="AK3141" s="10"/>
      <c r="AL3141" s="10"/>
      <c r="AM3141" s="10"/>
      <c r="AN3141" s="10"/>
      <c r="AO3141" s="10"/>
      <c r="AP3141" s="10"/>
      <c r="AQ3141" s="10"/>
      <c r="AR3141" s="10"/>
      <c r="AS3141" s="10"/>
      <c r="AT3141" s="10"/>
      <c r="AU3141" s="10"/>
    </row>
    <row r="3142" spans="2:47" x14ac:dyDescent="0.2">
      <c r="B3142" s="4"/>
      <c r="C3142" s="3"/>
      <c r="D3142" s="29"/>
      <c r="E3142" s="11"/>
      <c r="F3142" s="118"/>
      <c r="G3142" s="2"/>
      <c r="J3142" s="3"/>
      <c r="K3142" s="3"/>
      <c r="L3142" s="3"/>
      <c r="M3142" s="3"/>
      <c r="N3142" s="27"/>
      <c r="O3142" s="4"/>
      <c r="P3142" s="4"/>
      <c r="Q3142" s="2"/>
      <c r="R3142" s="9"/>
      <c r="S3142" s="4"/>
      <c r="T3142" s="4"/>
      <c r="V3142" s="10"/>
      <c r="W3142" s="4"/>
      <c r="X3142" s="21"/>
      <c r="Y3142" s="20"/>
      <c r="Z3142" s="20"/>
      <c r="AD3142" s="5"/>
      <c r="AI3142" s="10"/>
      <c r="AJ3142" s="10"/>
      <c r="AK3142" s="10"/>
      <c r="AL3142" s="10"/>
      <c r="AM3142" s="10"/>
      <c r="AN3142" s="10"/>
      <c r="AO3142" s="10"/>
      <c r="AP3142" s="10"/>
      <c r="AQ3142" s="10"/>
      <c r="AR3142" s="10"/>
      <c r="AS3142" s="10"/>
      <c r="AT3142" s="10"/>
      <c r="AU3142" s="10"/>
    </row>
    <row r="3143" spans="2:47" x14ac:dyDescent="0.2">
      <c r="B3143" s="4"/>
      <c r="C3143" s="3"/>
      <c r="D3143" s="29"/>
      <c r="E3143" s="11"/>
      <c r="F3143" s="118"/>
      <c r="G3143" s="2"/>
      <c r="J3143" s="3"/>
      <c r="K3143" s="3"/>
      <c r="L3143" s="3"/>
      <c r="M3143" s="3"/>
      <c r="N3143" s="27"/>
      <c r="O3143" s="4"/>
      <c r="P3143" s="4"/>
      <c r="Q3143" s="2"/>
      <c r="R3143" s="9"/>
      <c r="S3143" s="4"/>
      <c r="T3143" s="4"/>
      <c r="V3143" s="10"/>
      <c r="W3143" s="4"/>
      <c r="X3143" s="21"/>
      <c r="Y3143" s="20"/>
      <c r="Z3143" s="20"/>
      <c r="AD3143" s="5"/>
      <c r="AI3143" s="10"/>
      <c r="AJ3143" s="10"/>
      <c r="AK3143" s="10"/>
      <c r="AL3143" s="10"/>
      <c r="AM3143" s="10"/>
      <c r="AN3143" s="10"/>
      <c r="AO3143" s="10"/>
      <c r="AP3143" s="10"/>
      <c r="AQ3143" s="10"/>
      <c r="AR3143" s="10"/>
      <c r="AS3143" s="10"/>
      <c r="AT3143" s="10"/>
      <c r="AU3143" s="10"/>
    </row>
    <row r="3144" spans="2:47" x14ac:dyDescent="0.2">
      <c r="B3144" s="4"/>
      <c r="C3144" s="3"/>
      <c r="D3144" s="29"/>
      <c r="E3144" s="11"/>
      <c r="F3144" s="118"/>
      <c r="G3144" s="2"/>
      <c r="J3144" s="3"/>
      <c r="K3144" s="3"/>
      <c r="L3144" s="3"/>
      <c r="M3144" s="3"/>
      <c r="N3144" s="27"/>
      <c r="O3144" s="4"/>
      <c r="P3144" s="4"/>
      <c r="Q3144" s="2"/>
      <c r="R3144" s="9"/>
      <c r="S3144" s="4"/>
      <c r="T3144" s="4"/>
      <c r="V3144" s="10"/>
      <c r="W3144" s="4"/>
      <c r="X3144" s="21"/>
      <c r="Y3144" s="20"/>
      <c r="Z3144" s="20"/>
      <c r="AD3144" s="5"/>
      <c r="AI3144" s="10"/>
      <c r="AJ3144" s="10"/>
      <c r="AK3144" s="10"/>
      <c r="AL3144" s="10"/>
      <c r="AM3144" s="10"/>
      <c r="AN3144" s="10"/>
      <c r="AO3144" s="10"/>
      <c r="AP3144" s="10"/>
      <c r="AQ3144" s="10"/>
      <c r="AR3144" s="10"/>
      <c r="AS3144" s="10"/>
      <c r="AT3144" s="10"/>
      <c r="AU3144" s="10"/>
    </row>
    <row r="3145" spans="2:47" x14ac:dyDescent="0.2">
      <c r="B3145" s="4"/>
      <c r="C3145" s="3"/>
      <c r="D3145" s="29"/>
      <c r="E3145" s="11"/>
      <c r="F3145" s="118"/>
      <c r="G3145" s="2"/>
      <c r="J3145" s="3"/>
      <c r="K3145" s="3"/>
      <c r="L3145" s="3"/>
      <c r="M3145" s="3"/>
      <c r="N3145" s="27"/>
      <c r="O3145" s="4"/>
      <c r="P3145" s="4"/>
      <c r="Q3145" s="2"/>
      <c r="R3145" s="9"/>
      <c r="S3145" s="4"/>
      <c r="T3145" s="4"/>
      <c r="V3145" s="10"/>
      <c r="W3145" s="4"/>
      <c r="X3145" s="21"/>
      <c r="Y3145" s="20"/>
      <c r="Z3145" s="20"/>
      <c r="AD3145" s="5"/>
      <c r="AI3145" s="10"/>
      <c r="AJ3145" s="10"/>
      <c r="AK3145" s="10"/>
      <c r="AL3145" s="10"/>
      <c r="AM3145" s="10"/>
      <c r="AN3145" s="10"/>
      <c r="AO3145" s="10"/>
      <c r="AP3145" s="10"/>
      <c r="AQ3145" s="10"/>
      <c r="AR3145" s="10"/>
      <c r="AS3145" s="10"/>
      <c r="AT3145" s="10"/>
      <c r="AU3145" s="10"/>
    </row>
    <row r="3146" spans="2:47" x14ac:dyDescent="0.2">
      <c r="B3146" s="4"/>
      <c r="C3146" s="3"/>
      <c r="D3146" s="29"/>
      <c r="E3146" s="11"/>
      <c r="F3146" s="118"/>
      <c r="G3146" s="2"/>
      <c r="J3146" s="3"/>
      <c r="K3146" s="3"/>
      <c r="L3146" s="3"/>
      <c r="M3146" s="3"/>
      <c r="N3146" s="27"/>
      <c r="O3146" s="4"/>
      <c r="P3146" s="4"/>
      <c r="Q3146" s="2"/>
      <c r="R3146" s="9"/>
      <c r="S3146" s="4"/>
      <c r="T3146" s="4"/>
      <c r="V3146" s="10"/>
      <c r="W3146" s="4"/>
      <c r="X3146" s="21"/>
      <c r="Y3146" s="20"/>
      <c r="Z3146" s="20"/>
      <c r="AD3146" s="5"/>
      <c r="AI3146" s="10"/>
      <c r="AJ3146" s="10"/>
      <c r="AK3146" s="10"/>
      <c r="AL3146" s="10"/>
      <c r="AM3146" s="10"/>
      <c r="AN3146" s="10"/>
      <c r="AO3146" s="10"/>
      <c r="AP3146" s="10"/>
      <c r="AQ3146" s="10"/>
      <c r="AR3146" s="10"/>
      <c r="AS3146" s="10"/>
      <c r="AT3146" s="10"/>
      <c r="AU3146" s="10"/>
    </row>
    <row r="3147" spans="2:47" x14ac:dyDescent="0.2">
      <c r="B3147" s="4"/>
      <c r="C3147" s="3"/>
      <c r="D3147" s="29"/>
      <c r="E3147" s="11"/>
      <c r="F3147" s="118"/>
      <c r="G3147" s="2"/>
      <c r="J3147" s="3"/>
      <c r="K3147" s="3"/>
      <c r="L3147" s="3"/>
      <c r="M3147" s="3"/>
      <c r="N3147" s="27"/>
      <c r="O3147" s="4"/>
      <c r="P3147" s="4"/>
      <c r="Q3147" s="2"/>
      <c r="R3147" s="9"/>
      <c r="S3147" s="4"/>
      <c r="T3147" s="4"/>
      <c r="V3147" s="10"/>
      <c r="W3147" s="4"/>
      <c r="X3147" s="21"/>
      <c r="Y3147" s="20"/>
      <c r="Z3147" s="20"/>
      <c r="AD3147" s="5"/>
      <c r="AI3147" s="10"/>
      <c r="AJ3147" s="10"/>
      <c r="AK3147" s="10"/>
      <c r="AL3147" s="10"/>
      <c r="AM3147" s="10"/>
      <c r="AN3147" s="10"/>
      <c r="AO3147" s="10"/>
      <c r="AP3147" s="10"/>
      <c r="AQ3147" s="10"/>
      <c r="AR3147" s="10"/>
      <c r="AS3147" s="10"/>
      <c r="AT3147" s="10"/>
      <c r="AU3147" s="10"/>
    </row>
    <row r="3148" spans="2:47" x14ac:dyDescent="0.2">
      <c r="B3148" s="4"/>
      <c r="C3148" s="3"/>
      <c r="D3148" s="29"/>
      <c r="E3148" s="11"/>
      <c r="F3148" s="118"/>
      <c r="G3148" s="2"/>
      <c r="J3148" s="3"/>
      <c r="K3148" s="3"/>
      <c r="L3148" s="3"/>
      <c r="M3148" s="3"/>
      <c r="N3148" s="27"/>
      <c r="O3148" s="4"/>
      <c r="P3148" s="4"/>
      <c r="Q3148" s="2"/>
      <c r="R3148" s="9"/>
      <c r="S3148" s="4"/>
      <c r="T3148" s="4"/>
      <c r="V3148" s="10"/>
      <c r="W3148" s="4"/>
      <c r="X3148" s="21"/>
      <c r="Y3148" s="20"/>
      <c r="Z3148" s="20"/>
      <c r="AD3148" s="5"/>
      <c r="AI3148" s="10"/>
      <c r="AJ3148" s="10"/>
      <c r="AK3148" s="10"/>
      <c r="AL3148" s="10"/>
      <c r="AM3148" s="10"/>
      <c r="AN3148" s="10"/>
      <c r="AO3148" s="10"/>
      <c r="AP3148" s="10"/>
      <c r="AQ3148" s="10"/>
      <c r="AR3148" s="10"/>
      <c r="AS3148" s="10"/>
      <c r="AT3148" s="10"/>
      <c r="AU3148" s="10"/>
    </row>
    <row r="3149" spans="2:47" x14ac:dyDescent="0.2">
      <c r="B3149" s="4"/>
      <c r="C3149" s="3"/>
      <c r="D3149" s="29"/>
      <c r="E3149" s="11"/>
      <c r="F3149" s="118"/>
      <c r="G3149" s="2"/>
      <c r="J3149" s="3"/>
      <c r="K3149" s="3"/>
      <c r="L3149" s="3"/>
      <c r="M3149" s="3"/>
      <c r="N3149" s="27"/>
      <c r="O3149" s="4"/>
      <c r="P3149" s="4"/>
      <c r="Q3149" s="2"/>
      <c r="R3149" s="9"/>
      <c r="S3149" s="4"/>
      <c r="T3149" s="4"/>
      <c r="V3149" s="10"/>
      <c r="W3149" s="4"/>
      <c r="X3149" s="21"/>
      <c r="Y3149" s="20"/>
      <c r="Z3149" s="20"/>
      <c r="AD3149" s="5"/>
      <c r="AI3149" s="10"/>
      <c r="AJ3149" s="10"/>
      <c r="AK3149" s="10"/>
      <c r="AL3149" s="10"/>
      <c r="AM3149" s="10"/>
      <c r="AN3149" s="10"/>
      <c r="AO3149" s="10"/>
      <c r="AP3149" s="10"/>
      <c r="AQ3149" s="10"/>
      <c r="AR3149" s="10"/>
      <c r="AS3149" s="10"/>
      <c r="AT3149" s="10"/>
      <c r="AU3149" s="10"/>
    </row>
    <row r="3150" spans="2:47" x14ac:dyDescent="0.2">
      <c r="B3150" s="4"/>
      <c r="C3150" s="3"/>
      <c r="D3150" s="29"/>
      <c r="E3150" s="11"/>
      <c r="F3150" s="118"/>
      <c r="G3150" s="2"/>
      <c r="J3150" s="3"/>
      <c r="K3150" s="3"/>
      <c r="L3150" s="3"/>
      <c r="M3150" s="3"/>
      <c r="N3150" s="27"/>
      <c r="O3150" s="4"/>
      <c r="P3150" s="4"/>
      <c r="Q3150" s="2"/>
      <c r="R3150" s="9"/>
      <c r="S3150" s="4"/>
      <c r="T3150" s="4"/>
      <c r="V3150" s="10"/>
      <c r="W3150" s="4"/>
      <c r="X3150" s="21"/>
      <c r="Y3150" s="20"/>
      <c r="Z3150" s="20"/>
      <c r="AD3150" s="5"/>
      <c r="AI3150" s="10"/>
      <c r="AJ3150" s="10"/>
      <c r="AK3150" s="10"/>
      <c r="AL3150" s="10"/>
      <c r="AM3150" s="10"/>
      <c r="AN3150" s="10"/>
      <c r="AO3150" s="10"/>
      <c r="AP3150" s="10"/>
      <c r="AQ3150" s="10"/>
      <c r="AR3150" s="10"/>
      <c r="AS3150" s="10"/>
      <c r="AT3150" s="10"/>
      <c r="AU3150" s="10"/>
    </row>
    <row r="3151" spans="2:47" x14ac:dyDescent="0.2">
      <c r="B3151" s="4"/>
      <c r="C3151" s="3"/>
      <c r="D3151" s="29"/>
      <c r="E3151" s="11"/>
      <c r="F3151" s="118"/>
      <c r="G3151" s="2"/>
      <c r="J3151" s="3"/>
      <c r="K3151" s="3"/>
      <c r="L3151" s="3"/>
      <c r="M3151" s="3"/>
      <c r="N3151" s="27"/>
      <c r="O3151" s="4"/>
      <c r="P3151" s="4"/>
      <c r="Q3151" s="2"/>
      <c r="R3151" s="9"/>
      <c r="S3151" s="4"/>
      <c r="T3151" s="4"/>
      <c r="V3151" s="10"/>
      <c r="W3151" s="4"/>
      <c r="X3151" s="21"/>
      <c r="Y3151" s="20"/>
      <c r="Z3151" s="20"/>
      <c r="AD3151" s="5"/>
      <c r="AI3151" s="10"/>
      <c r="AJ3151" s="10"/>
      <c r="AK3151" s="10"/>
      <c r="AL3151" s="10"/>
      <c r="AM3151" s="10"/>
      <c r="AN3151" s="10"/>
      <c r="AO3151" s="10"/>
      <c r="AP3151" s="10"/>
      <c r="AQ3151" s="10"/>
      <c r="AR3151" s="10"/>
      <c r="AS3151" s="10"/>
      <c r="AT3151" s="10"/>
      <c r="AU3151" s="10"/>
    </row>
    <row r="3152" spans="2:47" x14ac:dyDescent="0.2">
      <c r="B3152" s="4"/>
      <c r="C3152" s="3"/>
      <c r="D3152" s="29"/>
      <c r="E3152" s="11"/>
      <c r="F3152" s="118"/>
      <c r="G3152" s="2"/>
      <c r="J3152" s="3"/>
      <c r="K3152" s="3"/>
      <c r="L3152" s="3"/>
      <c r="M3152" s="3"/>
      <c r="N3152" s="27"/>
      <c r="O3152" s="4"/>
      <c r="P3152" s="4"/>
      <c r="Q3152" s="2"/>
      <c r="R3152" s="9"/>
      <c r="S3152" s="4"/>
      <c r="T3152" s="4"/>
      <c r="V3152" s="10"/>
      <c r="W3152" s="4"/>
      <c r="X3152" s="21"/>
      <c r="Y3152" s="20"/>
      <c r="Z3152" s="20"/>
      <c r="AD3152" s="5"/>
      <c r="AI3152" s="10"/>
      <c r="AJ3152" s="10"/>
      <c r="AK3152" s="10"/>
      <c r="AL3152" s="10"/>
      <c r="AM3152" s="10"/>
      <c r="AN3152" s="10"/>
      <c r="AO3152" s="10"/>
      <c r="AP3152" s="10"/>
      <c r="AQ3152" s="10"/>
      <c r="AR3152" s="10"/>
      <c r="AS3152" s="10"/>
      <c r="AT3152" s="10"/>
      <c r="AU3152" s="10"/>
    </row>
    <row r="3153" spans="2:47" x14ac:dyDescent="0.2">
      <c r="B3153" s="4"/>
      <c r="C3153" s="3"/>
      <c r="D3153" s="29"/>
      <c r="E3153" s="11"/>
      <c r="F3153" s="118"/>
      <c r="G3153" s="2"/>
      <c r="J3153" s="3"/>
      <c r="K3153" s="3"/>
      <c r="L3153" s="3"/>
      <c r="M3153" s="3"/>
      <c r="N3153" s="27"/>
      <c r="O3153" s="4"/>
      <c r="P3153" s="4"/>
      <c r="Q3153" s="2"/>
      <c r="R3153" s="9"/>
      <c r="S3153" s="4"/>
      <c r="T3153" s="4"/>
      <c r="V3153" s="10"/>
      <c r="W3153" s="4"/>
      <c r="X3153" s="21"/>
      <c r="Y3153" s="20"/>
      <c r="Z3153" s="20"/>
      <c r="AD3153" s="5"/>
      <c r="AI3153" s="10"/>
      <c r="AJ3153" s="10"/>
      <c r="AK3153" s="10"/>
      <c r="AL3153" s="10"/>
      <c r="AM3153" s="10"/>
      <c r="AN3153" s="10"/>
      <c r="AO3153" s="10"/>
      <c r="AP3153" s="10"/>
      <c r="AQ3153" s="10"/>
      <c r="AR3153" s="10"/>
      <c r="AS3153" s="10"/>
      <c r="AT3153" s="10"/>
      <c r="AU3153" s="10"/>
    </row>
    <row r="3154" spans="2:47" x14ac:dyDescent="0.2">
      <c r="B3154" s="4"/>
      <c r="C3154" s="3"/>
      <c r="D3154" s="29"/>
      <c r="E3154" s="11"/>
      <c r="F3154" s="118"/>
      <c r="G3154" s="2"/>
      <c r="J3154" s="3"/>
      <c r="K3154" s="3"/>
      <c r="L3154" s="3"/>
      <c r="M3154" s="3"/>
      <c r="N3154" s="27"/>
      <c r="O3154" s="4"/>
      <c r="P3154" s="4"/>
      <c r="Q3154" s="2"/>
      <c r="R3154" s="9"/>
      <c r="S3154" s="4"/>
      <c r="T3154" s="4"/>
      <c r="V3154" s="10"/>
      <c r="W3154" s="4"/>
      <c r="X3154" s="21"/>
      <c r="Y3154" s="20"/>
      <c r="Z3154" s="20"/>
      <c r="AD3154" s="5"/>
      <c r="AI3154" s="10"/>
      <c r="AJ3154" s="10"/>
      <c r="AK3154" s="10"/>
      <c r="AL3154" s="10"/>
      <c r="AM3154" s="10"/>
      <c r="AN3154" s="10"/>
      <c r="AO3154" s="10"/>
      <c r="AP3154" s="10"/>
      <c r="AQ3154" s="10"/>
      <c r="AR3154" s="10"/>
      <c r="AS3154" s="10"/>
      <c r="AT3154" s="10"/>
      <c r="AU3154" s="10"/>
    </row>
    <row r="3155" spans="2:47" x14ac:dyDescent="0.2">
      <c r="B3155" s="4"/>
      <c r="C3155" s="3"/>
      <c r="D3155" s="29"/>
      <c r="E3155" s="11"/>
      <c r="F3155" s="118"/>
      <c r="G3155" s="2"/>
      <c r="J3155" s="3"/>
      <c r="K3155" s="3"/>
      <c r="L3155" s="3"/>
      <c r="M3155" s="3"/>
      <c r="N3155" s="27"/>
      <c r="O3155" s="4"/>
      <c r="P3155" s="4"/>
      <c r="Q3155" s="2"/>
      <c r="R3155" s="9"/>
      <c r="S3155" s="4"/>
      <c r="T3155" s="4"/>
      <c r="V3155" s="10"/>
      <c r="W3155" s="4"/>
      <c r="X3155" s="21"/>
      <c r="Y3155" s="20"/>
      <c r="Z3155" s="20"/>
      <c r="AD3155" s="5"/>
      <c r="AI3155" s="10"/>
      <c r="AJ3155" s="10"/>
      <c r="AK3155" s="10"/>
      <c r="AL3155" s="10"/>
      <c r="AM3155" s="10"/>
      <c r="AN3155" s="10"/>
      <c r="AO3155" s="10"/>
      <c r="AP3155" s="10"/>
      <c r="AQ3155" s="10"/>
      <c r="AR3155" s="10"/>
      <c r="AS3155" s="10"/>
      <c r="AT3155" s="10"/>
      <c r="AU3155" s="10"/>
    </row>
    <row r="3156" spans="2:47" x14ac:dyDescent="0.2">
      <c r="B3156" s="4"/>
      <c r="C3156" s="3"/>
      <c r="D3156" s="29"/>
      <c r="E3156" s="11"/>
      <c r="F3156" s="118"/>
      <c r="G3156" s="2"/>
      <c r="J3156" s="3"/>
      <c r="K3156" s="3"/>
      <c r="L3156" s="3"/>
      <c r="M3156" s="3"/>
      <c r="N3156" s="27"/>
      <c r="O3156" s="4"/>
      <c r="P3156" s="4"/>
      <c r="Q3156" s="2"/>
      <c r="R3156" s="9"/>
      <c r="S3156" s="4"/>
      <c r="T3156" s="4"/>
      <c r="V3156" s="10"/>
      <c r="W3156" s="4"/>
      <c r="X3156" s="21"/>
      <c r="Y3156" s="20"/>
      <c r="Z3156" s="20"/>
      <c r="AD3156" s="5"/>
      <c r="AI3156" s="10"/>
      <c r="AJ3156" s="10"/>
      <c r="AK3156" s="10"/>
      <c r="AL3156" s="10"/>
      <c r="AM3156" s="10"/>
      <c r="AN3156" s="10"/>
      <c r="AO3156" s="10"/>
      <c r="AP3156" s="10"/>
      <c r="AQ3156" s="10"/>
      <c r="AR3156" s="10"/>
      <c r="AS3156" s="10"/>
      <c r="AT3156" s="10"/>
      <c r="AU3156" s="10"/>
    </row>
    <row r="3157" spans="2:47" x14ac:dyDescent="0.2">
      <c r="B3157" s="4"/>
      <c r="C3157" s="3"/>
      <c r="D3157" s="29"/>
      <c r="E3157" s="11"/>
      <c r="F3157" s="118"/>
      <c r="G3157" s="2"/>
      <c r="J3157" s="3"/>
      <c r="K3157" s="3"/>
      <c r="L3157" s="3"/>
      <c r="M3157" s="3"/>
      <c r="N3157" s="27"/>
      <c r="O3157" s="4"/>
      <c r="P3157" s="4"/>
      <c r="Q3157" s="2"/>
      <c r="R3157" s="9"/>
      <c r="S3157" s="4"/>
      <c r="T3157" s="4"/>
      <c r="V3157" s="10"/>
      <c r="W3157" s="4"/>
      <c r="X3157" s="21"/>
      <c r="Y3157" s="20"/>
      <c r="Z3157" s="20"/>
      <c r="AD3157" s="5"/>
      <c r="AI3157" s="10"/>
      <c r="AJ3157" s="10"/>
      <c r="AK3157" s="10"/>
      <c r="AL3157" s="10"/>
      <c r="AM3157" s="10"/>
      <c r="AN3157" s="10"/>
      <c r="AO3157" s="10"/>
      <c r="AP3157" s="10"/>
      <c r="AQ3157" s="10"/>
      <c r="AR3157" s="10"/>
      <c r="AS3157" s="10"/>
      <c r="AT3157" s="10"/>
      <c r="AU3157" s="10"/>
    </row>
    <row r="3158" spans="2:47" x14ac:dyDescent="0.2">
      <c r="B3158" s="4"/>
      <c r="C3158" s="3"/>
      <c r="D3158" s="29"/>
      <c r="E3158" s="11"/>
      <c r="F3158" s="118"/>
      <c r="G3158" s="2"/>
      <c r="J3158" s="3"/>
      <c r="K3158" s="3"/>
      <c r="L3158" s="3"/>
      <c r="M3158" s="3"/>
      <c r="N3158" s="27"/>
      <c r="O3158" s="4"/>
      <c r="P3158" s="4"/>
      <c r="Q3158" s="2"/>
      <c r="R3158" s="9"/>
      <c r="S3158" s="4"/>
      <c r="T3158" s="4"/>
      <c r="V3158" s="10"/>
      <c r="W3158" s="4"/>
      <c r="X3158" s="21"/>
      <c r="Y3158" s="20"/>
      <c r="Z3158" s="20"/>
      <c r="AD3158" s="5"/>
      <c r="AI3158" s="10"/>
      <c r="AJ3158" s="10"/>
      <c r="AK3158" s="10"/>
      <c r="AL3158" s="10"/>
      <c r="AM3158" s="10"/>
      <c r="AN3158" s="10"/>
      <c r="AO3158" s="10"/>
      <c r="AP3158" s="10"/>
      <c r="AQ3158" s="10"/>
      <c r="AR3158" s="10"/>
      <c r="AS3158" s="10"/>
      <c r="AT3158" s="10"/>
      <c r="AU3158" s="10"/>
    </row>
    <row r="3159" spans="2:47" x14ac:dyDescent="0.2">
      <c r="B3159" s="4"/>
      <c r="C3159" s="3"/>
      <c r="D3159" s="29"/>
      <c r="E3159" s="11"/>
      <c r="F3159" s="118"/>
      <c r="G3159" s="2"/>
      <c r="J3159" s="3"/>
      <c r="K3159" s="3"/>
      <c r="L3159" s="3"/>
      <c r="M3159" s="3"/>
      <c r="N3159" s="27"/>
      <c r="O3159" s="4"/>
      <c r="P3159" s="4"/>
      <c r="Q3159" s="2"/>
      <c r="R3159" s="9"/>
      <c r="S3159" s="4"/>
      <c r="T3159" s="4"/>
      <c r="V3159" s="10"/>
      <c r="W3159" s="4"/>
      <c r="X3159" s="21"/>
      <c r="Y3159" s="20"/>
      <c r="Z3159" s="20"/>
      <c r="AD3159" s="5"/>
      <c r="AI3159" s="10"/>
      <c r="AJ3159" s="10"/>
      <c r="AK3159" s="10"/>
      <c r="AL3159" s="10"/>
      <c r="AM3159" s="10"/>
      <c r="AN3159" s="10"/>
      <c r="AO3159" s="10"/>
      <c r="AP3159" s="10"/>
      <c r="AQ3159" s="10"/>
      <c r="AR3159" s="10"/>
      <c r="AS3159" s="10"/>
      <c r="AT3159" s="10"/>
      <c r="AU3159" s="10"/>
    </row>
    <row r="3160" spans="2:47" x14ac:dyDescent="0.2">
      <c r="B3160" s="4"/>
      <c r="C3160" s="3"/>
      <c r="D3160" s="29"/>
      <c r="E3160" s="11"/>
      <c r="F3160" s="118"/>
      <c r="G3160" s="2"/>
      <c r="J3160" s="3"/>
      <c r="K3160" s="3"/>
      <c r="L3160" s="3"/>
      <c r="M3160" s="3"/>
      <c r="N3160" s="27"/>
      <c r="O3160" s="4"/>
      <c r="P3160" s="4"/>
      <c r="Q3160" s="2"/>
      <c r="R3160" s="9"/>
      <c r="S3160" s="4"/>
      <c r="T3160" s="4"/>
      <c r="V3160" s="10"/>
      <c r="W3160" s="4"/>
      <c r="X3160" s="21"/>
      <c r="Y3160" s="20"/>
      <c r="Z3160" s="20"/>
      <c r="AD3160" s="5"/>
      <c r="AI3160" s="10"/>
      <c r="AJ3160" s="10"/>
      <c r="AK3160" s="10"/>
      <c r="AL3160" s="10"/>
      <c r="AM3160" s="10"/>
      <c r="AN3160" s="10"/>
      <c r="AO3160" s="10"/>
      <c r="AP3160" s="10"/>
      <c r="AQ3160" s="10"/>
      <c r="AR3160" s="10"/>
      <c r="AS3160" s="10"/>
      <c r="AT3160" s="10"/>
      <c r="AU3160" s="10"/>
    </row>
    <row r="3161" spans="2:47" x14ac:dyDescent="0.2">
      <c r="B3161" s="4"/>
      <c r="C3161" s="3"/>
      <c r="D3161" s="29"/>
      <c r="E3161" s="11"/>
      <c r="F3161" s="118"/>
      <c r="G3161" s="2"/>
      <c r="J3161" s="3"/>
      <c r="K3161" s="3"/>
      <c r="L3161" s="3"/>
      <c r="M3161" s="3"/>
      <c r="N3161" s="27"/>
      <c r="O3161" s="4"/>
      <c r="P3161" s="4"/>
      <c r="Q3161" s="2"/>
      <c r="R3161" s="9"/>
      <c r="S3161" s="4"/>
      <c r="T3161" s="4"/>
      <c r="V3161" s="10"/>
      <c r="W3161" s="4"/>
      <c r="X3161" s="21"/>
      <c r="Y3161" s="20"/>
      <c r="Z3161" s="20"/>
      <c r="AD3161" s="5"/>
      <c r="AI3161" s="10"/>
      <c r="AJ3161" s="10"/>
      <c r="AK3161" s="10"/>
      <c r="AL3161" s="10"/>
      <c r="AM3161" s="10"/>
      <c r="AN3161" s="10"/>
      <c r="AO3161" s="10"/>
      <c r="AP3161" s="10"/>
      <c r="AQ3161" s="10"/>
      <c r="AR3161" s="10"/>
      <c r="AS3161" s="10"/>
      <c r="AT3161" s="10"/>
      <c r="AU3161" s="10"/>
    </row>
    <row r="3162" spans="2:47" x14ac:dyDescent="0.2">
      <c r="B3162" s="4"/>
      <c r="C3162" s="3"/>
      <c r="D3162" s="29"/>
      <c r="E3162" s="11"/>
      <c r="F3162" s="118"/>
      <c r="G3162" s="2"/>
      <c r="J3162" s="3"/>
      <c r="K3162" s="3"/>
      <c r="L3162" s="3"/>
      <c r="M3162" s="3"/>
      <c r="N3162" s="27"/>
      <c r="O3162" s="4"/>
      <c r="P3162" s="4"/>
      <c r="Q3162" s="2"/>
      <c r="R3162" s="9"/>
      <c r="S3162" s="4"/>
      <c r="T3162" s="4"/>
      <c r="V3162" s="10"/>
      <c r="W3162" s="4"/>
      <c r="X3162" s="21"/>
      <c r="Y3162" s="20"/>
      <c r="Z3162" s="20"/>
      <c r="AD3162" s="5"/>
      <c r="AI3162" s="10"/>
      <c r="AJ3162" s="10"/>
      <c r="AK3162" s="10"/>
      <c r="AL3162" s="10"/>
      <c r="AM3162" s="10"/>
      <c r="AN3162" s="10"/>
      <c r="AO3162" s="10"/>
      <c r="AP3162" s="10"/>
      <c r="AQ3162" s="10"/>
      <c r="AR3162" s="10"/>
      <c r="AS3162" s="10"/>
      <c r="AT3162" s="10"/>
      <c r="AU3162" s="10"/>
    </row>
    <row r="3163" spans="2:47" x14ac:dyDescent="0.2">
      <c r="B3163" s="4"/>
      <c r="C3163" s="3"/>
      <c r="D3163" s="29"/>
      <c r="E3163" s="11"/>
      <c r="F3163" s="118"/>
      <c r="G3163" s="2"/>
      <c r="J3163" s="3"/>
      <c r="K3163" s="3"/>
      <c r="L3163" s="3"/>
      <c r="M3163" s="3"/>
      <c r="N3163" s="27"/>
      <c r="O3163" s="4"/>
      <c r="P3163" s="4"/>
      <c r="Q3163" s="2"/>
      <c r="R3163" s="9"/>
      <c r="S3163" s="4"/>
      <c r="T3163" s="4"/>
      <c r="V3163" s="10"/>
      <c r="W3163" s="4"/>
      <c r="X3163" s="21"/>
      <c r="Y3163" s="20"/>
      <c r="Z3163" s="20"/>
      <c r="AD3163" s="5"/>
      <c r="AI3163" s="10"/>
      <c r="AJ3163" s="10"/>
      <c r="AK3163" s="10"/>
      <c r="AL3163" s="10"/>
      <c r="AM3163" s="10"/>
      <c r="AN3163" s="10"/>
      <c r="AO3163" s="10"/>
      <c r="AP3163" s="10"/>
      <c r="AQ3163" s="10"/>
      <c r="AR3163" s="10"/>
      <c r="AS3163" s="10"/>
      <c r="AT3163" s="10"/>
      <c r="AU3163" s="10"/>
    </row>
    <row r="3164" spans="2:47" x14ac:dyDescent="0.2">
      <c r="B3164" s="4"/>
      <c r="C3164" s="3"/>
      <c r="D3164" s="29"/>
      <c r="E3164" s="11"/>
      <c r="F3164" s="118"/>
      <c r="G3164" s="2"/>
      <c r="J3164" s="3"/>
      <c r="K3164" s="3"/>
      <c r="L3164" s="3"/>
      <c r="M3164" s="3"/>
      <c r="N3164" s="27"/>
      <c r="O3164" s="4"/>
      <c r="P3164" s="4"/>
      <c r="Q3164" s="2"/>
      <c r="R3164" s="9"/>
      <c r="S3164" s="4"/>
      <c r="T3164" s="4"/>
      <c r="V3164" s="10"/>
      <c r="W3164" s="4"/>
      <c r="X3164" s="21"/>
      <c r="Y3164" s="20"/>
      <c r="Z3164" s="20"/>
      <c r="AD3164" s="5"/>
      <c r="AI3164" s="10"/>
      <c r="AJ3164" s="10"/>
      <c r="AK3164" s="10"/>
      <c r="AL3164" s="10"/>
      <c r="AM3164" s="10"/>
      <c r="AN3164" s="10"/>
      <c r="AO3164" s="10"/>
      <c r="AP3164" s="10"/>
      <c r="AQ3164" s="10"/>
      <c r="AR3164" s="10"/>
      <c r="AS3164" s="10"/>
      <c r="AT3164" s="10"/>
      <c r="AU3164" s="10"/>
    </row>
    <row r="3165" spans="2:47" x14ac:dyDescent="0.2">
      <c r="B3165" s="4"/>
      <c r="C3165" s="3"/>
      <c r="D3165" s="29"/>
      <c r="E3165" s="11"/>
      <c r="F3165" s="118"/>
      <c r="G3165" s="2"/>
      <c r="J3165" s="3"/>
      <c r="K3165" s="3"/>
      <c r="L3165" s="3"/>
      <c r="M3165" s="3"/>
      <c r="N3165" s="27"/>
      <c r="O3165" s="4"/>
      <c r="P3165" s="4"/>
      <c r="Q3165" s="2"/>
      <c r="R3165" s="9"/>
      <c r="S3165" s="4"/>
      <c r="T3165" s="4"/>
      <c r="V3165" s="10"/>
      <c r="W3165" s="4"/>
      <c r="X3165" s="21"/>
      <c r="Y3165" s="20"/>
      <c r="Z3165" s="20"/>
      <c r="AD3165" s="5"/>
      <c r="AI3165" s="10"/>
      <c r="AJ3165" s="10"/>
      <c r="AK3165" s="10"/>
      <c r="AL3165" s="10"/>
      <c r="AM3165" s="10"/>
      <c r="AN3165" s="10"/>
      <c r="AO3165" s="10"/>
      <c r="AP3165" s="10"/>
      <c r="AQ3165" s="10"/>
      <c r="AR3165" s="10"/>
      <c r="AS3165" s="10"/>
      <c r="AT3165" s="10"/>
      <c r="AU3165" s="10"/>
    </row>
    <row r="3166" spans="2:47" x14ac:dyDescent="0.2">
      <c r="B3166" s="4"/>
      <c r="C3166" s="3"/>
      <c r="D3166" s="29"/>
      <c r="E3166" s="11"/>
      <c r="F3166" s="118"/>
      <c r="G3166" s="2"/>
      <c r="J3166" s="3"/>
      <c r="K3166" s="3"/>
      <c r="L3166" s="3"/>
      <c r="M3166" s="3"/>
      <c r="N3166" s="27"/>
      <c r="O3166" s="4"/>
      <c r="P3166" s="4"/>
      <c r="Q3166" s="2"/>
      <c r="R3166" s="9"/>
      <c r="S3166" s="4"/>
      <c r="T3166" s="4"/>
      <c r="V3166" s="10"/>
      <c r="W3166" s="4"/>
      <c r="X3166" s="21"/>
      <c r="Y3166" s="20"/>
      <c r="Z3166" s="20"/>
      <c r="AD3166" s="5"/>
      <c r="AI3166" s="10"/>
      <c r="AJ3166" s="10"/>
      <c r="AK3166" s="10"/>
      <c r="AL3166" s="10"/>
      <c r="AM3166" s="10"/>
      <c r="AN3166" s="10"/>
      <c r="AO3166" s="10"/>
      <c r="AP3166" s="10"/>
      <c r="AQ3166" s="10"/>
      <c r="AR3166" s="10"/>
      <c r="AS3166" s="10"/>
      <c r="AT3166" s="10"/>
      <c r="AU3166" s="10"/>
    </row>
    <row r="3167" spans="2:47" x14ac:dyDescent="0.2">
      <c r="B3167" s="4"/>
      <c r="C3167" s="3"/>
      <c r="D3167" s="29"/>
      <c r="E3167" s="11"/>
      <c r="F3167" s="118"/>
      <c r="G3167" s="2"/>
      <c r="J3167" s="3"/>
      <c r="K3167" s="3"/>
      <c r="L3167" s="3"/>
      <c r="M3167" s="3"/>
      <c r="N3167" s="27"/>
      <c r="O3167" s="4"/>
      <c r="P3167" s="4"/>
      <c r="Q3167" s="2"/>
      <c r="R3167" s="9"/>
      <c r="S3167" s="4"/>
      <c r="T3167" s="4"/>
      <c r="V3167" s="10"/>
      <c r="W3167" s="4"/>
      <c r="X3167" s="21"/>
      <c r="Y3167" s="20"/>
      <c r="Z3167" s="20"/>
      <c r="AD3167" s="5"/>
      <c r="AI3167" s="10"/>
      <c r="AJ3167" s="10"/>
      <c r="AK3167" s="10"/>
      <c r="AL3167" s="10"/>
      <c r="AM3167" s="10"/>
      <c r="AN3167" s="10"/>
      <c r="AO3167" s="10"/>
      <c r="AP3167" s="10"/>
      <c r="AQ3167" s="10"/>
      <c r="AR3167" s="10"/>
      <c r="AS3167" s="10"/>
      <c r="AT3167" s="10"/>
      <c r="AU3167" s="10"/>
    </row>
    <row r="3168" spans="2:47" x14ac:dyDescent="0.2">
      <c r="B3168" s="4"/>
      <c r="C3168" s="3"/>
      <c r="D3168" s="29"/>
      <c r="E3168" s="11"/>
      <c r="F3168" s="118"/>
      <c r="G3168" s="2"/>
      <c r="J3168" s="3"/>
      <c r="K3168" s="3"/>
      <c r="L3168" s="3"/>
      <c r="M3168" s="3"/>
      <c r="N3168" s="27"/>
      <c r="O3168" s="4"/>
      <c r="P3168" s="4"/>
      <c r="Q3168" s="2"/>
      <c r="R3168" s="9"/>
      <c r="S3168" s="4"/>
      <c r="T3168" s="4"/>
      <c r="V3168" s="10"/>
      <c r="W3168" s="4"/>
      <c r="X3168" s="21"/>
      <c r="Y3168" s="20"/>
      <c r="Z3168" s="20"/>
      <c r="AD3168" s="5"/>
      <c r="AI3168" s="10"/>
      <c r="AJ3168" s="10"/>
      <c r="AK3168" s="10"/>
      <c r="AL3168" s="10"/>
      <c r="AM3168" s="10"/>
      <c r="AN3168" s="10"/>
      <c r="AO3168" s="10"/>
      <c r="AP3168" s="10"/>
      <c r="AQ3168" s="10"/>
      <c r="AR3168" s="10"/>
      <c r="AS3168" s="10"/>
      <c r="AT3168" s="10"/>
      <c r="AU3168" s="10"/>
    </row>
    <row r="3169" spans="2:47" x14ac:dyDescent="0.2">
      <c r="B3169" s="4"/>
      <c r="C3169" s="3"/>
      <c r="D3169" s="29"/>
      <c r="E3169" s="11"/>
      <c r="F3169" s="118"/>
      <c r="G3169" s="2"/>
      <c r="J3169" s="3"/>
      <c r="K3169" s="3"/>
      <c r="L3169" s="3"/>
      <c r="M3169" s="3"/>
      <c r="N3169" s="27"/>
      <c r="O3169" s="4"/>
      <c r="P3169" s="4"/>
      <c r="Q3169" s="2"/>
      <c r="R3169" s="9"/>
      <c r="S3169" s="4"/>
      <c r="T3169" s="4"/>
      <c r="V3169" s="10"/>
      <c r="W3169" s="4"/>
      <c r="X3169" s="21"/>
      <c r="Y3169" s="20"/>
      <c r="Z3169" s="20"/>
      <c r="AD3169" s="5"/>
      <c r="AI3169" s="10"/>
      <c r="AJ3169" s="10"/>
      <c r="AK3169" s="10"/>
      <c r="AL3169" s="10"/>
      <c r="AM3169" s="10"/>
      <c r="AN3169" s="10"/>
      <c r="AO3169" s="10"/>
      <c r="AP3169" s="10"/>
      <c r="AQ3169" s="10"/>
      <c r="AR3169" s="10"/>
      <c r="AS3169" s="10"/>
      <c r="AT3169" s="10"/>
      <c r="AU3169" s="10"/>
    </row>
    <row r="3170" spans="2:47" x14ac:dyDescent="0.2">
      <c r="B3170" s="4"/>
      <c r="C3170" s="3"/>
      <c r="D3170" s="29"/>
      <c r="E3170" s="11"/>
      <c r="F3170" s="118"/>
      <c r="G3170" s="2"/>
      <c r="J3170" s="3"/>
      <c r="K3170" s="3"/>
      <c r="L3170" s="3"/>
      <c r="M3170" s="3"/>
      <c r="N3170" s="27"/>
      <c r="O3170" s="4"/>
      <c r="P3170" s="4"/>
      <c r="Q3170" s="2"/>
      <c r="R3170" s="9"/>
      <c r="S3170" s="4"/>
      <c r="T3170" s="4"/>
      <c r="V3170" s="10"/>
      <c r="W3170" s="4"/>
      <c r="X3170" s="21"/>
      <c r="Y3170" s="20"/>
      <c r="Z3170" s="20"/>
      <c r="AD3170" s="5"/>
      <c r="AI3170" s="10"/>
      <c r="AJ3170" s="10"/>
      <c r="AK3170" s="10"/>
      <c r="AL3170" s="10"/>
      <c r="AM3170" s="10"/>
      <c r="AN3170" s="10"/>
      <c r="AO3170" s="10"/>
      <c r="AP3170" s="10"/>
      <c r="AQ3170" s="10"/>
      <c r="AR3170" s="10"/>
      <c r="AS3170" s="10"/>
      <c r="AT3170" s="10"/>
      <c r="AU3170" s="10"/>
    </row>
    <row r="3171" spans="2:47" x14ac:dyDescent="0.2">
      <c r="B3171" s="4"/>
      <c r="C3171" s="3"/>
      <c r="D3171" s="29"/>
      <c r="E3171" s="11"/>
      <c r="F3171" s="118"/>
      <c r="G3171" s="2"/>
      <c r="J3171" s="3"/>
      <c r="K3171" s="3"/>
      <c r="L3171" s="3"/>
      <c r="M3171" s="3"/>
      <c r="N3171" s="27"/>
      <c r="O3171" s="4"/>
      <c r="P3171" s="4"/>
      <c r="Q3171" s="2"/>
      <c r="R3171" s="9"/>
      <c r="S3171" s="4"/>
      <c r="T3171" s="4"/>
      <c r="V3171" s="10"/>
      <c r="W3171" s="4"/>
      <c r="X3171" s="21"/>
      <c r="Y3171" s="20"/>
      <c r="Z3171" s="20"/>
      <c r="AD3171" s="5"/>
      <c r="AI3171" s="10"/>
      <c r="AJ3171" s="10"/>
      <c r="AK3171" s="10"/>
      <c r="AL3171" s="10"/>
      <c r="AM3171" s="10"/>
      <c r="AN3171" s="10"/>
      <c r="AO3171" s="10"/>
      <c r="AP3171" s="10"/>
      <c r="AQ3171" s="10"/>
      <c r="AR3171" s="10"/>
      <c r="AS3171" s="10"/>
      <c r="AT3171" s="10"/>
      <c r="AU3171" s="10"/>
    </row>
    <row r="3172" spans="2:47" x14ac:dyDescent="0.2">
      <c r="B3172" s="4"/>
      <c r="C3172" s="3"/>
      <c r="D3172" s="29"/>
      <c r="E3172" s="11"/>
      <c r="F3172" s="118"/>
      <c r="G3172" s="2"/>
      <c r="J3172" s="3"/>
      <c r="K3172" s="3"/>
      <c r="L3172" s="3"/>
      <c r="M3172" s="3"/>
      <c r="N3172" s="27"/>
      <c r="O3172" s="4"/>
      <c r="P3172" s="4"/>
      <c r="Q3172" s="2"/>
      <c r="R3172" s="9"/>
      <c r="S3172" s="4"/>
      <c r="T3172" s="4"/>
      <c r="V3172" s="10"/>
      <c r="W3172" s="4"/>
      <c r="X3172" s="21"/>
      <c r="Y3172" s="20"/>
      <c r="Z3172" s="20"/>
      <c r="AD3172" s="5"/>
      <c r="AI3172" s="10"/>
      <c r="AJ3172" s="10"/>
      <c r="AK3172" s="10"/>
      <c r="AL3172" s="10"/>
      <c r="AM3172" s="10"/>
      <c r="AN3172" s="10"/>
      <c r="AO3172" s="10"/>
      <c r="AP3172" s="10"/>
      <c r="AQ3172" s="10"/>
      <c r="AR3172" s="10"/>
      <c r="AS3172" s="10"/>
      <c r="AT3172" s="10"/>
      <c r="AU3172" s="10"/>
    </row>
    <row r="3173" spans="2:47" x14ac:dyDescent="0.2">
      <c r="B3173" s="4"/>
      <c r="C3173" s="3"/>
      <c r="D3173" s="29"/>
      <c r="E3173" s="11"/>
      <c r="F3173" s="118"/>
      <c r="G3173" s="2"/>
      <c r="J3173" s="3"/>
      <c r="K3173" s="3"/>
      <c r="L3173" s="3"/>
      <c r="M3173" s="3"/>
      <c r="N3173" s="27"/>
      <c r="O3173" s="4"/>
      <c r="P3173" s="4"/>
      <c r="Q3173" s="2"/>
      <c r="R3173" s="9"/>
      <c r="S3173" s="4"/>
      <c r="T3173" s="4"/>
      <c r="V3173" s="10"/>
      <c r="W3173" s="4"/>
      <c r="X3173" s="21"/>
      <c r="Y3173" s="20"/>
      <c r="Z3173" s="20"/>
      <c r="AD3173" s="5"/>
      <c r="AI3173" s="10"/>
      <c r="AJ3173" s="10"/>
      <c r="AK3173" s="10"/>
      <c r="AL3173" s="10"/>
      <c r="AM3173" s="10"/>
      <c r="AN3173" s="10"/>
      <c r="AO3173" s="10"/>
      <c r="AP3173" s="10"/>
      <c r="AQ3173" s="10"/>
      <c r="AR3173" s="10"/>
      <c r="AS3173" s="10"/>
      <c r="AT3173" s="10"/>
      <c r="AU3173" s="10"/>
    </row>
    <row r="3174" spans="2:47" x14ac:dyDescent="0.2">
      <c r="B3174" s="4"/>
      <c r="C3174" s="3"/>
      <c r="D3174" s="29"/>
      <c r="E3174" s="11"/>
      <c r="F3174" s="118"/>
      <c r="G3174" s="2"/>
      <c r="J3174" s="3"/>
      <c r="K3174" s="3"/>
      <c r="L3174" s="3"/>
      <c r="M3174" s="3"/>
      <c r="N3174" s="27"/>
      <c r="O3174" s="4"/>
      <c r="P3174" s="4"/>
      <c r="Q3174" s="2"/>
      <c r="R3174" s="9"/>
      <c r="S3174" s="4"/>
      <c r="T3174" s="4"/>
      <c r="V3174" s="10"/>
      <c r="W3174" s="4"/>
      <c r="X3174" s="21"/>
      <c r="Y3174" s="20"/>
      <c r="Z3174" s="20"/>
      <c r="AD3174" s="5"/>
      <c r="AI3174" s="10"/>
      <c r="AJ3174" s="10"/>
      <c r="AK3174" s="10"/>
      <c r="AL3174" s="10"/>
      <c r="AM3174" s="10"/>
      <c r="AN3174" s="10"/>
      <c r="AO3174" s="10"/>
      <c r="AP3174" s="10"/>
      <c r="AQ3174" s="10"/>
      <c r="AR3174" s="10"/>
      <c r="AS3174" s="10"/>
      <c r="AT3174" s="10"/>
      <c r="AU3174" s="10"/>
    </row>
    <row r="3175" spans="2:47" x14ac:dyDescent="0.2">
      <c r="B3175" s="4"/>
      <c r="C3175" s="3"/>
      <c r="D3175" s="29"/>
      <c r="E3175" s="11"/>
      <c r="F3175" s="118"/>
      <c r="G3175" s="2"/>
      <c r="J3175" s="3"/>
      <c r="K3175" s="3"/>
      <c r="L3175" s="3"/>
      <c r="M3175" s="3"/>
      <c r="N3175" s="27"/>
      <c r="O3175" s="4"/>
      <c r="P3175" s="4"/>
      <c r="Q3175" s="2"/>
      <c r="R3175" s="9"/>
      <c r="S3175" s="4"/>
      <c r="T3175" s="4"/>
      <c r="V3175" s="10"/>
      <c r="W3175" s="4"/>
      <c r="X3175" s="21"/>
      <c r="Y3175" s="20"/>
      <c r="Z3175" s="20"/>
      <c r="AD3175" s="5"/>
      <c r="AI3175" s="10"/>
      <c r="AJ3175" s="10"/>
      <c r="AK3175" s="10"/>
      <c r="AL3175" s="10"/>
      <c r="AM3175" s="10"/>
      <c r="AN3175" s="10"/>
      <c r="AO3175" s="10"/>
      <c r="AP3175" s="10"/>
      <c r="AQ3175" s="10"/>
      <c r="AR3175" s="10"/>
      <c r="AS3175" s="10"/>
      <c r="AT3175" s="10"/>
      <c r="AU3175" s="10"/>
    </row>
    <row r="3176" spans="2:47" x14ac:dyDescent="0.2">
      <c r="B3176" s="4"/>
      <c r="C3176" s="3"/>
      <c r="D3176" s="29"/>
      <c r="E3176" s="11"/>
      <c r="F3176" s="118"/>
      <c r="G3176" s="2"/>
      <c r="J3176" s="3"/>
      <c r="K3176" s="3"/>
      <c r="L3176" s="3"/>
      <c r="M3176" s="3"/>
      <c r="N3176" s="27"/>
      <c r="O3176" s="4"/>
      <c r="P3176" s="4"/>
      <c r="Q3176" s="2"/>
      <c r="R3176" s="9"/>
      <c r="S3176" s="4"/>
      <c r="T3176" s="4"/>
      <c r="V3176" s="10"/>
      <c r="W3176" s="4"/>
      <c r="X3176" s="21"/>
      <c r="Y3176" s="20"/>
      <c r="Z3176" s="20"/>
      <c r="AD3176" s="5"/>
      <c r="AI3176" s="10"/>
      <c r="AJ3176" s="10"/>
      <c r="AK3176" s="10"/>
      <c r="AL3176" s="10"/>
      <c r="AM3176" s="10"/>
      <c r="AN3176" s="10"/>
      <c r="AO3176" s="10"/>
      <c r="AP3176" s="10"/>
      <c r="AQ3176" s="10"/>
      <c r="AR3176" s="10"/>
      <c r="AS3176" s="10"/>
      <c r="AT3176" s="10"/>
      <c r="AU3176" s="10"/>
    </row>
    <row r="3177" spans="2:47" x14ac:dyDescent="0.2">
      <c r="B3177" s="4"/>
      <c r="C3177" s="3"/>
      <c r="D3177" s="29"/>
      <c r="E3177" s="11"/>
      <c r="F3177" s="118"/>
      <c r="G3177" s="2"/>
      <c r="J3177" s="3"/>
      <c r="K3177" s="3"/>
      <c r="L3177" s="3"/>
      <c r="M3177" s="3"/>
      <c r="N3177" s="27"/>
      <c r="O3177" s="4"/>
      <c r="P3177" s="4"/>
      <c r="Q3177" s="2"/>
      <c r="R3177" s="9"/>
      <c r="S3177" s="4"/>
      <c r="T3177" s="4"/>
      <c r="V3177" s="10"/>
      <c r="W3177" s="4"/>
      <c r="X3177" s="21"/>
      <c r="Y3177" s="20"/>
      <c r="Z3177" s="20"/>
      <c r="AD3177" s="5"/>
      <c r="AI3177" s="10"/>
      <c r="AJ3177" s="10"/>
      <c r="AK3177" s="10"/>
      <c r="AL3177" s="10"/>
      <c r="AM3177" s="10"/>
      <c r="AN3177" s="10"/>
      <c r="AO3177" s="10"/>
      <c r="AP3177" s="10"/>
      <c r="AQ3177" s="10"/>
      <c r="AR3177" s="10"/>
      <c r="AS3177" s="10"/>
      <c r="AT3177" s="10"/>
      <c r="AU3177" s="10"/>
    </row>
    <row r="3178" spans="2:47" x14ac:dyDescent="0.2">
      <c r="B3178" s="4"/>
      <c r="C3178" s="3"/>
      <c r="D3178" s="29"/>
      <c r="E3178" s="11"/>
      <c r="F3178" s="118"/>
      <c r="G3178" s="2"/>
      <c r="J3178" s="3"/>
      <c r="K3178" s="3"/>
      <c r="L3178" s="3"/>
      <c r="M3178" s="3"/>
      <c r="N3178" s="27"/>
      <c r="O3178" s="4"/>
      <c r="P3178" s="4"/>
      <c r="Q3178" s="2"/>
      <c r="R3178" s="9"/>
      <c r="S3178" s="4"/>
      <c r="T3178" s="4"/>
      <c r="V3178" s="10"/>
      <c r="W3178" s="4"/>
      <c r="X3178" s="21"/>
      <c r="Y3178" s="20"/>
      <c r="Z3178" s="20"/>
      <c r="AD3178" s="5"/>
      <c r="AI3178" s="10"/>
      <c r="AJ3178" s="10"/>
      <c r="AK3178" s="10"/>
      <c r="AL3178" s="10"/>
      <c r="AM3178" s="10"/>
      <c r="AN3178" s="10"/>
      <c r="AO3178" s="10"/>
      <c r="AP3178" s="10"/>
      <c r="AQ3178" s="10"/>
      <c r="AR3178" s="10"/>
      <c r="AS3178" s="10"/>
      <c r="AT3178" s="10"/>
      <c r="AU3178" s="10"/>
    </row>
    <row r="3179" spans="2:47" x14ac:dyDescent="0.2">
      <c r="B3179" s="4"/>
      <c r="C3179" s="3"/>
      <c r="D3179" s="29"/>
      <c r="E3179" s="11"/>
      <c r="F3179" s="118"/>
      <c r="G3179" s="2"/>
      <c r="J3179" s="3"/>
      <c r="K3179" s="3"/>
      <c r="L3179" s="3"/>
      <c r="M3179" s="3"/>
      <c r="N3179" s="27"/>
      <c r="O3179" s="4"/>
      <c r="P3179" s="4"/>
      <c r="Q3179" s="2"/>
      <c r="R3179" s="9"/>
      <c r="S3179" s="4"/>
      <c r="T3179" s="4"/>
      <c r="V3179" s="10"/>
      <c r="W3179" s="4"/>
      <c r="X3179" s="21"/>
      <c r="Y3179" s="20"/>
      <c r="Z3179" s="20"/>
      <c r="AD3179" s="5"/>
      <c r="AI3179" s="10"/>
      <c r="AJ3179" s="10"/>
      <c r="AK3179" s="10"/>
      <c r="AL3179" s="10"/>
      <c r="AM3179" s="10"/>
      <c r="AN3179" s="10"/>
      <c r="AO3179" s="10"/>
      <c r="AP3179" s="10"/>
      <c r="AQ3179" s="10"/>
      <c r="AR3179" s="10"/>
      <c r="AS3179" s="10"/>
      <c r="AT3179" s="10"/>
      <c r="AU3179" s="10"/>
    </row>
    <row r="3180" spans="2:47" x14ac:dyDescent="0.2">
      <c r="B3180" s="4"/>
      <c r="C3180" s="3"/>
      <c r="D3180" s="29"/>
      <c r="E3180" s="11"/>
      <c r="F3180" s="118"/>
      <c r="G3180" s="2"/>
      <c r="J3180" s="3"/>
      <c r="K3180" s="3"/>
      <c r="L3180" s="3"/>
      <c r="M3180" s="3"/>
      <c r="N3180" s="27"/>
      <c r="O3180" s="4"/>
      <c r="P3180" s="4"/>
      <c r="Q3180" s="2"/>
      <c r="R3180" s="9"/>
      <c r="S3180" s="4"/>
      <c r="T3180" s="4"/>
      <c r="V3180" s="10"/>
      <c r="W3180" s="4"/>
      <c r="X3180" s="21"/>
      <c r="Y3180" s="20"/>
      <c r="Z3180" s="20"/>
      <c r="AD3180" s="5"/>
      <c r="AI3180" s="10"/>
      <c r="AJ3180" s="10"/>
      <c r="AK3180" s="10"/>
      <c r="AL3180" s="10"/>
      <c r="AM3180" s="10"/>
      <c r="AN3180" s="10"/>
      <c r="AO3180" s="10"/>
      <c r="AP3180" s="10"/>
      <c r="AQ3180" s="10"/>
      <c r="AR3180" s="10"/>
      <c r="AS3180" s="10"/>
      <c r="AT3180" s="10"/>
      <c r="AU3180" s="10"/>
    </row>
    <row r="3181" spans="2:47" x14ac:dyDescent="0.2">
      <c r="B3181" s="4"/>
      <c r="C3181" s="3"/>
      <c r="D3181" s="29"/>
      <c r="E3181" s="11"/>
      <c r="F3181" s="118"/>
      <c r="G3181" s="2"/>
      <c r="J3181" s="3"/>
      <c r="K3181" s="3"/>
      <c r="L3181" s="3"/>
      <c r="M3181" s="3"/>
      <c r="N3181" s="27"/>
      <c r="O3181" s="4"/>
      <c r="P3181" s="4"/>
      <c r="Q3181" s="2"/>
      <c r="R3181" s="9"/>
      <c r="S3181" s="4"/>
      <c r="T3181" s="4"/>
      <c r="V3181" s="10"/>
      <c r="W3181" s="4"/>
      <c r="X3181" s="21"/>
      <c r="Y3181" s="20"/>
      <c r="Z3181" s="20"/>
      <c r="AD3181" s="5"/>
      <c r="AI3181" s="10"/>
      <c r="AJ3181" s="10"/>
      <c r="AK3181" s="10"/>
      <c r="AL3181" s="10"/>
      <c r="AM3181" s="10"/>
      <c r="AN3181" s="10"/>
      <c r="AO3181" s="10"/>
      <c r="AP3181" s="10"/>
      <c r="AQ3181" s="10"/>
      <c r="AR3181" s="10"/>
      <c r="AS3181" s="10"/>
      <c r="AT3181" s="10"/>
      <c r="AU3181" s="10"/>
    </row>
    <row r="3182" spans="2:47" x14ac:dyDescent="0.2">
      <c r="B3182" s="4"/>
      <c r="C3182" s="3"/>
      <c r="D3182" s="29"/>
      <c r="E3182" s="11"/>
      <c r="F3182" s="118"/>
      <c r="G3182" s="2"/>
      <c r="J3182" s="3"/>
      <c r="K3182" s="3"/>
      <c r="L3182" s="3"/>
      <c r="M3182" s="3"/>
      <c r="N3182" s="27"/>
      <c r="O3182" s="4"/>
      <c r="P3182" s="4"/>
      <c r="Q3182" s="2"/>
      <c r="R3182" s="9"/>
      <c r="S3182" s="4"/>
      <c r="T3182" s="4"/>
      <c r="V3182" s="10"/>
      <c r="W3182" s="4"/>
      <c r="X3182" s="21"/>
      <c r="Y3182" s="20"/>
      <c r="Z3182" s="20"/>
      <c r="AD3182" s="5"/>
      <c r="AI3182" s="10"/>
      <c r="AJ3182" s="10"/>
      <c r="AK3182" s="10"/>
      <c r="AL3182" s="10"/>
      <c r="AM3182" s="10"/>
      <c r="AN3182" s="10"/>
      <c r="AO3182" s="10"/>
      <c r="AP3182" s="10"/>
      <c r="AQ3182" s="10"/>
      <c r="AR3182" s="10"/>
      <c r="AS3182" s="10"/>
      <c r="AT3182" s="10"/>
      <c r="AU3182" s="10"/>
    </row>
    <row r="3183" spans="2:47" x14ac:dyDescent="0.2">
      <c r="B3183" s="4"/>
      <c r="C3183" s="3"/>
      <c r="D3183" s="29"/>
      <c r="E3183" s="11"/>
      <c r="F3183" s="118"/>
      <c r="G3183" s="2"/>
      <c r="J3183" s="3"/>
      <c r="K3183" s="3"/>
      <c r="L3183" s="3"/>
      <c r="M3183" s="3"/>
      <c r="N3183" s="27"/>
      <c r="O3183" s="4"/>
      <c r="P3183" s="4"/>
      <c r="Q3183" s="2"/>
      <c r="R3183" s="9"/>
      <c r="S3183" s="4"/>
      <c r="T3183" s="4"/>
      <c r="V3183" s="10"/>
      <c r="W3183" s="4"/>
      <c r="X3183" s="21"/>
      <c r="Y3183" s="20"/>
      <c r="Z3183" s="20"/>
      <c r="AD3183" s="5"/>
      <c r="AI3183" s="10"/>
      <c r="AJ3183" s="10"/>
      <c r="AK3183" s="10"/>
      <c r="AL3183" s="10"/>
      <c r="AM3183" s="10"/>
      <c r="AN3183" s="10"/>
      <c r="AO3183" s="10"/>
      <c r="AP3183" s="10"/>
      <c r="AQ3183" s="10"/>
      <c r="AR3183" s="10"/>
      <c r="AS3183" s="10"/>
      <c r="AT3183" s="10"/>
      <c r="AU3183" s="10"/>
    </row>
    <row r="3184" spans="2:47" x14ac:dyDescent="0.2">
      <c r="B3184" s="4"/>
      <c r="C3184" s="3"/>
      <c r="D3184" s="29"/>
      <c r="E3184" s="11"/>
      <c r="F3184" s="118"/>
      <c r="G3184" s="2"/>
      <c r="J3184" s="3"/>
      <c r="K3184" s="3"/>
      <c r="L3184" s="3"/>
      <c r="M3184" s="3"/>
      <c r="N3184" s="27"/>
      <c r="O3184" s="4"/>
      <c r="P3184" s="4"/>
      <c r="Q3184" s="2"/>
      <c r="R3184" s="9"/>
      <c r="S3184" s="4"/>
      <c r="T3184" s="4"/>
      <c r="V3184" s="10"/>
      <c r="W3184" s="4"/>
      <c r="X3184" s="21"/>
      <c r="Y3184" s="20"/>
      <c r="Z3184" s="20"/>
      <c r="AD3184" s="5"/>
      <c r="AI3184" s="10"/>
      <c r="AJ3184" s="10"/>
      <c r="AK3184" s="10"/>
      <c r="AL3184" s="10"/>
      <c r="AM3184" s="10"/>
      <c r="AN3184" s="10"/>
      <c r="AO3184" s="10"/>
      <c r="AP3184" s="10"/>
      <c r="AQ3184" s="10"/>
      <c r="AR3184" s="10"/>
      <c r="AS3184" s="10"/>
      <c r="AT3184" s="10"/>
      <c r="AU3184" s="10"/>
    </row>
    <row r="3185" spans="2:47" x14ac:dyDescent="0.2">
      <c r="B3185" s="4"/>
      <c r="C3185" s="3"/>
      <c r="D3185" s="29"/>
      <c r="E3185" s="11"/>
      <c r="F3185" s="118"/>
      <c r="G3185" s="2"/>
      <c r="J3185" s="3"/>
      <c r="K3185" s="3"/>
      <c r="L3185" s="3"/>
      <c r="M3185" s="3"/>
      <c r="N3185" s="27"/>
      <c r="O3185" s="4"/>
      <c r="P3185" s="4"/>
      <c r="Q3185" s="2"/>
      <c r="R3185" s="9"/>
      <c r="S3185" s="4"/>
      <c r="T3185" s="4"/>
      <c r="V3185" s="10"/>
      <c r="W3185" s="4"/>
      <c r="X3185" s="21"/>
      <c r="Y3185" s="20"/>
      <c r="Z3185" s="20"/>
      <c r="AD3185" s="5"/>
      <c r="AI3185" s="10"/>
      <c r="AJ3185" s="10"/>
      <c r="AK3185" s="10"/>
      <c r="AL3185" s="10"/>
      <c r="AM3185" s="10"/>
      <c r="AN3185" s="10"/>
      <c r="AO3185" s="10"/>
      <c r="AP3185" s="10"/>
      <c r="AQ3185" s="10"/>
      <c r="AR3185" s="10"/>
      <c r="AS3185" s="10"/>
      <c r="AT3185" s="10"/>
      <c r="AU3185" s="10"/>
    </row>
    <row r="3186" spans="2:47" x14ac:dyDescent="0.2">
      <c r="B3186" s="4"/>
      <c r="C3186" s="3"/>
      <c r="D3186" s="29"/>
      <c r="E3186" s="11"/>
      <c r="F3186" s="118"/>
      <c r="G3186" s="2"/>
      <c r="J3186" s="3"/>
      <c r="K3186" s="3"/>
      <c r="L3186" s="3"/>
      <c r="M3186" s="3"/>
      <c r="N3186" s="27"/>
      <c r="O3186" s="4"/>
      <c r="P3186" s="4"/>
      <c r="Q3186" s="2"/>
      <c r="R3186" s="9"/>
      <c r="S3186" s="4"/>
      <c r="T3186" s="4"/>
      <c r="V3186" s="10"/>
      <c r="W3186" s="4"/>
      <c r="X3186" s="21"/>
      <c r="Y3186" s="20"/>
      <c r="Z3186" s="20"/>
      <c r="AD3186" s="5"/>
      <c r="AI3186" s="10"/>
      <c r="AJ3186" s="10"/>
      <c r="AK3186" s="10"/>
      <c r="AL3186" s="10"/>
      <c r="AM3186" s="10"/>
      <c r="AN3186" s="10"/>
      <c r="AO3186" s="10"/>
      <c r="AP3186" s="10"/>
      <c r="AQ3186" s="10"/>
      <c r="AR3186" s="10"/>
      <c r="AS3186" s="10"/>
      <c r="AT3186" s="10"/>
      <c r="AU3186" s="10"/>
    </row>
    <row r="3187" spans="2:47" x14ac:dyDescent="0.2">
      <c r="B3187" s="4"/>
      <c r="C3187" s="3"/>
      <c r="D3187" s="29"/>
      <c r="E3187" s="11"/>
      <c r="F3187" s="118"/>
      <c r="G3187" s="2"/>
      <c r="J3187" s="3"/>
      <c r="K3187" s="3"/>
      <c r="L3187" s="3"/>
      <c r="M3187" s="3"/>
      <c r="N3187" s="27"/>
      <c r="O3187" s="4"/>
      <c r="P3187" s="4"/>
      <c r="Q3187" s="2"/>
      <c r="R3187" s="9"/>
      <c r="S3187" s="4"/>
      <c r="T3187" s="4"/>
      <c r="V3187" s="10"/>
      <c r="W3187" s="4"/>
      <c r="X3187" s="21"/>
      <c r="Y3187" s="20"/>
      <c r="Z3187" s="20"/>
      <c r="AD3187" s="5"/>
      <c r="AI3187" s="10"/>
      <c r="AJ3187" s="10"/>
      <c r="AK3187" s="10"/>
      <c r="AL3187" s="10"/>
      <c r="AM3187" s="10"/>
      <c r="AN3187" s="10"/>
      <c r="AO3187" s="10"/>
      <c r="AP3187" s="10"/>
      <c r="AQ3187" s="10"/>
      <c r="AR3187" s="10"/>
      <c r="AS3187" s="10"/>
      <c r="AT3187" s="10"/>
      <c r="AU3187" s="10"/>
    </row>
    <row r="3188" spans="2:47" x14ac:dyDescent="0.2">
      <c r="B3188" s="4"/>
      <c r="C3188" s="3"/>
      <c r="D3188" s="29"/>
      <c r="E3188" s="11"/>
      <c r="F3188" s="118"/>
      <c r="G3188" s="2"/>
      <c r="J3188" s="3"/>
      <c r="K3188" s="3"/>
      <c r="L3188" s="3"/>
      <c r="M3188" s="3"/>
      <c r="N3188" s="27"/>
      <c r="O3188" s="4"/>
      <c r="P3188" s="4"/>
      <c r="Q3188" s="2"/>
      <c r="R3188" s="9"/>
      <c r="S3188" s="4"/>
      <c r="T3188" s="4"/>
      <c r="V3188" s="10"/>
      <c r="W3188" s="4"/>
      <c r="X3188" s="21"/>
      <c r="Y3188" s="20"/>
      <c r="Z3188" s="20"/>
      <c r="AD3188" s="5"/>
      <c r="AI3188" s="10"/>
      <c r="AJ3188" s="10"/>
      <c r="AK3188" s="10"/>
      <c r="AL3188" s="10"/>
      <c r="AM3188" s="10"/>
      <c r="AN3188" s="10"/>
      <c r="AO3188" s="10"/>
      <c r="AP3188" s="10"/>
      <c r="AQ3188" s="10"/>
      <c r="AR3188" s="10"/>
      <c r="AS3188" s="10"/>
      <c r="AT3188" s="10"/>
      <c r="AU3188" s="10"/>
    </row>
    <row r="3189" spans="2:47" x14ac:dyDescent="0.2">
      <c r="B3189" s="4"/>
      <c r="C3189" s="3"/>
      <c r="D3189" s="29"/>
      <c r="E3189" s="11"/>
      <c r="F3189" s="118"/>
      <c r="G3189" s="2"/>
      <c r="J3189" s="3"/>
      <c r="K3189" s="3"/>
      <c r="L3189" s="3"/>
      <c r="M3189" s="3"/>
      <c r="N3189" s="27"/>
      <c r="O3189" s="4"/>
      <c r="P3189" s="4"/>
      <c r="Q3189" s="2"/>
      <c r="R3189" s="9"/>
      <c r="S3189" s="4"/>
      <c r="T3189" s="4"/>
      <c r="V3189" s="10"/>
      <c r="W3189" s="4"/>
      <c r="X3189" s="21"/>
      <c r="Y3189" s="20"/>
      <c r="Z3189" s="20"/>
      <c r="AD3189" s="5"/>
      <c r="AI3189" s="10"/>
      <c r="AJ3189" s="10"/>
      <c r="AK3189" s="10"/>
      <c r="AL3189" s="10"/>
      <c r="AM3189" s="10"/>
      <c r="AN3189" s="10"/>
      <c r="AO3189" s="10"/>
      <c r="AP3189" s="10"/>
      <c r="AQ3189" s="10"/>
      <c r="AR3189" s="10"/>
      <c r="AS3189" s="10"/>
      <c r="AT3189" s="10"/>
      <c r="AU3189" s="10"/>
    </row>
    <row r="3190" spans="2:47" x14ac:dyDescent="0.2">
      <c r="B3190" s="4"/>
      <c r="C3190" s="3"/>
      <c r="D3190" s="29"/>
      <c r="E3190" s="11"/>
      <c r="F3190" s="118"/>
      <c r="G3190" s="2"/>
      <c r="J3190" s="3"/>
      <c r="K3190" s="3"/>
      <c r="L3190" s="3"/>
      <c r="M3190" s="3"/>
      <c r="N3190" s="27"/>
      <c r="O3190" s="4"/>
      <c r="P3190" s="4"/>
      <c r="Q3190" s="2"/>
      <c r="R3190" s="9"/>
      <c r="S3190" s="4"/>
      <c r="T3190" s="4"/>
      <c r="V3190" s="10"/>
      <c r="W3190" s="4"/>
      <c r="X3190" s="21"/>
      <c r="Y3190" s="20"/>
      <c r="Z3190" s="20"/>
      <c r="AD3190" s="5"/>
      <c r="AI3190" s="10"/>
      <c r="AJ3190" s="10"/>
      <c r="AK3190" s="10"/>
      <c r="AL3190" s="10"/>
      <c r="AM3190" s="10"/>
      <c r="AN3190" s="10"/>
      <c r="AO3190" s="10"/>
      <c r="AP3190" s="10"/>
      <c r="AQ3190" s="10"/>
      <c r="AR3190" s="10"/>
      <c r="AS3190" s="10"/>
      <c r="AT3190" s="10"/>
      <c r="AU3190" s="10"/>
    </row>
    <row r="3191" spans="2:47" x14ac:dyDescent="0.2">
      <c r="B3191" s="4"/>
      <c r="C3191" s="3"/>
      <c r="D3191" s="29"/>
      <c r="E3191" s="11"/>
      <c r="F3191" s="118"/>
      <c r="G3191" s="2"/>
      <c r="J3191" s="3"/>
      <c r="K3191" s="3"/>
      <c r="L3191" s="3"/>
      <c r="M3191" s="3"/>
      <c r="N3191" s="27"/>
      <c r="O3191" s="4"/>
      <c r="P3191" s="4"/>
      <c r="Q3191" s="2"/>
      <c r="R3191" s="9"/>
      <c r="S3191" s="4"/>
      <c r="T3191" s="4"/>
      <c r="V3191" s="10"/>
      <c r="W3191" s="4"/>
      <c r="X3191" s="21"/>
      <c r="Y3191" s="20"/>
      <c r="Z3191" s="20"/>
      <c r="AD3191" s="5"/>
      <c r="AI3191" s="10"/>
      <c r="AJ3191" s="10"/>
      <c r="AK3191" s="10"/>
      <c r="AL3191" s="10"/>
      <c r="AM3191" s="10"/>
      <c r="AN3191" s="10"/>
      <c r="AO3191" s="10"/>
      <c r="AP3191" s="10"/>
      <c r="AQ3191" s="10"/>
      <c r="AR3191" s="10"/>
      <c r="AS3191" s="10"/>
      <c r="AT3191" s="10"/>
      <c r="AU3191" s="10"/>
    </row>
    <row r="3192" spans="2:47" x14ac:dyDescent="0.2">
      <c r="B3192" s="4"/>
      <c r="C3192" s="3"/>
      <c r="D3192" s="29"/>
      <c r="E3192" s="11"/>
      <c r="F3192" s="118"/>
      <c r="G3192" s="2"/>
      <c r="J3192" s="3"/>
      <c r="K3192" s="3"/>
      <c r="L3192" s="3"/>
      <c r="M3192" s="3"/>
      <c r="N3192" s="27"/>
      <c r="O3192" s="4"/>
      <c r="P3192" s="4"/>
      <c r="Q3192" s="2"/>
      <c r="R3192" s="9"/>
      <c r="S3192" s="4"/>
      <c r="T3192" s="4"/>
      <c r="V3192" s="10"/>
      <c r="W3192" s="4"/>
      <c r="X3192" s="21"/>
      <c r="Y3192" s="20"/>
      <c r="Z3192" s="20"/>
      <c r="AD3192" s="5"/>
      <c r="AI3192" s="10"/>
      <c r="AJ3192" s="10"/>
      <c r="AK3192" s="10"/>
      <c r="AL3192" s="10"/>
      <c r="AM3192" s="10"/>
      <c r="AN3192" s="10"/>
      <c r="AO3192" s="10"/>
      <c r="AP3192" s="10"/>
      <c r="AQ3192" s="10"/>
      <c r="AR3192" s="10"/>
      <c r="AS3192" s="10"/>
      <c r="AT3192" s="10"/>
      <c r="AU3192" s="10"/>
    </row>
    <row r="3193" spans="2:47" x14ac:dyDescent="0.2">
      <c r="B3193" s="4"/>
      <c r="C3193" s="3"/>
      <c r="D3193" s="29"/>
      <c r="E3193" s="11"/>
      <c r="F3193" s="118"/>
      <c r="G3193" s="2"/>
      <c r="J3193" s="3"/>
      <c r="K3193" s="3"/>
      <c r="L3193" s="3"/>
      <c r="M3193" s="3"/>
      <c r="N3193" s="27"/>
      <c r="O3193" s="4"/>
      <c r="P3193" s="4"/>
      <c r="Q3193" s="2"/>
      <c r="R3193" s="9"/>
      <c r="S3193" s="4"/>
      <c r="T3193" s="4"/>
      <c r="V3193" s="10"/>
      <c r="W3193" s="4"/>
      <c r="X3193" s="21"/>
      <c r="Y3193" s="20"/>
      <c r="Z3193" s="20"/>
      <c r="AD3193" s="5"/>
      <c r="AI3193" s="10"/>
      <c r="AJ3193" s="10"/>
      <c r="AK3193" s="10"/>
      <c r="AL3193" s="10"/>
      <c r="AM3193" s="10"/>
      <c r="AN3193" s="10"/>
      <c r="AO3193" s="10"/>
      <c r="AP3193" s="10"/>
      <c r="AQ3193" s="10"/>
      <c r="AR3193" s="10"/>
      <c r="AS3193" s="10"/>
      <c r="AT3193" s="10"/>
      <c r="AU3193" s="10"/>
    </row>
    <row r="3194" spans="2:47" x14ac:dyDescent="0.2">
      <c r="B3194" s="4"/>
      <c r="C3194" s="3"/>
      <c r="D3194" s="29"/>
      <c r="E3194" s="11"/>
      <c r="F3194" s="118"/>
      <c r="G3194" s="2"/>
      <c r="J3194" s="3"/>
      <c r="K3194" s="3"/>
      <c r="L3194" s="3"/>
      <c r="M3194" s="3"/>
      <c r="N3194" s="27"/>
      <c r="O3194" s="4"/>
      <c r="P3194" s="4"/>
      <c r="Q3194" s="2"/>
      <c r="R3194" s="9"/>
      <c r="S3194" s="4"/>
      <c r="T3194" s="4"/>
      <c r="V3194" s="10"/>
      <c r="W3194" s="4"/>
      <c r="X3194" s="21"/>
      <c r="Y3194" s="20"/>
      <c r="Z3194" s="20"/>
      <c r="AD3194" s="5"/>
      <c r="AI3194" s="10"/>
      <c r="AJ3194" s="10"/>
      <c r="AK3194" s="10"/>
      <c r="AL3194" s="10"/>
      <c r="AM3194" s="10"/>
      <c r="AN3194" s="10"/>
      <c r="AO3194" s="10"/>
      <c r="AP3194" s="10"/>
      <c r="AQ3194" s="10"/>
      <c r="AR3194" s="10"/>
      <c r="AS3194" s="10"/>
      <c r="AT3194" s="10"/>
      <c r="AU3194" s="10"/>
    </row>
    <row r="3195" spans="2:47" x14ac:dyDescent="0.2">
      <c r="B3195" s="4"/>
      <c r="C3195" s="3"/>
      <c r="D3195" s="29"/>
      <c r="E3195" s="11"/>
      <c r="F3195" s="118"/>
      <c r="G3195" s="2"/>
      <c r="J3195" s="3"/>
      <c r="K3195" s="3"/>
      <c r="L3195" s="3"/>
      <c r="M3195" s="3"/>
      <c r="N3195" s="27"/>
      <c r="O3195" s="4"/>
      <c r="P3195" s="4"/>
      <c r="Q3195" s="2"/>
      <c r="R3195" s="9"/>
      <c r="S3195" s="4"/>
      <c r="T3195" s="4"/>
      <c r="V3195" s="10"/>
      <c r="W3195" s="4"/>
      <c r="X3195" s="21"/>
      <c r="Y3195" s="20"/>
      <c r="Z3195" s="20"/>
      <c r="AD3195" s="5"/>
      <c r="AI3195" s="10"/>
      <c r="AJ3195" s="10"/>
      <c r="AK3195" s="10"/>
      <c r="AL3195" s="10"/>
      <c r="AM3195" s="10"/>
      <c r="AN3195" s="10"/>
      <c r="AO3195" s="10"/>
      <c r="AP3195" s="10"/>
      <c r="AQ3195" s="10"/>
      <c r="AR3195" s="10"/>
      <c r="AS3195" s="10"/>
      <c r="AT3195" s="10"/>
      <c r="AU3195" s="10"/>
    </row>
    <row r="3196" spans="2:47" x14ac:dyDescent="0.2">
      <c r="B3196" s="4"/>
      <c r="C3196" s="3"/>
      <c r="D3196" s="29"/>
      <c r="E3196" s="11"/>
      <c r="F3196" s="118"/>
      <c r="G3196" s="2"/>
      <c r="J3196" s="3"/>
      <c r="K3196" s="3"/>
      <c r="L3196" s="3"/>
      <c r="M3196" s="3"/>
      <c r="N3196" s="27"/>
      <c r="O3196" s="4"/>
      <c r="P3196" s="4"/>
      <c r="Q3196" s="2"/>
      <c r="R3196" s="9"/>
      <c r="S3196" s="4"/>
      <c r="T3196" s="4"/>
      <c r="V3196" s="10"/>
      <c r="W3196" s="4"/>
      <c r="X3196" s="21"/>
      <c r="Y3196" s="20"/>
      <c r="Z3196" s="20"/>
      <c r="AD3196" s="5"/>
      <c r="AI3196" s="10"/>
      <c r="AJ3196" s="10"/>
      <c r="AK3196" s="10"/>
      <c r="AL3196" s="10"/>
      <c r="AM3196" s="10"/>
      <c r="AN3196" s="10"/>
      <c r="AO3196" s="10"/>
      <c r="AP3196" s="10"/>
      <c r="AQ3196" s="10"/>
      <c r="AR3196" s="10"/>
      <c r="AS3196" s="10"/>
      <c r="AT3196" s="10"/>
      <c r="AU3196" s="10"/>
    </row>
    <row r="3197" spans="2:47" x14ac:dyDescent="0.2">
      <c r="B3197" s="4"/>
      <c r="C3197" s="3"/>
      <c r="D3197" s="29"/>
      <c r="E3197" s="11"/>
      <c r="F3197" s="118"/>
      <c r="G3197" s="2"/>
      <c r="J3197" s="3"/>
      <c r="K3197" s="3"/>
      <c r="L3197" s="3"/>
      <c r="M3197" s="3"/>
      <c r="N3197" s="27"/>
      <c r="O3197" s="4"/>
      <c r="P3197" s="4"/>
      <c r="Q3197" s="2"/>
      <c r="R3197" s="9"/>
      <c r="S3197" s="4"/>
      <c r="T3197" s="4"/>
      <c r="V3197" s="10"/>
      <c r="W3197" s="4"/>
      <c r="X3197" s="21"/>
      <c r="Y3197" s="20"/>
      <c r="Z3197" s="20"/>
      <c r="AD3197" s="5"/>
      <c r="AI3197" s="10"/>
      <c r="AJ3197" s="10"/>
      <c r="AK3197" s="10"/>
      <c r="AL3197" s="10"/>
      <c r="AM3197" s="10"/>
      <c r="AN3197" s="10"/>
      <c r="AO3197" s="10"/>
      <c r="AP3197" s="10"/>
      <c r="AQ3197" s="10"/>
      <c r="AR3197" s="10"/>
      <c r="AS3197" s="10"/>
      <c r="AT3197" s="10"/>
      <c r="AU3197" s="10"/>
    </row>
    <row r="3198" spans="2:47" x14ac:dyDescent="0.2">
      <c r="B3198" s="4"/>
      <c r="C3198" s="3"/>
      <c r="D3198" s="29"/>
      <c r="E3198" s="11"/>
      <c r="F3198" s="118"/>
      <c r="G3198" s="2"/>
      <c r="J3198" s="3"/>
      <c r="K3198" s="3"/>
      <c r="L3198" s="3"/>
      <c r="M3198" s="3"/>
      <c r="N3198" s="27"/>
      <c r="O3198" s="4"/>
      <c r="P3198" s="4"/>
      <c r="Q3198" s="2"/>
      <c r="R3198" s="9"/>
      <c r="S3198" s="4"/>
      <c r="T3198" s="4"/>
      <c r="V3198" s="10"/>
      <c r="W3198" s="4"/>
      <c r="X3198" s="21"/>
      <c r="Y3198" s="20"/>
      <c r="Z3198" s="20"/>
      <c r="AD3198" s="5"/>
      <c r="AI3198" s="10"/>
      <c r="AJ3198" s="10"/>
      <c r="AK3198" s="10"/>
      <c r="AL3198" s="10"/>
      <c r="AM3198" s="10"/>
      <c r="AN3198" s="10"/>
      <c r="AO3198" s="10"/>
      <c r="AP3198" s="10"/>
      <c r="AQ3198" s="10"/>
      <c r="AR3198" s="10"/>
      <c r="AS3198" s="10"/>
      <c r="AT3198" s="10"/>
      <c r="AU3198" s="10"/>
    </row>
    <row r="3199" spans="2:47" x14ac:dyDescent="0.2">
      <c r="B3199" s="4"/>
      <c r="C3199" s="3"/>
      <c r="D3199" s="29"/>
      <c r="E3199" s="11"/>
      <c r="F3199" s="118"/>
      <c r="G3199" s="2"/>
      <c r="J3199" s="3"/>
      <c r="K3199" s="3"/>
      <c r="L3199" s="3"/>
      <c r="M3199" s="3"/>
      <c r="N3199" s="27"/>
      <c r="O3199" s="4"/>
      <c r="P3199" s="4"/>
      <c r="Q3199" s="2"/>
      <c r="R3199" s="9"/>
      <c r="S3199" s="4"/>
      <c r="T3199" s="4"/>
      <c r="V3199" s="10"/>
      <c r="W3199" s="4"/>
      <c r="X3199" s="21"/>
      <c r="Y3199" s="20"/>
      <c r="Z3199" s="20"/>
      <c r="AD3199" s="5"/>
      <c r="AI3199" s="10"/>
      <c r="AJ3199" s="10"/>
      <c r="AK3199" s="10"/>
      <c r="AL3199" s="10"/>
      <c r="AM3199" s="10"/>
      <c r="AN3199" s="10"/>
      <c r="AO3199" s="10"/>
      <c r="AP3199" s="10"/>
      <c r="AQ3199" s="10"/>
      <c r="AR3199" s="10"/>
      <c r="AS3199" s="10"/>
      <c r="AT3199" s="10"/>
      <c r="AU3199" s="10"/>
    </row>
    <row r="3200" spans="2:47" x14ac:dyDescent="0.2">
      <c r="B3200" s="4"/>
      <c r="C3200" s="3"/>
      <c r="D3200" s="29"/>
      <c r="E3200" s="11"/>
      <c r="F3200" s="118"/>
      <c r="G3200" s="2"/>
      <c r="J3200" s="3"/>
      <c r="K3200" s="3"/>
      <c r="L3200" s="3"/>
      <c r="M3200" s="3"/>
      <c r="N3200" s="27"/>
      <c r="O3200" s="4"/>
      <c r="P3200" s="4"/>
      <c r="Q3200" s="2"/>
      <c r="R3200" s="9"/>
      <c r="S3200" s="4"/>
      <c r="T3200" s="4"/>
      <c r="V3200" s="10"/>
      <c r="W3200" s="4"/>
      <c r="X3200" s="21"/>
      <c r="Y3200" s="20"/>
      <c r="Z3200" s="20"/>
      <c r="AD3200" s="5"/>
      <c r="AI3200" s="10"/>
      <c r="AJ3200" s="10"/>
      <c r="AK3200" s="10"/>
      <c r="AL3200" s="10"/>
      <c r="AM3200" s="10"/>
      <c r="AN3200" s="10"/>
      <c r="AO3200" s="10"/>
      <c r="AP3200" s="10"/>
      <c r="AQ3200" s="10"/>
      <c r="AR3200" s="10"/>
      <c r="AS3200" s="10"/>
      <c r="AT3200" s="10"/>
      <c r="AU3200" s="10"/>
    </row>
    <row r="3201" spans="2:47" x14ac:dyDescent="0.2">
      <c r="B3201" s="4"/>
      <c r="C3201" s="3"/>
      <c r="D3201" s="29"/>
      <c r="E3201" s="11"/>
      <c r="F3201" s="118"/>
      <c r="G3201" s="2"/>
      <c r="J3201" s="3"/>
      <c r="K3201" s="3"/>
      <c r="L3201" s="3"/>
      <c r="M3201" s="3"/>
      <c r="N3201" s="27"/>
      <c r="O3201" s="4"/>
      <c r="P3201" s="4"/>
      <c r="Q3201" s="2"/>
      <c r="R3201" s="9"/>
      <c r="S3201" s="4"/>
      <c r="T3201" s="4"/>
      <c r="V3201" s="10"/>
      <c r="W3201" s="4"/>
      <c r="X3201" s="21"/>
      <c r="Y3201" s="20"/>
      <c r="Z3201" s="20"/>
      <c r="AD3201" s="5"/>
      <c r="AI3201" s="10"/>
      <c r="AJ3201" s="10"/>
      <c r="AK3201" s="10"/>
      <c r="AL3201" s="10"/>
      <c r="AM3201" s="10"/>
      <c r="AN3201" s="10"/>
      <c r="AO3201" s="10"/>
      <c r="AP3201" s="10"/>
      <c r="AQ3201" s="10"/>
      <c r="AR3201" s="10"/>
      <c r="AS3201" s="10"/>
      <c r="AT3201" s="10"/>
      <c r="AU3201" s="10"/>
    </row>
    <row r="3202" spans="2:47" x14ac:dyDescent="0.2">
      <c r="B3202" s="4"/>
      <c r="C3202" s="3"/>
      <c r="D3202" s="29"/>
      <c r="E3202" s="11"/>
      <c r="F3202" s="118"/>
      <c r="G3202" s="2"/>
      <c r="J3202" s="3"/>
      <c r="K3202" s="3"/>
      <c r="L3202" s="3"/>
      <c r="M3202" s="3"/>
      <c r="N3202" s="27"/>
      <c r="O3202" s="4"/>
      <c r="P3202" s="4"/>
      <c r="Q3202" s="2"/>
      <c r="R3202" s="9"/>
      <c r="S3202" s="4"/>
      <c r="T3202" s="4"/>
      <c r="V3202" s="10"/>
      <c r="W3202" s="4"/>
      <c r="X3202" s="21"/>
      <c r="Y3202" s="20"/>
      <c r="Z3202" s="20"/>
      <c r="AD3202" s="5"/>
      <c r="AI3202" s="10"/>
      <c r="AJ3202" s="10"/>
      <c r="AK3202" s="10"/>
      <c r="AL3202" s="10"/>
      <c r="AM3202" s="10"/>
      <c r="AN3202" s="10"/>
      <c r="AO3202" s="10"/>
      <c r="AP3202" s="10"/>
      <c r="AQ3202" s="10"/>
      <c r="AR3202" s="10"/>
      <c r="AS3202" s="10"/>
      <c r="AT3202" s="10"/>
      <c r="AU3202" s="10"/>
    </row>
    <row r="3203" spans="2:47" x14ac:dyDescent="0.2">
      <c r="B3203" s="4"/>
      <c r="C3203" s="3"/>
      <c r="D3203" s="29"/>
      <c r="E3203" s="11"/>
      <c r="F3203" s="118"/>
      <c r="G3203" s="2"/>
      <c r="J3203" s="3"/>
      <c r="K3203" s="3"/>
      <c r="L3203" s="3"/>
      <c r="M3203" s="3"/>
      <c r="N3203" s="27"/>
      <c r="O3203" s="4"/>
      <c r="P3203" s="4"/>
      <c r="Q3203" s="2"/>
      <c r="R3203" s="9"/>
      <c r="S3203" s="4"/>
      <c r="T3203" s="4"/>
      <c r="V3203" s="10"/>
      <c r="W3203" s="4"/>
      <c r="X3203" s="21"/>
      <c r="Y3203" s="20"/>
      <c r="Z3203" s="20"/>
      <c r="AD3203" s="5"/>
      <c r="AI3203" s="10"/>
      <c r="AJ3203" s="10"/>
      <c r="AK3203" s="10"/>
      <c r="AL3203" s="10"/>
      <c r="AM3203" s="10"/>
      <c r="AN3203" s="10"/>
      <c r="AO3203" s="10"/>
      <c r="AP3203" s="10"/>
      <c r="AQ3203" s="10"/>
      <c r="AR3203" s="10"/>
      <c r="AS3203" s="10"/>
      <c r="AT3203" s="10"/>
      <c r="AU3203" s="10"/>
    </row>
    <row r="3204" spans="2:47" x14ac:dyDescent="0.2">
      <c r="B3204" s="4"/>
      <c r="C3204" s="3"/>
      <c r="D3204" s="29"/>
      <c r="E3204" s="11"/>
      <c r="F3204" s="118"/>
      <c r="G3204" s="2"/>
      <c r="J3204" s="3"/>
      <c r="K3204" s="3"/>
      <c r="L3204" s="3"/>
      <c r="M3204" s="3"/>
      <c r="N3204" s="27"/>
      <c r="O3204" s="4"/>
      <c r="P3204" s="4"/>
      <c r="Q3204" s="2"/>
      <c r="R3204" s="9"/>
      <c r="S3204" s="4"/>
      <c r="T3204" s="4"/>
      <c r="V3204" s="10"/>
      <c r="W3204" s="4"/>
      <c r="X3204" s="21"/>
      <c r="Y3204" s="20"/>
      <c r="Z3204" s="20"/>
      <c r="AD3204" s="5"/>
      <c r="AI3204" s="10"/>
      <c r="AJ3204" s="10"/>
      <c r="AK3204" s="10"/>
      <c r="AL3204" s="10"/>
      <c r="AM3204" s="10"/>
      <c r="AN3204" s="10"/>
      <c r="AO3204" s="10"/>
      <c r="AP3204" s="10"/>
      <c r="AQ3204" s="10"/>
      <c r="AR3204" s="10"/>
      <c r="AS3204" s="10"/>
      <c r="AT3204" s="10"/>
      <c r="AU3204" s="10"/>
    </row>
    <row r="3205" spans="2:47" x14ac:dyDescent="0.2">
      <c r="B3205" s="4"/>
      <c r="C3205" s="3"/>
      <c r="D3205" s="29"/>
      <c r="E3205" s="11"/>
      <c r="F3205" s="118"/>
      <c r="G3205" s="2"/>
      <c r="J3205" s="3"/>
      <c r="K3205" s="3"/>
      <c r="L3205" s="3"/>
      <c r="M3205" s="3"/>
      <c r="N3205" s="27"/>
      <c r="O3205" s="4"/>
      <c r="P3205" s="4"/>
      <c r="Q3205" s="2"/>
      <c r="R3205" s="9"/>
      <c r="S3205" s="4"/>
      <c r="T3205" s="4"/>
      <c r="V3205" s="10"/>
      <c r="W3205" s="4"/>
      <c r="X3205" s="21"/>
      <c r="Y3205" s="20"/>
      <c r="Z3205" s="20"/>
      <c r="AD3205" s="5"/>
      <c r="AI3205" s="10"/>
      <c r="AJ3205" s="10"/>
      <c r="AK3205" s="10"/>
      <c r="AL3205" s="10"/>
      <c r="AM3205" s="10"/>
      <c r="AN3205" s="10"/>
      <c r="AO3205" s="10"/>
      <c r="AP3205" s="10"/>
      <c r="AQ3205" s="10"/>
      <c r="AR3205" s="10"/>
      <c r="AS3205" s="10"/>
      <c r="AT3205" s="10"/>
      <c r="AU3205" s="10"/>
    </row>
    <row r="3206" spans="2:47" x14ac:dyDescent="0.2">
      <c r="B3206" s="4"/>
      <c r="C3206" s="3"/>
      <c r="D3206" s="29"/>
      <c r="E3206" s="11"/>
      <c r="F3206" s="118"/>
      <c r="G3206" s="2"/>
      <c r="J3206" s="3"/>
      <c r="K3206" s="3"/>
      <c r="L3206" s="3"/>
      <c r="M3206" s="3"/>
      <c r="N3206" s="27"/>
      <c r="O3206" s="4"/>
      <c r="P3206" s="4"/>
      <c r="Q3206" s="2"/>
      <c r="R3206" s="9"/>
      <c r="S3206" s="4"/>
      <c r="T3206" s="4"/>
      <c r="V3206" s="10"/>
      <c r="W3206" s="4"/>
      <c r="X3206" s="21"/>
      <c r="Y3206" s="20"/>
      <c r="Z3206" s="20"/>
      <c r="AD3206" s="5"/>
      <c r="AI3206" s="10"/>
      <c r="AJ3206" s="10"/>
      <c r="AK3206" s="10"/>
      <c r="AL3206" s="10"/>
      <c r="AM3206" s="10"/>
      <c r="AN3206" s="10"/>
      <c r="AO3206" s="10"/>
      <c r="AP3206" s="10"/>
      <c r="AQ3206" s="10"/>
      <c r="AR3206" s="10"/>
      <c r="AS3206" s="10"/>
      <c r="AT3206" s="10"/>
      <c r="AU3206" s="10"/>
    </row>
    <row r="3207" spans="2:47" x14ac:dyDescent="0.2">
      <c r="B3207" s="4"/>
      <c r="C3207" s="3"/>
      <c r="D3207" s="29"/>
      <c r="E3207" s="11"/>
      <c r="F3207" s="118"/>
      <c r="G3207" s="2"/>
      <c r="J3207" s="3"/>
      <c r="K3207" s="3"/>
      <c r="L3207" s="3"/>
      <c r="M3207" s="3"/>
      <c r="N3207" s="27"/>
      <c r="O3207" s="4"/>
      <c r="P3207" s="4"/>
      <c r="Q3207" s="2"/>
      <c r="R3207" s="9"/>
      <c r="S3207" s="4"/>
      <c r="T3207" s="4"/>
      <c r="V3207" s="10"/>
      <c r="W3207" s="4"/>
      <c r="X3207" s="21"/>
      <c r="Y3207" s="20"/>
      <c r="Z3207" s="20"/>
      <c r="AD3207" s="5"/>
      <c r="AI3207" s="10"/>
      <c r="AJ3207" s="10"/>
      <c r="AK3207" s="10"/>
      <c r="AL3207" s="10"/>
      <c r="AM3207" s="10"/>
      <c r="AN3207" s="10"/>
      <c r="AO3207" s="10"/>
      <c r="AP3207" s="10"/>
      <c r="AQ3207" s="10"/>
      <c r="AR3207" s="10"/>
      <c r="AS3207" s="10"/>
      <c r="AT3207" s="10"/>
      <c r="AU3207" s="10"/>
    </row>
    <row r="3208" spans="2:47" x14ac:dyDescent="0.2">
      <c r="B3208" s="4"/>
      <c r="C3208" s="3"/>
      <c r="D3208" s="29"/>
      <c r="E3208" s="11"/>
      <c r="F3208" s="118"/>
      <c r="G3208" s="2"/>
      <c r="J3208" s="3"/>
      <c r="K3208" s="3"/>
      <c r="L3208" s="3"/>
      <c r="M3208" s="3"/>
      <c r="N3208" s="27"/>
      <c r="O3208" s="4"/>
      <c r="P3208" s="4"/>
      <c r="Q3208" s="2"/>
      <c r="R3208" s="9"/>
      <c r="S3208" s="4"/>
      <c r="T3208" s="4"/>
      <c r="V3208" s="10"/>
      <c r="W3208" s="4"/>
      <c r="X3208" s="21"/>
      <c r="Y3208" s="20"/>
      <c r="Z3208" s="20"/>
      <c r="AD3208" s="5"/>
      <c r="AI3208" s="10"/>
      <c r="AJ3208" s="10"/>
      <c r="AK3208" s="10"/>
      <c r="AL3208" s="10"/>
      <c r="AM3208" s="10"/>
      <c r="AN3208" s="10"/>
      <c r="AO3208" s="10"/>
      <c r="AP3208" s="10"/>
      <c r="AQ3208" s="10"/>
      <c r="AR3208" s="10"/>
      <c r="AS3208" s="10"/>
      <c r="AT3208" s="10"/>
      <c r="AU3208" s="10"/>
    </row>
    <row r="3209" spans="2:47" x14ac:dyDescent="0.2">
      <c r="B3209" s="4"/>
      <c r="C3209" s="3"/>
      <c r="D3209" s="29"/>
      <c r="E3209" s="11"/>
      <c r="F3209" s="118"/>
      <c r="G3209" s="2"/>
      <c r="J3209" s="3"/>
      <c r="K3209" s="3"/>
      <c r="L3209" s="3"/>
      <c r="M3209" s="3"/>
      <c r="N3209" s="27"/>
      <c r="O3209" s="4"/>
      <c r="P3209" s="4"/>
      <c r="Q3209" s="2"/>
      <c r="R3209" s="9"/>
      <c r="S3209" s="4"/>
      <c r="T3209" s="4"/>
      <c r="V3209" s="10"/>
      <c r="W3209" s="4"/>
      <c r="X3209" s="21"/>
      <c r="Y3209" s="20"/>
      <c r="Z3209" s="20"/>
      <c r="AD3209" s="5"/>
      <c r="AI3209" s="10"/>
      <c r="AJ3209" s="10"/>
      <c r="AK3209" s="10"/>
      <c r="AL3209" s="10"/>
      <c r="AM3209" s="10"/>
      <c r="AN3209" s="10"/>
      <c r="AO3209" s="10"/>
      <c r="AP3209" s="10"/>
      <c r="AQ3209" s="10"/>
      <c r="AR3209" s="10"/>
      <c r="AS3209" s="10"/>
      <c r="AT3209" s="10"/>
      <c r="AU3209" s="10"/>
    </row>
    <row r="3210" spans="2:47" x14ac:dyDescent="0.2">
      <c r="B3210" s="4"/>
      <c r="C3210" s="3"/>
      <c r="D3210" s="29"/>
      <c r="E3210" s="11"/>
      <c r="F3210" s="118"/>
      <c r="G3210" s="2"/>
      <c r="J3210" s="3"/>
      <c r="K3210" s="3"/>
      <c r="L3210" s="3"/>
      <c r="M3210" s="3"/>
      <c r="N3210" s="27"/>
      <c r="O3210" s="4"/>
      <c r="P3210" s="4"/>
      <c r="Q3210" s="2"/>
      <c r="R3210" s="9"/>
      <c r="S3210" s="4"/>
      <c r="T3210" s="4"/>
      <c r="V3210" s="10"/>
      <c r="W3210" s="4"/>
      <c r="X3210" s="21"/>
      <c r="Y3210" s="20"/>
      <c r="Z3210" s="20"/>
      <c r="AD3210" s="5"/>
      <c r="AI3210" s="10"/>
      <c r="AJ3210" s="10"/>
      <c r="AK3210" s="10"/>
      <c r="AL3210" s="10"/>
      <c r="AM3210" s="10"/>
      <c r="AN3210" s="10"/>
      <c r="AO3210" s="10"/>
      <c r="AP3210" s="10"/>
      <c r="AQ3210" s="10"/>
      <c r="AR3210" s="10"/>
      <c r="AS3210" s="10"/>
      <c r="AT3210" s="10"/>
      <c r="AU3210" s="10"/>
    </row>
    <row r="3211" spans="2:47" x14ac:dyDescent="0.2">
      <c r="B3211" s="4"/>
      <c r="C3211" s="3"/>
      <c r="D3211" s="29"/>
      <c r="E3211" s="11"/>
      <c r="F3211" s="118"/>
      <c r="G3211" s="2"/>
      <c r="J3211" s="3"/>
      <c r="K3211" s="3"/>
      <c r="L3211" s="3"/>
      <c r="M3211" s="3"/>
      <c r="N3211" s="27"/>
      <c r="O3211" s="4"/>
      <c r="P3211" s="4"/>
      <c r="Q3211" s="2"/>
      <c r="R3211" s="9"/>
      <c r="S3211" s="4"/>
      <c r="T3211" s="4"/>
      <c r="V3211" s="10"/>
      <c r="W3211" s="4"/>
      <c r="X3211" s="21"/>
      <c r="Y3211" s="20"/>
      <c r="Z3211" s="20"/>
      <c r="AD3211" s="5"/>
      <c r="AI3211" s="10"/>
      <c r="AJ3211" s="10"/>
      <c r="AK3211" s="10"/>
      <c r="AL3211" s="10"/>
      <c r="AM3211" s="10"/>
      <c r="AN3211" s="10"/>
      <c r="AO3211" s="10"/>
      <c r="AP3211" s="10"/>
      <c r="AQ3211" s="10"/>
      <c r="AR3211" s="10"/>
      <c r="AS3211" s="10"/>
      <c r="AT3211" s="10"/>
      <c r="AU3211" s="10"/>
    </row>
    <row r="3212" spans="2:47" x14ac:dyDescent="0.2">
      <c r="B3212" s="4"/>
      <c r="C3212" s="3"/>
      <c r="D3212" s="29"/>
      <c r="E3212" s="11"/>
      <c r="F3212" s="118"/>
      <c r="G3212" s="2"/>
      <c r="J3212" s="3"/>
      <c r="K3212" s="3"/>
      <c r="L3212" s="3"/>
      <c r="M3212" s="3"/>
      <c r="N3212" s="27"/>
      <c r="O3212" s="4"/>
      <c r="P3212" s="4"/>
      <c r="Q3212" s="2"/>
      <c r="R3212" s="9"/>
      <c r="S3212" s="4"/>
      <c r="T3212" s="4"/>
      <c r="V3212" s="10"/>
      <c r="W3212" s="4"/>
      <c r="X3212" s="21"/>
      <c r="Y3212" s="20"/>
      <c r="Z3212" s="20"/>
      <c r="AD3212" s="5"/>
      <c r="AI3212" s="10"/>
      <c r="AJ3212" s="10"/>
      <c r="AK3212" s="10"/>
      <c r="AL3212" s="10"/>
      <c r="AM3212" s="10"/>
      <c r="AN3212" s="10"/>
      <c r="AO3212" s="10"/>
      <c r="AP3212" s="10"/>
      <c r="AQ3212" s="10"/>
      <c r="AR3212" s="10"/>
      <c r="AS3212" s="10"/>
      <c r="AT3212" s="10"/>
      <c r="AU3212" s="10"/>
    </row>
    <row r="3213" spans="2:47" x14ac:dyDescent="0.2">
      <c r="B3213" s="4"/>
      <c r="C3213" s="3"/>
      <c r="D3213" s="29"/>
      <c r="E3213" s="11"/>
      <c r="F3213" s="118"/>
      <c r="G3213" s="2"/>
      <c r="J3213" s="3"/>
      <c r="K3213" s="3"/>
      <c r="L3213" s="3"/>
      <c r="M3213" s="3"/>
      <c r="N3213" s="27"/>
      <c r="O3213" s="4"/>
      <c r="P3213" s="4"/>
      <c r="Q3213" s="2"/>
      <c r="R3213" s="9"/>
      <c r="S3213" s="4"/>
      <c r="T3213" s="4"/>
      <c r="V3213" s="10"/>
      <c r="W3213" s="4"/>
      <c r="X3213" s="21"/>
      <c r="Y3213" s="20"/>
      <c r="Z3213" s="20"/>
      <c r="AD3213" s="5"/>
      <c r="AI3213" s="10"/>
      <c r="AJ3213" s="10"/>
      <c r="AK3213" s="10"/>
      <c r="AL3213" s="10"/>
      <c r="AM3213" s="10"/>
      <c r="AN3213" s="10"/>
      <c r="AO3213" s="10"/>
      <c r="AP3213" s="10"/>
      <c r="AQ3213" s="10"/>
      <c r="AR3213" s="10"/>
      <c r="AS3213" s="10"/>
      <c r="AT3213" s="10"/>
      <c r="AU3213" s="10"/>
    </row>
    <row r="3214" spans="2:47" x14ac:dyDescent="0.2">
      <c r="B3214" s="4"/>
      <c r="C3214" s="3"/>
      <c r="D3214" s="29"/>
      <c r="E3214" s="11"/>
      <c r="F3214" s="118"/>
      <c r="G3214" s="2"/>
      <c r="J3214" s="3"/>
      <c r="K3214" s="3"/>
      <c r="L3214" s="3"/>
      <c r="M3214" s="3"/>
      <c r="N3214" s="27"/>
      <c r="O3214" s="4"/>
      <c r="P3214" s="4"/>
      <c r="Q3214" s="2"/>
      <c r="R3214" s="9"/>
      <c r="S3214" s="4"/>
      <c r="T3214" s="4"/>
      <c r="V3214" s="10"/>
      <c r="W3214" s="4"/>
      <c r="X3214" s="21"/>
      <c r="Y3214" s="20"/>
      <c r="Z3214" s="20"/>
      <c r="AD3214" s="5"/>
      <c r="AI3214" s="10"/>
      <c r="AJ3214" s="10"/>
      <c r="AK3214" s="10"/>
      <c r="AL3214" s="10"/>
      <c r="AM3214" s="10"/>
      <c r="AN3214" s="10"/>
      <c r="AO3214" s="10"/>
      <c r="AP3214" s="10"/>
      <c r="AQ3214" s="10"/>
      <c r="AR3214" s="10"/>
      <c r="AS3214" s="10"/>
      <c r="AT3214" s="10"/>
      <c r="AU3214" s="10"/>
    </row>
    <row r="3215" spans="2:47" x14ac:dyDescent="0.2">
      <c r="B3215" s="4"/>
      <c r="C3215" s="3"/>
      <c r="D3215" s="29"/>
      <c r="E3215" s="11"/>
      <c r="F3215" s="118"/>
      <c r="G3215" s="2"/>
      <c r="J3215" s="3"/>
      <c r="K3215" s="3"/>
      <c r="L3215" s="3"/>
      <c r="M3215" s="3"/>
      <c r="N3215" s="27"/>
      <c r="O3215" s="4"/>
      <c r="P3215" s="4"/>
      <c r="Q3215" s="2"/>
      <c r="R3215" s="9"/>
      <c r="S3215" s="4"/>
      <c r="T3215" s="4"/>
      <c r="V3215" s="10"/>
      <c r="W3215" s="4"/>
      <c r="X3215" s="21"/>
      <c r="Y3215" s="20"/>
      <c r="Z3215" s="20"/>
      <c r="AD3215" s="5"/>
      <c r="AI3215" s="10"/>
      <c r="AJ3215" s="10"/>
      <c r="AK3215" s="10"/>
      <c r="AL3215" s="10"/>
      <c r="AM3215" s="10"/>
      <c r="AN3215" s="10"/>
      <c r="AO3215" s="10"/>
      <c r="AP3215" s="10"/>
      <c r="AQ3215" s="10"/>
      <c r="AR3215" s="10"/>
      <c r="AS3215" s="10"/>
      <c r="AT3215" s="10"/>
      <c r="AU3215" s="10"/>
    </row>
    <row r="3216" spans="2:47" x14ac:dyDescent="0.2">
      <c r="B3216" s="4"/>
      <c r="C3216" s="3"/>
      <c r="D3216" s="29"/>
      <c r="E3216" s="11"/>
      <c r="F3216" s="118"/>
      <c r="G3216" s="2"/>
      <c r="J3216" s="3"/>
      <c r="K3216" s="3"/>
      <c r="L3216" s="3"/>
      <c r="M3216" s="3"/>
      <c r="N3216" s="27"/>
      <c r="O3216" s="4"/>
      <c r="P3216" s="4"/>
      <c r="Q3216" s="2"/>
      <c r="R3216" s="9"/>
      <c r="S3216" s="4"/>
      <c r="T3216" s="4"/>
      <c r="V3216" s="10"/>
      <c r="W3216" s="4"/>
      <c r="X3216" s="21"/>
      <c r="Y3216" s="20"/>
      <c r="Z3216" s="20"/>
      <c r="AD3216" s="5"/>
      <c r="AI3216" s="10"/>
      <c r="AJ3216" s="10"/>
      <c r="AK3216" s="10"/>
      <c r="AL3216" s="10"/>
      <c r="AM3216" s="10"/>
      <c r="AN3216" s="10"/>
      <c r="AO3216" s="10"/>
      <c r="AP3216" s="10"/>
      <c r="AQ3216" s="10"/>
      <c r="AR3216" s="10"/>
      <c r="AS3216" s="10"/>
      <c r="AT3216" s="10"/>
      <c r="AU3216" s="10"/>
    </row>
    <row r="3217" spans="2:47" x14ac:dyDescent="0.2">
      <c r="B3217" s="4"/>
      <c r="C3217" s="3"/>
      <c r="D3217" s="29"/>
      <c r="E3217" s="11"/>
      <c r="F3217" s="118"/>
      <c r="G3217" s="2"/>
      <c r="J3217" s="3"/>
      <c r="K3217" s="3"/>
      <c r="L3217" s="3"/>
      <c r="M3217" s="3"/>
      <c r="N3217" s="27"/>
      <c r="O3217" s="4"/>
      <c r="P3217" s="4"/>
      <c r="Q3217" s="2"/>
      <c r="R3217" s="9"/>
      <c r="S3217" s="4"/>
      <c r="T3217" s="4"/>
      <c r="V3217" s="10"/>
      <c r="W3217" s="4"/>
      <c r="X3217" s="21"/>
      <c r="Y3217" s="20"/>
      <c r="Z3217" s="20"/>
      <c r="AD3217" s="5"/>
      <c r="AI3217" s="10"/>
      <c r="AJ3217" s="10"/>
      <c r="AK3217" s="10"/>
      <c r="AL3217" s="10"/>
      <c r="AM3217" s="10"/>
      <c r="AN3217" s="10"/>
      <c r="AO3217" s="10"/>
      <c r="AP3217" s="10"/>
      <c r="AQ3217" s="10"/>
      <c r="AR3217" s="10"/>
      <c r="AS3217" s="10"/>
      <c r="AT3217" s="10"/>
      <c r="AU3217" s="10"/>
    </row>
    <row r="3218" spans="2:47" x14ac:dyDescent="0.2">
      <c r="B3218" s="4"/>
      <c r="C3218" s="3"/>
      <c r="D3218" s="29"/>
      <c r="E3218" s="11"/>
      <c r="F3218" s="118"/>
      <c r="G3218" s="2"/>
      <c r="J3218" s="3"/>
      <c r="K3218" s="3"/>
      <c r="L3218" s="3"/>
      <c r="M3218" s="3"/>
      <c r="N3218" s="27"/>
      <c r="O3218" s="4"/>
      <c r="P3218" s="4"/>
      <c r="Q3218" s="2"/>
      <c r="R3218" s="9"/>
      <c r="S3218" s="4"/>
      <c r="T3218" s="4"/>
      <c r="V3218" s="10"/>
      <c r="W3218" s="4"/>
      <c r="X3218" s="21"/>
      <c r="Y3218" s="20"/>
      <c r="Z3218" s="20"/>
      <c r="AD3218" s="5"/>
      <c r="AI3218" s="10"/>
      <c r="AJ3218" s="10"/>
      <c r="AK3218" s="10"/>
      <c r="AL3218" s="10"/>
      <c r="AM3218" s="10"/>
      <c r="AN3218" s="10"/>
      <c r="AO3218" s="10"/>
      <c r="AP3218" s="10"/>
      <c r="AQ3218" s="10"/>
      <c r="AR3218" s="10"/>
      <c r="AS3218" s="10"/>
      <c r="AT3218" s="10"/>
      <c r="AU3218" s="10"/>
    </row>
    <row r="3219" spans="2:47" x14ac:dyDescent="0.2">
      <c r="B3219" s="4"/>
      <c r="C3219" s="3"/>
      <c r="D3219" s="29"/>
      <c r="E3219" s="11"/>
      <c r="F3219" s="118"/>
      <c r="G3219" s="2"/>
      <c r="J3219" s="3"/>
      <c r="K3219" s="3"/>
      <c r="L3219" s="3"/>
      <c r="M3219" s="3"/>
      <c r="N3219" s="27"/>
      <c r="O3219" s="4"/>
      <c r="P3219" s="4"/>
      <c r="Q3219" s="2"/>
      <c r="R3219" s="9"/>
      <c r="S3219" s="4"/>
      <c r="T3219" s="4"/>
      <c r="V3219" s="10"/>
      <c r="W3219" s="4"/>
      <c r="X3219" s="21"/>
      <c r="Y3219" s="20"/>
      <c r="Z3219" s="20"/>
      <c r="AD3219" s="5"/>
      <c r="AI3219" s="10"/>
      <c r="AJ3219" s="10"/>
      <c r="AK3219" s="10"/>
      <c r="AL3219" s="10"/>
      <c r="AM3219" s="10"/>
      <c r="AN3219" s="10"/>
      <c r="AO3219" s="10"/>
      <c r="AP3219" s="10"/>
      <c r="AQ3219" s="10"/>
      <c r="AR3219" s="10"/>
      <c r="AS3219" s="10"/>
      <c r="AT3219" s="10"/>
      <c r="AU3219" s="10"/>
    </row>
    <row r="3220" spans="2:47" x14ac:dyDescent="0.2">
      <c r="B3220" s="4"/>
      <c r="C3220" s="3"/>
      <c r="D3220" s="29"/>
      <c r="E3220" s="11"/>
      <c r="F3220" s="118"/>
      <c r="G3220" s="2"/>
      <c r="J3220" s="3"/>
      <c r="K3220" s="3"/>
      <c r="L3220" s="3"/>
      <c r="M3220" s="3"/>
      <c r="N3220" s="27"/>
      <c r="O3220" s="4"/>
      <c r="P3220" s="4"/>
      <c r="Q3220" s="2"/>
      <c r="R3220" s="9"/>
      <c r="S3220" s="4"/>
      <c r="T3220" s="4"/>
      <c r="V3220" s="10"/>
      <c r="W3220" s="4"/>
      <c r="X3220" s="21"/>
      <c r="Y3220" s="20"/>
      <c r="Z3220" s="20"/>
      <c r="AD3220" s="5"/>
      <c r="AI3220" s="10"/>
      <c r="AJ3220" s="10"/>
      <c r="AK3220" s="10"/>
      <c r="AL3220" s="10"/>
      <c r="AM3220" s="10"/>
      <c r="AN3220" s="10"/>
      <c r="AO3220" s="10"/>
      <c r="AP3220" s="10"/>
      <c r="AQ3220" s="10"/>
      <c r="AR3220" s="10"/>
      <c r="AS3220" s="10"/>
      <c r="AT3220" s="10"/>
      <c r="AU3220" s="10"/>
    </row>
    <row r="3221" spans="2:47" x14ac:dyDescent="0.2">
      <c r="B3221" s="4"/>
      <c r="C3221" s="3"/>
      <c r="D3221" s="29"/>
      <c r="E3221" s="11"/>
      <c r="F3221" s="118"/>
      <c r="G3221" s="2"/>
      <c r="J3221" s="3"/>
      <c r="K3221" s="3"/>
      <c r="L3221" s="3"/>
      <c r="M3221" s="3"/>
      <c r="N3221" s="27"/>
      <c r="O3221" s="4"/>
      <c r="P3221" s="4"/>
      <c r="Q3221" s="2"/>
      <c r="R3221" s="9"/>
      <c r="S3221" s="4"/>
      <c r="T3221" s="4"/>
      <c r="V3221" s="10"/>
      <c r="W3221" s="4"/>
      <c r="X3221" s="21"/>
      <c r="Y3221" s="20"/>
      <c r="Z3221" s="20"/>
      <c r="AD3221" s="5"/>
      <c r="AI3221" s="10"/>
      <c r="AJ3221" s="10"/>
      <c r="AK3221" s="10"/>
      <c r="AL3221" s="10"/>
      <c r="AM3221" s="10"/>
      <c r="AN3221" s="10"/>
      <c r="AO3221" s="10"/>
      <c r="AP3221" s="10"/>
      <c r="AQ3221" s="10"/>
      <c r="AR3221" s="10"/>
      <c r="AS3221" s="10"/>
      <c r="AT3221" s="10"/>
      <c r="AU3221" s="10"/>
    </row>
    <row r="3222" spans="2:47" x14ac:dyDescent="0.2">
      <c r="B3222" s="4"/>
      <c r="C3222" s="3"/>
      <c r="D3222" s="29"/>
      <c r="E3222" s="11"/>
      <c r="F3222" s="118"/>
      <c r="G3222" s="2"/>
      <c r="J3222" s="3"/>
      <c r="K3222" s="3"/>
      <c r="L3222" s="3"/>
      <c r="M3222" s="3"/>
      <c r="N3222" s="27"/>
      <c r="O3222" s="4"/>
      <c r="P3222" s="4"/>
      <c r="Q3222" s="2"/>
      <c r="R3222" s="9"/>
      <c r="S3222" s="4"/>
      <c r="T3222" s="4"/>
      <c r="V3222" s="10"/>
      <c r="W3222" s="4"/>
      <c r="X3222" s="21"/>
      <c r="Y3222" s="20"/>
      <c r="Z3222" s="20"/>
      <c r="AD3222" s="5"/>
      <c r="AI3222" s="10"/>
      <c r="AJ3222" s="10"/>
      <c r="AK3222" s="10"/>
      <c r="AL3222" s="10"/>
      <c r="AM3222" s="10"/>
      <c r="AN3222" s="10"/>
      <c r="AO3222" s="10"/>
      <c r="AP3222" s="10"/>
      <c r="AQ3222" s="10"/>
      <c r="AR3222" s="10"/>
      <c r="AS3222" s="10"/>
      <c r="AT3222" s="10"/>
      <c r="AU3222" s="10"/>
    </row>
    <row r="3223" spans="2:47" x14ac:dyDescent="0.2">
      <c r="B3223" s="4"/>
      <c r="C3223" s="3"/>
      <c r="D3223" s="29"/>
      <c r="E3223" s="11"/>
      <c r="F3223" s="118"/>
      <c r="G3223" s="2"/>
      <c r="J3223" s="3"/>
      <c r="K3223" s="3"/>
      <c r="L3223" s="3"/>
      <c r="M3223" s="3"/>
      <c r="N3223" s="27"/>
      <c r="O3223" s="4"/>
      <c r="P3223" s="4"/>
      <c r="Q3223" s="2"/>
      <c r="R3223" s="9"/>
      <c r="S3223" s="4"/>
      <c r="T3223" s="4"/>
      <c r="V3223" s="10"/>
      <c r="W3223" s="4"/>
      <c r="X3223" s="21"/>
      <c r="Y3223" s="20"/>
      <c r="Z3223" s="20"/>
      <c r="AD3223" s="5"/>
      <c r="AI3223" s="10"/>
      <c r="AJ3223" s="10"/>
      <c r="AK3223" s="10"/>
      <c r="AL3223" s="10"/>
      <c r="AM3223" s="10"/>
      <c r="AN3223" s="10"/>
      <c r="AO3223" s="10"/>
      <c r="AP3223" s="10"/>
      <c r="AQ3223" s="10"/>
      <c r="AR3223" s="10"/>
      <c r="AS3223" s="10"/>
      <c r="AT3223" s="10"/>
      <c r="AU3223" s="10"/>
    </row>
    <row r="3224" spans="2:47" x14ac:dyDescent="0.2">
      <c r="B3224" s="4"/>
      <c r="C3224" s="3"/>
      <c r="D3224" s="29"/>
      <c r="E3224" s="11"/>
      <c r="F3224" s="118"/>
      <c r="G3224" s="2"/>
      <c r="J3224" s="3"/>
      <c r="K3224" s="3"/>
      <c r="L3224" s="3"/>
      <c r="M3224" s="3"/>
      <c r="N3224" s="27"/>
      <c r="O3224" s="4"/>
      <c r="P3224" s="4"/>
      <c r="Q3224" s="2"/>
      <c r="R3224" s="9"/>
      <c r="S3224" s="4"/>
      <c r="T3224" s="4"/>
      <c r="V3224" s="10"/>
      <c r="W3224" s="4"/>
      <c r="X3224" s="21"/>
      <c r="Y3224" s="20"/>
      <c r="Z3224" s="20"/>
      <c r="AD3224" s="5"/>
      <c r="AI3224" s="10"/>
      <c r="AJ3224" s="10"/>
      <c r="AK3224" s="10"/>
      <c r="AL3224" s="10"/>
      <c r="AM3224" s="10"/>
      <c r="AN3224" s="10"/>
      <c r="AO3224" s="10"/>
      <c r="AP3224" s="10"/>
      <c r="AQ3224" s="10"/>
      <c r="AR3224" s="10"/>
      <c r="AS3224" s="10"/>
      <c r="AT3224" s="10"/>
      <c r="AU3224" s="10"/>
    </row>
    <row r="3225" spans="2:47" x14ac:dyDescent="0.2">
      <c r="B3225" s="4"/>
      <c r="C3225" s="3"/>
      <c r="D3225" s="29"/>
      <c r="E3225" s="11"/>
      <c r="F3225" s="118"/>
      <c r="G3225" s="2"/>
      <c r="J3225" s="3"/>
      <c r="K3225" s="3"/>
      <c r="L3225" s="3"/>
      <c r="M3225" s="3"/>
      <c r="N3225" s="27"/>
      <c r="O3225" s="4"/>
      <c r="P3225" s="4"/>
      <c r="Q3225" s="2"/>
      <c r="R3225" s="9"/>
      <c r="S3225" s="4"/>
      <c r="T3225" s="4"/>
      <c r="V3225" s="10"/>
      <c r="W3225" s="4"/>
      <c r="X3225" s="21"/>
      <c r="Y3225" s="20"/>
      <c r="Z3225" s="20"/>
      <c r="AD3225" s="5"/>
      <c r="AI3225" s="10"/>
      <c r="AJ3225" s="10"/>
      <c r="AK3225" s="10"/>
      <c r="AL3225" s="10"/>
      <c r="AM3225" s="10"/>
      <c r="AN3225" s="10"/>
      <c r="AO3225" s="10"/>
      <c r="AP3225" s="10"/>
      <c r="AQ3225" s="10"/>
      <c r="AR3225" s="10"/>
      <c r="AS3225" s="10"/>
      <c r="AT3225" s="10"/>
      <c r="AU3225" s="10"/>
    </row>
    <row r="3226" spans="2:47" x14ac:dyDescent="0.2">
      <c r="B3226" s="4"/>
      <c r="C3226" s="3"/>
      <c r="D3226" s="29"/>
      <c r="E3226" s="11"/>
      <c r="F3226" s="118"/>
      <c r="G3226" s="2"/>
      <c r="J3226" s="3"/>
      <c r="K3226" s="3"/>
      <c r="L3226" s="3"/>
      <c r="M3226" s="3"/>
      <c r="N3226" s="27"/>
      <c r="O3226" s="4"/>
      <c r="P3226" s="4"/>
      <c r="Q3226" s="2"/>
      <c r="R3226" s="9"/>
      <c r="S3226" s="4"/>
      <c r="T3226" s="4"/>
      <c r="V3226" s="10"/>
      <c r="W3226" s="4"/>
      <c r="X3226" s="21"/>
      <c r="Y3226" s="20"/>
      <c r="Z3226" s="20"/>
      <c r="AD3226" s="5"/>
      <c r="AI3226" s="10"/>
      <c r="AJ3226" s="10"/>
      <c r="AK3226" s="10"/>
      <c r="AL3226" s="10"/>
      <c r="AM3226" s="10"/>
      <c r="AN3226" s="10"/>
      <c r="AO3226" s="10"/>
      <c r="AP3226" s="10"/>
      <c r="AQ3226" s="10"/>
      <c r="AR3226" s="10"/>
      <c r="AS3226" s="10"/>
      <c r="AT3226" s="10"/>
      <c r="AU3226" s="10"/>
    </row>
    <row r="3227" spans="2:47" x14ac:dyDescent="0.2">
      <c r="B3227" s="4"/>
      <c r="C3227" s="3"/>
      <c r="D3227" s="29"/>
      <c r="E3227" s="11"/>
      <c r="F3227" s="118"/>
      <c r="G3227" s="2"/>
      <c r="J3227" s="3"/>
      <c r="K3227" s="3"/>
      <c r="L3227" s="3"/>
      <c r="M3227" s="3"/>
      <c r="N3227" s="27"/>
      <c r="O3227" s="4"/>
      <c r="P3227" s="4"/>
      <c r="Q3227" s="2"/>
      <c r="R3227" s="9"/>
      <c r="S3227" s="4"/>
      <c r="T3227" s="4"/>
      <c r="V3227" s="10"/>
      <c r="W3227" s="4"/>
      <c r="X3227" s="21"/>
      <c r="Y3227" s="20"/>
      <c r="Z3227" s="20"/>
      <c r="AD3227" s="5"/>
      <c r="AI3227" s="10"/>
      <c r="AJ3227" s="10"/>
      <c r="AK3227" s="10"/>
      <c r="AL3227" s="10"/>
      <c r="AM3227" s="10"/>
      <c r="AN3227" s="10"/>
      <c r="AO3227" s="10"/>
      <c r="AP3227" s="10"/>
      <c r="AQ3227" s="10"/>
      <c r="AR3227" s="10"/>
      <c r="AS3227" s="10"/>
      <c r="AT3227" s="10"/>
      <c r="AU3227" s="10"/>
    </row>
    <row r="3228" spans="2:47" x14ac:dyDescent="0.2">
      <c r="B3228" s="4"/>
      <c r="C3228" s="3"/>
      <c r="D3228" s="29"/>
      <c r="E3228" s="11"/>
      <c r="F3228" s="118"/>
      <c r="G3228" s="2"/>
      <c r="J3228" s="3"/>
      <c r="K3228" s="3"/>
      <c r="L3228" s="3"/>
      <c r="M3228" s="3"/>
      <c r="N3228" s="27"/>
      <c r="O3228" s="4"/>
      <c r="P3228" s="4"/>
      <c r="Q3228" s="2"/>
      <c r="R3228" s="9"/>
      <c r="S3228" s="4"/>
      <c r="T3228" s="4"/>
      <c r="V3228" s="10"/>
      <c r="W3228" s="4"/>
      <c r="X3228" s="21"/>
      <c r="Y3228" s="20"/>
      <c r="Z3228" s="20"/>
      <c r="AD3228" s="5"/>
      <c r="AI3228" s="10"/>
      <c r="AJ3228" s="10"/>
      <c r="AK3228" s="10"/>
      <c r="AL3228" s="10"/>
      <c r="AM3228" s="10"/>
      <c r="AN3228" s="10"/>
      <c r="AO3228" s="10"/>
      <c r="AP3228" s="10"/>
      <c r="AQ3228" s="10"/>
      <c r="AR3228" s="10"/>
      <c r="AS3228" s="10"/>
      <c r="AT3228" s="10"/>
      <c r="AU3228" s="10"/>
    </row>
    <row r="3229" spans="2:47" x14ac:dyDescent="0.2">
      <c r="B3229" s="4"/>
      <c r="C3229" s="3"/>
      <c r="D3229" s="29"/>
      <c r="E3229" s="11"/>
      <c r="F3229" s="118"/>
      <c r="G3229" s="2"/>
      <c r="J3229" s="3"/>
      <c r="K3229" s="3"/>
      <c r="L3229" s="3"/>
      <c r="M3229" s="3"/>
      <c r="N3229" s="27"/>
      <c r="O3229" s="4"/>
      <c r="P3229" s="4"/>
      <c r="Q3229" s="2"/>
      <c r="R3229" s="9"/>
      <c r="S3229" s="4"/>
      <c r="T3229" s="4"/>
      <c r="V3229" s="10"/>
      <c r="W3229" s="4"/>
      <c r="X3229" s="21"/>
      <c r="Y3229" s="20"/>
      <c r="Z3229" s="20"/>
      <c r="AD3229" s="5"/>
      <c r="AI3229" s="10"/>
      <c r="AJ3229" s="10"/>
      <c r="AK3229" s="10"/>
      <c r="AL3229" s="10"/>
      <c r="AM3229" s="10"/>
      <c r="AN3229" s="10"/>
      <c r="AO3229" s="10"/>
      <c r="AP3229" s="10"/>
      <c r="AQ3229" s="10"/>
      <c r="AR3229" s="10"/>
      <c r="AS3229" s="10"/>
      <c r="AT3229" s="10"/>
      <c r="AU3229" s="10"/>
    </row>
    <row r="3230" spans="2:47" x14ac:dyDescent="0.2">
      <c r="B3230" s="4"/>
      <c r="C3230" s="3"/>
      <c r="D3230" s="29"/>
      <c r="E3230" s="11"/>
      <c r="F3230" s="118"/>
      <c r="G3230" s="2"/>
      <c r="J3230" s="3"/>
      <c r="K3230" s="3"/>
      <c r="L3230" s="3"/>
      <c r="M3230" s="3"/>
      <c r="N3230" s="27"/>
      <c r="O3230" s="4"/>
      <c r="P3230" s="4"/>
      <c r="Q3230" s="2"/>
      <c r="R3230" s="9"/>
      <c r="S3230" s="4"/>
      <c r="T3230" s="4"/>
      <c r="V3230" s="10"/>
      <c r="W3230" s="4"/>
      <c r="X3230" s="21"/>
      <c r="Y3230" s="20"/>
      <c r="Z3230" s="20"/>
      <c r="AD3230" s="5"/>
      <c r="AI3230" s="10"/>
      <c r="AJ3230" s="10"/>
      <c r="AK3230" s="10"/>
      <c r="AL3230" s="10"/>
      <c r="AM3230" s="10"/>
      <c r="AN3230" s="10"/>
      <c r="AO3230" s="10"/>
      <c r="AP3230" s="10"/>
      <c r="AQ3230" s="10"/>
      <c r="AR3230" s="10"/>
      <c r="AS3230" s="10"/>
      <c r="AT3230" s="10"/>
      <c r="AU3230" s="10"/>
    </row>
    <row r="3231" spans="2:47" x14ac:dyDescent="0.2">
      <c r="B3231" s="4"/>
      <c r="C3231" s="3"/>
      <c r="D3231" s="29"/>
      <c r="E3231" s="11"/>
      <c r="F3231" s="118"/>
      <c r="G3231" s="2"/>
      <c r="J3231" s="3"/>
      <c r="K3231" s="3"/>
      <c r="L3231" s="3"/>
      <c r="M3231" s="3"/>
      <c r="N3231" s="27"/>
      <c r="O3231" s="4"/>
      <c r="P3231" s="4"/>
      <c r="Q3231" s="2"/>
      <c r="R3231" s="9"/>
      <c r="S3231" s="4"/>
      <c r="T3231" s="4"/>
      <c r="V3231" s="10"/>
      <c r="W3231" s="4"/>
      <c r="X3231" s="21"/>
      <c r="Y3231" s="20"/>
      <c r="Z3231" s="20"/>
      <c r="AD3231" s="5"/>
      <c r="AI3231" s="10"/>
      <c r="AJ3231" s="10"/>
      <c r="AK3231" s="10"/>
      <c r="AL3231" s="10"/>
      <c r="AM3231" s="10"/>
      <c r="AN3231" s="10"/>
      <c r="AO3231" s="10"/>
      <c r="AP3231" s="10"/>
      <c r="AQ3231" s="10"/>
      <c r="AR3231" s="10"/>
      <c r="AS3231" s="10"/>
      <c r="AT3231" s="10"/>
      <c r="AU3231" s="10"/>
    </row>
    <row r="3232" spans="2:47" x14ac:dyDescent="0.2">
      <c r="B3232" s="4"/>
      <c r="C3232" s="3"/>
      <c r="D3232" s="29"/>
      <c r="E3232" s="11"/>
      <c r="F3232" s="118"/>
      <c r="G3232" s="2"/>
      <c r="J3232" s="3"/>
      <c r="K3232" s="3"/>
      <c r="L3232" s="3"/>
      <c r="M3232" s="3"/>
      <c r="N3232" s="27"/>
      <c r="O3232" s="4"/>
      <c r="P3232" s="4"/>
      <c r="Q3232" s="2"/>
      <c r="R3232" s="9"/>
      <c r="S3232" s="4"/>
      <c r="T3232" s="4"/>
      <c r="V3232" s="10"/>
      <c r="W3232" s="4"/>
      <c r="X3232" s="21"/>
      <c r="Y3232" s="20"/>
      <c r="Z3232" s="20"/>
      <c r="AD3232" s="5"/>
      <c r="AI3232" s="10"/>
      <c r="AJ3232" s="10"/>
      <c r="AK3232" s="10"/>
      <c r="AL3232" s="10"/>
      <c r="AM3232" s="10"/>
      <c r="AN3232" s="10"/>
      <c r="AO3232" s="10"/>
      <c r="AP3232" s="10"/>
      <c r="AQ3232" s="10"/>
      <c r="AR3232" s="10"/>
      <c r="AS3232" s="10"/>
      <c r="AT3232" s="10"/>
      <c r="AU3232" s="10"/>
    </row>
    <row r="3233" spans="2:47" x14ac:dyDescent="0.2">
      <c r="B3233" s="4"/>
      <c r="C3233" s="3"/>
      <c r="D3233" s="29"/>
      <c r="E3233" s="11"/>
      <c r="F3233" s="118"/>
      <c r="G3233" s="2"/>
      <c r="J3233" s="3"/>
      <c r="K3233" s="3"/>
      <c r="L3233" s="3"/>
      <c r="M3233" s="3"/>
      <c r="N3233" s="27"/>
      <c r="O3233" s="4"/>
      <c r="P3233" s="4"/>
      <c r="Q3233" s="2"/>
      <c r="R3233" s="9"/>
      <c r="S3233" s="4"/>
      <c r="T3233" s="4"/>
      <c r="V3233" s="10"/>
      <c r="W3233" s="4"/>
      <c r="X3233" s="21"/>
      <c r="Y3233" s="20"/>
      <c r="Z3233" s="20"/>
      <c r="AD3233" s="5"/>
      <c r="AI3233" s="10"/>
      <c r="AJ3233" s="10"/>
      <c r="AK3233" s="10"/>
      <c r="AL3233" s="10"/>
      <c r="AM3233" s="10"/>
      <c r="AN3233" s="10"/>
      <c r="AO3233" s="10"/>
      <c r="AP3233" s="10"/>
      <c r="AQ3233" s="10"/>
      <c r="AR3233" s="10"/>
      <c r="AS3233" s="10"/>
      <c r="AT3233" s="10"/>
      <c r="AU3233" s="10"/>
    </row>
    <row r="3234" spans="2:47" x14ac:dyDescent="0.2">
      <c r="B3234" s="4"/>
      <c r="C3234" s="3"/>
      <c r="D3234" s="29"/>
      <c r="E3234" s="11"/>
      <c r="F3234" s="118"/>
      <c r="G3234" s="2"/>
      <c r="J3234" s="3"/>
      <c r="K3234" s="3"/>
      <c r="L3234" s="3"/>
      <c r="M3234" s="3"/>
      <c r="N3234" s="27"/>
      <c r="O3234" s="4"/>
      <c r="P3234" s="4"/>
      <c r="Q3234" s="2"/>
      <c r="R3234" s="9"/>
      <c r="S3234" s="4"/>
      <c r="T3234" s="4"/>
      <c r="V3234" s="10"/>
      <c r="W3234" s="4"/>
      <c r="X3234" s="109" t="s">
        <v>50</v>
      </c>
      <c r="Y3234" s="109" t="s">
        <v>51</v>
      </c>
      <c r="Z3234" s="109"/>
      <c r="AD3234" s="5"/>
      <c r="AI3234" s="10"/>
      <c r="AJ3234" s="10"/>
      <c r="AK3234" s="10"/>
      <c r="AL3234" s="10"/>
      <c r="AM3234" s="10"/>
      <c r="AN3234" s="10"/>
      <c r="AO3234" s="10"/>
      <c r="AP3234" s="10"/>
      <c r="AQ3234" s="10"/>
      <c r="AR3234" s="10"/>
      <c r="AS3234" s="10"/>
      <c r="AT3234" s="10"/>
      <c r="AU3234" s="10"/>
    </row>
    <row r="3235" spans="2:47" x14ac:dyDescent="0.2">
      <c r="B3235" s="4"/>
      <c r="C3235" s="3"/>
      <c r="D3235" s="29"/>
      <c r="E3235" s="11"/>
      <c r="F3235" s="118"/>
      <c r="G3235" s="2"/>
      <c r="J3235" s="3"/>
      <c r="K3235" s="3"/>
      <c r="L3235" s="3"/>
      <c r="M3235" s="3"/>
      <c r="N3235" s="27"/>
      <c r="O3235" s="4"/>
      <c r="P3235" s="4"/>
      <c r="Q3235" s="2"/>
      <c r="R3235" s="9"/>
      <c r="S3235" s="4"/>
      <c r="T3235" s="4"/>
      <c r="V3235" s="10"/>
      <c r="W3235" s="101"/>
      <c r="X3235" s="111">
        <v>436.166</v>
      </c>
      <c r="Y3235" s="110">
        <f>(S3235-X3235)</f>
        <v>-436.166</v>
      </c>
      <c r="Z3235" s="110"/>
      <c r="AD3235" s="5"/>
      <c r="AI3235" s="10"/>
      <c r="AJ3235" s="10"/>
      <c r="AK3235" s="10"/>
      <c r="AL3235" s="10"/>
      <c r="AM3235" s="10"/>
      <c r="AN3235" s="10"/>
      <c r="AO3235" s="10"/>
      <c r="AP3235" s="10"/>
      <c r="AQ3235" s="10"/>
      <c r="AR3235" s="10"/>
      <c r="AS3235" s="10"/>
      <c r="AT3235" s="10"/>
      <c r="AU3235" s="10"/>
    </row>
    <row r="3236" spans="2:47" x14ac:dyDescent="0.2">
      <c r="B3236" s="4"/>
      <c r="C3236" s="3"/>
      <c r="D3236" s="29"/>
      <c r="E3236" s="11"/>
      <c r="F3236" s="118"/>
      <c r="G3236" s="2"/>
      <c r="J3236" s="3"/>
      <c r="K3236" s="3"/>
      <c r="L3236" s="3"/>
      <c r="M3236" s="3"/>
      <c r="N3236" s="27"/>
      <c r="O3236" s="4"/>
      <c r="P3236" s="4"/>
      <c r="Q3236" s="2"/>
      <c r="R3236" s="9"/>
      <c r="S3236" s="4"/>
      <c r="T3236" s="4"/>
      <c r="V3236" s="10"/>
      <c r="W3236" s="4"/>
      <c r="X3236" s="21"/>
      <c r="Y3236" s="20"/>
      <c r="Z3236" s="20"/>
      <c r="AD3236" s="5"/>
      <c r="AI3236" s="10"/>
      <c r="AJ3236" s="10"/>
      <c r="AK3236" s="10"/>
      <c r="AL3236" s="10"/>
      <c r="AM3236" s="10"/>
      <c r="AN3236" s="10"/>
      <c r="AO3236" s="10"/>
      <c r="AP3236" s="10"/>
      <c r="AQ3236" s="10"/>
      <c r="AR3236" s="10"/>
      <c r="AS3236" s="10"/>
      <c r="AT3236" s="10"/>
      <c r="AU3236" s="10"/>
    </row>
    <row r="3237" spans="2:47" x14ac:dyDescent="0.2">
      <c r="B3237" s="4"/>
      <c r="C3237" s="3"/>
      <c r="D3237" s="29"/>
      <c r="E3237" s="11"/>
      <c r="F3237" s="118"/>
      <c r="G3237" s="2"/>
      <c r="J3237" s="3"/>
      <c r="K3237" s="3"/>
      <c r="L3237" s="3"/>
      <c r="M3237" s="3"/>
      <c r="N3237" s="27"/>
      <c r="O3237" s="4"/>
      <c r="P3237" s="4"/>
      <c r="Q3237" s="2"/>
      <c r="R3237" s="9"/>
      <c r="S3237" s="4"/>
      <c r="T3237" s="4"/>
      <c r="V3237" s="10"/>
      <c r="W3237" s="4"/>
      <c r="X3237" s="21"/>
      <c r="Y3237" s="20"/>
      <c r="Z3237" s="20"/>
      <c r="AD3237" s="5"/>
      <c r="AI3237" s="10"/>
      <c r="AJ3237" s="10"/>
      <c r="AK3237" s="10"/>
      <c r="AL3237" s="10"/>
      <c r="AM3237" s="10"/>
      <c r="AN3237" s="10"/>
      <c r="AO3237" s="10"/>
      <c r="AP3237" s="10"/>
      <c r="AQ3237" s="10"/>
      <c r="AR3237" s="10"/>
      <c r="AS3237" s="10"/>
      <c r="AT3237" s="10"/>
      <c r="AU3237" s="10"/>
    </row>
    <row r="3238" spans="2:47" x14ac:dyDescent="0.2">
      <c r="B3238" s="4"/>
      <c r="C3238" s="3"/>
      <c r="D3238" s="29"/>
      <c r="E3238" s="11"/>
      <c r="F3238" s="118"/>
      <c r="G3238" s="2"/>
      <c r="J3238" s="3"/>
      <c r="K3238" s="3"/>
      <c r="L3238" s="3"/>
      <c r="M3238" s="3"/>
      <c r="N3238" s="27"/>
      <c r="O3238" s="4"/>
      <c r="P3238" s="4"/>
      <c r="Q3238" s="2"/>
      <c r="R3238" s="9"/>
      <c r="S3238" s="4"/>
      <c r="T3238" s="4"/>
      <c r="V3238" s="10"/>
      <c r="W3238" s="4"/>
      <c r="X3238" s="21"/>
      <c r="Y3238" s="20"/>
      <c r="Z3238" s="20"/>
      <c r="AD3238" s="5"/>
      <c r="AI3238" s="10"/>
      <c r="AJ3238" s="10"/>
      <c r="AK3238" s="10"/>
      <c r="AL3238" s="10"/>
      <c r="AM3238" s="10"/>
      <c r="AN3238" s="10"/>
      <c r="AO3238" s="10"/>
      <c r="AP3238" s="10"/>
      <c r="AQ3238" s="10"/>
      <c r="AR3238" s="10"/>
      <c r="AS3238" s="10"/>
      <c r="AT3238" s="10"/>
      <c r="AU3238" s="10"/>
    </row>
    <row r="3239" spans="2:47" x14ac:dyDescent="0.2">
      <c r="B3239" s="4"/>
      <c r="C3239" s="3"/>
      <c r="D3239" s="29"/>
      <c r="E3239" s="11"/>
      <c r="F3239" s="118"/>
      <c r="G3239" s="2"/>
      <c r="J3239" s="3"/>
      <c r="K3239" s="3"/>
      <c r="L3239" s="3"/>
      <c r="M3239" s="3"/>
      <c r="N3239" s="27"/>
      <c r="O3239" s="4"/>
      <c r="P3239" s="4"/>
      <c r="Q3239" s="2"/>
      <c r="R3239" s="9"/>
      <c r="S3239" s="4"/>
      <c r="T3239" s="4"/>
      <c r="V3239" s="10"/>
      <c r="W3239" s="4"/>
      <c r="X3239" s="21"/>
      <c r="Y3239" s="20"/>
      <c r="Z3239" s="20"/>
      <c r="AD3239" s="5"/>
      <c r="AI3239" s="10"/>
      <c r="AJ3239" s="10"/>
      <c r="AK3239" s="10"/>
      <c r="AL3239" s="10"/>
      <c r="AM3239" s="10"/>
      <c r="AN3239" s="10"/>
      <c r="AO3239" s="10"/>
      <c r="AP3239" s="10"/>
      <c r="AQ3239" s="10"/>
      <c r="AR3239" s="10"/>
      <c r="AS3239" s="10"/>
      <c r="AT3239" s="10"/>
      <c r="AU3239" s="10"/>
    </row>
    <row r="3240" spans="2:47" x14ac:dyDescent="0.2">
      <c r="B3240" s="4"/>
      <c r="C3240" s="3"/>
      <c r="D3240" s="29"/>
      <c r="E3240" s="11"/>
      <c r="F3240" s="118"/>
      <c r="G3240" s="2"/>
      <c r="J3240" s="3"/>
      <c r="K3240" s="3"/>
      <c r="L3240" s="3"/>
      <c r="M3240" s="3"/>
      <c r="N3240" s="27"/>
      <c r="O3240" s="4"/>
      <c r="P3240" s="4"/>
      <c r="Q3240" s="2"/>
      <c r="R3240" s="9"/>
      <c r="S3240" s="4"/>
      <c r="T3240" s="4"/>
      <c r="V3240" s="10"/>
      <c r="W3240" s="4"/>
      <c r="X3240" s="21"/>
      <c r="Y3240" s="20"/>
      <c r="Z3240" s="20"/>
      <c r="AD3240" s="5"/>
      <c r="AI3240" s="10"/>
      <c r="AJ3240" s="10"/>
      <c r="AK3240" s="10"/>
      <c r="AL3240" s="10"/>
      <c r="AM3240" s="10"/>
      <c r="AN3240" s="10"/>
      <c r="AO3240" s="10"/>
      <c r="AP3240" s="10"/>
      <c r="AQ3240" s="10"/>
      <c r="AR3240" s="10"/>
      <c r="AS3240" s="10"/>
      <c r="AT3240" s="10"/>
      <c r="AU3240" s="10"/>
    </row>
    <row r="3241" spans="2:47" x14ac:dyDescent="0.2">
      <c r="B3241" s="4"/>
      <c r="C3241" s="3"/>
      <c r="D3241" s="29"/>
      <c r="E3241" s="11"/>
      <c r="F3241" s="118"/>
      <c r="G3241" s="2"/>
      <c r="J3241" s="3"/>
      <c r="K3241" s="3"/>
      <c r="L3241" s="3"/>
      <c r="M3241" s="3"/>
      <c r="N3241" s="27"/>
      <c r="O3241" s="4"/>
      <c r="P3241" s="4"/>
      <c r="Q3241" s="2"/>
      <c r="R3241" s="9"/>
      <c r="S3241" s="4"/>
      <c r="T3241" s="4"/>
      <c r="V3241" s="10"/>
      <c r="W3241" s="4"/>
      <c r="X3241" s="21"/>
      <c r="Y3241" s="20"/>
      <c r="Z3241" s="20"/>
      <c r="AD3241" s="5"/>
      <c r="AI3241" s="10"/>
      <c r="AJ3241" s="10"/>
      <c r="AK3241" s="10"/>
      <c r="AL3241" s="10"/>
      <c r="AM3241" s="10"/>
      <c r="AN3241" s="10"/>
      <c r="AO3241" s="10"/>
      <c r="AP3241" s="10"/>
      <c r="AQ3241" s="10"/>
      <c r="AR3241" s="10"/>
      <c r="AS3241" s="10"/>
      <c r="AT3241" s="10"/>
      <c r="AU3241" s="10"/>
    </row>
    <row r="3242" spans="2:47" x14ac:dyDescent="0.2">
      <c r="B3242" s="4"/>
      <c r="C3242" s="3"/>
      <c r="D3242" s="29"/>
      <c r="E3242" s="11"/>
      <c r="F3242" s="118"/>
      <c r="G3242" s="2"/>
      <c r="J3242" s="3"/>
      <c r="K3242" s="3"/>
      <c r="L3242" s="3"/>
      <c r="M3242" s="3"/>
      <c r="N3242" s="27"/>
      <c r="O3242" s="4"/>
      <c r="P3242" s="4"/>
      <c r="Q3242" s="2"/>
      <c r="R3242" s="9"/>
      <c r="S3242" s="4"/>
      <c r="T3242" s="4"/>
      <c r="V3242" s="10"/>
      <c r="W3242" s="4"/>
      <c r="X3242" s="21"/>
      <c r="Y3242" s="20"/>
      <c r="Z3242" s="20"/>
      <c r="AD3242" s="5"/>
      <c r="AI3242" s="10"/>
      <c r="AJ3242" s="10"/>
      <c r="AK3242" s="10"/>
      <c r="AL3242" s="10"/>
      <c r="AM3242" s="10"/>
      <c r="AN3242" s="10"/>
      <c r="AO3242" s="10"/>
      <c r="AP3242" s="10"/>
      <c r="AQ3242" s="10"/>
      <c r="AR3242" s="10"/>
      <c r="AS3242" s="10"/>
      <c r="AT3242" s="10"/>
      <c r="AU3242" s="10"/>
    </row>
    <row r="3243" spans="2:47" x14ac:dyDescent="0.2">
      <c r="B3243" s="4"/>
      <c r="C3243" s="3"/>
      <c r="D3243" s="29"/>
      <c r="E3243" s="11"/>
      <c r="F3243" s="118"/>
      <c r="G3243" s="2"/>
      <c r="J3243" s="3"/>
      <c r="K3243" s="3"/>
      <c r="L3243" s="3"/>
      <c r="M3243" s="3"/>
      <c r="N3243" s="27"/>
      <c r="O3243" s="4"/>
      <c r="P3243" s="4"/>
      <c r="Q3243" s="2"/>
      <c r="R3243" s="9"/>
      <c r="S3243" s="4"/>
      <c r="T3243" s="4"/>
      <c r="V3243" s="10"/>
      <c r="W3243" s="4"/>
      <c r="X3243" s="21"/>
      <c r="Y3243" s="20"/>
      <c r="Z3243" s="20"/>
      <c r="AD3243" s="5"/>
      <c r="AI3243" s="10"/>
      <c r="AJ3243" s="10"/>
      <c r="AK3243" s="10"/>
      <c r="AL3243" s="10"/>
      <c r="AM3243" s="10"/>
      <c r="AN3243" s="10"/>
      <c r="AO3243" s="10"/>
      <c r="AP3243" s="10"/>
      <c r="AQ3243" s="10"/>
      <c r="AR3243" s="10"/>
      <c r="AS3243" s="10"/>
      <c r="AT3243" s="10"/>
      <c r="AU3243" s="10"/>
    </row>
    <row r="3244" spans="2:47" x14ac:dyDescent="0.2">
      <c r="B3244" s="4"/>
      <c r="C3244" s="3"/>
      <c r="D3244" s="29"/>
      <c r="E3244" s="11"/>
      <c r="F3244" s="118"/>
      <c r="G3244" s="2"/>
      <c r="J3244" s="3"/>
      <c r="K3244" s="3"/>
      <c r="L3244" s="3"/>
      <c r="M3244" s="3"/>
      <c r="N3244" s="27"/>
      <c r="O3244" s="4"/>
      <c r="P3244" s="4"/>
      <c r="Q3244" s="2"/>
      <c r="R3244" s="9"/>
      <c r="S3244" s="4"/>
      <c r="T3244" s="4"/>
      <c r="V3244" s="10"/>
      <c r="W3244" s="4"/>
      <c r="X3244" s="21"/>
      <c r="Y3244" s="20"/>
      <c r="Z3244" s="20"/>
      <c r="AD3244" s="5"/>
      <c r="AI3244" s="10"/>
      <c r="AJ3244" s="10"/>
      <c r="AK3244" s="10"/>
      <c r="AL3244" s="10"/>
      <c r="AM3244" s="10"/>
      <c r="AN3244" s="10"/>
      <c r="AO3244" s="10"/>
      <c r="AP3244" s="10"/>
      <c r="AQ3244" s="10"/>
      <c r="AR3244" s="10"/>
      <c r="AS3244" s="10"/>
      <c r="AT3244" s="10"/>
      <c r="AU3244" s="10"/>
    </row>
    <row r="3245" spans="2:47" x14ac:dyDescent="0.2">
      <c r="B3245" s="4"/>
      <c r="C3245" s="3"/>
      <c r="D3245" s="29"/>
      <c r="E3245" s="11"/>
      <c r="F3245" s="118"/>
      <c r="G3245" s="2"/>
      <c r="J3245" s="3"/>
      <c r="K3245" s="3"/>
      <c r="L3245" s="3"/>
      <c r="M3245" s="3"/>
      <c r="N3245" s="27"/>
      <c r="O3245" s="4"/>
      <c r="P3245" s="4"/>
      <c r="Q3245" s="2"/>
      <c r="R3245" s="9"/>
      <c r="S3245" s="4"/>
      <c r="T3245" s="4"/>
      <c r="V3245" s="10"/>
      <c r="W3245" s="4"/>
      <c r="X3245" s="21"/>
      <c r="Y3245" s="20"/>
      <c r="Z3245" s="20"/>
      <c r="AD3245" s="5"/>
      <c r="AI3245" s="10"/>
      <c r="AJ3245" s="10"/>
      <c r="AK3245" s="10"/>
      <c r="AL3245" s="10"/>
      <c r="AM3245" s="10"/>
      <c r="AN3245" s="10"/>
      <c r="AO3245" s="10"/>
      <c r="AP3245" s="10"/>
      <c r="AQ3245" s="10"/>
      <c r="AR3245" s="10"/>
      <c r="AS3245" s="10"/>
      <c r="AT3245" s="10"/>
      <c r="AU3245" s="10"/>
    </row>
    <row r="3246" spans="2:47" x14ac:dyDescent="0.2">
      <c r="B3246" s="4"/>
      <c r="C3246" s="3"/>
      <c r="D3246" s="29"/>
      <c r="E3246" s="11"/>
      <c r="F3246" s="118"/>
      <c r="G3246" s="2"/>
      <c r="J3246" s="3"/>
      <c r="K3246" s="3"/>
      <c r="L3246" s="3"/>
      <c r="M3246" s="3"/>
      <c r="N3246" s="27"/>
      <c r="O3246" s="4"/>
      <c r="P3246" s="4"/>
      <c r="Q3246" s="2"/>
      <c r="R3246" s="9"/>
      <c r="S3246" s="4"/>
      <c r="T3246" s="4"/>
      <c r="V3246" s="10"/>
      <c r="W3246" s="4"/>
      <c r="X3246" s="21"/>
      <c r="Y3246" s="20"/>
      <c r="Z3246" s="20"/>
      <c r="AD3246" s="5"/>
      <c r="AI3246" s="10"/>
      <c r="AJ3246" s="10"/>
      <c r="AK3246" s="10"/>
      <c r="AL3246" s="10"/>
      <c r="AM3246" s="10"/>
      <c r="AN3246" s="10"/>
      <c r="AO3246" s="10"/>
      <c r="AP3246" s="10"/>
      <c r="AQ3246" s="10"/>
      <c r="AR3246" s="10"/>
      <c r="AS3246" s="10"/>
      <c r="AT3246" s="10"/>
      <c r="AU3246" s="10"/>
    </row>
    <row r="3247" spans="2:47" x14ac:dyDescent="0.2">
      <c r="B3247" s="4"/>
      <c r="C3247" s="3"/>
      <c r="D3247" s="29"/>
      <c r="E3247" s="11"/>
      <c r="F3247" s="118"/>
      <c r="G3247" s="2"/>
      <c r="J3247" s="3"/>
      <c r="K3247" s="3"/>
      <c r="L3247" s="3"/>
      <c r="M3247" s="3"/>
      <c r="N3247" s="27"/>
      <c r="O3247" s="4"/>
      <c r="P3247" s="4"/>
      <c r="Q3247" s="2"/>
      <c r="R3247" s="9"/>
      <c r="S3247" s="4"/>
      <c r="T3247" s="4"/>
      <c r="V3247" s="10"/>
      <c r="W3247" s="4"/>
      <c r="X3247" s="21"/>
      <c r="Y3247" s="20"/>
      <c r="Z3247" s="20"/>
      <c r="AD3247" s="5"/>
      <c r="AI3247" s="10"/>
      <c r="AJ3247" s="10"/>
      <c r="AK3247" s="10"/>
      <c r="AL3247" s="10"/>
      <c r="AM3247" s="10"/>
      <c r="AN3247" s="10"/>
      <c r="AO3247" s="10"/>
      <c r="AP3247" s="10"/>
      <c r="AQ3247" s="10"/>
      <c r="AR3247" s="10"/>
      <c r="AS3247" s="10"/>
      <c r="AT3247" s="10"/>
      <c r="AU3247" s="10"/>
    </row>
    <row r="3248" spans="2:47" x14ac:dyDescent="0.2">
      <c r="B3248" s="4"/>
      <c r="C3248" s="3"/>
      <c r="D3248" s="29"/>
      <c r="E3248" s="11"/>
      <c r="F3248" s="118"/>
      <c r="G3248" s="2"/>
      <c r="J3248" s="3"/>
      <c r="K3248" s="3"/>
      <c r="L3248" s="3"/>
      <c r="M3248" s="3"/>
      <c r="N3248" s="27"/>
      <c r="O3248" s="4"/>
      <c r="P3248" s="4"/>
      <c r="Q3248" s="2"/>
      <c r="R3248" s="9"/>
      <c r="S3248" s="4"/>
      <c r="T3248" s="4"/>
      <c r="V3248" s="10"/>
      <c r="W3248" s="4"/>
      <c r="X3248" s="21"/>
      <c r="Y3248" s="20"/>
      <c r="Z3248" s="20"/>
      <c r="AD3248" s="5"/>
      <c r="AI3248" s="10"/>
      <c r="AJ3248" s="10"/>
      <c r="AK3248" s="10"/>
      <c r="AL3248" s="10"/>
      <c r="AM3248" s="10"/>
      <c r="AN3248" s="10"/>
      <c r="AO3248" s="10"/>
      <c r="AP3248" s="10"/>
      <c r="AQ3248" s="10"/>
      <c r="AR3248" s="10"/>
      <c r="AS3248" s="10"/>
      <c r="AT3248" s="10"/>
      <c r="AU3248" s="10"/>
    </row>
    <row r="3249" spans="2:47" x14ac:dyDescent="0.2">
      <c r="B3249" s="4"/>
      <c r="C3249" s="3"/>
      <c r="D3249" s="29"/>
      <c r="E3249" s="11"/>
      <c r="F3249" s="118"/>
      <c r="G3249" s="2"/>
      <c r="J3249" s="3"/>
      <c r="K3249" s="3"/>
      <c r="L3249" s="3"/>
      <c r="M3249" s="3"/>
      <c r="N3249" s="27"/>
      <c r="O3249" s="4"/>
      <c r="P3249" s="4"/>
      <c r="Q3249" s="2"/>
      <c r="R3249" s="9"/>
      <c r="S3249" s="4"/>
      <c r="T3249" s="4"/>
      <c r="V3249" s="10"/>
      <c r="W3249" s="4"/>
      <c r="X3249" s="21"/>
      <c r="Y3249" s="20"/>
      <c r="Z3249" s="20"/>
      <c r="AD3249" s="5"/>
      <c r="AI3249" s="10"/>
      <c r="AJ3249" s="10"/>
      <c r="AK3249" s="10"/>
      <c r="AL3249" s="10"/>
      <c r="AM3249" s="10"/>
      <c r="AN3249" s="10"/>
      <c r="AO3249" s="10"/>
      <c r="AP3249" s="10"/>
      <c r="AQ3249" s="10"/>
      <c r="AR3249" s="10"/>
      <c r="AS3249" s="10"/>
      <c r="AT3249" s="10"/>
      <c r="AU3249" s="10"/>
    </row>
    <row r="3250" spans="2:47" x14ac:dyDescent="0.2">
      <c r="B3250" s="4"/>
      <c r="C3250" s="3"/>
      <c r="D3250" s="29"/>
      <c r="E3250" s="11"/>
      <c r="F3250" s="118"/>
      <c r="G3250" s="2"/>
      <c r="J3250" s="3"/>
      <c r="K3250" s="3"/>
      <c r="L3250" s="3"/>
      <c r="M3250" s="3"/>
      <c r="N3250" s="27"/>
      <c r="O3250" s="4"/>
      <c r="P3250" s="4"/>
      <c r="Q3250" s="2"/>
      <c r="R3250" s="9"/>
      <c r="S3250" s="4"/>
      <c r="T3250" s="4"/>
      <c r="V3250" s="10"/>
      <c r="W3250" s="4"/>
      <c r="X3250" s="21"/>
      <c r="Y3250" s="20"/>
      <c r="Z3250" s="20"/>
      <c r="AD3250" s="5"/>
      <c r="AI3250" s="10"/>
      <c r="AJ3250" s="10"/>
      <c r="AK3250" s="10"/>
      <c r="AL3250" s="10"/>
      <c r="AM3250" s="10"/>
      <c r="AN3250" s="10"/>
      <c r="AO3250" s="10"/>
      <c r="AP3250" s="10"/>
      <c r="AQ3250" s="10"/>
      <c r="AR3250" s="10"/>
      <c r="AS3250" s="10"/>
      <c r="AT3250" s="10"/>
      <c r="AU3250" s="10"/>
    </row>
    <row r="3251" spans="2:47" x14ac:dyDescent="0.2">
      <c r="B3251" s="4"/>
      <c r="C3251" s="3"/>
      <c r="D3251" s="29"/>
      <c r="E3251" s="11"/>
      <c r="F3251" s="118"/>
      <c r="G3251" s="2"/>
      <c r="J3251" s="3"/>
      <c r="K3251" s="3"/>
      <c r="L3251" s="3"/>
      <c r="M3251" s="3"/>
      <c r="N3251" s="27"/>
      <c r="O3251" s="4"/>
      <c r="P3251" s="4"/>
      <c r="Q3251" s="2"/>
      <c r="R3251" s="9"/>
      <c r="S3251" s="4"/>
      <c r="T3251" s="4"/>
      <c r="V3251" s="10"/>
      <c r="W3251" s="4"/>
      <c r="X3251" s="21"/>
      <c r="Y3251" s="20"/>
      <c r="Z3251" s="20"/>
      <c r="AD3251" s="5"/>
      <c r="AI3251" s="10"/>
      <c r="AJ3251" s="10"/>
      <c r="AK3251" s="10"/>
      <c r="AL3251" s="10"/>
      <c r="AM3251" s="10"/>
      <c r="AN3251" s="10"/>
      <c r="AO3251" s="10"/>
      <c r="AP3251" s="10"/>
      <c r="AQ3251" s="10"/>
      <c r="AR3251" s="10"/>
      <c r="AS3251" s="10"/>
      <c r="AT3251" s="10"/>
      <c r="AU3251" s="10"/>
    </row>
    <row r="3252" spans="2:47" x14ac:dyDescent="0.2">
      <c r="B3252" s="4"/>
      <c r="C3252" s="3"/>
      <c r="D3252" s="29"/>
      <c r="E3252" s="11"/>
      <c r="F3252" s="118"/>
      <c r="G3252" s="2"/>
      <c r="J3252" s="3"/>
      <c r="K3252" s="3"/>
      <c r="L3252" s="3"/>
      <c r="M3252" s="3"/>
      <c r="N3252" s="27"/>
      <c r="O3252" s="4"/>
      <c r="P3252" s="4"/>
      <c r="Q3252" s="2"/>
      <c r="R3252" s="9"/>
      <c r="S3252" s="4"/>
      <c r="T3252" s="4"/>
      <c r="V3252" s="10"/>
      <c r="W3252" s="4"/>
      <c r="X3252" s="21"/>
      <c r="Y3252" s="20"/>
      <c r="Z3252" s="20"/>
      <c r="AD3252" s="5"/>
      <c r="AI3252" s="10"/>
      <c r="AJ3252" s="10"/>
      <c r="AK3252" s="10"/>
      <c r="AL3252" s="10"/>
      <c r="AM3252" s="10"/>
      <c r="AN3252" s="10"/>
      <c r="AO3252" s="10"/>
      <c r="AP3252" s="10"/>
      <c r="AQ3252" s="10"/>
      <c r="AR3252" s="10"/>
      <c r="AS3252" s="10"/>
      <c r="AT3252" s="10"/>
      <c r="AU3252" s="10"/>
    </row>
    <row r="3253" spans="2:47" x14ac:dyDescent="0.2">
      <c r="B3253" s="4"/>
      <c r="C3253" s="3"/>
      <c r="D3253" s="29"/>
      <c r="E3253" s="11"/>
      <c r="F3253" s="118"/>
      <c r="G3253" s="2"/>
      <c r="J3253" s="3"/>
      <c r="K3253" s="3"/>
      <c r="L3253" s="3"/>
      <c r="M3253" s="3"/>
      <c r="N3253" s="27"/>
      <c r="O3253" s="4"/>
      <c r="P3253" s="4"/>
      <c r="Q3253" s="2"/>
      <c r="R3253" s="9"/>
      <c r="S3253" s="4"/>
      <c r="T3253" s="4"/>
      <c r="V3253" s="10"/>
      <c r="W3253" s="4"/>
      <c r="X3253" s="21"/>
      <c r="Y3253" s="20"/>
      <c r="Z3253" s="20"/>
      <c r="AD3253" s="5"/>
      <c r="AI3253" s="10"/>
      <c r="AJ3253" s="10"/>
      <c r="AK3253" s="10"/>
      <c r="AL3253" s="10"/>
      <c r="AM3253" s="10"/>
      <c r="AN3253" s="10"/>
      <c r="AO3253" s="10"/>
      <c r="AP3253" s="10"/>
      <c r="AQ3253" s="10"/>
      <c r="AR3253" s="10"/>
      <c r="AS3253" s="10"/>
      <c r="AT3253" s="10"/>
      <c r="AU3253" s="10"/>
    </row>
    <row r="3254" spans="2:47" x14ac:dyDescent="0.2">
      <c r="B3254" s="4"/>
      <c r="C3254" s="3"/>
      <c r="D3254" s="29"/>
      <c r="E3254" s="11"/>
      <c r="F3254" s="118"/>
      <c r="G3254" s="2"/>
      <c r="J3254" s="3"/>
      <c r="K3254" s="3"/>
      <c r="L3254" s="3"/>
      <c r="M3254" s="3"/>
      <c r="N3254" s="27"/>
      <c r="O3254" s="4"/>
      <c r="P3254" s="4"/>
      <c r="Q3254" s="2"/>
      <c r="R3254" s="9"/>
      <c r="S3254" s="4"/>
      <c r="T3254" s="4"/>
      <c r="V3254" s="10"/>
      <c r="W3254" s="4"/>
      <c r="X3254" s="21"/>
      <c r="Y3254" s="20"/>
      <c r="Z3254" s="20"/>
      <c r="AD3254" s="5"/>
      <c r="AI3254" s="10"/>
      <c r="AJ3254" s="10"/>
      <c r="AK3254" s="10"/>
      <c r="AL3254" s="10"/>
      <c r="AM3254" s="10"/>
      <c r="AN3254" s="10"/>
      <c r="AO3254" s="10"/>
      <c r="AP3254" s="10"/>
      <c r="AQ3254" s="10"/>
      <c r="AR3254" s="10"/>
      <c r="AS3254" s="10"/>
      <c r="AT3254" s="10"/>
      <c r="AU3254" s="10"/>
    </row>
    <row r="3255" spans="2:47" x14ac:dyDescent="0.2">
      <c r="B3255" s="4"/>
      <c r="C3255" s="3"/>
      <c r="D3255" s="29"/>
      <c r="E3255" s="11"/>
      <c r="F3255" s="118"/>
      <c r="G3255" s="2"/>
      <c r="J3255" s="3"/>
      <c r="K3255" s="3"/>
      <c r="L3255" s="3"/>
      <c r="M3255" s="3"/>
      <c r="N3255" s="27"/>
      <c r="O3255" s="4"/>
      <c r="P3255" s="4"/>
      <c r="Q3255" s="2"/>
      <c r="R3255" s="9"/>
      <c r="S3255" s="4"/>
      <c r="T3255" s="4"/>
      <c r="V3255" s="10"/>
      <c r="W3255" s="4"/>
      <c r="X3255" s="21"/>
      <c r="Y3255" s="20"/>
      <c r="Z3255" s="20"/>
      <c r="AD3255" s="5"/>
      <c r="AI3255" s="10"/>
      <c r="AJ3255" s="10"/>
      <c r="AK3255" s="10"/>
      <c r="AL3255" s="10"/>
      <c r="AM3255" s="10"/>
      <c r="AN3255" s="10"/>
      <c r="AO3255" s="10"/>
      <c r="AP3255" s="10"/>
      <c r="AQ3255" s="10"/>
      <c r="AR3255" s="10"/>
      <c r="AS3255" s="10"/>
      <c r="AT3255" s="10"/>
      <c r="AU3255" s="10"/>
    </row>
    <row r="3256" spans="2:47" x14ac:dyDescent="0.2">
      <c r="B3256" s="4"/>
      <c r="C3256" s="3"/>
      <c r="D3256" s="29"/>
      <c r="E3256" s="11"/>
      <c r="F3256" s="118"/>
      <c r="G3256" s="2"/>
      <c r="J3256" s="3"/>
      <c r="K3256" s="3"/>
      <c r="L3256" s="3"/>
      <c r="M3256" s="3"/>
      <c r="N3256" s="27"/>
      <c r="O3256" s="4"/>
      <c r="P3256" s="4"/>
      <c r="Q3256" s="2"/>
      <c r="R3256" s="9"/>
      <c r="S3256" s="4"/>
      <c r="T3256" s="4"/>
      <c r="V3256" s="10"/>
      <c r="W3256" s="4"/>
      <c r="X3256" s="21"/>
      <c r="Y3256" s="20"/>
      <c r="Z3256" s="20"/>
      <c r="AD3256" s="5"/>
      <c r="AI3256" s="10"/>
      <c r="AJ3256" s="10"/>
      <c r="AK3256" s="10"/>
      <c r="AL3256" s="10"/>
      <c r="AM3256" s="10"/>
      <c r="AN3256" s="10"/>
      <c r="AO3256" s="10"/>
      <c r="AP3256" s="10"/>
      <c r="AQ3256" s="10"/>
      <c r="AR3256" s="10"/>
      <c r="AS3256" s="10"/>
      <c r="AT3256" s="10"/>
      <c r="AU3256" s="10"/>
    </row>
    <row r="3257" spans="2:47" x14ac:dyDescent="0.2">
      <c r="B3257" s="4"/>
      <c r="C3257" s="3"/>
      <c r="D3257" s="29"/>
      <c r="E3257" s="11"/>
      <c r="F3257" s="118"/>
      <c r="G3257" s="2"/>
      <c r="J3257" s="3"/>
      <c r="K3257" s="3"/>
      <c r="L3257" s="3"/>
      <c r="M3257" s="3"/>
      <c r="N3257" s="27"/>
      <c r="O3257" s="4"/>
      <c r="P3257" s="4"/>
      <c r="Q3257" s="2"/>
      <c r="R3257" s="9"/>
      <c r="S3257" s="4"/>
      <c r="T3257" s="4"/>
      <c r="V3257" s="10"/>
      <c r="W3257" s="4"/>
      <c r="X3257" s="21"/>
      <c r="Y3257" s="20"/>
      <c r="Z3257" s="20"/>
      <c r="AD3257" s="5"/>
      <c r="AI3257" s="10"/>
      <c r="AJ3257" s="10"/>
      <c r="AK3257" s="10"/>
      <c r="AL3257" s="10"/>
      <c r="AM3257" s="10"/>
      <c r="AN3257" s="10"/>
      <c r="AO3257" s="10"/>
      <c r="AP3257" s="10"/>
      <c r="AQ3257" s="10"/>
      <c r="AR3257" s="10"/>
      <c r="AS3257" s="10"/>
      <c r="AT3257" s="10"/>
      <c r="AU3257" s="10"/>
    </row>
    <row r="3258" spans="2:47" x14ac:dyDescent="0.2">
      <c r="B3258" s="4"/>
      <c r="C3258" s="3"/>
      <c r="D3258" s="29"/>
      <c r="E3258" s="11"/>
      <c r="F3258" s="118"/>
      <c r="G3258" s="2"/>
      <c r="J3258" s="3"/>
      <c r="K3258" s="3"/>
      <c r="L3258" s="3"/>
      <c r="M3258" s="3"/>
      <c r="N3258" s="27"/>
      <c r="O3258" s="4"/>
      <c r="P3258" s="4"/>
      <c r="Q3258" s="2"/>
      <c r="R3258" s="9"/>
      <c r="S3258" s="4"/>
      <c r="T3258" s="4"/>
      <c r="V3258" s="10"/>
      <c r="W3258" s="4"/>
      <c r="X3258" s="21"/>
      <c r="Y3258" s="20"/>
      <c r="Z3258" s="20"/>
      <c r="AD3258" s="5"/>
      <c r="AI3258" s="10"/>
      <c r="AJ3258" s="10"/>
      <c r="AK3258" s="10"/>
      <c r="AL3258" s="10"/>
      <c r="AM3258" s="10"/>
      <c r="AN3258" s="10"/>
      <c r="AO3258" s="10"/>
      <c r="AP3258" s="10"/>
      <c r="AQ3258" s="10"/>
      <c r="AR3258" s="10"/>
      <c r="AS3258" s="10"/>
      <c r="AT3258" s="10"/>
      <c r="AU3258" s="10"/>
    </row>
    <row r="3259" spans="2:47" x14ac:dyDescent="0.2">
      <c r="B3259" s="4"/>
      <c r="C3259" s="3"/>
      <c r="D3259" s="29"/>
      <c r="E3259" s="11"/>
      <c r="F3259" s="118"/>
      <c r="G3259" s="2"/>
      <c r="J3259" s="3"/>
      <c r="K3259" s="3"/>
      <c r="L3259" s="3"/>
      <c r="M3259" s="3"/>
      <c r="N3259" s="27"/>
      <c r="O3259" s="4"/>
      <c r="P3259" s="4"/>
      <c r="Q3259" s="2"/>
      <c r="R3259" s="9"/>
      <c r="S3259" s="4"/>
      <c r="T3259" s="4"/>
      <c r="V3259" s="10"/>
      <c r="W3259" s="4"/>
      <c r="X3259" s="21"/>
      <c r="Y3259" s="20"/>
      <c r="Z3259" s="20"/>
      <c r="AD3259" s="5"/>
      <c r="AI3259" s="10"/>
      <c r="AJ3259" s="10"/>
      <c r="AK3259" s="10"/>
      <c r="AL3259" s="10"/>
      <c r="AM3259" s="10"/>
      <c r="AN3259" s="10"/>
      <c r="AO3259" s="10"/>
      <c r="AP3259" s="10"/>
      <c r="AQ3259" s="10"/>
      <c r="AR3259" s="10"/>
      <c r="AS3259" s="10"/>
      <c r="AT3259" s="10"/>
      <c r="AU3259" s="10"/>
    </row>
    <row r="3260" spans="2:47" x14ac:dyDescent="0.2">
      <c r="B3260" s="4"/>
      <c r="C3260" s="3"/>
      <c r="D3260" s="29"/>
      <c r="E3260" s="11"/>
      <c r="F3260" s="118"/>
      <c r="G3260" s="2"/>
      <c r="J3260" s="3"/>
      <c r="K3260" s="3"/>
      <c r="L3260" s="3"/>
      <c r="M3260" s="3"/>
      <c r="N3260" s="27"/>
      <c r="O3260" s="4"/>
      <c r="P3260" s="4"/>
      <c r="Q3260" s="2"/>
      <c r="R3260" s="9"/>
      <c r="S3260" s="4"/>
      <c r="T3260" s="4"/>
      <c r="V3260" s="10"/>
      <c r="W3260" s="4"/>
      <c r="X3260" s="21"/>
      <c r="Y3260" s="20"/>
      <c r="Z3260" s="20"/>
      <c r="AD3260" s="5"/>
      <c r="AI3260" s="10"/>
      <c r="AJ3260" s="10"/>
      <c r="AK3260" s="10"/>
      <c r="AL3260" s="10"/>
      <c r="AM3260" s="10"/>
      <c r="AN3260" s="10"/>
      <c r="AO3260" s="10"/>
      <c r="AP3260" s="10"/>
      <c r="AQ3260" s="10"/>
      <c r="AR3260" s="10"/>
      <c r="AS3260" s="10"/>
      <c r="AT3260" s="10"/>
      <c r="AU3260" s="10"/>
    </row>
    <row r="3261" spans="2:47" x14ac:dyDescent="0.2">
      <c r="B3261" s="4"/>
      <c r="C3261" s="3"/>
      <c r="D3261" s="29"/>
      <c r="E3261" s="11"/>
      <c r="F3261" s="118"/>
      <c r="G3261" s="2"/>
      <c r="J3261" s="3"/>
      <c r="K3261" s="3"/>
      <c r="L3261" s="3"/>
      <c r="M3261" s="3"/>
      <c r="N3261" s="27"/>
      <c r="O3261" s="4"/>
      <c r="P3261" s="4"/>
      <c r="Q3261" s="2"/>
      <c r="R3261" s="9"/>
      <c r="S3261" s="4"/>
      <c r="T3261" s="4"/>
      <c r="V3261" s="10"/>
      <c r="W3261" s="4"/>
      <c r="X3261" s="21"/>
      <c r="Y3261" s="20"/>
      <c r="Z3261" s="20"/>
      <c r="AD3261" s="5"/>
      <c r="AI3261" s="10"/>
      <c r="AJ3261" s="10"/>
      <c r="AK3261" s="10"/>
      <c r="AL3261" s="10"/>
      <c r="AM3261" s="10"/>
      <c r="AN3261" s="10"/>
      <c r="AO3261" s="10"/>
      <c r="AP3261" s="10"/>
      <c r="AQ3261" s="10"/>
      <c r="AR3261" s="10"/>
      <c r="AS3261" s="10"/>
      <c r="AT3261" s="10"/>
      <c r="AU3261" s="10"/>
    </row>
    <row r="3262" spans="2:47" x14ac:dyDescent="0.2">
      <c r="B3262" s="4"/>
      <c r="C3262" s="3"/>
      <c r="D3262" s="29"/>
      <c r="E3262" s="11"/>
      <c r="F3262" s="118"/>
      <c r="G3262" s="2"/>
      <c r="J3262" s="3"/>
      <c r="K3262" s="3"/>
      <c r="L3262" s="3"/>
      <c r="M3262" s="3"/>
      <c r="N3262" s="27"/>
      <c r="O3262" s="4"/>
      <c r="P3262" s="4"/>
      <c r="Q3262" s="2"/>
      <c r="R3262" s="9"/>
      <c r="S3262" s="4"/>
      <c r="T3262" s="4"/>
      <c r="V3262" s="10"/>
      <c r="W3262" s="4"/>
      <c r="X3262" s="21"/>
      <c r="Y3262" s="20"/>
      <c r="Z3262" s="20"/>
      <c r="AD3262" s="5"/>
      <c r="AI3262" s="10"/>
      <c r="AJ3262" s="10"/>
      <c r="AK3262" s="10"/>
      <c r="AL3262" s="10"/>
      <c r="AM3262" s="10"/>
      <c r="AN3262" s="10"/>
      <c r="AO3262" s="10"/>
      <c r="AP3262" s="10"/>
      <c r="AQ3262" s="10"/>
      <c r="AR3262" s="10"/>
      <c r="AS3262" s="10"/>
      <c r="AT3262" s="10"/>
      <c r="AU3262" s="10"/>
    </row>
    <row r="3263" spans="2:47" x14ac:dyDescent="0.2">
      <c r="B3263" s="4"/>
      <c r="C3263" s="3"/>
      <c r="D3263" s="29"/>
      <c r="E3263" s="11"/>
      <c r="F3263" s="118"/>
      <c r="G3263" s="2"/>
      <c r="J3263" s="3"/>
      <c r="K3263" s="3"/>
      <c r="L3263" s="3"/>
      <c r="M3263" s="3"/>
      <c r="N3263" s="27"/>
      <c r="O3263" s="4"/>
      <c r="P3263" s="4"/>
      <c r="Q3263" s="2"/>
      <c r="R3263" s="9"/>
      <c r="S3263" s="4"/>
      <c r="T3263" s="4"/>
      <c r="V3263" s="10"/>
      <c r="W3263" s="4"/>
      <c r="X3263" s="21"/>
      <c r="Y3263" s="20"/>
      <c r="Z3263" s="20"/>
      <c r="AD3263" s="5"/>
      <c r="AI3263" s="10"/>
      <c r="AJ3263" s="10"/>
      <c r="AK3263" s="10"/>
      <c r="AL3263" s="10"/>
      <c r="AM3263" s="10"/>
      <c r="AN3263" s="10"/>
      <c r="AO3263" s="10"/>
      <c r="AP3263" s="10"/>
      <c r="AQ3263" s="10"/>
      <c r="AR3263" s="10"/>
      <c r="AS3263" s="10"/>
      <c r="AT3263" s="10"/>
      <c r="AU3263" s="10"/>
    </row>
    <row r="3264" spans="2:47" x14ac:dyDescent="0.2">
      <c r="B3264" s="4"/>
      <c r="C3264" s="3"/>
      <c r="D3264" s="29"/>
      <c r="E3264" s="11"/>
      <c r="F3264" s="118"/>
      <c r="G3264" s="2"/>
      <c r="J3264" s="3"/>
      <c r="K3264" s="3"/>
      <c r="L3264" s="3"/>
      <c r="M3264" s="3"/>
      <c r="N3264" s="27"/>
      <c r="O3264" s="4"/>
      <c r="P3264" s="4"/>
      <c r="Q3264" s="2"/>
      <c r="R3264" s="9"/>
      <c r="S3264" s="4"/>
      <c r="T3264" s="4"/>
      <c r="V3264" s="10"/>
      <c r="W3264" s="4"/>
      <c r="X3264" s="21"/>
      <c r="Y3264" s="20"/>
      <c r="Z3264" s="20"/>
      <c r="AD3264" s="5"/>
      <c r="AI3264" s="10"/>
      <c r="AJ3264" s="10"/>
      <c r="AK3264" s="10"/>
      <c r="AL3264" s="10"/>
      <c r="AM3264" s="10"/>
      <c r="AN3264" s="10"/>
      <c r="AO3264" s="10"/>
      <c r="AP3264" s="10"/>
      <c r="AQ3264" s="10"/>
      <c r="AR3264" s="10"/>
      <c r="AS3264" s="10"/>
      <c r="AT3264" s="10"/>
      <c r="AU3264" s="10"/>
    </row>
    <row r="3265" spans="2:47" x14ac:dyDescent="0.2">
      <c r="B3265" s="4"/>
      <c r="C3265" s="3"/>
      <c r="D3265" s="29"/>
      <c r="E3265" s="11"/>
      <c r="F3265" s="118"/>
      <c r="G3265" s="2"/>
      <c r="J3265" s="3"/>
      <c r="K3265" s="3"/>
      <c r="L3265" s="3"/>
      <c r="M3265" s="3"/>
      <c r="N3265" s="27"/>
      <c r="O3265" s="4"/>
      <c r="P3265" s="4"/>
      <c r="Q3265" s="2"/>
      <c r="R3265" s="9"/>
      <c r="S3265" s="4"/>
      <c r="T3265" s="4"/>
      <c r="V3265" s="10"/>
      <c r="W3265" s="4"/>
      <c r="X3265" s="112" t="s">
        <v>50</v>
      </c>
      <c r="Y3265" s="112" t="s">
        <v>51</v>
      </c>
      <c r="Z3265" s="112"/>
      <c r="AD3265" s="5"/>
      <c r="AI3265" s="10"/>
      <c r="AJ3265" s="10"/>
      <c r="AK3265" s="10"/>
      <c r="AL3265" s="10"/>
      <c r="AM3265" s="10"/>
      <c r="AN3265" s="10"/>
      <c r="AO3265" s="10"/>
      <c r="AP3265" s="10"/>
      <c r="AQ3265" s="10"/>
      <c r="AR3265" s="10"/>
      <c r="AS3265" s="10"/>
      <c r="AT3265" s="10"/>
      <c r="AU3265" s="10"/>
    </row>
    <row r="3266" spans="2:47" x14ac:dyDescent="0.2">
      <c r="B3266" s="4"/>
      <c r="C3266" s="3"/>
      <c r="D3266" s="29"/>
      <c r="E3266" s="11"/>
      <c r="F3266" s="118"/>
      <c r="G3266" s="2"/>
      <c r="J3266" s="3"/>
      <c r="K3266" s="3"/>
      <c r="L3266" s="3"/>
      <c r="M3266" s="3"/>
      <c r="N3266" s="27"/>
      <c r="O3266" s="4"/>
      <c r="P3266" s="4"/>
      <c r="Q3266" s="2"/>
      <c r="R3266" s="9"/>
      <c r="S3266" s="4"/>
      <c r="T3266" s="4"/>
      <c r="V3266" s="10"/>
      <c r="W3266" s="101"/>
      <c r="X3266" s="113">
        <v>306.20355555999998</v>
      </c>
      <c r="Y3266" s="110">
        <f>S3266-X3266</f>
        <v>-306.20355555999998</v>
      </c>
      <c r="Z3266" s="110"/>
      <c r="AD3266" s="5"/>
      <c r="AI3266" s="10"/>
      <c r="AJ3266" s="10"/>
      <c r="AK3266" s="10"/>
      <c r="AL3266" s="10"/>
      <c r="AM3266" s="10"/>
      <c r="AN3266" s="10"/>
      <c r="AO3266" s="10"/>
      <c r="AP3266" s="10"/>
      <c r="AQ3266" s="10"/>
      <c r="AR3266" s="10"/>
      <c r="AS3266" s="10"/>
      <c r="AT3266" s="10"/>
      <c r="AU3266" s="10"/>
    </row>
    <row r="3267" spans="2:47" x14ac:dyDescent="0.2">
      <c r="B3267" s="4"/>
      <c r="C3267" s="3"/>
      <c r="D3267" s="29"/>
      <c r="E3267" s="11"/>
      <c r="F3267" s="118"/>
      <c r="G3267" s="2"/>
      <c r="J3267" s="3"/>
      <c r="K3267" s="3"/>
      <c r="L3267" s="3"/>
      <c r="M3267" s="3"/>
      <c r="N3267" s="27"/>
      <c r="O3267" s="4"/>
      <c r="P3267" s="4"/>
      <c r="Q3267" s="2"/>
      <c r="R3267" s="9"/>
      <c r="S3267" s="4"/>
      <c r="T3267" s="4"/>
      <c r="V3267" s="10"/>
      <c r="W3267" s="4"/>
      <c r="X3267" s="21"/>
      <c r="Y3267" s="20"/>
      <c r="Z3267" s="20"/>
      <c r="AD3267" s="5"/>
      <c r="AI3267" s="10"/>
      <c r="AJ3267" s="10"/>
      <c r="AK3267" s="10"/>
      <c r="AL3267" s="10"/>
      <c r="AM3267" s="10"/>
      <c r="AN3267" s="10"/>
      <c r="AO3267" s="10"/>
      <c r="AP3267" s="10"/>
      <c r="AQ3267" s="10"/>
      <c r="AR3267" s="10"/>
      <c r="AS3267" s="10"/>
      <c r="AT3267" s="10"/>
      <c r="AU3267" s="10"/>
    </row>
    <row r="3268" spans="2:47" x14ac:dyDescent="0.2">
      <c r="B3268" s="4"/>
      <c r="C3268" s="3"/>
      <c r="D3268" s="29"/>
      <c r="E3268" s="11"/>
      <c r="F3268" s="118"/>
      <c r="G3268" s="2"/>
      <c r="J3268" s="3"/>
      <c r="K3268" s="3"/>
      <c r="L3268" s="3"/>
      <c r="M3268" s="3"/>
      <c r="N3268" s="27"/>
      <c r="O3268" s="4"/>
      <c r="P3268" s="4"/>
      <c r="Q3268" s="2"/>
      <c r="R3268" s="9"/>
      <c r="S3268" s="4"/>
      <c r="T3268" s="4"/>
      <c r="V3268" s="10"/>
      <c r="W3268" s="4"/>
      <c r="X3268" s="21"/>
      <c r="Y3268" s="20"/>
      <c r="Z3268" s="20"/>
      <c r="AD3268" s="5"/>
      <c r="AI3268" s="10"/>
      <c r="AJ3268" s="10"/>
      <c r="AK3268" s="10"/>
      <c r="AL3268" s="10"/>
      <c r="AM3268" s="10"/>
      <c r="AN3268" s="10"/>
      <c r="AO3268" s="10"/>
      <c r="AP3268" s="10"/>
      <c r="AQ3268" s="10"/>
      <c r="AR3268" s="10"/>
      <c r="AS3268" s="10"/>
      <c r="AT3268" s="10"/>
      <c r="AU3268" s="10"/>
    </row>
    <row r="3269" spans="2:47" x14ac:dyDescent="0.2">
      <c r="B3269" s="4"/>
      <c r="C3269" s="3"/>
      <c r="D3269" s="29"/>
      <c r="E3269" s="11"/>
      <c r="F3269" s="118"/>
      <c r="G3269" s="2"/>
      <c r="J3269" s="3"/>
      <c r="K3269" s="3"/>
      <c r="L3269" s="3"/>
      <c r="M3269" s="3"/>
      <c r="N3269" s="27"/>
      <c r="O3269" s="4"/>
      <c r="P3269" s="4"/>
      <c r="Q3269" s="2"/>
      <c r="R3269" s="9"/>
      <c r="S3269" s="4"/>
      <c r="T3269" s="4"/>
      <c r="V3269" s="10"/>
      <c r="W3269" s="4"/>
      <c r="X3269" s="21"/>
      <c r="Y3269" s="20"/>
      <c r="Z3269" s="20"/>
      <c r="AD3269" s="5"/>
      <c r="AI3269" s="10"/>
      <c r="AJ3269" s="10"/>
      <c r="AK3269" s="10"/>
      <c r="AL3269" s="10"/>
      <c r="AM3269" s="10"/>
      <c r="AN3269" s="10"/>
      <c r="AO3269" s="10"/>
      <c r="AP3269" s="10"/>
      <c r="AQ3269" s="10"/>
      <c r="AR3269" s="10"/>
      <c r="AS3269" s="10"/>
      <c r="AT3269" s="10"/>
      <c r="AU3269" s="10"/>
    </row>
    <row r="3270" spans="2:47" x14ac:dyDescent="0.2">
      <c r="B3270" s="4"/>
      <c r="C3270" s="3"/>
      <c r="D3270" s="29"/>
      <c r="E3270" s="11"/>
      <c r="F3270" s="118"/>
      <c r="G3270" s="2"/>
      <c r="J3270" s="3"/>
      <c r="K3270" s="3"/>
      <c r="L3270" s="3"/>
      <c r="M3270" s="3"/>
      <c r="N3270" s="27"/>
      <c r="O3270" s="4"/>
      <c r="P3270" s="4"/>
      <c r="Q3270" s="2"/>
      <c r="R3270" s="9"/>
      <c r="S3270" s="4"/>
      <c r="T3270" s="4"/>
      <c r="V3270" s="10"/>
      <c r="W3270" s="4"/>
      <c r="X3270" s="21"/>
      <c r="Y3270" s="20"/>
      <c r="Z3270" s="20"/>
      <c r="AD3270" s="5"/>
      <c r="AI3270" s="10"/>
      <c r="AJ3270" s="10"/>
      <c r="AK3270" s="10"/>
      <c r="AL3270" s="10"/>
      <c r="AM3270" s="10"/>
      <c r="AN3270" s="10"/>
      <c r="AO3270" s="10"/>
      <c r="AP3270" s="10"/>
      <c r="AQ3270" s="10"/>
      <c r="AR3270" s="10"/>
      <c r="AS3270" s="10"/>
      <c r="AT3270" s="10"/>
      <c r="AU3270" s="10"/>
    </row>
    <row r="3271" spans="2:47" x14ac:dyDescent="0.2">
      <c r="B3271" s="4"/>
      <c r="C3271" s="3"/>
      <c r="D3271" s="29"/>
      <c r="E3271" s="11"/>
      <c r="F3271" s="118"/>
      <c r="G3271" s="2"/>
      <c r="J3271" s="3"/>
      <c r="K3271" s="3"/>
      <c r="L3271" s="3"/>
      <c r="M3271" s="3"/>
      <c r="N3271" s="27"/>
      <c r="O3271" s="4"/>
      <c r="P3271" s="4"/>
      <c r="Q3271" s="2"/>
      <c r="R3271" s="9"/>
      <c r="S3271" s="4"/>
      <c r="T3271" s="4"/>
      <c r="V3271" s="10"/>
      <c r="W3271" s="4"/>
      <c r="X3271" s="21"/>
      <c r="Y3271" s="20"/>
      <c r="Z3271" s="20"/>
      <c r="AD3271" s="5"/>
      <c r="AI3271" s="10"/>
      <c r="AJ3271" s="10"/>
      <c r="AK3271" s="10"/>
      <c r="AL3271" s="10"/>
      <c r="AM3271" s="10"/>
      <c r="AN3271" s="10"/>
      <c r="AO3271" s="10"/>
      <c r="AP3271" s="10"/>
      <c r="AQ3271" s="10"/>
      <c r="AR3271" s="10"/>
      <c r="AS3271" s="10"/>
      <c r="AT3271" s="10"/>
      <c r="AU3271" s="10"/>
    </row>
    <row r="3272" spans="2:47" x14ac:dyDescent="0.2">
      <c r="B3272" s="4"/>
      <c r="C3272" s="3"/>
      <c r="D3272" s="29"/>
      <c r="E3272" s="11"/>
      <c r="F3272" s="118"/>
      <c r="G3272" s="2"/>
      <c r="J3272" s="3"/>
      <c r="K3272" s="3"/>
      <c r="L3272" s="3"/>
      <c r="M3272" s="3"/>
      <c r="N3272" s="27"/>
      <c r="O3272" s="4"/>
      <c r="P3272" s="4"/>
      <c r="Q3272" s="2"/>
      <c r="R3272" s="9"/>
      <c r="S3272" s="4"/>
      <c r="T3272" s="4"/>
      <c r="V3272" s="10"/>
      <c r="W3272" s="4"/>
      <c r="X3272" s="21"/>
      <c r="Y3272" s="20"/>
      <c r="Z3272" s="20"/>
      <c r="AD3272" s="5"/>
      <c r="AI3272" s="10"/>
      <c r="AJ3272" s="10"/>
      <c r="AK3272" s="10"/>
      <c r="AL3272" s="10"/>
      <c r="AM3272" s="10"/>
      <c r="AN3272" s="10"/>
      <c r="AO3272" s="10"/>
      <c r="AP3272" s="10"/>
      <c r="AQ3272" s="10"/>
      <c r="AR3272" s="10"/>
      <c r="AS3272" s="10"/>
      <c r="AT3272" s="10"/>
      <c r="AU3272" s="10"/>
    </row>
    <row r="3273" spans="2:47" x14ac:dyDescent="0.2">
      <c r="B3273" s="4"/>
      <c r="C3273" s="3"/>
      <c r="D3273" s="29"/>
      <c r="E3273" s="11"/>
      <c r="F3273" s="118"/>
      <c r="G3273" s="2"/>
      <c r="J3273" s="3"/>
      <c r="K3273" s="3"/>
      <c r="L3273" s="3"/>
      <c r="M3273" s="3"/>
      <c r="N3273" s="27"/>
      <c r="O3273" s="4"/>
      <c r="P3273" s="4"/>
      <c r="Q3273" s="2"/>
      <c r="R3273" s="9"/>
      <c r="S3273" s="4"/>
      <c r="T3273" s="4"/>
      <c r="V3273" s="10"/>
      <c r="W3273" s="4"/>
      <c r="X3273" s="21"/>
      <c r="Y3273" s="20"/>
      <c r="Z3273" s="20"/>
      <c r="AD3273" s="5"/>
      <c r="AI3273" s="10"/>
      <c r="AJ3273" s="10"/>
      <c r="AK3273" s="10"/>
      <c r="AL3273" s="10"/>
      <c r="AM3273" s="10"/>
      <c r="AN3273" s="10"/>
      <c r="AO3273" s="10"/>
      <c r="AP3273" s="10"/>
      <c r="AQ3273" s="10"/>
      <c r="AR3273" s="10"/>
      <c r="AS3273" s="10"/>
      <c r="AT3273" s="10"/>
      <c r="AU3273" s="10"/>
    </row>
    <row r="3274" spans="2:47" x14ac:dyDescent="0.2">
      <c r="B3274" s="4"/>
      <c r="C3274" s="3"/>
      <c r="D3274" s="29"/>
      <c r="E3274" s="11"/>
      <c r="F3274" s="118"/>
      <c r="G3274" s="2"/>
      <c r="J3274" s="3"/>
      <c r="K3274" s="3"/>
      <c r="L3274" s="3"/>
      <c r="M3274" s="3"/>
      <c r="N3274" s="27"/>
      <c r="O3274" s="4"/>
      <c r="P3274" s="4"/>
      <c r="Q3274" s="2"/>
      <c r="R3274" s="9"/>
      <c r="S3274" s="4"/>
      <c r="T3274" s="4"/>
      <c r="V3274" s="10"/>
      <c r="W3274" s="4"/>
      <c r="X3274" s="21"/>
      <c r="Y3274" s="20"/>
      <c r="Z3274" s="20"/>
      <c r="AD3274" s="5"/>
      <c r="AI3274" s="10"/>
      <c r="AJ3274" s="10"/>
      <c r="AK3274" s="10"/>
      <c r="AL3274" s="10"/>
      <c r="AM3274" s="10"/>
      <c r="AN3274" s="10"/>
      <c r="AO3274" s="10"/>
      <c r="AP3274" s="10"/>
      <c r="AQ3274" s="10"/>
      <c r="AR3274" s="10"/>
      <c r="AS3274" s="10"/>
      <c r="AT3274" s="10"/>
      <c r="AU3274" s="10"/>
    </row>
    <row r="3275" spans="2:47" x14ac:dyDescent="0.2">
      <c r="B3275" s="4"/>
      <c r="C3275" s="3"/>
      <c r="D3275" s="29"/>
      <c r="E3275" s="11"/>
      <c r="F3275" s="118"/>
      <c r="G3275" s="2"/>
      <c r="J3275" s="3"/>
      <c r="K3275" s="3"/>
      <c r="L3275" s="3"/>
      <c r="M3275" s="3"/>
      <c r="N3275" s="27"/>
      <c r="O3275" s="4"/>
      <c r="P3275" s="4"/>
      <c r="Q3275" s="2"/>
      <c r="R3275" s="9"/>
      <c r="S3275" s="4"/>
      <c r="T3275" s="4"/>
      <c r="V3275" s="10"/>
      <c r="W3275" s="4"/>
      <c r="X3275" s="21"/>
      <c r="Y3275" s="20"/>
      <c r="Z3275" s="20"/>
      <c r="AD3275" s="5"/>
      <c r="AI3275" s="10"/>
      <c r="AJ3275" s="10"/>
      <c r="AK3275" s="10"/>
      <c r="AL3275" s="10"/>
      <c r="AM3275" s="10"/>
      <c r="AN3275" s="10"/>
      <c r="AO3275" s="10"/>
      <c r="AP3275" s="10"/>
      <c r="AQ3275" s="10"/>
      <c r="AR3275" s="10"/>
      <c r="AS3275" s="10"/>
      <c r="AT3275" s="10"/>
      <c r="AU3275" s="10"/>
    </row>
    <row r="3276" spans="2:47" x14ac:dyDescent="0.2">
      <c r="B3276" s="4"/>
      <c r="C3276" s="3"/>
      <c r="D3276" s="29"/>
      <c r="E3276" s="11"/>
      <c r="F3276" s="118"/>
      <c r="G3276" s="2"/>
      <c r="J3276" s="3"/>
      <c r="K3276" s="3"/>
      <c r="L3276" s="3"/>
      <c r="M3276" s="3"/>
      <c r="N3276" s="27"/>
      <c r="O3276" s="4"/>
      <c r="P3276" s="4"/>
      <c r="Q3276" s="2"/>
      <c r="R3276" s="9"/>
      <c r="S3276" s="4"/>
      <c r="T3276" s="4"/>
      <c r="V3276" s="10"/>
      <c r="W3276" s="4"/>
      <c r="X3276" s="21"/>
      <c r="Y3276" s="20"/>
      <c r="Z3276" s="20"/>
      <c r="AD3276" s="5"/>
      <c r="AI3276" s="10"/>
      <c r="AJ3276" s="10"/>
      <c r="AK3276" s="10"/>
      <c r="AL3276" s="10"/>
      <c r="AM3276" s="10"/>
      <c r="AN3276" s="10"/>
      <c r="AO3276" s="10"/>
      <c r="AP3276" s="10"/>
      <c r="AQ3276" s="10"/>
      <c r="AR3276" s="10"/>
      <c r="AS3276" s="10"/>
      <c r="AT3276" s="10"/>
      <c r="AU3276" s="10"/>
    </row>
    <row r="3277" spans="2:47" x14ac:dyDescent="0.2">
      <c r="B3277" s="4"/>
      <c r="C3277" s="3"/>
      <c r="D3277" s="29"/>
      <c r="E3277" s="11"/>
      <c r="F3277" s="118"/>
      <c r="G3277" s="2"/>
      <c r="J3277" s="3"/>
      <c r="K3277" s="3"/>
      <c r="L3277" s="3"/>
      <c r="M3277" s="3"/>
      <c r="N3277" s="27"/>
      <c r="O3277" s="4"/>
      <c r="P3277" s="4"/>
      <c r="Q3277" s="2"/>
      <c r="R3277" s="9"/>
      <c r="S3277" s="4"/>
      <c r="T3277" s="4"/>
      <c r="V3277" s="10"/>
      <c r="W3277" s="4"/>
      <c r="X3277" s="21"/>
      <c r="Y3277" s="20"/>
      <c r="Z3277" s="20"/>
      <c r="AD3277" s="5"/>
      <c r="AI3277" s="10"/>
      <c r="AJ3277" s="10"/>
      <c r="AK3277" s="10"/>
      <c r="AL3277" s="10"/>
      <c r="AM3277" s="10"/>
      <c r="AN3277" s="10"/>
      <c r="AO3277" s="10"/>
      <c r="AP3277" s="10"/>
      <c r="AQ3277" s="10"/>
      <c r="AR3277" s="10"/>
      <c r="AS3277" s="10"/>
      <c r="AT3277" s="10"/>
      <c r="AU3277" s="10"/>
    </row>
    <row r="3278" spans="2:47" x14ac:dyDescent="0.2">
      <c r="B3278" s="4"/>
      <c r="C3278" s="3"/>
      <c r="D3278" s="29"/>
      <c r="E3278" s="11"/>
      <c r="F3278" s="118"/>
      <c r="G3278" s="2"/>
      <c r="J3278" s="3"/>
      <c r="K3278" s="3"/>
      <c r="L3278" s="3"/>
      <c r="M3278" s="3"/>
      <c r="N3278" s="27"/>
      <c r="O3278" s="4"/>
      <c r="P3278" s="4"/>
      <c r="Q3278" s="2"/>
      <c r="R3278" s="9"/>
      <c r="S3278" s="4"/>
      <c r="T3278" s="4"/>
      <c r="V3278" s="10"/>
      <c r="W3278" s="4"/>
      <c r="X3278" s="21"/>
      <c r="Y3278" s="20"/>
      <c r="Z3278" s="20"/>
      <c r="AD3278" s="5"/>
      <c r="AI3278" s="10"/>
      <c r="AJ3278" s="10"/>
      <c r="AK3278" s="10"/>
      <c r="AL3278" s="10"/>
      <c r="AM3278" s="10"/>
      <c r="AN3278" s="10"/>
      <c r="AO3278" s="10"/>
      <c r="AP3278" s="10"/>
      <c r="AQ3278" s="10"/>
      <c r="AR3278" s="10"/>
      <c r="AS3278" s="10"/>
      <c r="AT3278" s="10"/>
      <c r="AU3278" s="10"/>
    </row>
    <row r="3279" spans="2:47" x14ac:dyDescent="0.2">
      <c r="B3279" s="4"/>
      <c r="C3279" s="3"/>
      <c r="D3279" s="29"/>
      <c r="E3279" s="11"/>
      <c r="F3279" s="118"/>
      <c r="G3279" s="2"/>
      <c r="J3279" s="3"/>
      <c r="K3279" s="3"/>
      <c r="L3279" s="3"/>
      <c r="M3279" s="3"/>
      <c r="N3279" s="27"/>
      <c r="O3279" s="4"/>
      <c r="P3279" s="4"/>
      <c r="Q3279" s="2"/>
      <c r="R3279" s="9"/>
      <c r="S3279" s="4"/>
      <c r="T3279" s="4"/>
      <c r="V3279" s="10"/>
      <c r="W3279" s="4"/>
      <c r="X3279" s="21"/>
      <c r="Y3279" s="20"/>
      <c r="Z3279" s="20"/>
      <c r="AD3279" s="5"/>
      <c r="AI3279" s="10"/>
      <c r="AJ3279" s="10"/>
      <c r="AK3279" s="10"/>
      <c r="AL3279" s="10"/>
      <c r="AM3279" s="10"/>
      <c r="AN3279" s="10"/>
      <c r="AO3279" s="10"/>
      <c r="AP3279" s="10"/>
      <c r="AQ3279" s="10"/>
      <c r="AR3279" s="10"/>
      <c r="AS3279" s="10"/>
      <c r="AT3279" s="10"/>
      <c r="AU3279" s="10"/>
    </row>
    <row r="3280" spans="2:47" x14ac:dyDescent="0.2">
      <c r="B3280" s="4"/>
      <c r="C3280" s="3"/>
      <c r="D3280" s="29"/>
      <c r="E3280" s="11"/>
      <c r="F3280" s="118"/>
      <c r="G3280" s="2"/>
      <c r="J3280" s="3"/>
      <c r="K3280" s="3"/>
      <c r="L3280" s="3"/>
      <c r="M3280" s="3"/>
      <c r="N3280" s="27"/>
      <c r="O3280" s="4"/>
      <c r="P3280" s="4"/>
      <c r="Q3280" s="2"/>
      <c r="R3280" s="9"/>
      <c r="S3280" s="4"/>
      <c r="T3280" s="4"/>
      <c r="V3280" s="10"/>
      <c r="W3280" s="4"/>
      <c r="X3280" s="21"/>
      <c r="Y3280" s="20"/>
      <c r="Z3280" s="20"/>
      <c r="AD3280" s="5"/>
      <c r="AI3280" s="10"/>
      <c r="AJ3280" s="10"/>
      <c r="AK3280" s="10"/>
      <c r="AL3280" s="10"/>
      <c r="AM3280" s="10"/>
      <c r="AN3280" s="10"/>
      <c r="AO3280" s="10"/>
      <c r="AP3280" s="10"/>
      <c r="AQ3280" s="10"/>
      <c r="AR3280" s="10"/>
      <c r="AS3280" s="10"/>
      <c r="AT3280" s="10"/>
      <c r="AU3280" s="10"/>
    </row>
    <row r="3281" spans="2:47" x14ac:dyDescent="0.2">
      <c r="B3281" s="4"/>
      <c r="C3281" s="3"/>
      <c r="D3281" s="29"/>
      <c r="E3281" s="11"/>
      <c r="F3281" s="118"/>
      <c r="G3281" s="2"/>
      <c r="J3281" s="3"/>
      <c r="K3281" s="3"/>
      <c r="L3281" s="3"/>
      <c r="M3281" s="3"/>
      <c r="N3281" s="27"/>
      <c r="O3281" s="4"/>
      <c r="P3281" s="4"/>
      <c r="Q3281" s="2"/>
      <c r="R3281" s="9"/>
      <c r="S3281" s="4"/>
      <c r="T3281" s="4"/>
      <c r="V3281" s="10"/>
      <c r="W3281" s="4"/>
      <c r="X3281" s="21"/>
      <c r="Y3281" s="20"/>
      <c r="Z3281" s="20"/>
      <c r="AD3281" s="5"/>
      <c r="AI3281" s="10"/>
      <c r="AJ3281" s="10"/>
      <c r="AK3281" s="10"/>
      <c r="AL3281" s="10"/>
      <c r="AM3281" s="10"/>
      <c r="AN3281" s="10"/>
      <c r="AO3281" s="10"/>
      <c r="AP3281" s="10"/>
      <c r="AQ3281" s="10"/>
      <c r="AR3281" s="10"/>
      <c r="AS3281" s="10"/>
      <c r="AT3281" s="10"/>
      <c r="AU3281" s="10"/>
    </row>
    <row r="3282" spans="2:47" x14ac:dyDescent="0.2">
      <c r="B3282" s="4"/>
      <c r="C3282" s="3"/>
      <c r="D3282" s="29"/>
      <c r="E3282" s="11"/>
      <c r="F3282" s="118"/>
      <c r="G3282" s="2"/>
      <c r="J3282" s="3"/>
      <c r="K3282" s="3"/>
      <c r="L3282" s="3"/>
      <c r="M3282" s="3"/>
      <c r="N3282" s="27"/>
      <c r="O3282" s="4"/>
      <c r="P3282" s="4"/>
      <c r="Q3282" s="2"/>
      <c r="R3282" s="9"/>
      <c r="S3282" s="4"/>
      <c r="T3282" s="4"/>
      <c r="V3282" s="10"/>
      <c r="W3282" s="4"/>
      <c r="X3282" s="21"/>
      <c r="Y3282" s="20"/>
      <c r="Z3282" s="20"/>
      <c r="AD3282" s="5"/>
      <c r="AI3282" s="10"/>
      <c r="AJ3282" s="10"/>
      <c r="AK3282" s="10"/>
      <c r="AL3282" s="10"/>
      <c r="AM3282" s="10"/>
      <c r="AN3282" s="10"/>
      <c r="AO3282" s="10"/>
      <c r="AP3282" s="10"/>
      <c r="AQ3282" s="10"/>
      <c r="AR3282" s="10"/>
      <c r="AS3282" s="10"/>
      <c r="AT3282" s="10"/>
      <c r="AU3282" s="10"/>
    </row>
    <row r="3283" spans="2:47" x14ac:dyDescent="0.2">
      <c r="B3283" s="4"/>
      <c r="C3283" s="3"/>
      <c r="D3283" s="29"/>
      <c r="E3283" s="11"/>
      <c r="F3283" s="118"/>
      <c r="G3283" s="2"/>
      <c r="J3283" s="3"/>
      <c r="K3283" s="3"/>
      <c r="L3283" s="3"/>
      <c r="M3283" s="3"/>
      <c r="N3283" s="27"/>
      <c r="O3283" s="4"/>
      <c r="P3283" s="4"/>
      <c r="Q3283" s="2"/>
      <c r="R3283" s="9"/>
      <c r="S3283" s="4"/>
      <c r="T3283" s="4"/>
      <c r="V3283" s="10"/>
      <c r="W3283" s="4"/>
      <c r="X3283" s="21"/>
      <c r="Y3283" s="20"/>
      <c r="Z3283" s="20"/>
      <c r="AD3283" s="5"/>
      <c r="AI3283" s="10"/>
      <c r="AJ3283" s="10"/>
      <c r="AK3283" s="10"/>
      <c r="AL3283" s="10"/>
      <c r="AM3283" s="10"/>
      <c r="AN3283" s="10"/>
      <c r="AO3283" s="10"/>
      <c r="AP3283" s="10"/>
      <c r="AQ3283" s="10"/>
      <c r="AR3283" s="10"/>
      <c r="AS3283" s="10"/>
      <c r="AT3283" s="10"/>
      <c r="AU3283" s="10"/>
    </row>
    <row r="3284" spans="2:47" x14ac:dyDescent="0.2">
      <c r="B3284" s="4"/>
      <c r="C3284" s="3"/>
      <c r="D3284" s="29"/>
      <c r="E3284" s="11"/>
      <c r="F3284" s="118"/>
      <c r="G3284" s="2"/>
      <c r="J3284" s="3"/>
      <c r="K3284" s="3"/>
      <c r="L3284" s="3"/>
      <c r="M3284" s="3"/>
      <c r="N3284" s="27"/>
      <c r="O3284" s="4"/>
      <c r="P3284" s="4"/>
      <c r="Q3284" s="2"/>
      <c r="R3284" s="9"/>
      <c r="S3284" s="4"/>
      <c r="T3284" s="4"/>
      <c r="V3284" s="10"/>
      <c r="W3284" s="4"/>
      <c r="X3284" s="21"/>
      <c r="Y3284" s="20"/>
      <c r="Z3284" s="20"/>
      <c r="AD3284" s="5"/>
      <c r="AI3284" s="10"/>
      <c r="AJ3284" s="10"/>
      <c r="AK3284" s="10"/>
      <c r="AL3284" s="10"/>
      <c r="AM3284" s="10"/>
      <c r="AN3284" s="10"/>
      <c r="AO3284" s="10"/>
      <c r="AP3284" s="10"/>
      <c r="AQ3284" s="10"/>
      <c r="AR3284" s="10"/>
      <c r="AS3284" s="10"/>
      <c r="AT3284" s="10"/>
      <c r="AU3284" s="10"/>
    </row>
    <row r="3285" spans="2:47" x14ac:dyDescent="0.2">
      <c r="B3285" s="4"/>
      <c r="C3285" s="3"/>
      <c r="D3285" s="29"/>
      <c r="E3285" s="11"/>
      <c r="F3285" s="118"/>
      <c r="G3285" s="2"/>
      <c r="J3285" s="3"/>
      <c r="K3285" s="3"/>
      <c r="L3285" s="3"/>
      <c r="M3285" s="3"/>
      <c r="N3285" s="27"/>
      <c r="O3285" s="4"/>
      <c r="P3285" s="4"/>
      <c r="Q3285" s="2"/>
      <c r="R3285" s="9"/>
      <c r="S3285" s="4"/>
      <c r="T3285" s="4"/>
      <c r="V3285" s="10"/>
      <c r="W3285" s="4"/>
      <c r="X3285" s="21"/>
      <c r="Y3285" s="20"/>
      <c r="Z3285" s="20"/>
      <c r="AD3285" s="5"/>
      <c r="AI3285" s="10"/>
      <c r="AJ3285" s="10"/>
      <c r="AK3285" s="10"/>
      <c r="AL3285" s="10"/>
      <c r="AM3285" s="10"/>
      <c r="AN3285" s="10"/>
      <c r="AO3285" s="10"/>
      <c r="AP3285" s="10"/>
      <c r="AQ3285" s="10"/>
      <c r="AR3285" s="10"/>
      <c r="AS3285" s="10"/>
      <c r="AT3285" s="10"/>
      <c r="AU3285" s="10"/>
    </row>
    <row r="3286" spans="2:47" x14ac:dyDescent="0.2">
      <c r="B3286" s="4"/>
      <c r="C3286" s="3"/>
      <c r="D3286" s="29"/>
      <c r="E3286" s="11"/>
      <c r="F3286" s="118"/>
      <c r="G3286" s="2"/>
      <c r="J3286" s="3"/>
      <c r="K3286" s="3"/>
      <c r="L3286" s="3"/>
      <c r="M3286" s="3"/>
      <c r="N3286" s="27"/>
      <c r="O3286" s="4"/>
      <c r="P3286" s="4"/>
      <c r="Q3286" s="2"/>
      <c r="R3286" s="9"/>
      <c r="S3286" s="4"/>
      <c r="T3286" s="4"/>
      <c r="V3286" s="10"/>
      <c r="W3286" s="4"/>
      <c r="X3286" s="21"/>
      <c r="Y3286" s="20"/>
      <c r="Z3286" s="20"/>
      <c r="AD3286" s="5"/>
      <c r="AI3286" s="10"/>
      <c r="AJ3286" s="10"/>
      <c r="AK3286" s="10"/>
      <c r="AL3286" s="10"/>
      <c r="AM3286" s="10"/>
      <c r="AN3286" s="10"/>
      <c r="AO3286" s="10"/>
      <c r="AP3286" s="10"/>
      <c r="AQ3286" s="10"/>
      <c r="AR3286" s="10"/>
      <c r="AS3286" s="10"/>
      <c r="AT3286" s="10"/>
      <c r="AU3286" s="10"/>
    </row>
    <row r="3287" spans="2:47" x14ac:dyDescent="0.2">
      <c r="B3287" s="4"/>
      <c r="C3287" s="3"/>
      <c r="D3287" s="29"/>
      <c r="E3287" s="11"/>
      <c r="F3287" s="118"/>
      <c r="G3287" s="2"/>
      <c r="J3287" s="3"/>
      <c r="K3287" s="3"/>
      <c r="L3287" s="3"/>
      <c r="M3287" s="3"/>
      <c r="N3287" s="27"/>
      <c r="O3287" s="4"/>
      <c r="P3287" s="4"/>
      <c r="Q3287" s="2"/>
      <c r="R3287" s="9"/>
      <c r="S3287" s="4"/>
      <c r="T3287" s="4"/>
      <c r="V3287" s="10"/>
      <c r="W3287" s="4"/>
      <c r="X3287" s="21"/>
      <c r="Y3287" s="20"/>
      <c r="Z3287" s="20"/>
      <c r="AD3287" s="5"/>
      <c r="AI3287" s="10"/>
      <c r="AJ3287" s="10"/>
      <c r="AK3287" s="10"/>
      <c r="AL3287" s="10"/>
      <c r="AM3287" s="10"/>
      <c r="AN3287" s="10"/>
      <c r="AO3287" s="10"/>
      <c r="AP3287" s="10"/>
      <c r="AQ3287" s="10"/>
      <c r="AR3287" s="10"/>
      <c r="AS3287" s="10"/>
      <c r="AT3287" s="10"/>
      <c r="AU3287" s="10"/>
    </row>
    <row r="3288" spans="2:47" x14ac:dyDescent="0.2">
      <c r="B3288" s="4"/>
      <c r="C3288" s="3"/>
      <c r="D3288" s="29"/>
      <c r="E3288" s="11"/>
      <c r="F3288" s="118"/>
      <c r="G3288" s="2"/>
      <c r="J3288" s="3"/>
      <c r="K3288" s="3"/>
      <c r="L3288" s="3"/>
      <c r="M3288" s="3"/>
      <c r="N3288" s="27"/>
      <c r="O3288" s="4"/>
      <c r="P3288" s="4"/>
      <c r="Q3288" s="2"/>
      <c r="R3288" s="9"/>
      <c r="S3288" s="4"/>
      <c r="T3288" s="4"/>
      <c r="V3288" s="10"/>
      <c r="W3288" s="4"/>
      <c r="X3288" s="21"/>
      <c r="Y3288" s="20"/>
      <c r="Z3288" s="20"/>
      <c r="AD3288" s="5"/>
      <c r="AI3288" s="10"/>
      <c r="AJ3288" s="10"/>
      <c r="AK3288" s="10"/>
      <c r="AL3288" s="10"/>
      <c r="AM3288" s="10"/>
      <c r="AN3288" s="10"/>
      <c r="AO3288" s="10"/>
      <c r="AP3288" s="10"/>
      <c r="AQ3288" s="10"/>
      <c r="AR3288" s="10"/>
      <c r="AS3288" s="10"/>
      <c r="AT3288" s="10"/>
      <c r="AU3288" s="10"/>
    </row>
    <row r="3289" spans="2:47" x14ac:dyDescent="0.2">
      <c r="B3289" s="4"/>
      <c r="C3289" s="3"/>
      <c r="D3289" s="29"/>
      <c r="E3289" s="11"/>
      <c r="F3289" s="118"/>
      <c r="G3289" s="2"/>
      <c r="J3289" s="3"/>
      <c r="K3289" s="3"/>
      <c r="L3289" s="3"/>
      <c r="M3289" s="3"/>
      <c r="N3289" s="27"/>
      <c r="O3289" s="4"/>
      <c r="P3289" s="4"/>
      <c r="Q3289" s="2"/>
      <c r="R3289" s="9"/>
      <c r="S3289" s="4"/>
      <c r="T3289" s="4"/>
      <c r="V3289" s="10"/>
      <c r="W3289" s="4"/>
      <c r="X3289" s="21"/>
      <c r="Y3289" s="20"/>
      <c r="Z3289" s="20"/>
      <c r="AD3289" s="5"/>
      <c r="AI3289" s="10"/>
      <c r="AJ3289" s="10"/>
      <c r="AK3289" s="10"/>
      <c r="AL3289" s="10"/>
      <c r="AM3289" s="10"/>
      <c r="AN3289" s="10"/>
      <c r="AO3289" s="10"/>
      <c r="AP3289" s="10"/>
      <c r="AQ3289" s="10"/>
      <c r="AR3289" s="10"/>
      <c r="AS3289" s="10"/>
      <c r="AT3289" s="10"/>
      <c r="AU3289" s="10"/>
    </row>
    <row r="3290" spans="2:47" x14ac:dyDescent="0.2">
      <c r="B3290" s="4"/>
      <c r="C3290" s="3"/>
      <c r="D3290" s="29"/>
      <c r="E3290" s="11"/>
      <c r="F3290" s="118"/>
      <c r="G3290" s="2"/>
      <c r="J3290" s="3"/>
      <c r="K3290" s="3"/>
      <c r="L3290" s="3"/>
      <c r="M3290" s="3"/>
      <c r="N3290" s="27"/>
      <c r="O3290" s="4"/>
      <c r="P3290" s="4"/>
      <c r="Q3290" s="2"/>
      <c r="R3290" s="9"/>
      <c r="S3290" s="4"/>
      <c r="T3290" s="4"/>
      <c r="V3290" s="10"/>
      <c r="W3290" s="4"/>
      <c r="X3290" s="21"/>
      <c r="Y3290" s="20"/>
      <c r="Z3290" s="20"/>
      <c r="AD3290" s="5"/>
      <c r="AI3290" s="10"/>
      <c r="AJ3290" s="10"/>
      <c r="AK3290" s="10"/>
      <c r="AL3290" s="10"/>
      <c r="AM3290" s="10"/>
      <c r="AN3290" s="10"/>
      <c r="AO3290" s="10"/>
      <c r="AP3290" s="10"/>
      <c r="AQ3290" s="10"/>
      <c r="AR3290" s="10"/>
      <c r="AS3290" s="10"/>
      <c r="AT3290" s="10"/>
      <c r="AU3290" s="10"/>
    </row>
    <row r="3291" spans="2:47" x14ac:dyDescent="0.2">
      <c r="B3291" s="4"/>
      <c r="C3291" s="3"/>
      <c r="D3291" s="29"/>
      <c r="E3291" s="11"/>
      <c r="F3291" s="118"/>
      <c r="G3291" s="2"/>
      <c r="J3291" s="3"/>
      <c r="K3291" s="3"/>
      <c r="L3291" s="3"/>
      <c r="M3291" s="3"/>
      <c r="N3291" s="27"/>
      <c r="O3291" s="4"/>
      <c r="P3291" s="4"/>
      <c r="Q3291" s="2"/>
      <c r="R3291" s="9"/>
      <c r="S3291" s="4"/>
      <c r="T3291" s="4"/>
      <c r="V3291" s="10"/>
      <c r="W3291" s="4"/>
      <c r="X3291" s="21"/>
      <c r="Y3291" s="20"/>
      <c r="Z3291" s="20"/>
      <c r="AD3291" s="5"/>
      <c r="AI3291" s="10"/>
      <c r="AJ3291" s="10"/>
      <c r="AK3291" s="10"/>
      <c r="AL3291" s="10"/>
      <c r="AM3291" s="10"/>
      <c r="AN3291" s="10"/>
      <c r="AO3291" s="10"/>
      <c r="AP3291" s="10"/>
      <c r="AQ3291" s="10"/>
      <c r="AR3291" s="10"/>
      <c r="AS3291" s="10"/>
      <c r="AT3291" s="10"/>
      <c r="AU3291" s="10"/>
    </row>
    <row r="3292" spans="2:47" x14ac:dyDescent="0.2">
      <c r="B3292" s="4"/>
      <c r="C3292" s="3"/>
      <c r="D3292" s="29"/>
      <c r="E3292" s="11"/>
      <c r="F3292" s="118"/>
      <c r="G3292" s="2"/>
      <c r="J3292" s="3"/>
      <c r="K3292" s="3"/>
      <c r="L3292" s="3"/>
      <c r="M3292" s="3"/>
      <c r="N3292" s="27"/>
      <c r="O3292" s="4"/>
      <c r="P3292" s="4"/>
      <c r="Q3292" s="2"/>
      <c r="R3292" s="9"/>
      <c r="S3292" s="4"/>
      <c r="T3292" s="4"/>
      <c r="V3292" s="10"/>
      <c r="W3292" s="4"/>
      <c r="X3292" s="21"/>
      <c r="Y3292" s="20"/>
      <c r="Z3292" s="20"/>
      <c r="AD3292" s="5"/>
      <c r="AI3292" s="10"/>
      <c r="AJ3292" s="10"/>
      <c r="AK3292" s="10"/>
      <c r="AL3292" s="10"/>
      <c r="AM3292" s="10"/>
      <c r="AN3292" s="10"/>
      <c r="AO3292" s="10"/>
      <c r="AP3292" s="10"/>
      <c r="AQ3292" s="10"/>
      <c r="AR3292" s="10"/>
      <c r="AS3292" s="10"/>
      <c r="AT3292" s="10"/>
      <c r="AU3292" s="10"/>
    </row>
    <row r="3293" spans="2:47" x14ac:dyDescent="0.2">
      <c r="B3293" s="4"/>
      <c r="C3293" s="3"/>
      <c r="D3293" s="29"/>
      <c r="E3293" s="11"/>
      <c r="F3293" s="118"/>
      <c r="G3293" s="2"/>
      <c r="J3293" s="3"/>
      <c r="K3293" s="3"/>
      <c r="L3293" s="3"/>
      <c r="M3293" s="3"/>
      <c r="N3293" s="27"/>
      <c r="O3293" s="4"/>
      <c r="P3293" s="4"/>
      <c r="Q3293" s="2"/>
      <c r="R3293" s="9"/>
      <c r="S3293" s="4"/>
      <c r="T3293" s="4"/>
      <c r="V3293" s="10"/>
      <c r="W3293" s="4"/>
      <c r="X3293" s="21"/>
      <c r="Y3293" s="20"/>
      <c r="Z3293" s="20"/>
      <c r="AD3293" s="5"/>
      <c r="AI3293" s="10"/>
      <c r="AJ3293" s="10"/>
      <c r="AK3293" s="10"/>
      <c r="AL3293" s="10"/>
      <c r="AM3293" s="10"/>
      <c r="AN3293" s="10"/>
      <c r="AO3293" s="10"/>
      <c r="AP3293" s="10"/>
      <c r="AQ3293" s="10"/>
      <c r="AR3293" s="10"/>
      <c r="AS3293" s="10"/>
      <c r="AT3293" s="10"/>
      <c r="AU3293" s="10"/>
    </row>
    <row r="3294" spans="2:47" x14ac:dyDescent="0.2">
      <c r="B3294" s="4"/>
      <c r="C3294" s="3"/>
      <c r="D3294" s="29"/>
      <c r="E3294" s="11"/>
      <c r="F3294" s="118"/>
      <c r="G3294" s="2"/>
      <c r="J3294" s="3"/>
      <c r="K3294" s="3"/>
      <c r="L3294" s="3"/>
      <c r="M3294" s="3"/>
      <c r="N3294" s="27"/>
      <c r="O3294" s="4"/>
      <c r="P3294" s="4"/>
      <c r="Q3294" s="2"/>
      <c r="R3294" s="9"/>
      <c r="S3294" s="4"/>
      <c r="T3294" s="4"/>
      <c r="V3294" s="10"/>
      <c r="W3294" s="4"/>
      <c r="X3294" s="21"/>
      <c r="Y3294" s="20"/>
      <c r="Z3294" s="20"/>
      <c r="AD3294" s="5"/>
      <c r="AI3294" s="10"/>
      <c r="AJ3294" s="10"/>
      <c r="AK3294" s="10"/>
      <c r="AL3294" s="10"/>
      <c r="AM3294" s="10"/>
      <c r="AN3294" s="10"/>
      <c r="AO3294" s="10"/>
      <c r="AP3294" s="10"/>
      <c r="AQ3294" s="10"/>
      <c r="AR3294" s="10"/>
      <c r="AS3294" s="10"/>
      <c r="AT3294" s="10"/>
      <c r="AU3294" s="10"/>
    </row>
    <row r="3295" spans="2:47" x14ac:dyDescent="0.2">
      <c r="B3295" s="4"/>
      <c r="C3295" s="3"/>
      <c r="D3295" s="29"/>
      <c r="E3295" s="11"/>
      <c r="F3295" s="118"/>
      <c r="G3295" s="2"/>
      <c r="J3295" s="3"/>
      <c r="K3295" s="3"/>
      <c r="L3295" s="3"/>
      <c r="M3295" s="3"/>
      <c r="N3295" s="27"/>
      <c r="O3295" s="4"/>
      <c r="P3295" s="4"/>
      <c r="Q3295" s="2"/>
      <c r="R3295" s="9"/>
      <c r="S3295" s="4"/>
      <c r="T3295" s="4"/>
      <c r="V3295" s="10"/>
      <c r="W3295" s="4"/>
      <c r="X3295" s="21"/>
      <c r="Y3295" s="20"/>
      <c r="Z3295" s="20"/>
      <c r="AD3295" s="5"/>
      <c r="AI3295" s="10"/>
      <c r="AJ3295" s="10"/>
      <c r="AK3295" s="10"/>
      <c r="AL3295" s="10"/>
      <c r="AM3295" s="10"/>
      <c r="AN3295" s="10"/>
      <c r="AO3295" s="10"/>
      <c r="AP3295" s="10"/>
      <c r="AQ3295" s="10"/>
      <c r="AR3295" s="10"/>
      <c r="AS3295" s="10"/>
      <c r="AT3295" s="10"/>
      <c r="AU3295" s="10"/>
    </row>
    <row r="3296" spans="2:47" x14ac:dyDescent="0.2">
      <c r="B3296" s="4"/>
      <c r="C3296" s="3"/>
      <c r="D3296" s="29"/>
      <c r="E3296" s="11"/>
      <c r="F3296" s="118"/>
      <c r="G3296" s="2"/>
      <c r="J3296" s="3"/>
      <c r="K3296" s="3"/>
      <c r="L3296" s="3"/>
      <c r="M3296" s="3"/>
      <c r="N3296" s="27"/>
      <c r="O3296" s="4"/>
      <c r="P3296" s="4"/>
      <c r="Q3296" s="2"/>
      <c r="R3296" s="9"/>
      <c r="S3296" s="4"/>
      <c r="T3296" s="4"/>
      <c r="V3296" s="10"/>
      <c r="W3296" s="4"/>
      <c r="X3296" s="112" t="s">
        <v>50</v>
      </c>
      <c r="Y3296" s="112" t="s">
        <v>51</v>
      </c>
      <c r="Z3296" s="112"/>
      <c r="AD3296" s="5"/>
      <c r="AI3296" s="10"/>
      <c r="AJ3296" s="10"/>
      <c r="AK3296" s="10"/>
      <c r="AL3296" s="10"/>
      <c r="AM3296" s="10"/>
      <c r="AN3296" s="10"/>
      <c r="AO3296" s="10"/>
      <c r="AP3296" s="10"/>
      <c r="AQ3296" s="10"/>
      <c r="AR3296" s="10"/>
      <c r="AS3296" s="10"/>
      <c r="AT3296" s="10"/>
      <c r="AU3296" s="10"/>
    </row>
    <row r="3297" spans="2:47" x14ac:dyDescent="0.2">
      <c r="B3297" s="4"/>
      <c r="C3297" s="3"/>
      <c r="D3297" s="29"/>
      <c r="E3297" s="11"/>
      <c r="F3297" s="118"/>
      <c r="G3297" s="2"/>
      <c r="J3297" s="3"/>
      <c r="K3297" s="3"/>
      <c r="L3297" s="3"/>
      <c r="M3297" s="3"/>
      <c r="N3297" s="27"/>
      <c r="O3297" s="4"/>
      <c r="P3297" s="4"/>
      <c r="Q3297" s="2"/>
      <c r="R3297" s="9"/>
      <c r="S3297" s="4"/>
      <c r="T3297" s="4"/>
      <c r="V3297" s="10"/>
      <c r="W3297" s="101"/>
      <c r="X3297" s="113">
        <v>290.64933332999999</v>
      </c>
      <c r="Y3297" s="113">
        <v>688.95038801999999</v>
      </c>
      <c r="Z3297" s="113"/>
      <c r="AD3297" s="5"/>
      <c r="AI3297" s="10"/>
      <c r="AJ3297" s="10"/>
      <c r="AK3297" s="10"/>
      <c r="AL3297" s="10"/>
      <c r="AM3297" s="10"/>
      <c r="AN3297" s="10"/>
      <c r="AO3297" s="10"/>
      <c r="AP3297" s="10"/>
      <c r="AQ3297" s="10"/>
      <c r="AR3297" s="10"/>
      <c r="AS3297" s="10"/>
      <c r="AT3297" s="10"/>
      <c r="AU3297" s="10"/>
    </row>
    <row r="3298" spans="2:47" x14ac:dyDescent="0.2">
      <c r="B3298" s="4"/>
      <c r="C3298" s="3"/>
      <c r="D3298" s="29"/>
      <c r="E3298" s="11"/>
      <c r="F3298" s="118"/>
      <c r="G3298" s="2"/>
      <c r="J3298" s="3"/>
      <c r="K3298" s="3"/>
      <c r="L3298" s="3"/>
      <c r="M3298" s="3"/>
      <c r="N3298" s="27"/>
      <c r="O3298" s="4"/>
      <c r="P3298" s="4"/>
      <c r="Q3298" s="2"/>
      <c r="R3298" s="9"/>
      <c r="S3298" s="4"/>
      <c r="T3298" s="4"/>
      <c r="V3298" s="10"/>
      <c r="W3298" s="4"/>
      <c r="X3298" s="21"/>
      <c r="Y3298" s="20"/>
      <c r="Z3298" s="20"/>
      <c r="AD3298" s="5"/>
      <c r="AI3298" s="10"/>
      <c r="AJ3298" s="10"/>
      <c r="AK3298" s="10"/>
      <c r="AL3298" s="10"/>
      <c r="AM3298" s="10"/>
      <c r="AN3298" s="10"/>
      <c r="AO3298" s="10"/>
      <c r="AP3298" s="10"/>
      <c r="AQ3298" s="10"/>
      <c r="AR3298" s="10"/>
      <c r="AS3298" s="10"/>
      <c r="AT3298" s="10"/>
      <c r="AU3298" s="10"/>
    </row>
    <row r="3299" spans="2:47" x14ac:dyDescent="0.2">
      <c r="B3299" s="4"/>
      <c r="C3299" s="3"/>
      <c r="D3299" s="29"/>
      <c r="E3299" s="11"/>
      <c r="F3299" s="118"/>
      <c r="G3299" s="2"/>
      <c r="J3299" s="3"/>
      <c r="K3299" s="3"/>
      <c r="L3299" s="3"/>
      <c r="M3299" s="3"/>
      <c r="N3299" s="27"/>
      <c r="O3299" s="4"/>
      <c r="P3299" s="4"/>
      <c r="Q3299" s="2"/>
      <c r="R3299" s="9"/>
      <c r="S3299" s="4"/>
      <c r="T3299" s="4"/>
      <c r="V3299" s="10"/>
      <c r="W3299" s="4"/>
      <c r="X3299" s="21"/>
      <c r="Y3299" s="20"/>
      <c r="Z3299" s="20"/>
      <c r="AD3299" s="5"/>
      <c r="AI3299" s="10"/>
      <c r="AJ3299" s="10"/>
      <c r="AK3299" s="10"/>
      <c r="AL3299" s="10"/>
      <c r="AM3299" s="10"/>
      <c r="AN3299" s="10"/>
      <c r="AO3299" s="10"/>
      <c r="AP3299" s="10"/>
      <c r="AQ3299" s="10"/>
      <c r="AR3299" s="10"/>
      <c r="AS3299" s="10"/>
      <c r="AT3299" s="10"/>
      <c r="AU3299" s="10"/>
    </row>
    <row r="3300" spans="2:47" x14ac:dyDescent="0.2">
      <c r="B3300" s="4"/>
      <c r="C3300" s="3"/>
      <c r="D3300" s="29"/>
      <c r="E3300" s="11"/>
      <c r="F3300" s="118"/>
      <c r="G3300" s="2"/>
      <c r="J3300" s="3"/>
      <c r="K3300" s="3"/>
      <c r="L3300" s="3"/>
      <c r="M3300" s="3"/>
      <c r="N3300" s="27"/>
      <c r="O3300" s="4"/>
      <c r="P3300" s="4"/>
      <c r="Q3300" s="2"/>
      <c r="R3300" s="9"/>
      <c r="S3300" s="4"/>
      <c r="T3300" s="4"/>
      <c r="V3300" s="10"/>
      <c r="W3300" s="4"/>
      <c r="X3300" s="21"/>
      <c r="Y3300" s="20"/>
      <c r="Z3300" s="20"/>
      <c r="AD3300" s="5"/>
      <c r="AI3300" s="10"/>
      <c r="AJ3300" s="10"/>
      <c r="AK3300" s="10"/>
      <c r="AL3300" s="10"/>
      <c r="AM3300" s="10"/>
      <c r="AN3300" s="10"/>
      <c r="AO3300" s="10"/>
      <c r="AP3300" s="10"/>
      <c r="AQ3300" s="10"/>
      <c r="AR3300" s="10"/>
      <c r="AS3300" s="10"/>
      <c r="AT3300" s="10"/>
      <c r="AU3300" s="10"/>
    </row>
    <row r="3301" spans="2:47" x14ac:dyDescent="0.2">
      <c r="B3301" s="4"/>
      <c r="C3301" s="3"/>
      <c r="D3301" s="29"/>
      <c r="E3301" s="11"/>
      <c r="F3301" s="118"/>
      <c r="G3301" s="2"/>
      <c r="J3301" s="3"/>
      <c r="K3301" s="3"/>
      <c r="L3301" s="3"/>
      <c r="M3301" s="3"/>
      <c r="N3301" s="27"/>
      <c r="O3301" s="4"/>
      <c r="P3301" s="4"/>
      <c r="Q3301" s="2"/>
      <c r="R3301" s="9"/>
      <c r="S3301" s="4"/>
      <c r="T3301" s="4"/>
      <c r="V3301" s="10"/>
      <c r="W3301" s="4"/>
      <c r="X3301" s="21"/>
      <c r="Y3301" s="20"/>
      <c r="Z3301" s="20"/>
      <c r="AD3301" s="5"/>
      <c r="AI3301" s="10"/>
      <c r="AJ3301" s="10"/>
      <c r="AK3301" s="10"/>
      <c r="AL3301" s="10"/>
      <c r="AM3301" s="10"/>
      <c r="AN3301" s="10"/>
      <c r="AO3301" s="10"/>
      <c r="AP3301" s="10"/>
      <c r="AQ3301" s="10"/>
      <c r="AR3301" s="10"/>
      <c r="AS3301" s="10"/>
      <c r="AT3301" s="10"/>
      <c r="AU3301" s="10"/>
    </row>
    <row r="3302" spans="2:47" x14ac:dyDescent="0.2">
      <c r="B3302" s="4"/>
      <c r="C3302" s="3"/>
      <c r="D3302" s="29"/>
      <c r="E3302" s="11"/>
      <c r="F3302" s="118"/>
      <c r="G3302" s="2"/>
      <c r="J3302" s="3"/>
      <c r="K3302" s="3"/>
      <c r="L3302" s="3"/>
      <c r="M3302" s="3"/>
      <c r="N3302" s="27"/>
      <c r="O3302" s="4"/>
      <c r="P3302" s="4"/>
      <c r="Q3302" s="2"/>
      <c r="R3302" s="9"/>
      <c r="S3302" s="4"/>
      <c r="T3302" s="4"/>
      <c r="V3302" s="10"/>
      <c r="W3302" s="4"/>
      <c r="X3302" s="21"/>
      <c r="Y3302" s="20"/>
      <c r="Z3302" s="20"/>
      <c r="AD3302" s="5"/>
      <c r="AI3302" s="10"/>
      <c r="AJ3302" s="10"/>
      <c r="AK3302" s="10"/>
      <c r="AL3302" s="10"/>
      <c r="AM3302" s="10"/>
      <c r="AN3302" s="10"/>
      <c r="AO3302" s="10"/>
      <c r="AP3302" s="10"/>
      <c r="AQ3302" s="10"/>
      <c r="AR3302" s="10"/>
      <c r="AS3302" s="10"/>
      <c r="AT3302" s="10"/>
      <c r="AU3302" s="10"/>
    </row>
    <row r="3303" spans="2:47" x14ac:dyDescent="0.2">
      <c r="B3303" s="4"/>
      <c r="C3303" s="3"/>
      <c r="D3303" s="29"/>
      <c r="E3303" s="11"/>
      <c r="F3303" s="118"/>
      <c r="G3303" s="2"/>
      <c r="J3303" s="3"/>
      <c r="K3303" s="3"/>
      <c r="L3303" s="3"/>
      <c r="M3303" s="3"/>
      <c r="N3303" s="27"/>
      <c r="O3303" s="4"/>
      <c r="P3303" s="4"/>
      <c r="Q3303" s="2"/>
      <c r="R3303" s="9"/>
      <c r="S3303" s="4"/>
      <c r="T3303" s="4"/>
      <c r="V3303" s="10"/>
      <c r="W3303" s="4"/>
      <c r="X3303" s="21"/>
      <c r="Y3303" s="20"/>
      <c r="Z3303" s="20"/>
      <c r="AD3303" s="5"/>
      <c r="AI3303" s="10"/>
      <c r="AJ3303" s="10"/>
      <c r="AK3303" s="10"/>
      <c r="AL3303" s="10"/>
      <c r="AM3303" s="10"/>
      <c r="AN3303" s="10"/>
      <c r="AO3303" s="10"/>
      <c r="AP3303" s="10"/>
      <c r="AQ3303" s="10"/>
      <c r="AR3303" s="10"/>
      <c r="AS3303" s="10"/>
      <c r="AT3303" s="10"/>
      <c r="AU3303" s="10"/>
    </row>
    <row r="3304" spans="2:47" x14ac:dyDescent="0.2">
      <c r="B3304" s="4"/>
      <c r="C3304" s="3"/>
      <c r="D3304" s="29"/>
      <c r="E3304" s="11"/>
      <c r="F3304" s="118"/>
      <c r="G3304" s="2"/>
      <c r="J3304" s="3"/>
      <c r="K3304" s="3"/>
      <c r="L3304" s="3"/>
      <c r="M3304" s="3"/>
      <c r="N3304" s="27"/>
      <c r="O3304" s="4"/>
      <c r="P3304" s="4"/>
      <c r="Q3304" s="2"/>
      <c r="R3304" s="9"/>
      <c r="S3304" s="4"/>
      <c r="T3304" s="4"/>
      <c r="V3304" s="10"/>
      <c r="W3304" s="4"/>
      <c r="X3304" s="21"/>
      <c r="Y3304" s="20"/>
      <c r="Z3304" s="20"/>
      <c r="AD3304" s="5"/>
      <c r="AI3304" s="10"/>
      <c r="AJ3304" s="10"/>
      <c r="AK3304" s="10"/>
      <c r="AL3304" s="10"/>
      <c r="AM3304" s="10"/>
      <c r="AN3304" s="10"/>
      <c r="AO3304" s="10"/>
      <c r="AP3304" s="10"/>
      <c r="AQ3304" s="10"/>
      <c r="AR3304" s="10"/>
      <c r="AS3304" s="10"/>
      <c r="AT3304" s="10"/>
      <c r="AU3304" s="10"/>
    </row>
    <row r="3305" spans="2:47" x14ac:dyDescent="0.2">
      <c r="B3305" s="4"/>
      <c r="C3305" s="3"/>
      <c r="D3305" s="29"/>
      <c r="E3305" s="11"/>
      <c r="F3305" s="118"/>
      <c r="G3305" s="2"/>
      <c r="J3305" s="3"/>
      <c r="K3305" s="3"/>
      <c r="L3305" s="3"/>
      <c r="M3305" s="3"/>
      <c r="N3305" s="27"/>
      <c r="O3305" s="4"/>
      <c r="P3305" s="4"/>
      <c r="Q3305" s="2"/>
      <c r="R3305" s="9"/>
      <c r="S3305" s="4"/>
      <c r="T3305" s="4"/>
      <c r="V3305" s="10"/>
      <c r="W3305" s="4"/>
      <c r="X3305" s="21"/>
      <c r="Y3305" s="20"/>
      <c r="Z3305" s="20"/>
      <c r="AD3305" s="5"/>
      <c r="AI3305" s="10"/>
      <c r="AJ3305" s="10"/>
      <c r="AK3305" s="10"/>
      <c r="AL3305" s="10"/>
      <c r="AM3305" s="10"/>
      <c r="AN3305" s="10"/>
      <c r="AO3305" s="10"/>
      <c r="AP3305" s="10"/>
      <c r="AQ3305" s="10"/>
      <c r="AR3305" s="10"/>
      <c r="AS3305" s="10"/>
      <c r="AT3305" s="10"/>
      <c r="AU3305" s="10"/>
    </row>
    <row r="3306" spans="2:47" x14ac:dyDescent="0.2">
      <c r="B3306" s="4"/>
      <c r="C3306" s="3"/>
      <c r="D3306" s="29"/>
      <c r="E3306" s="11"/>
      <c r="F3306" s="118"/>
      <c r="G3306" s="2"/>
      <c r="J3306" s="3"/>
      <c r="K3306" s="3"/>
      <c r="L3306" s="3"/>
      <c r="M3306" s="3"/>
      <c r="N3306" s="27"/>
      <c r="O3306" s="4"/>
      <c r="P3306" s="4"/>
      <c r="Q3306" s="2"/>
      <c r="R3306" s="9"/>
      <c r="S3306" s="4"/>
      <c r="T3306" s="4"/>
      <c r="V3306" s="10"/>
      <c r="W3306" s="4"/>
      <c r="X3306" s="21"/>
      <c r="Y3306" s="20"/>
      <c r="Z3306" s="20"/>
      <c r="AD3306" s="5"/>
      <c r="AI3306" s="10"/>
      <c r="AJ3306" s="10"/>
      <c r="AK3306" s="10"/>
      <c r="AL3306" s="10"/>
      <c r="AM3306" s="10"/>
      <c r="AN3306" s="10"/>
      <c r="AO3306" s="10"/>
      <c r="AP3306" s="10"/>
      <c r="AQ3306" s="10"/>
      <c r="AR3306" s="10"/>
      <c r="AS3306" s="10"/>
      <c r="AT3306" s="10"/>
      <c r="AU3306" s="10"/>
    </row>
    <row r="3307" spans="2:47" x14ac:dyDescent="0.2">
      <c r="B3307" s="4"/>
      <c r="C3307" s="3"/>
      <c r="D3307" s="29"/>
      <c r="E3307" s="11"/>
      <c r="F3307" s="118"/>
      <c r="G3307" s="2"/>
      <c r="J3307" s="3"/>
      <c r="K3307" s="3"/>
      <c r="L3307" s="3"/>
      <c r="M3307" s="3"/>
      <c r="N3307" s="27"/>
      <c r="O3307" s="4"/>
      <c r="P3307" s="4"/>
      <c r="Q3307" s="2"/>
      <c r="R3307" s="9"/>
      <c r="S3307" s="4"/>
      <c r="T3307" s="4"/>
      <c r="V3307" s="10"/>
      <c r="W3307" s="4"/>
      <c r="X3307" s="21"/>
      <c r="Y3307" s="20"/>
      <c r="Z3307" s="20"/>
      <c r="AD3307" s="5"/>
      <c r="AI3307" s="10"/>
      <c r="AJ3307" s="10"/>
      <c r="AK3307" s="10"/>
      <c r="AL3307" s="10"/>
      <c r="AM3307" s="10"/>
      <c r="AN3307" s="10"/>
      <c r="AO3307" s="10"/>
      <c r="AP3307" s="10"/>
      <c r="AQ3307" s="10"/>
      <c r="AR3307" s="10"/>
      <c r="AS3307" s="10"/>
      <c r="AT3307" s="10"/>
      <c r="AU3307" s="10"/>
    </row>
    <row r="3308" spans="2:47" x14ac:dyDescent="0.2">
      <c r="B3308" s="4"/>
      <c r="C3308" s="3"/>
      <c r="D3308" s="29"/>
      <c r="E3308" s="11"/>
      <c r="F3308" s="118"/>
      <c r="G3308" s="2"/>
      <c r="J3308" s="3"/>
      <c r="K3308" s="3"/>
      <c r="L3308" s="3"/>
      <c r="M3308" s="3"/>
      <c r="N3308" s="27"/>
      <c r="O3308" s="4"/>
      <c r="P3308" s="4"/>
      <c r="Q3308" s="2"/>
      <c r="R3308" s="9"/>
      <c r="S3308" s="4"/>
      <c r="T3308" s="4"/>
      <c r="V3308" s="10"/>
      <c r="W3308" s="4"/>
      <c r="X3308" s="21"/>
      <c r="Y3308" s="20"/>
      <c r="Z3308" s="20"/>
      <c r="AD3308" s="5"/>
      <c r="AI3308" s="10"/>
      <c r="AJ3308" s="10"/>
      <c r="AK3308" s="10"/>
      <c r="AL3308" s="10"/>
      <c r="AM3308" s="10"/>
      <c r="AN3308" s="10"/>
      <c r="AO3308" s="10"/>
      <c r="AP3308" s="10"/>
      <c r="AQ3308" s="10"/>
      <c r="AR3308" s="10"/>
      <c r="AS3308" s="10"/>
      <c r="AT3308" s="10"/>
      <c r="AU3308" s="10"/>
    </row>
    <row r="3309" spans="2:47" x14ac:dyDescent="0.2">
      <c r="B3309" s="4"/>
      <c r="C3309" s="3"/>
      <c r="D3309" s="29"/>
      <c r="E3309" s="11"/>
      <c r="F3309" s="118"/>
      <c r="G3309" s="2"/>
      <c r="J3309" s="3"/>
      <c r="K3309" s="3"/>
      <c r="L3309" s="3"/>
      <c r="M3309" s="3"/>
      <c r="N3309" s="27"/>
      <c r="O3309" s="4"/>
      <c r="P3309" s="4"/>
      <c r="Q3309" s="2"/>
      <c r="R3309" s="9"/>
      <c r="S3309" s="4"/>
      <c r="T3309" s="4"/>
      <c r="V3309" s="10"/>
      <c r="W3309" s="4"/>
      <c r="X3309" s="21"/>
      <c r="Y3309" s="20"/>
      <c r="Z3309" s="20"/>
      <c r="AD3309" s="5"/>
      <c r="AI3309" s="10"/>
      <c r="AJ3309" s="10"/>
      <c r="AK3309" s="10"/>
      <c r="AL3309" s="10"/>
      <c r="AM3309" s="10"/>
      <c r="AN3309" s="10"/>
      <c r="AO3309" s="10"/>
      <c r="AP3309" s="10"/>
      <c r="AQ3309" s="10"/>
      <c r="AR3309" s="10"/>
      <c r="AS3309" s="10"/>
      <c r="AT3309" s="10"/>
      <c r="AU3309" s="10"/>
    </row>
    <row r="3310" spans="2:47" x14ac:dyDescent="0.2">
      <c r="B3310" s="4"/>
      <c r="C3310" s="3"/>
      <c r="D3310" s="29"/>
      <c r="E3310" s="11"/>
      <c r="F3310" s="118"/>
      <c r="G3310" s="2"/>
      <c r="J3310" s="3"/>
      <c r="K3310" s="3"/>
      <c r="L3310" s="3"/>
      <c r="M3310" s="3"/>
      <c r="N3310" s="27"/>
      <c r="O3310" s="4"/>
      <c r="P3310" s="4"/>
      <c r="Q3310" s="2"/>
      <c r="R3310" s="9"/>
      <c r="S3310" s="4"/>
      <c r="T3310" s="4"/>
      <c r="V3310" s="10"/>
      <c r="W3310" s="4"/>
      <c r="X3310" s="21"/>
      <c r="Y3310" s="20"/>
      <c r="Z3310" s="20"/>
      <c r="AD3310" s="5"/>
      <c r="AI3310" s="10"/>
      <c r="AJ3310" s="10"/>
      <c r="AK3310" s="10"/>
      <c r="AL3310" s="10"/>
      <c r="AM3310" s="10"/>
      <c r="AN3310" s="10"/>
      <c r="AO3310" s="10"/>
      <c r="AP3310" s="10"/>
      <c r="AQ3310" s="10"/>
      <c r="AR3310" s="10"/>
      <c r="AS3310" s="10"/>
      <c r="AT3310" s="10"/>
      <c r="AU3310" s="10"/>
    </row>
    <row r="3311" spans="2:47" x14ac:dyDescent="0.2">
      <c r="B3311" s="4"/>
      <c r="C3311" s="3"/>
      <c r="D3311" s="29"/>
      <c r="E3311" s="11"/>
      <c r="F3311" s="118"/>
      <c r="G3311" s="2"/>
      <c r="J3311" s="3"/>
      <c r="K3311" s="3"/>
      <c r="L3311" s="3"/>
      <c r="M3311" s="3"/>
      <c r="N3311" s="27"/>
      <c r="O3311" s="4"/>
      <c r="P3311" s="4"/>
      <c r="Q3311" s="2"/>
      <c r="R3311" s="9"/>
      <c r="S3311" s="4"/>
      <c r="T3311" s="4"/>
      <c r="V3311" s="10"/>
      <c r="W3311" s="4"/>
      <c r="X3311" s="21"/>
      <c r="Y3311" s="20"/>
      <c r="Z3311" s="20"/>
      <c r="AD3311" s="5"/>
      <c r="AI3311" s="10"/>
      <c r="AJ3311" s="10"/>
      <c r="AK3311" s="10"/>
      <c r="AL3311" s="10"/>
      <c r="AM3311" s="10"/>
      <c r="AN3311" s="10"/>
      <c r="AO3311" s="10"/>
      <c r="AP3311" s="10"/>
      <c r="AQ3311" s="10"/>
      <c r="AR3311" s="10"/>
      <c r="AS3311" s="10"/>
      <c r="AT3311" s="10"/>
      <c r="AU3311" s="10"/>
    </row>
    <row r="3312" spans="2:47" x14ac:dyDescent="0.2">
      <c r="B3312" s="4"/>
      <c r="C3312" s="3"/>
      <c r="D3312" s="29"/>
      <c r="E3312" s="11"/>
      <c r="F3312" s="118"/>
      <c r="G3312" s="2"/>
      <c r="J3312" s="3"/>
      <c r="K3312" s="3"/>
      <c r="L3312" s="3"/>
      <c r="M3312" s="3"/>
      <c r="N3312" s="27"/>
      <c r="O3312" s="4"/>
      <c r="P3312" s="4"/>
      <c r="Q3312" s="2"/>
      <c r="R3312" s="9"/>
      <c r="S3312" s="4"/>
      <c r="T3312" s="4"/>
      <c r="V3312" s="10"/>
      <c r="W3312" s="4"/>
      <c r="X3312" s="21"/>
      <c r="Y3312" s="20"/>
      <c r="Z3312" s="20"/>
      <c r="AD3312" s="5"/>
      <c r="AI3312" s="10"/>
      <c r="AJ3312" s="10"/>
      <c r="AK3312" s="10"/>
      <c r="AL3312" s="10"/>
      <c r="AM3312" s="10"/>
      <c r="AN3312" s="10"/>
      <c r="AO3312" s="10"/>
      <c r="AP3312" s="10"/>
      <c r="AQ3312" s="10"/>
      <c r="AR3312" s="10"/>
      <c r="AS3312" s="10"/>
      <c r="AT3312" s="10"/>
      <c r="AU3312" s="10"/>
    </row>
    <row r="3313" spans="2:47" x14ac:dyDescent="0.2">
      <c r="B3313" s="4"/>
      <c r="C3313" s="3"/>
      <c r="D3313" s="29"/>
      <c r="E3313" s="11"/>
      <c r="F3313" s="118"/>
      <c r="G3313" s="2"/>
      <c r="J3313" s="3"/>
      <c r="K3313" s="3"/>
      <c r="L3313" s="3"/>
      <c r="M3313" s="3"/>
      <c r="N3313" s="27"/>
      <c r="O3313" s="4"/>
      <c r="P3313" s="4"/>
      <c r="Q3313" s="2"/>
      <c r="R3313" s="9"/>
      <c r="S3313" s="4"/>
      <c r="T3313" s="4"/>
      <c r="V3313" s="10"/>
      <c r="W3313" s="4"/>
      <c r="X3313" s="21"/>
      <c r="Y3313" s="20"/>
      <c r="Z3313" s="20"/>
      <c r="AD3313" s="5"/>
      <c r="AI3313" s="10"/>
      <c r="AJ3313" s="10"/>
      <c r="AK3313" s="10"/>
      <c r="AL3313" s="10"/>
      <c r="AM3313" s="10"/>
      <c r="AN3313" s="10"/>
      <c r="AO3313" s="10"/>
      <c r="AP3313" s="10"/>
      <c r="AQ3313" s="10"/>
      <c r="AR3313" s="10"/>
      <c r="AS3313" s="10"/>
      <c r="AT3313" s="10"/>
      <c r="AU3313" s="10"/>
    </row>
    <row r="3314" spans="2:47" x14ac:dyDescent="0.2">
      <c r="B3314" s="4"/>
      <c r="C3314" s="3"/>
      <c r="D3314" s="29"/>
      <c r="E3314" s="11"/>
      <c r="F3314" s="118"/>
      <c r="G3314" s="2"/>
      <c r="J3314" s="3"/>
      <c r="K3314" s="3"/>
      <c r="L3314" s="3"/>
      <c r="M3314" s="3"/>
      <c r="N3314" s="27"/>
      <c r="O3314" s="4"/>
      <c r="P3314" s="4"/>
      <c r="Q3314" s="2"/>
      <c r="R3314" s="9"/>
      <c r="S3314" s="4"/>
      <c r="T3314" s="4"/>
      <c r="V3314" s="10"/>
      <c r="W3314" s="4"/>
      <c r="X3314" s="21"/>
      <c r="Y3314" s="20"/>
      <c r="Z3314" s="20"/>
      <c r="AD3314" s="5"/>
      <c r="AI3314" s="10"/>
      <c r="AJ3314" s="10"/>
      <c r="AK3314" s="10"/>
      <c r="AL3314" s="10"/>
      <c r="AM3314" s="10"/>
      <c r="AN3314" s="10"/>
      <c r="AO3314" s="10"/>
      <c r="AP3314" s="10"/>
      <c r="AQ3314" s="10"/>
      <c r="AR3314" s="10"/>
      <c r="AS3314" s="10"/>
      <c r="AT3314" s="10"/>
      <c r="AU3314" s="10"/>
    </row>
    <row r="3315" spans="2:47" x14ac:dyDescent="0.2">
      <c r="B3315" s="4"/>
      <c r="C3315" s="3"/>
      <c r="D3315" s="29"/>
      <c r="E3315" s="11"/>
      <c r="F3315" s="118"/>
      <c r="G3315" s="2"/>
      <c r="J3315" s="3"/>
      <c r="K3315" s="3"/>
      <c r="L3315" s="3"/>
      <c r="M3315" s="3"/>
      <c r="N3315" s="27"/>
      <c r="O3315" s="4"/>
      <c r="P3315" s="4"/>
      <c r="Q3315" s="2"/>
      <c r="R3315" s="9"/>
      <c r="S3315" s="4"/>
      <c r="T3315" s="4"/>
      <c r="V3315" s="10"/>
      <c r="W3315" s="4"/>
      <c r="X3315" s="21"/>
      <c r="Y3315" s="20"/>
      <c r="Z3315" s="20"/>
      <c r="AD3315" s="5"/>
      <c r="AI3315" s="10"/>
      <c r="AJ3315" s="10"/>
      <c r="AK3315" s="10"/>
      <c r="AL3315" s="10"/>
      <c r="AM3315" s="10"/>
      <c r="AN3315" s="10"/>
      <c r="AO3315" s="10"/>
      <c r="AP3315" s="10"/>
      <c r="AQ3315" s="10"/>
      <c r="AR3315" s="10"/>
      <c r="AS3315" s="10"/>
      <c r="AT3315" s="10"/>
      <c r="AU3315" s="10"/>
    </row>
    <row r="3316" spans="2:47" x14ac:dyDescent="0.2">
      <c r="B3316" s="4"/>
      <c r="C3316" s="3"/>
      <c r="D3316" s="29"/>
      <c r="E3316" s="11"/>
      <c r="F3316" s="118"/>
      <c r="G3316" s="2"/>
      <c r="J3316" s="3"/>
      <c r="K3316" s="3"/>
      <c r="L3316" s="3"/>
      <c r="M3316" s="3"/>
      <c r="N3316" s="27"/>
      <c r="O3316" s="4"/>
      <c r="P3316" s="4"/>
      <c r="Q3316" s="2"/>
      <c r="R3316" s="9"/>
      <c r="S3316" s="4"/>
      <c r="T3316" s="4"/>
      <c r="V3316" s="10"/>
      <c r="W3316" s="4"/>
      <c r="X3316" s="21"/>
      <c r="Y3316" s="20"/>
      <c r="Z3316" s="20"/>
      <c r="AD3316" s="5"/>
      <c r="AI3316" s="10"/>
      <c r="AJ3316" s="10"/>
      <c r="AK3316" s="10"/>
      <c r="AL3316" s="10"/>
      <c r="AM3316" s="10"/>
      <c r="AN3316" s="10"/>
      <c r="AO3316" s="10"/>
      <c r="AP3316" s="10"/>
      <c r="AQ3316" s="10"/>
      <c r="AR3316" s="10"/>
      <c r="AS3316" s="10"/>
      <c r="AT3316" s="10"/>
      <c r="AU3316" s="10"/>
    </row>
    <row r="3317" spans="2:47" x14ac:dyDescent="0.2">
      <c r="B3317" s="4"/>
      <c r="C3317" s="3"/>
      <c r="D3317" s="29"/>
      <c r="E3317" s="11"/>
      <c r="F3317" s="118"/>
      <c r="G3317" s="2"/>
      <c r="J3317" s="3"/>
      <c r="K3317" s="3"/>
      <c r="L3317" s="3"/>
      <c r="M3317" s="3"/>
      <c r="N3317" s="27"/>
      <c r="O3317" s="4"/>
      <c r="P3317" s="4"/>
      <c r="Q3317" s="2"/>
      <c r="R3317" s="9"/>
      <c r="S3317" s="4"/>
      <c r="T3317" s="4"/>
      <c r="V3317" s="10"/>
      <c r="W3317" s="4"/>
      <c r="X3317" s="21"/>
      <c r="Y3317" s="20"/>
      <c r="Z3317" s="20"/>
      <c r="AD3317" s="5"/>
      <c r="AI3317" s="10"/>
      <c r="AJ3317" s="10"/>
      <c r="AK3317" s="10"/>
      <c r="AL3317" s="10"/>
      <c r="AM3317" s="10"/>
      <c r="AN3317" s="10"/>
      <c r="AO3317" s="10"/>
      <c r="AP3317" s="10"/>
      <c r="AQ3317" s="10"/>
      <c r="AR3317" s="10"/>
      <c r="AS3317" s="10"/>
      <c r="AT3317" s="10"/>
      <c r="AU3317" s="10"/>
    </row>
    <row r="3318" spans="2:47" x14ac:dyDescent="0.2">
      <c r="B3318" s="4"/>
      <c r="C3318" s="3"/>
      <c r="D3318" s="29"/>
      <c r="E3318" s="11"/>
      <c r="F3318" s="118"/>
      <c r="G3318" s="2"/>
      <c r="J3318" s="3"/>
      <c r="K3318" s="3"/>
      <c r="L3318" s="3"/>
      <c r="M3318" s="3"/>
      <c r="N3318" s="27"/>
      <c r="O3318" s="4"/>
      <c r="P3318" s="4"/>
      <c r="Q3318" s="2"/>
      <c r="R3318" s="9"/>
      <c r="S3318" s="4"/>
      <c r="T3318" s="4"/>
      <c r="V3318" s="10"/>
      <c r="W3318" s="4"/>
      <c r="X3318" s="21"/>
      <c r="Y3318" s="20"/>
      <c r="Z3318" s="20"/>
      <c r="AD3318" s="5"/>
      <c r="AI3318" s="10"/>
      <c r="AJ3318" s="10"/>
      <c r="AK3318" s="10"/>
      <c r="AL3318" s="10"/>
      <c r="AM3318" s="10"/>
      <c r="AN3318" s="10"/>
      <c r="AO3318" s="10"/>
      <c r="AP3318" s="10"/>
      <c r="AQ3318" s="10"/>
      <c r="AR3318" s="10"/>
      <c r="AS3318" s="10"/>
      <c r="AT3318" s="10"/>
      <c r="AU3318" s="10"/>
    </row>
    <row r="3319" spans="2:47" x14ac:dyDescent="0.2">
      <c r="B3319" s="4"/>
      <c r="C3319" s="3"/>
      <c r="D3319" s="29"/>
      <c r="E3319" s="11"/>
      <c r="F3319" s="118"/>
      <c r="G3319" s="2"/>
      <c r="J3319" s="3"/>
      <c r="K3319" s="3"/>
      <c r="L3319" s="3"/>
      <c r="M3319" s="3"/>
      <c r="N3319" s="27"/>
      <c r="O3319" s="4"/>
      <c r="P3319" s="4"/>
      <c r="Q3319" s="2"/>
      <c r="R3319" s="9"/>
      <c r="S3319" s="4"/>
      <c r="T3319" s="4"/>
      <c r="V3319" s="10"/>
      <c r="W3319" s="4"/>
      <c r="X3319" s="21"/>
      <c r="Y3319" s="20"/>
      <c r="Z3319" s="20"/>
      <c r="AD3319" s="5"/>
      <c r="AI3319" s="10"/>
      <c r="AJ3319" s="10"/>
      <c r="AK3319" s="10"/>
      <c r="AL3319" s="10"/>
      <c r="AM3319" s="10"/>
      <c r="AN3319" s="10"/>
      <c r="AO3319" s="10"/>
      <c r="AP3319" s="10"/>
      <c r="AQ3319" s="10"/>
      <c r="AR3319" s="10"/>
      <c r="AS3319" s="10"/>
      <c r="AT3319" s="10"/>
      <c r="AU3319" s="10"/>
    </row>
    <row r="3320" spans="2:47" x14ac:dyDescent="0.2">
      <c r="B3320" s="4"/>
      <c r="C3320" s="3"/>
      <c r="D3320" s="29"/>
      <c r="E3320" s="11"/>
      <c r="F3320" s="118"/>
      <c r="G3320" s="2"/>
      <c r="J3320" s="3"/>
      <c r="K3320" s="3"/>
      <c r="L3320" s="3"/>
      <c r="M3320" s="3"/>
      <c r="N3320" s="27"/>
      <c r="O3320" s="4"/>
      <c r="P3320" s="4"/>
      <c r="Q3320" s="2"/>
      <c r="R3320" s="9"/>
      <c r="S3320" s="4"/>
      <c r="T3320" s="4"/>
      <c r="V3320" s="10"/>
      <c r="W3320" s="4"/>
      <c r="X3320" s="21"/>
      <c r="Y3320" s="20"/>
      <c r="Z3320" s="20"/>
      <c r="AD3320" s="5"/>
      <c r="AI3320" s="10"/>
      <c r="AJ3320" s="10"/>
      <c r="AK3320" s="10"/>
      <c r="AL3320" s="10"/>
      <c r="AM3320" s="10"/>
      <c r="AN3320" s="10"/>
      <c r="AO3320" s="10"/>
      <c r="AP3320" s="10"/>
      <c r="AQ3320" s="10"/>
      <c r="AR3320" s="10"/>
      <c r="AS3320" s="10"/>
      <c r="AT3320" s="10"/>
      <c r="AU3320" s="10"/>
    </row>
    <row r="3321" spans="2:47" x14ac:dyDescent="0.2">
      <c r="B3321" s="4"/>
      <c r="C3321" s="3"/>
      <c r="D3321" s="29"/>
      <c r="E3321" s="11"/>
      <c r="F3321" s="118"/>
      <c r="G3321" s="2"/>
      <c r="J3321" s="3"/>
      <c r="K3321" s="3"/>
      <c r="L3321" s="3"/>
      <c r="M3321" s="3"/>
      <c r="N3321" s="27"/>
      <c r="O3321" s="4"/>
      <c r="P3321" s="4"/>
      <c r="Q3321" s="2"/>
      <c r="R3321" s="9"/>
      <c r="S3321" s="4"/>
      <c r="T3321" s="4"/>
      <c r="V3321" s="10"/>
      <c r="W3321" s="4"/>
      <c r="X3321" s="21"/>
      <c r="Y3321" s="20"/>
      <c r="Z3321" s="20"/>
      <c r="AD3321" s="5"/>
      <c r="AI3321" s="10"/>
      <c r="AJ3321" s="10"/>
      <c r="AK3321" s="10"/>
      <c r="AL3321" s="10"/>
      <c r="AM3321" s="10"/>
      <c r="AN3321" s="10"/>
      <c r="AO3321" s="10"/>
      <c r="AP3321" s="10"/>
      <c r="AQ3321" s="10"/>
      <c r="AR3321" s="10"/>
      <c r="AS3321" s="10"/>
      <c r="AT3321" s="10"/>
      <c r="AU3321" s="10"/>
    </row>
    <row r="3322" spans="2:47" x14ac:dyDescent="0.2">
      <c r="B3322" s="4"/>
      <c r="C3322" s="3"/>
      <c r="D3322" s="29"/>
      <c r="E3322" s="11"/>
      <c r="F3322" s="118"/>
      <c r="G3322" s="2"/>
      <c r="J3322" s="3"/>
      <c r="K3322" s="3"/>
      <c r="L3322" s="3"/>
      <c r="M3322" s="3"/>
      <c r="N3322" s="27"/>
      <c r="O3322" s="4"/>
      <c r="P3322" s="4"/>
      <c r="Q3322" s="2"/>
      <c r="R3322" s="9"/>
      <c r="S3322" s="4"/>
      <c r="T3322" s="4"/>
      <c r="V3322" s="10"/>
      <c r="W3322" s="4"/>
      <c r="X3322" s="21"/>
      <c r="Y3322" s="20"/>
      <c r="Z3322" s="20"/>
      <c r="AD3322" s="5"/>
      <c r="AI3322" s="10"/>
      <c r="AJ3322" s="10"/>
      <c r="AK3322" s="10"/>
      <c r="AL3322" s="10"/>
      <c r="AM3322" s="10"/>
      <c r="AN3322" s="10"/>
      <c r="AO3322" s="10"/>
      <c r="AP3322" s="10"/>
      <c r="AQ3322" s="10"/>
      <c r="AR3322" s="10"/>
      <c r="AS3322" s="10"/>
      <c r="AT3322" s="10"/>
      <c r="AU3322" s="10"/>
    </row>
    <row r="3323" spans="2:47" x14ac:dyDescent="0.2">
      <c r="B3323" s="4"/>
      <c r="C3323" s="3"/>
      <c r="D3323" s="29"/>
      <c r="E3323" s="11"/>
      <c r="F3323" s="118"/>
      <c r="G3323" s="2"/>
      <c r="J3323" s="3"/>
      <c r="K3323" s="3"/>
      <c r="L3323" s="3"/>
      <c r="M3323" s="3"/>
      <c r="N3323" s="27"/>
      <c r="O3323" s="4"/>
      <c r="P3323" s="4"/>
      <c r="Q3323" s="2"/>
      <c r="R3323" s="9"/>
      <c r="S3323" s="4"/>
      <c r="T3323" s="4"/>
      <c r="V3323" s="10"/>
      <c r="W3323" s="4"/>
      <c r="X3323" s="21"/>
      <c r="Y3323" s="20"/>
      <c r="Z3323" s="20"/>
      <c r="AD3323" s="5"/>
      <c r="AI3323" s="10"/>
      <c r="AJ3323" s="10"/>
      <c r="AK3323" s="10"/>
      <c r="AL3323" s="10"/>
      <c r="AM3323" s="10"/>
      <c r="AN3323" s="10"/>
      <c r="AO3323" s="10"/>
      <c r="AP3323" s="10"/>
      <c r="AQ3323" s="10"/>
      <c r="AR3323" s="10"/>
      <c r="AS3323" s="10"/>
      <c r="AT3323" s="10"/>
      <c r="AU3323" s="10"/>
    </row>
    <row r="3324" spans="2:47" x14ac:dyDescent="0.2">
      <c r="B3324" s="4"/>
      <c r="C3324" s="3"/>
      <c r="D3324" s="29"/>
      <c r="E3324" s="11"/>
      <c r="F3324" s="118"/>
      <c r="G3324" s="2"/>
      <c r="J3324" s="3"/>
      <c r="K3324" s="3"/>
      <c r="L3324" s="3"/>
      <c r="M3324" s="3"/>
      <c r="N3324" s="27"/>
      <c r="O3324" s="4"/>
      <c r="P3324" s="4"/>
      <c r="Q3324" s="2"/>
      <c r="R3324" s="9"/>
      <c r="S3324" s="4"/>
      <c r="T3324" s="4"/>
      <c r="V3324" s="10"/>
      <c r="W3324" s="4"/>
      <c r="X3324" s="21"/>
      <c r="Y3324" s="20"/>
      <c r="Z3324" s="20"/>
      <c r="AD3324" s="5"/>
      <c r="AI3324" s="10"/>
      <c r="AJ3324" s="10"/>
      <c r="AK3324" s="10"/>
      <c r="AL3324" s="10"/>
      <c r="AM3324" s="10"/>
      <c r="AN3324" s="10"/>
      <c r="AO3324" s="10"/>
      <c r="AP3324" s="10"/>
      <c r="AQ3324" s="10"/>
      <c r="AR3324" s="10"/>
      <c r="AS3324" s="10"/>
      <c r="AT3324" s="10"/>
      <c r="AU3324" s="10"/>
    </row>
    <row r="3325" spans="2:47" x14ac:dyDescent="0.2">
      <c r="B3325" s="4"/>
      <c r="C3325" s="3"/>
      <c r="D3325" s="29"/>
      <c r="E3325" s="11"/>
      <c r="F3325" s="118"/>
      <c r="G3325" s="2"/>
      <c r="J3325" s="3"/>
      <c r="K3325" s="3"/>
      <c r="L3325" s="3"/>
      <c r="M3325" s="3"/>
      <c r="N3325" s="27"/>
      <c r="O3325" s="4"/>
      <c r="P3325" s="4"/>
      <c r="Q3325" s="2"/>
      <c r="R3325" s="9"/>
      <c r="S3325" s="4"/>
      <c r="T3325" s="4"/>
      <c r="V3325" s="10"/>
      <c r="W3325" s="4"/>
      <c r="X3325" s="21"/>
      <c r="Y3325" s="20"/>
      <c r="Z3325" s="20"/>
      <c r="AD3325" s="5"/>
      <c r="AI3325" s="10"/>
      <c r="AJ3325" s="10"/>
      <c r="AK3325" s="10"/>
      <c r="AL3325" s="10"/>
      <c r="AM3325" s="10"/>
      <c r="AN3325" s="10"/>
      <c r="AO3325" s="10"/>
      <c r="AP3325" s="10"/>
      <c r="AQ3325" s="10"/>
      <c r="AR3325" s="10"/>
      <c r="AS3325" s="10"/>
      <c r="AT3325" s="10"/>
      <c r="AU3325" s="10"/>
    </row>
    <row r="3326" spans="2:47" x14ac:dyDescent="0.2">
      <c r="B3326" s="4"/>
      <c r="C3326" s="3"/>
      <c r="D3326" s="29"/>
      <c r="E3326" s="11"/>
      <c r="F3326" s="118"/>
      <c r="G3326" s="2"/>
      <c r="J3326" s="3"/>
      <c r="K3326" s="3"/>
      <c r="L3326" s="3"/>
      <c r="M3326" s="3"/>
      <c r="N3326" s="27"/>
      <c r="O3326" s="4"/>
      <c r="P3326" s="4"/>
      <c r="Q3326" s="2"/>
      <c r="R3326" s="9"/>
      <c r="S3326" s="4"/>
      <c r="T3326" s="4"/>
      <c r="V3326" s="10"/>
      <c r="W3326" s="4"/>
      <c r="X3326" s="112" t="s">
        <v>50</v>
      </c>
      <c r="Y3326" s="112" t="s">
        <v>51</v>
      </c>
      <c r="Z3326" s="112"/>
      <c r="AD3326" s="5"/>
      <c r="AI3326" s="10"/>
      <c r="AJ3326" s="10"/>
      <c r="AK3326" s="10"/>
      <c r="AL3326" s="10"/>
      <c r="AM3326" s="10"/>
      <c r="AN3326" s="10"/>
      <c r="AO3326" s="10"/>
      <c r="AP3326" s="10"/>
      <c r="AQ3326" s="10"/>
      <c r="AR3326" s="10"/>
      <c r="AS3326" s="10"/>
      <c r="AT3326" s="10"/>
      <c r="AU3326" s="10"/>
    </row>
    <row r="3327" spans="2:47" x14ac:dyDescent="0.2">
      <c r="B3327" s="4"/>
      <c r="C3327" s="3"/>
      <c r="D3327" s="29"/>
      <c r="E3327" s="11"/>
      <c r="F3327" s="118"/>
      <c r="G3327" s="2"/>
      <c r="J3327" s="3"/>
      <c r="K3327" s="3"/>
      <c r="L3327" s="3"/>
      <c r="M3327" s="3"/>
      <c r="N3327" s="27"/>
      <c r="O3327" s="4"/>
      <c r="P3327" s="4"/>
      <c r="Q3327" s="2"/>
      <c r="R3327" s="9"/>
      <c r="S3327" s="4"/>
      <c r="T3327" s="4"/>
      <c r="V3327" s="10"/>
      <c r="W3327" s="101"/>
      <c r="X3327" s="113">
        <v>0</v>
      </c>
      <c r="Y3327" s="114">
        <v>1002.21141513</v>
      </c>
      <c r="Z3327" s="114"/>
      <c r="AD3327" s="5"/>
      <c r="AI3327" s="10"/>
      <c r="AJ3327" s="10"/>
      <c r="AK3327" s="10"/>
      <c r="AL3327" s="10"/>
      <c r="AM3327" s="10"/>
      <c r="AN3327" s="10"/>
      <c r="AO3327" s="10"/>
      <c r="AP3327" s="10"/>
      <c r="AQ3327" s="10"/>
      <c r="AR3327" s="10"/>
      <c r="AS3327" s="10"/>
      <c r="AT3327" s="10"/>
      <c r="AU3327" s="10"/>
    </row>
    <row r="3328" spans="2:47" x14ac:dyDescent="0.2">
      <c r="B3328" s="4"/>
      <c r="C3328" s="3"/>
      <c r="D3328" s="29"/>
      <c r="E3328" s="11"/>
      <c r="F3328" s="118"/>
      <c r="G3328" s="2"/>
      <c r="J3328" s="3"/>
      <c r="K3328" s="3"/>
      <c r="L3328" s="3"/>
      <c r="M3328" s="3"/>
      <c r="N3328" s="27"/>
      <c r="O3328" s="4"/>
      <c r="P3328" s="4"/>
      <c r="Q3328" s="2"/>
      <c r="R3328" s="9"/>
      <c r="S3328" s="4"/>
      <c r="T3328" s="4"/>
      <c r="V3328" s="10"/>
      <c r="W3328" s="4"/>
      <c r="X3328" s="21"/>
      <c r="Y3328" s="20"/>
      <c r="Z3328" s="20"/>
      <c r="AD3328" s="5"/>
      <c r="AI3328" s="10"/>
      <c r="AJ3328" s="10"/>
      <c r="AK3328" s="10"/>
      <c r="AL3328" s="10"/>
      <c r="AM3328" s="10"/>
      <c r="AN3328" s="10"/>
      <c r="AO3328" s="10"/>
      <c r="AP3328" s="10"/>
      <c r="AQ3328" s="10"/>
      <c r="AR3328" s="10"/>
      <c r="AS3328" s="10"/>
      <c r="AT3328" s="10"/>
      <c r="AU3328" s="10"/>
    </row>
    <row r="3329" spans="2:47" x14ac:dyDescent="0.2">
      <c r="B3329" s="4"/>
      <c r="C3329" s="3"/>
      <c r="D3329" s="29"/>
      <c r="E3329" s="11"/>
      <c r="F3329" s="118"/>
      <c r="G3329" s="2"/>
      <c r="J3329" s="3"/>
      <c r="K3329" s="3"/>
      <c r="L3329" s="3"/>
      <c r="M3329" s="3"/>
      <c r="N3329" s="27"/>
      <c r="O3329" s="4"/>
      <c r="P3329" s="4"/>
      <c r="Q3329" s="2"/>
      <c r="R3329" s="9"/>
      <c r="S3329" s="4"/>
      <c r="T3329" s="4"/>
      <c r="V3329" s="10"/>
      <c r="W3329" s="4"/>
      <c r="X3329" s="21"/>
      <c r="Y3329" s="20"/>
      <c r="Z3329" s="20"/>
      <c r="AD3329" s="5"/>
      <c r="AI3329" s="10"/>
      <c r="AJ3329" s="10"/>
      <c r="AK3329" s="10"/>
      <c r="AL3329" s="10"/>
      <c r="AM3329" s="10"/>
      <c r="AN3329" s="10"/>
      <c r="AO3329" s="10"/>
      <c r="AP3329" s="10"/>
      <c r="AQ3329" s="10"/>
      <c r="AR3329" s="10"/>
      <c r="AS3329" s="10"/>
      <c r="AT3329" s="10"/>
      <c r="AU3329" s="10"/>
    </row>
    <row r="3330" spans="2:47" x14ac:dyDescent="0.2">
      <c r="B3330" s="4"/>
      <c r="C3330" s="3"/>
      <c r="D3330" s="29"/>
      <c r="E3330" s="11"/>
      <c r="F3330" s="118"/>
      <c r="G3330" s="2"/>
      <c r="J3330" s="3"/>
      <c r="K3330" s="3"/>
      <c r="L3330" s="3"/>
      <c r="M3330" s="3"/>
      <c r="N3330" s="27"/>
      <c r="O3330" s="4"/>
      <c r="P3330" s="4"/>
      <c r="Q3330" s="2"/>
      <c r="R3330" s="9"/>
      <c r="S3330" s="4"/>
      <c r="T3330" s="4"/>
      <c r="V3330" s="10"/>
      <c r="W3330" s="4"/>
      <c r="X3330" s="21"/>
      <c r="Y3330" s="20"/>
      <c r="Z3330" s="20"/>
      <c r="AD3330" s="5"/>
      <c r="AI3330" s="10"/>
      <c r="AJ3330" s="10"/>
      <c r="AK3330" s="10"/>
      <c r="AL3330" s="10"/>
      <c r="AM3330" s="10"/>
      <c r="AN3330" s="10"/>
      <c r="AO3330" s="10"/>
      <c r="AP3330" s="10"/>
      <c r="AQ3330" s="10"/>
      <c r="AR3330" s="10"/>
      <c r="AS3330" s="10"/>
      <c r="AT3330" s="10"/>
      <c r="AU3330" s="10"/>
    </row>
    <row r="3331" spans="2:47" x14ac:dyDescent="0.2">
      <c r="B3331" s="4"/>
      <c r="C3331" s="3"/>
      <c r="D3331" s="29"/>
      <c r="E3331" s="11"/>
      <c r="F3331" s="118"/>
      <c r="G3331" s="2"/>
      <c r="J3331" s="3"/>
      <c r="K3331" s="3"/>
      <c r="L3331" s="3"/>
      <c r="M3331" s="3"/>
      <c r="N3331" s="27"/>
      <c r="O3331" s="4"/>
      <c r="P3331" s="4"/>
      <c r="Q3331" s="2"/>
      <c r="R3331" s="9"/>
      <c r="S3331" s="4"/>
      <c r="T3331" s="4"/>
      <c r="V3331" s="10"/>
      <c r="W3331" s="4"/>
      <c r="X3331" s="21"/>
      <c r="Y3331" s="20"/>
      <c r="Z3331" s="20"/>
      <c r="AD3331" s="5"/>
      <c r="AI3331" s="10"/>
      <c r="AJ3331" s="10"/>
      <c r="AK3331" s="10"/>
      <c r="AL3331" s="10"/>
      <c r="AM3331" s="10"/>
      <c r="AN3331" s="10"/>
      <c r="AO3331" s="10"/>
      <c r="AP3331" s="10"/>
      <c r="AQ3331" s="10"/>
      <c r="AR3331" s="10"/>
      <c r="AS3331" s="10"/>
      <c r="AT3331" s="10"/>
      <c r="AU3331" s="10"/>
    </row>
    <row r="3332" spans="2:47" x14ac:dyDescent="0.2">
      <c r="B3332" s="4"/>
      <c r="C3332" s="3"/>
      <c r="D3332" s="29"/>
      <c r="E3332" s="11"/>
      <c r="F3332" s="118"/>
      <c r="G3332" s="2"/>
      <c r="J3332" s="3"/>
      <c r="K3332" s="3"/>
      <c r="L3332" s="3"/>
      <c r="M3332" s="3"/>
      <c r="N3332" s="27"/>
      <c r="O3332" s="4"/>
      <c r="P3332" s="4"/>
      <c r="Q3332" s="2"/>
      <c r="R3332" s="9"/>
      <c r="S3332" s="4"/>
      <c r="T3332" s="4"/>
      <c r="V3332" s="10"/>
      <c r="W3332" s="4"/>
      <c r="X3332" s="21"/>
      <c r="Y3332" s="20"/>
      <c r="Z3332" s="20"/>
      <c r="AD3332" s="5"/>
      <c r="AI3332" s="10"/>
      <c r="AJ3332" s="10"/>
      <c r="AK3332" s="10"/>
      <c r="AL3332" s="10"/>
      <c r="AM3332" s="10"/>
      <c r="AN3332" s="10"/>
      <c r="AO3332" s="10"/>
      <c r="AP3332" s="10"/>
      <c r="AQ3332" s="10"/>
      <c r="AR3332" s="10"/>
      <c r="AS3332" s="10"/>
      <c r="AT3332" s="10"/>
      <c r="AU3332" s="10"/>
    </row>
    <row r="3333" spans="2:47" x14ac:dyDescent="0.2">
      <c r="B3333" s="4"/>
      <c r="C3333" s="3"/>
      <c r="D3333" s="29"/>
      <c r="E3333" s="11"/>
      <c r="F3333" s="118"/>
      <c r="G3333" s="2"/>
      <c r="J3333" s="3"/>
      <c r="K3333" s="3"/>
      <c r="L3333" s="3"/>
      <c r="M3333" s="3"/>
      <c r="N3333" s="27"/>
      <c r="O3333" s="4"/>
      <c r="P3333" s="4"/>
      <c r="Q3333" s="2"/>
      <c r="R3333" s="9"/>
      <c r="S3333" s="4"/>
      <c r="T3333" s="4"/>
      <c r="V3333" s="10"/>
      <c r="W3333" s="4"/>
      <c r="X3333" s="21"/>
      <c r="Y3333" s="20"/>
      <c r="Z3333" s="20"/>
      <c r="AD3333" s="5"/>
      <c r="AI3333" s="10"/>
      <c r="AJ3333" s="10"/>
      <c r="AK3333" s="10"/>
      <c r="AL3333" s="10"/>
      <c r="AM3333" s="10"/>
      <c r="AN3333" s="10"/>
      <c r="AO3333" s="10"/>
      <c r="AP3333" s="10"/>
      <c r="AQ3333" s="10"/>
      <c r="AR3333" s="10"/>
      <c r="AS3333" s="10"/>
      <c r="AT3333" s="10"/>
      <c r="AU3333" s="10"/>
    </row>
    <row r="3334" spans="2:47" x14ac:dyDescent="0.2">
      <c r="B3334" s="4"/>
      <c r="C3334" s="3"/>
      <c r="D3334" s="29"/>
      <c r="E3334" s="11"/>
      <c r="F3334" s="118"/>
      <c r="G3334" s="2"/>
      <c r="J3334" s="3"/>
      <c r="K3334" s="3"/>
      <c r="L3334" s="3"/>
      <c r="M3334" s="3"/>
      <c r="N3334" s="27"/>
      <c r="O3334" s="4"/>
      <c r="P3334" s="4"/>
      <c r="Q3334" s="2"/>
      <c r="R3334" s="9"/>
      <c r="S3334" s="4"/>
      <c r="T3334" s="4"/>
      <c r="V3334" s="10"/>
      <c r="W3334" s="4"/>
      <c r="X3334" s="21"/>
      <c r="Y3334" s="20"/>
      <c r="Z3334" s="20"/>
      <c r="AD3334" s="5"/>
      <c r="AI3334" s="10"/>
      <c r="AJ3334" s="10"/>
      <c r="AK3334" s="10"/>
      <c r="AL3334" s="10"/>
      <c r="AM3334" s="10"/>
      <c r="AN3334" s="10"/>
      <c r="AO3334" s="10"/>
      <c r="AP3334" s="10"/>
      <c r="AQ3334" s="10"/>
      <c r="AR3334" s="10"/>
      <c r="AS3334" s="10"/>
      <c r="AT3334" s="10"/>
      <c r="AU3334" s="10"/>
    </row>
    <row r="3335" spans="2:47" x14ac:dyDescent="0.2">
      <c r="B3335" s="4"/>
      <c r="C3335" s="3"/>
      <c r="D3335" s="29"/>
      <c r="E3335" s="11"/>
      <c r="F3335" s="118"/>
      <c r="G3335" s="2"/>
      <c r="J3335" s="3"/>
      <c r="K3335" s="3"/>
      <c r="L3335" s="3"/>
      <c r="M3335" s="3"/>
      <c r="N3335" s="27"/>
      <c r="O3335" s="4"/>
      <c r="P3335" s="4"/>
      <c r="Q3335" s="2"/>
      <c r="R3335" s="9"/>
      <c r="S3335" s="4"/>
      <c r="T3335" s="4"/>
      <c r="V3335" s="10"/>
      <c r="W3335" s="4"/>
      <c r="X3335" s="21"/>
      <c r="Y3335" s="20"/>
      <c r="Z3335" s="20"/>
      <c r="AD3335" s="5"/>
      <c r="AI3335" s="10"/>
      <c r="AJ3335" s="10"/>
      <c r="AK3335" s="10"/>
      <c r="AL3335" s="10"/>
      <c r="AM3335" s="10"/>
      <c r="AN3335" s="10"/>
      <c r="AO3335" s="10"/>
      <c r="AP3335" s="10"/>
      <c r="AQ3335" s="10"/>
      <c r="AR3335" s="10"/>
      <c r="AS3335" s="10"/>
      <c r="AT3335" s="10"/>
      <c r="AU3335" s="10"/>
    </row>
    <row r="3336" spans="2:47" x14ac:dyDescent="0.2">
      <c r="B3336" s="4"/>
      <c r="C3336" s="3"/>
      <c r="D3336" s="29"/>
      <c r="E3336" s="11"/>
      <c r="F3336" s="118"/>
      <c r="G3336" s="2"/>
      <c r="J3336" s="3"/>
      <c r="K3336" s="3"/>
      <c r="L3336" s="3"/>
      <c r="M3336" s="3"/>
      <c r="N3336" s="27"/>
      <c r="O3336" s="4"/>
      <c r="P3336" s="4"/>
      <c r="Q3336" s="2"/>
      <c r="R3336" s="9"/>
      <c r="S3336" s="4"/>
      <c r="T3336" s="4"/>
      <c r="V3336" s="10"/>
      <c r="W3336" s="4"/>
      <c r="X3336" s="21"/>
      <c r="Y3336" s="20"/>
      <c r="Z3336" s="20"/>
      <c r="AD3336" s="5"/>
      <c r="AI3336" s="10"/>
      <c r="AJ3336" s="10"/>
      <c r="AK3336" s="10"/>
      <c r="AL3336" s="10"/>
      <c r="AM3336" s="10"/>
      <c r="AN3336" s="10"/>
      <c r="AO3336" s="10"/>
      <c r="AP3336" s="10"/>
      <c r="AQ3336" s="10"/>
      <c r="AR3336" s="10"/>
      <c r="AS3336" s="10"/>
      <c r="AT3336" s="10"/>
      <c r="AU3336" s="10"/>
    </row>
    <row r="3337" spans="2:47" x14ac:dyDescent="0.2">
      <c r="B3337" s="4"/>
      <c r="C3337" s="3"/>
      <c r="D3337" s="29"/>
      <c r="E3337" s="11"/>
      <c r="F3337" s="118"/>
      <c r="G3337" s="2"/>
      <c r="J3337" s="3"/>
      <c r="K3337" s="3"/>
      <c r="L3337" s="3"/>
      <c r="M3337" s="3"/>
      <c r="N3337" s="27"/>
      <c r="O3337" s="4"/>
      <c r="P3337" s="4"/>
      <c r="Q3337" s="2"/>
      <c r="R3337" s="9"/>
      <c r="S3337" s="4"/>
      <c r="T3337" s="4"/>
      <c r="V3337" s="10"/>
      <c r="W3337" s="4"/>
      <c r="X3337" s="21"/>
      <c r="Y3337" s="20"/>
      <c r="Z3337" s="20"/>
      <c r="AD3337" s="5"/>
      <c r="AI3337" s="10"/>
      <c r="AJ3337" s="10"/>
      <c r="AK3337" s="10"/>
      <c r="AL3337" s="10"/>
      <c r="AM3337" s="10"/>
      <c r="AN3337" s="10"/>
      <c r="AO3337" s="10"/>
      <c r="AP3337" s="10"/>
      <c r="AQ3337" s="10"/>
      <c r="AR3337" s="10"/>
      <c r="AS3337" s="10"/>
      <c r="AT3337" s="10"/>
      <c r="AU3337" s="10"/>
    </row>
    <row r="3338" spans="2:47" x14ac:dyDescent="0.2">
      <c r="B3338" s="4"/>
      <c r="C3338" s="3"/>
      <c r="D3338" s="29"/>
      <c r="E3338" s="11"/>
      <c r="F3338" s="118"/>
      <c r="G3338" s="2"/>
      <c r="J3338" s="3"/>
      <c r="K3338" s="3"/>
      <c r="L3338" s="3"/>
      <c r="M3338" s="3"/>
      <c r="N3338" s="27"/>
      <c r="O3338" s="4"/>
      <c r="P3338" s="4"/>
      <c r="Q3338" s="2"/>
      <c r="R3338" s="9"/>
      <c r="S3338" s="4"/>
      <c r="T3338" s="4"/>
      <c r="V3338" s="10"/>
      <c r="W3338" s="4"/>
      <c r="X3338" s="21"/>
      <c r="Y3338" s="20"/>
      <c r="Z3338" s="20"/>
      <c r="AD3338" s="5"/>
      <c r="AI3338" s="10"/>
      <c r="AJ3338" s="10"/>
      <c r="AK3338" s="10"/>
      <c r="AL3338" s="10"/>
      <c r="AM3338" s="10"/>
      <c r="AN3338" s="10"/>
      <c r="AO3338" s="10"/>
      <c r="AP3338" s="10"/>
      <c r="AQ3338" s="10"/>
      <c r="AR3338" s="10"/>
      <c r="AS3338" s="10"/>
      <c r="AT3338" s="10"/>
      <c r="AU3338" s="10"/>
    </row>
    <row r="3339" spans="2:47" x14ac:dyDescent="0.2">
      <c r="B3339" s="4"/>
      <c r="C3339" s="3"/>
      <c r="D3339" s="29"/>
      <c r="E3339" s="11"/>
      <c r="F3339" s="118"/>
      <c r="G3339" s="2"/>
      <c r="J3339" s="3"/>
      <c r="K3339" s="3"/>
      <c r="L3339" s="3"/>
      <c r="M3339" s="3"/>
      <c r="N3339" s="27"/>
      <c r="O3339" s="4"/>
      <c r="P3339" s="4"/>
      <c r="Q3339" s="2"/>
      <c r="R3339" s="9"/>
      <c r="S3339" s="4"/>
      <c r="T3339" s="4"/>
      <c r="V3339" s="10"/>
      <c r="W3339" s="4"/>
      <c r="X3339" s="21"/>
      <c r="Y3339" s="20"/>
      <c r="Z3339" s="20"/>
      <c r="AD3339" s="5"/>
      <c r="AI3339" s="10"/>
      <c r="AJ3339" s="10"/>
      <c r="AK3339" s="10"/>
      <c r="AL3339" s="10"/>
      <c r="AM3339" s="10"/>
      <c r="AN3339" s="10"/>
      <c r="AO3339" s="10"/>
      <c r="AP3339" s="10"/>
      <c r="AQ3339" s="10"/>
      <c r="AR3339" s="10"/>
      <c r="AS3339" s="10"/>
      <c r="AT3339" s="10"/>
      <c r="AU3339" s="10"/>
    </row>
    <row r="3340" spans="2:47" x14ac:dyDescent="0.2">
      <c r="B3340" s="4"/>
      <c r="C3340" s="3"/>
      <c r="D3340" s="29"/>
      <c r="E3340" s="11"/>
      <c r="F3340" s="118"/>
      <c r="G3340" s="2"/>
      <c r="J3340" s="3"/>
      <c r="K3340" s="3"/>
      <c r="L3340" s="3"/>
      <c r="M3340" s="3"/>
      <c r="N3340" s="27"/>
      <c r="O3340" s="4"/>
      <c r="P3340" s="4"/>
      <c r="Q3340" s="2"/>
      <c r="R3340" s="9"/>
      <c r="S3340" s="4"/>
      <c r="T3340" s="4"/>
      <c r="V3340" s="10"/>
      <c r="W3340" s="4"/>
      <c r="X3340" s="21"/>
      <c r="Y3340" s="20"/>
      <c r="Z3340" s="20"/>
      <c r="AD3340" s="5"/>
      <c r="AI3340" s="10"/>
      <c r="AJ3340" s="10"/>
      <c r="AK3340" s="10"/>
      <c r="AL3340" s="10"/>
      <c r="AM3340" s="10"/>
      <c r="AN3340" s="10"/>
      <c r="AO3340" s="10"/>
      <c r="AP3340" s="10"/>
      <c r="AQ3340" s="10"/>
      <c r="AR3340" s="10"/>
      <c r="AS3340" s="10"/>
      <c r="AT3340" s="10"/>
      <c r="AU3340" s="10"/>
    </row>
    <row r="3341" spans="2:47" x14ac:dyDescent="0.2">
      <c r="B3341" s="4"/>
      <c r="C3341" s="3"/>
      <c r="D3341" s="29"/>
      <c r="E3341" s="11"/>
      <c r="F3341" s="118"/>
      <c r="G3341" s="2"/>
      <c r="J3341" s="3"/>
      <c r="K3341" s="3"/>
      <c r="L3341" s="3"/>
      <c r="M3341" s="3"/>
      <c r="N3341" s="27"/>
      <c r="O3341" s="4"/>
      <c r="P3341" s="4"/>
      <c r="Q3341" s="2"/>
      <c r="R3341" s="9"/>
      <c r="S3341" s="4"/>
      <c r="T3341" s="4"/>
      <c r="V3341" s="10"/>
      <c r="W3341" s="4"/>
      <c r="X3341" s="21"/>
      <c r="Y3341" s="20"/>
      <c r="Z3341" s="20"/>
      <c r="AD3341" s="5"/>
      <c r="AI3341" s="10"/>
      <c r="AJ3341" s="10"/>
      <c r="AK3341" s="10"/>
      <c r="AL3341" s="10"/>
      <c r="AM3341" s="10"/>
      <c r="AN3341" s="10"/>
      <c r="AO3341" s="10"/>
      <c r="AP3341" s="10"/>
      <c r="AQ3341" s="10"/>
      <c r="AR3341" s="10"/>
      <c r="AS3341" s="10"/>
      <c r="AT3341" s="10"/>
      <c r="AU3341" s="10"/>
    </row>
    <row r="3342" spans="2:47" x14ac:dyDescent="0.2">
      <c r="B3342" s="4"/>
      <c r="C3342" s="3"/>
      <c r="D3342" s="29"/>
      <c r="E3342" s="11"/>
      <c r="F3342" s="118"/>
      <c r="G3342" s="2"/>
      <c r="J3342" s="3"/>
      <c r="K3342" s="3"/>
      <c r="L3342" s="3"/>
      <c r="M3342" s="3"/>
      <c r="N3342" s="27"/>
      <c r="O3342" s="4"/>
      <c r="P3342" s="4"/>
      <c r="Q3342" s="2"/>
      <c r="R3342" s="9"/>
      <c r="S3342" s="4"/>
      <c r="T3342" s="4"/>
      <c r="V3342" s="10"/>
      <c r="W3342" s="4"/>
      <c r="X3342" s="21"/>
      <c r="Y3342" s="20"/>
      <c r="Z3342" s="20"/>
      <c r="AD3342" s="5"/>
      <c r="AI3342" s="10"/>
      <c r="AJ3342" s="10"/>
      <c r="AK3342" s="10"/>
      <c r="AL3342" s="10"/>
      <c r="AM3342" s="10"/>
      <c r="AN3342" s="10"/>
      <c r="AO3342" s="10"/>
      <c r="AP3342" s="10"/>
      <c r="AQ3342" s="10"/>
      <c r="AR3342" s="10"/>
      <c r="AS3342" s="10"/>
      <c r="AT3342" s="10"/>
      <c r="AU3342" s="10"/>
    </row>
    <row r="3343" spans="2:47" x14ac:dyDescent="0.2">
      <c r="B3343" s="4"/>
      <c r="C3343" s="3"/>
      <c r="D3343" s="29"/>
      <c r="E3343" s="11"/>
      <c r="F3343" s="118"/>
      <c r="G3343" s="2"/>
      <c r="J3343" s="3"/>
      <c r="K3343" s="3"/>
      <c r="L3343" s="3"/>
      <c r="M3343" s="3"/>
      <c r="N3343" s="27"/>
      <c r="O3343" s="4"/>
      <c r="P3343" s="4"/>
      <c r="Q3343" s="2"/>
      <c r="R3343" s="9"/>
      <c r="S3343" s="4"/>
      <c r="T3343" s="4"/>
      <c r="V3343" s="10"/>
      <c r="W3343" s="4"/>
      <c r="X3343" s="21"/>
      <c r="Y3343" s="20"/>
      <c r="Z3343" s="20"/>
      <c r="AD3343" s="5"/>
      <c r="AI3343" s="10"/>
      <c r="AJ3343" s="10"/>
      <c r="AK3343" s="10"/>
      <c r="AL3343" s="10"/>
      <c r="AM3343" s="10"/>
      <c r="AN3343" s="10"/>
      <c r="AO3343" s="10"/>
      <c r="AP3343" s="10"/>
      <c r="AQ3343" s="10"/>
      <c r="AR3343" s="10"/>
      <c r="AS3343" s="10"/>
      <c r="AT3343" s="10"/>
      <c r="AU3343" s="10"/>
    </row>
    <row r="3344" spans="2:47" x14ac:dyDescent="0.2">
      <c r="B3344" s="4"/>
      <c r="C3344" s="3"/>
      <c r="D3344" s="29"/>
      <c r="E3344" s="11"/>
      <c r="F3344" s="118"/>
      <c r="G3344" s="2"/>
      <c r="J3344" s="3"/>
      <c r="K3344" s="3"/>
      <c r="L3344" s="3"/>
      <c r="M3344" s="3"/>
      <c r="N3344" s="27"/>
      <c r="O3344" s="4"/>
      <c r="P3344" s="4"/>
      <c r="Q3344" s="2"/>
      <c r="R3344" s="9"/>
      <c r="S3344" s="4"/>
      <c r="T3344" s="4"/>
      <c r="V3344" s="10"/>
      <c r="W3344" s="4"/>
      <c r="X3344" s="21"/>
      <c r="Y3344" s="20"/>
      <c r="Z3344" s="20"/>
      <c r="AD3344" s="5"/>
      <c r="AI3344" s="10"/>
      <c r="AJ3344" s="10"/>
      <c r="AK3344" s="10"/>
      <c r="AL3344" s="10"/>
      <c r="AM3344" s="10"/>
      <c r="AN3344" s="10"/>
      <c r="AO3344" s="10"/>
      <c r="AP3344" s="10"/>
      <c r="AQ3344" s="10"/>
      <c r="AR3344" s="10"/>
      <c r="AS3344" s="10"/>
      <c r="AT3344" s="10"/>
      <c r="AU3344" s="10"/>
    </row>
    <row r="3345" spans="2:47" x14ac:dyDescent="0.2">
      <c r="B3345" s="4"/>
      <c r="C3345" s="3"/>
      <c r="D3345" s="29"/>
      <c r="E3345" s="11"/>
      <c r="F3345" s="118"/>
      <c r="G3345" s="2"/>
      <c r="J3345" s="3"/>
      <c r="K3345" s="3"/>
      <c r="L3345" s="3"/>
      <c r="M3345" s="3"/>
      <c r="N3345" s="27"/>
      <c r="O3345" s="4"/>
      <c r="P3345" s="4"/>
      <c r="Q3345" s="2"/>
      <c r="R3345" s="9"/>
      <c r="S3345" s="4"/>
      <c r="T3345" s="4"/>
      <c r="V3345" s="10"/>
      <c r="W3345" s="4"/>
      <c r="X3345" s="21"/>
      <c r="Y3345" s="20"/>
      <c r="Z3345" s="20"/>
      <c r="AD3345" s="5"/>
      <c r="AI3345" s="10"/>
      <c r="AJ3345" s="10"/>
      <c r="AK3345" s="10"/>
      <c r="AL3345" s="10"/>
      <c r="AM3345" s="10"/>
      <c r="AN3345" s="10"/>
      <c r="AO3345" s="10"/>
      <c r="AP3345" s="10"/>
      <c r="AQ3345" s="10"/>
      <c r="AR3345" s="10"/>
      <c r="AS3345" s="10"/>
      <c r="AT3345" s="10"/>
      <c r="AU3345" s="10"/>
    </row>
    <row r="3346" spans="2:47" x14ac:dyDescent="0.2">
      <c r="B3346" s="4"/>
      <c r="C3346" s="3"/>
      <c r="D3346" s="29"/>
      <c r="E3346" s="11"/>
      <c r="F3346" s="118"/>
      <c r="G3346" s="2"/>
      <c r="J3346" s="3"/>
      <c r="K3346" s="3"/>
      <c r="L3346" s="3"/>
      <c r="M3346" s="3"/>
      <c r="N3346" s="27"/>
      <c r="O3346" s="4"/>
      <c r="P3346" s="4"/>
      <c r="Q3346" s="2"/>
      <c r="R3346" s="9"/>
      <c r="S3346" s="4"/>
      <c r="T3346" s="4"/>
      <c r="V3346" s="10"/>
      <c r="W3346" s="4"/>
      <c r="X3346" s="21"/>
      <c r="Y3346" s="20"/>
      <c r="Z3346" s="20"/>
      <c r="AD3346" s="5"/>
      <c r="AI3346" s="10"/>
      <c r="AJ3346" s="10"/>
      <c r="AK3346" s="10"/>
      <c r="AL3346" s="10"/>
      <c r="AM3346" s="10"/>
      <c r="AN3346" s="10"/>
      <c r="AO3346" s="10"/>
      <c r="AP3346" s="10"/>
      <c r="AQ3346" s="10"/>
      <c r="AR3346" s="10"/>
      <c r="AS3346" s="10"/>
      <c r="AT3346" s="10"/>
      <c r="AU3346" s="10"/>
    </row>
    <row r="3347" spans="2:47" x14ac:dyDescent="0.2">
      <c r="B3347" s="4"/>
      <c r="C3347" s="3"/>
      <c r="D3347" s="29"/>
      <c r="E3347" s="11"/>
      <c r="F3347" s="118"/>
      <c r="G3347" s="2"/>
      <c r="J3347" s="3"/>
      <c r="K3347" s="3"/>
      <c r="L3347" s="3"/>
      <c r="M3347" s="3"/>
      <c r="N3347" s="27"/>
      <c r="O3347" s="4"/>
      <c r="P3347" s="4"/>
      <c r="Q3347" s="2"/>
      <c r="R3347" s="9"/>
      <c r="S3347" s="4"/>
      <c r="T3347" s="4"/>
      <c r="V3347" s="10"/>
      <c r="W3347" s="4"/>
      <c r="X3347" s="21"/>
      <c r="Y3347" s="20"/>
      <c r="Z3347" s="20"/>
      <c r="AD3347" s="5"/>
      <c r="AI3347" s="10"/>
      <c r="AJ3347" s="10"/>
      <c r="AK3347" s="10"/>
      <c r="AL3347" s="10"/>
      <c r="AM3347" s="10"/>
      <c r="AN3347" s="10"/>
      <c r="AO3347" s="10"/>
      <c r="AP3347" s="10"/>
      <c r="AQ3347" s="10"/>
      <c r="AR3347" s="10"/>
      <c r="AS3347" s="10"/>
      <c r="AT3347" s="10"/>
      <c r="AU3347" s="10"/>
    </row>
    <row r="3348" spans="2:47" x14ac:dyDescent="0.2">
      <c r="B3348" s="4"/>
      <c r="C3348" s="3"/>
      <c r="D3348" s="29"/>
      <c r="E3348" s="11"/>
      <c r="F3348" s="118"/>
      <c r="G3348" s="2"/>
      <c r="J3348" s="3"/>
      <c r="K3348" s="3"/>
      <c r="L3348" s="3"/>
      <c r="M3348" s="3"/>
      <c r="N3348" s="27"/>
      <c r="O3348" s="4"/>
      <c r="P3348" s="4"/>
      <c r="Q3348" s="2"/>
      <c r="R3348" s="9"/>
      <c r="S3348" s="4"/>
      <c r="T3348" s="4"/>
      <c r="V3348" s="10"/>
      <c r="W3348" s="4"/>
      <c r="X3348" s="21"/>
      <c r="Y3348" s="20"/>
      <c r="Z3348" s="20"/>
      <c r="AD3348" s="5"/>
      <c r="AI3348" s="10"/>
      <c r="AJ3348" s="10"/>
      <c r="AK3348" s="10"/>
      <c r="AL3348" s="10"/>
      <c r="AM3348" s="10"/>
      <c r="AN3348" s="10"/>
      <c r="AO3348" s="10"/>
      <c r="AP3348" s="10"/>
      <c r="AQ3348" s="10"/>
      <c r="AR3348" s="10"/>
      <c r="AS3348" s="10"/>
      <c r="AT3348" s="10"/>
      <c r="AU3348" s="10"/>
    </row>
    <row r="3349" spans="2:47" x14ac:dyDescent="0.2">
      <c r="B3349" s="4"/>
      <c r="C3349" s="3"/>
      <c r="D3349" s="29"/>
      <c r="E3349" s="11"/>
      <c r="F3349" s="118"/>
      <c r="G3349" s="2"/>
      <c r="J3349" s="3"/>
      <c r="K3349" s="3"/>
      <c r="L3349" s="3"/>
      <c r="M3349" s="3"/>
      <c r="N3349" s="27"/>
      <c r="O3349" s="4"/>
      <c r="P3349" s="4"/>
      <c r="Q3349" s="2"/>
      <c r="R3349" s="9"/>
      <c r="S3349" s="4"/>
      <c r="T3349" s="4"/>
      <c r="V3349" s="10"/>
      <c r="W3349" s="4"/>
      <c r="X3349" s="21"/>
      <c r="Y3349" s="20"/>
      <c r="Z3349" s="20"/>
      <c r="AD3349" s="5"/>
      <c r="AI3349" s="10"/>
      <c r="AJ3349" s="10"/>
      <c r="AK3349" s="10"/>
      <c r="AL3349" s="10"/>
      <c r="AM3349" s="10"/>
      <c r="AN3349" s="10"/>
      <c r="AO3349" s="10"/>
      <c r="AP3349" s="10"/>
      <c r="AQ3349" s="10"/>
      <c r="AR3349" s="10"/>
      <c r="AS3349" s="10"/>
      <c r="AT3349" s="10"/>
      <c r="AU3349" s="10"/>
    </row>
    <row r="3350" spans="2:47" x14ac:dyDescent="0.2">
      <c r="B3350" s="4"/>
      <c r="C3350" s="3"/>
      <c r="D3350" s="29"/>
      <c r="E3350" s="11"/>
      <c r="F3350" s="118"/>
      <c r="G3350" s="2"/>
      <c r="J3350" s="3"/>
      <c r="K3350" s="3"/>
      <c r="L3350" s="3"/>
      <c r="M3350" s="3"/>
      <c r="N3350" s="27"/>
      <c r="O3350" s="4"/>
      <c r="P3350" s="4"/>
      <c r="Q3350" s="2"/>
      <c r="R3350" s="9"/>
      <c r="S3350" s="4"/>
      <c r="T3350" s="4"/>
      <c r="V3350" s="10"/>
      <c r="W3350" s="4"/>
      <c r="X3350" s="21"/>
      <c r="Y3350" s="20"/>
      <c r="Z3350" s="20"/>
      <c r="AD3350" s="5"/>
      <c r="AI3350" s="10"/>
      <c r="AJ3350" s="10"/>
      <c r="AK3350" s="10"/>
      <c r="AL3350" s="10"/>
      <c r="AM3350" s="10"/>
      <c r="AN3350" s="10"/>
      <c r="AO3350" s="10"/>
      <c r="AP3350" s="10"/>
      <c r="AQ3350" s="10"/>
      <c r="AR3350" s="10"/>
      <c r="AS3350" s="10"/>
      <c r="AT3350" s="10"/>
      <c r="AU3350" s="10"/>
    </row>
    <row r="3351" spans="2:47" x14ac:dyDescent="0.2">
      <c r="B3351" s="4"/>
      <c r="C3351" s="3"/>
      <c r="D3351" s="29"/>
      <c r="E3351" s="11"/>
      <c r="F3351" s="118"/>
      <c r="G3351" s="2"/>
      <c r="J3351" s="3"/>
      <c r="K3351" s="3"/>
      <c r="L3351" s="3"/>
      <c r="M3351" s="3"/>
      <c r="N3351" s="27"/>
      <c r="O3351" s="4"/>
      <c r="P3351" s="4"/>
      <c r="Q3351" s="2"/>
      <c r="R3351" s="9"/>
      <c r="S3351" s="4"/>
      <c r="T3351" s="4"/>
      <c r="V3351" s="10"/>
      <c r="W3351" s="4"/>
      <c r="X3351" s="21"/>
      <c r="Y3351" s="20"/>
      <c r="Z3351" s="20"/>
      <c r="AD3351" s="5"/>
      <c r="AI3351" s="10"/>
      <c r="AJ3351" s="10"/>
      <c r="AK3351" s="10"/>
      <c r="AL3351" s="10"/>
      <c r="AM3351" s="10"/>
      <c r="AN3351" s="10"/>
      <c r="AO3351" s="10"/>
      <c r="AP3351" s="10"/>
      <c r="AQ3351" s="10"/>
      <c r="AR3351" s="10"/>
      <c r="AS3351" s="10"/>
      <c r="AT3351" s="10"/>
      <c r="AU3351" s="10"/>
    </row>
    <row r="3352" spans="2:47" x14ac:dyDescent="0.2">
      <c r="B3352" s="4"/>
      <c r="C3352" s="3"/>
      <c r="D3352" s="29"/>
      <c r="E3352" s="11"/>
      <c r="F3352" s="118"/>
      <c r="G3352" s="2"/>
      <c r="J3352" s="3"/>
      <c r="K3352" s="3"/>
      <c r="L3352" s="3"/>
      <c r="M3352" s="3"/>
      <c r="N3352" s="27"/>
      <c r="O3352" s="4"/>
      <c r="P3352" s="4"/>
      <c r="Q3352" s="2"/>
      <c r="R3352" s="9"/>
      <c r="S3352" s="4"/>
      <c r="T3352" s="4"/>
      <c r="V3352" s="10"/>
      <c r="W3352" s="4"/>
      <c r="X3352" s="21"/>
      <c r="Y3352" s="20"/>
      <c r="Z3352" s="20"/>
      <c r="AD3352" s="5"/>
      <c r="AI3352" s="10"/>
      <c r="AJ3352" s="10"/>
      <c r="AK3352" s="10"/>
      <c r="AL3352" s="10"/>
      <c r="AM3352" s="10"/>
      <c r="AN3352" s="10"/>
      <c r="AO3352" s="10"/>
      <c r="AP3352" s="10"/>
      <c r="AQ3352" s="10"/>
      <c r="AR3352" s="10"/>
      <c r="AS3352" s="10"/>
      <c r="AT3352" s="10"/>
      <c r="AU3352" s="10"/>
    </row>
    <row r="3353" spans="2:47" x14ac:dyDescent="0.2">
      <c r="B3353" s="4"/>
      <c r="C3353" s="3"/>
      <c r="D3353" s="29"/>
      <c r="E3353" s="11"/>
      <c r="F3353" s="118"/>
      <c r="G3353" s="2"/>
      <c r="J3353" s="3"/>
      <c r="K3353" s="3"/>
      <c r="L3353" s="3"/>
      <c r="M3353" s="3"/>
      <c r="N3353" s="27"/>
      <c r="O3353" s="4"/>
      <c r="P3353" s="4"/>
      <c r="Q3353" s="2"/>
      <c r="R3353" s="9"/>
      <c r="S3353" s="4"/>
      <c r="T3353" s="4"/>
      <c r="V3353" s="10"/>
      <c r="W3353" s="4"/>
      <c r="X3353" s="21"/>
      <c r="Y3353" s="20"/>
      <c r="Z3353" s="20"/>
      <c r="AD3353" s="5"/>
      <c r="AI3353" s="10"/>
      <c r="AJ3353" s="10"/>
      <c r="AK3353" s="10"/>
      <c r="AL3353" s="10"/>
      <c r="AM3353" s="10"/>
      <c r="AN3353" s="10"/>
      <c r="AO3353" s="10"/>
      <c r="AP3353" s="10"/>
      <c r="AQ3353" s="10"/>
      <c r="AR3353" s="10"/>
      <c r="AS3353" s="10"/>
      <c r="AT3353" s="10"/>
      <c r="AU3353" s="10"/>
    </row>
    <row r="3354" spans="2:47" x14ac:dyDescent="0.2">
      <c r="B3354" s="4"/>
      <c r="C3354" s="3"/>
      <c r="D3354" s="29"/>
      <c r="E3354" s="11"/>
      <c r="F3354" s="118"/>
      <c r="G3354" s="2"/>
      <c r="J3354" s="3"/>
      <c r="K3354" s="3"/>
      <c r="L3354" s="3"/>
      <c r="M3354" s="3"/>
      <c r="N3354" s="27"/>
      <c r="O3354" s="4"/>
      <c r="P3354" s="4"/>
      <c r="Q3354" s="2"/>
      <c r="R3354" s="9"/>
      <c r="S3354" s="4"/>
      <c r="T3354" s="4"/>
      <c r="V3354" s="10"/>
      <c r="W3354" s="4"/>
      <c r="X3354" s="21"/>
      <c r="Y3354" s="20"/>
      <c r="Z3354" s="20"/>
      <c r="AD3354" s="5"/>
      <c r="AI3354" s="10"/>
      <c r="AJ3354" s="10"/>
      <c r="AK3354" s="10"/>
      <c r="AL3354" s="10"/>
      <c r="AM3354" s="10"/>
      <c r="AN3354" s="10"/>
      <c r="AO3354" s="10"/>
      <c r="AP3354" s="10"/>
      <c r="AQ3354" s="10"/>
      <c r="AR3354" s="10"/>
      <c r="AS3354" s="10"/>
      <c r="AT3354" s="10"/>
      <c r="AU3354" s="10"/>
    </row>
    <row r="3355" spans="2:47" x14ac:dyDescent="0.2">
      <c r="B3355" s="4"/>
      <c r="C3355" s="3"/>
      <c r="D3355" s="29"/>
      <c r="E3355" s="11"/>
      <c r="F3355" s="118"/>
      <c r="G3355" s="2"/>
      <c r="J3355" s="3"/>
      <c r="K3355" s="3"/>
      <c r="L3355" s="3"/>
      <c r="M3355" s="3"/>
      <c r="N3355" s="27"/>
      <c r="O3355" s="4"/>
      <c r="P3355" s="4"/>
      <c r="Q3355" s="2"/>
      <c r="R3355" s="9"/>
      <c r="S3355" s="4"/>
      <c r="T3355" s="4"/>
      <c r="V3355" s="10"/>
      <c r="W3355" s="4"/>
      <c r="X3355" s="21"/>
      <c r="Y3355" s="20"/>
      <c r="Z3355" s="20"/>
      <c r="AD3355" s="5"/>
      <c r="AI3355" s="10"/>
      <c r="AJ3355" s="10"/>
      <c r="AK3355" s="10"/>
      <c r="AL3355" s="10"/>
      <c r="AM3355" s="10"/>
      <c r="AN3355" s="10"/>
      <c r="AO3355" s="10"/>
      <c r="AP3355" s="10"/>
      <c r="AQ3355" s="10"/>
      <c r="AR3355" s="10"/>
      <c r="AS3355" s="10"/>
      <c r="AT3355" s="10"/>
      <c r="AU3355" s="10"/>
    </row>
    <row r="3356" spans="2:47" x14ac:dyDescent="0.2">
      <c r="B3356" s="4"/>
      <c r="C3356" s="3"/>
      <c r="D3356" s="29"/>
      <c r="E3356" s="11"/>
      <c r="F3356" s="118"/>
      <c r="G3356" s="2"/>
      <c r="J3356" s="3"/>
      <c r="K3356" s="3"/>
      <c r="L3356" s="3"/>
      <c r="M3356" s="3"/>
      <c r="N3356" s="27"/>
      <c r="O3356" s="4"/>
      <c r="P3356" s="4"/>
      <c r="Q3356" s="2"/>
      <c r="R3356" s="9"/>
      <c r="S3356" s="4"/>
      <c r="T3356" s="4"/>
      <c r="V3356" s="10"/>
      <c r="W3356" s="4"/>
      <c r="X3356" s="21"/>
      <c r="Y3356" s="20"/>
      <c r="Z3356" s="20"/>
      <c r="AD3356" s="5"/>
      <c r="AI3356" s="10"/>
      <c r="AJ3356" s="10"/>
      <c r="AK3356" s="10"/>
      <c r="AL3356" s="10"/>
      <c r="AM3356" s="10"/>
      <c r="AN3356" s="10"/>
      <c r="AO3356" s="10"/>
      <c r="AP3356" s="10"/>
      <c r="AQ3356" s="10"/>
      <c r="AR3356" s="10"/>
      <c r="AS3356" s="10"/>
      <c r="AT3356" s="10"/>
      <c r="AU3356" s="10"/>
    </row>
    <row r="3357" spans="2:47" x14ac:dyDescent="0.2">
      <c r="B3357" s="4"/>
      <c r="C3357" s="3"/>
      <c r="D3357" s="29"/>
      <c r="E3357" s="11"/>
      <c r="F3357" s="118"/>
      <c r="G3357" s="2"/>
      <c r="J3357" s="3"/>
      <c r="K3357" s="3"/>
      <c r="L3357" s="3"/>
      <c r="M3357" s="3"/>
      <c r="N3357" s="27"/>
      <c r="O3357" s="4"/>
      <c r="P3357" s="4"/>
      <c r="Q3357" s="2"/>
      <c r="R3357" s="9"/>
      <c r="S3357" s="4"/>
      <c r="T3357" s="4"/>
      <c r="V3357" s="10"/>
      <c r="W3357" s="4"/>
      <c r="X3357" s="112" t="s">
        <v>50</v>
      </c>
      <c r="Y3357" s="112" t="s">
        <v>51</v>
      </c>
      <c r="Z3357" s="112"/>
      <c r="AD3357" s="5"/>
      <c r="AI3357" s="10"/>
      <c r="AJ3357" s="10"/>
      <c r="AK3357" s="10"/>
      <c r="AL3357" s="10"/>
      <c r="AM3357" s="10"/>
      <c r="AN3357" s="10"/>
      <c r="AO3357" s="10"/>
      <c r="AP3357" s="10"/>
      <c r="AQ3357" s="10"/>
      <c r="AR3357" s="10"/>
      <c r="AS3357" s="10"/>
      <c r="AT3357" s="10"/>
      <c r="AU3357" s="10"/>
    </row>
    <row r="3358" spans="2:47" x14ac:dyDescent="0.2">
      <c r="B3358" s="4"/>
      <c r="C3358" s="3"/>
      <c r="D3358" s="29"/>
      <c r="E3358" s="11"/>
      <c r="F3358" s="118"/>
      <c r="G3358" s="2"/>
      <c r="J3358" s="3"/>
      <c r="K3358" s="3"/>
      <c r="L3358" s="3"/>
      <c r="M3358" s="3"/>
      <c r="N3358" s="27"/>
      <c r="O3358" s="4"/>
      <c r="P3358" s="4"/>
      <c r="Q3358" s="2"/>
      <c r="R3358" s="9"/>
      <c r="S3358" s="4"/>
      <c r="T3358" s="4"/>
      <c r="V3358" s="10"/>
      <c r="W3358" s="101"/>
      <c r="X3358" s="113">
        <v>0</v>
      </c>
      <c r="Y3358" s="115">
        <v>1022.19073351</v>
      </c>
      <c r="Z3358" s="115"/>
      <c r="AD3358" s="5"/>
      <c r="AI3358" s="10"/>
      <c r="AJ3358" s="10"/>
      <c r="AK3358" s="10"/>
      <c r="AL3358" s="10"/>
      <c r="AM3358" s="10"/>
      <c r="AN3358" s="10"/>
      <c r="AO3358" s="10"/>
      <c r="AP3358" s="10"/>
      <c r="AQ3358" s="10"/>
      <c r="AR3358" s="10"/>
      <c r="AS3358" s="10"/>
      <c r="AT3358" s="10"/>
      <c r="AU3358" s="10"/>
    </row>
    <row r="3359" spans="2:47" x14ac:dyDescent="0.2">
      <c r="B3359" s="4"/>
      <c r="C3359" s="3"/>
      <c r="D3359" s="29"/>
      <c r="E3359" s="11"/>
      <c r="F3359" s="118"/>
      <c r="G3359" s="2"/>
      <c r="J3359" s="3"/>
      <c r="K3359" s="3"/>
      <c r="L3359" s="3"/>
      <c r="M3359" s="3"/>
      <c r="N3359" s="27"/>
      <c r="O3359" s="4"/>
      <c r="P3359" s="4"/>
      <c r="Q3359" s="2"/>
      <c r="R3359" s="9"/>
      <c r="S3359" s="4"/>
      <c r="T3359" s="4"/>
      <c r="V3359" s="10"/>
      <c r="W3359" s="4"/>
      <c r="X3359" s="21"/>
      <c r="Y3359" s="20"/>
      <c r="Z3359" s="20"/>
      <c r="AD3359" s="5"/>
      <c r="AI3359" s="10"/>
      <c r="AJ3359" s="10"/>
      <c r="AK3359" s="10"/>
      <c r="AL3359" s="10"/>
      <c r="AM3359" s="10"/>
      <c r="AN3359" s="10"/>
      <c r="AO3359" s="10"/>
      <c r="AP3359" s="10"/>
      <c r="AQ3359" s="10"/>
      <c r="AR3359" s="10"/>
      <c r="AS3359" s="10"/>
      <c r="AT3359" s="10"/>
      <c r="AU3359" s="10"/>
    </row>
    <row r="3360" spans="2:47" x14ac:dyDescent="0.2">
      <c r="B3360" s="4"/>
      <c r="C3360" s="3"/>
      <c r="D3360" s="29"/>
      <c r="E3360" s="11"/>
      <c r="F3360" s="118"/>
      <c r="G3360" s="2"/>
      <c r="J3360" s="3"/>
      <c r="K3360" s="3"/>
      <c r="L3360" s="3"/>
      <c r="M3360" s="3"/>
      <c r="N3360" s="27"/>
      <c r="O3360" s="4"/>
      <c r="P3360" s="4"/>
      <c r="Q3360" s="2"/>
      <c r="R3360" s="9"/>
      <c r="S3360" s="4"/>
      <c r="T3360" s="4"/>
      <c r="V3360" s="10"/>
      <c r="W3360" s="4"/>
      <c r="X3360" s="21"/>
      <c r="Y3360" s="20"/>
      <c r="Z3360" s="20"/>
      <c r="AD3360" s="5"/>
      <c r="AI3360" s="10"/>
      <c r="AJ3360" s="10"/>
      <c r="AK3360" s="10"/>
      <c r="AL3360" s="10"/>
      <c r="AM3360" s="10"/>
      <c r="AN3360" s="10"/>
      <c r="AO3360" s="10"/>
      <c r="AP3360" s="10"/>
      <c r="AQ3360" s="10"/>
      <c r="AR3360" s="10"/>
      <c r="AS3360" s="10"/>
      <c r="AT3360" s="10"/>
      <c r="AU3360" s="10"/>
    </row>
    <row r="3361" spans="2:47" x14ac:dyDescent="0.2">
      <c r="B3361" s="4"/>
      <c r="C3361" s="3"/>
      <c r="D3361" s="29"/>
      <c r="E3361" s="11"/>
      <c r="F3361" s="118"/>
      <c r="G3361" s="2"/>
      <c r="J3361" s="3"/>
      <c r="K3361" s="3"/>
      <c r="L3361" s="3"/>
      <c r="M3361" s="3"/>
      <c r="N3361" s="27"/>
      <c r="O3361" s="4"/>
      <c r="P3361" s="4"/>
      <c r="Q3361" s="2"/>
      <c r="R3361" s="9"/>
      <c r="S3361" s="4"/>
      <c r="T3361" s="4"/>
      <c r="V3361" s="10"/>
      <c r="W3361" s="4"/>
      <c r="X3361" s="21"/>
      <c r="Y3361" s="20"/>
      <c r="Z3361" s="20"/>
      <c r="AD3361" s="5"/>
      <c r="AI3361" s="10"/>
      <c r="AJ3361" s="10"/>
      <c r="AK3361" s="10"/>
      <c r="AL3361" s="10"/>
      <c r="AM3361" s="10"/>
      <c r="AN3361" s="10"/>
      <c r="AO3361" s="10"/>
      <c r="AP3361" s="10"/>
      <c r="AQ3361" s="10"/>
      <c r="AR3361" s="10"/>
      <c r="AS3361" s="10"/>
      <c r="AT3361" s="10"/>
      <c r="AU3361" s="10"/>
    </row>
    <row r="3362" spans="2:47" x14ac:dyDescent="0.2">
      <c r="B3362" s="4"/>
      <c r="C3362" s="3"/>
      <c r="D3362" s="29"/>
      <c r="E3362" s="11"/>
      <c r="F3362" s="118"/>
      <c r="G3362" s="2"/>
      <c r="J3362" s="3"/>
      <c r="K3362" s="3"/>
      <c r="L3362" s="3"/>
      <c r="M3362" s="3"/>
      <c r="N3362" s="27"/>
      <c r="O3362" s="4"/>
      <c r="P3362" s="4"/>
      <c r="Q3362" s="2"/>
      <c r="R3362" s="9"/>
      <c r="S3362" s="4"/>
      <c r="T3362" s="4"/>
      <c r="V3362" s="10"/>
      <c r="W3362" s="4"/>
      <c r="X3362" s="21"/>
      <c r="Y3362" s="20"/>
      <c r="Z3362" s="20"/>
      <c r="AD3362" s="5"/>
      <c r="AI3362" s="10"/>
      <c r="AJ3362" s="10"/>
      <c r="AK3362" s="10"/>
      <c r="AL3362" s="10"/>
      <c r="AM3362" s="10"/>
      <c r="AN3362" s="10"/>
      <c r="AO3362" s="10"/>
      <c r="AP3362" s="10"/>
      <c r="AQ3362" s="10"/>
      <c r="AR3362" s="10"/>
      <c r="AS3362" s="10"/>
      <c r="AT3362" s="10"/>
      <c r="AU3362" s="10"/>
    </row>
    <row r="3363" spans="2:47" x14ac:dyDescent="0.2">
      <c r="B3363" s="4"/>
      <c r="C3363" s="3"/>
      <c r="D3363" s="29"/>
      <c r="E3363" s="11"/>
      <c r="F3363" s="118"/>
      <c r="G3363" s="2"/>
      <c r="J3363" s="3"/>
      <c r="K3363" s="3"/>
      <c r="L3363" s="3"/>
      <c r="M3363" s="3"/>
      <c r="N3363" s="27"/>
      <c r="O3363" s="4"/>
      <c r="P3363" s="4"/>
      <c r="Q3363" s="2"/>
      <c r="R3363" s="9"/>
      <c r="S3363" s="4"/>
      <c r="T3363" s="4"/>
      <c r="V3363" s="10"/>
      <c r="W3363" s="4"/>
      <c r="X3363" s="21"/>
      <c r="Y3363" s="20"/>
      <c r="Z3363" s="20"/>
      <c r="AD3363" s="5"/>
      <c r="AI3363" s="10"/>
      <c r="AJ3363" s="10"/>
      <c r="AK3363" s="10"/>
      <c r="AL3363" s="10"/>
      <c r="AM3363" s="10"/>
      <c r="AN3363" s="10"/>
      <c r="AO3363" s="10"/>
      <c r="AP3363" s="10"/>
      <c r="AQ3363" s="10"/>
      <c r="AR3363" s="10"/>
      <c r="AS3363" s="10"/>
      <c r="AT3363" s="10"/>
      <c r="AU3363" s="10"/>
    </row>
    <row r="3364" spans="2:47" x14ac:dyDescent="0.2">
      <c r="B3364" s="4"/>
      <c r="C3364" s="3"/>
      <c r="D3364" s="29"/>
      <c r="E3364" s="11"/>
      <c r="F3364" s="118"/>
      <c r="G3364" s="2"/>
      <c r="J3364" s="3"/>
      <c r="K3364" s="3"/>
      <c r="L3364" s="3"/>
      <c r="M3364" s="3"/>
      <c r="N3364" s="27"/>
      <c r="O3364" s="4"/>
      <c r="P3364" s="4"/>
      <c r="Q3364" s="2"/>
      <c r="R3364" s="9"/>
      <c r="S3364" s="4"/>
      <c r="T3364" s="4"/>
      <c r="V3364" s="10"/>
      <c r="W3364" s="4"/>
      <c r="X3364" s="21"/>
      <c r="Y3364" s="20"/>
      <c r="Z3364" s="20"/>
      <c r="AD3364" s="5"/>
      <c r="AI3364" s="10"/>
      <c r="AJ3364" s="10"/>
      <c r="AK3364" s="10"/>
      <c r="AL3364" s="10"/>
      <c r="AM3364" s="10"/>
      <c r="AN3364" s="10"/>
      <c r="AO3364" s="10"/>
      <c r="AP3364" s="10"/>
      <c r="AQ3364" s="10"/>
      <c r="AR3364" s="10"/>
      <c r="AS3364" s="10"/>
      <c r="AT3364" s="10"/>
      <c r="AU3364" s="10"/>
    </row>
    <row r="3365" spans="2:47" x14ac:dyDescent="0.2">
      <c r="B3365" s="4"/>
      <c r="C3365" s="3"/>
      <c r="D3365" s="29"/>
      <c r="E3365" s="11"/>
      <c r="F3365" s="118"/>
      <c r="G3365" s="2"/>
      <c r="J3365" s="3"/>
      <c r="K3365" s="3"/>
      <c r="L3365" s="3"/>
      <c r="M3365" s="3"/>
      <c r="N3365" s="27"/>
      <c r="O3365" s="4"/>
      <c r="P3365" s="4"/>
      <c r="Q3365" s="2"/>
      <c r="R3365" s="9"/>
      <c r="S3365" s="4"/>
      <c r="T3365" s="4"/>
      <c r="V3365" s="10"/>
      <c r="W3365" s="4"/>
      <c r="X3365" s="21"/>
      <c r="Y3365" s="20"/>
      <c r="Z3365" s="20"/>
      <c r="AD3365" s="5"/>
      <c r="AI3365" s="10"/>
      <c r="AJ3365" s="10"/>
      <c r="AK3365" s="10"/>
      <c r="AL3365" s="10"/>
      <c r="AM3365" s="10"/>
      <c r="AN3365" s="10"/>
      <c r="AO3365" s="10"/>
      <c r="AP3365" s="10"/>
      <c r="AQ3365" s="10"/>
      <c r="AR3365" s="10"/>
      <c r="AS3365" s="10"/>
      <c r="AT3365" s="10"/>
      <c r="AU3365" s="10"/>
    </row>
    <row r="3366" spans="2:47" x14ac:dyDescent="0.2">
      <c r="B3366" s="4"/>
      <c r="C3366" s="3"/>
      <c r="D3366" s="29"/>
      <c r="E3366" s="11"/>
      <c r="F3366" s="118"/>
      <c r="G3366" s="2"/>
      <c r="J3366" s="3"/>
      <c r="K3366" s="3"/>
      <c r="L3366" s="3"/>
      <c r="M3366" s="3"/>
      <c r="N3366" s="27"/>
      <c r="O3366" s="4"/>
      <c r="P3366" s="4"/>
      <c r="Q3366" s="2"/>
      <c r="R3366" s="9"/>
      <c r="S3366" s="4"/>
      <c r="T3366" s="4"/>
      <c r="V3366" s="10"/>
      <c r="W3366" s="4"/>
      <c r="X3366" s="21"/>
      <c r="Y3366" s="20"/>
      <c r="Z3366" s="20"/>
      <c r="AD3366" s="5"/>
      <c r="AI3366" s="10"/>
      <c r="AJ3366" s="10"/>
      <c r="AK3366" s="10"/>
      <c r="AL3366" s="10"/>
      <c r="AM3366" s="10"/>
      <c r="AN3366" s="10"/>
      <c r="AO3366" s="10"/>
      <c r="AP3366" s="10"/>
      <c r="AQ3366" s="10"/>
      <c r="AR3366" s="10"/>
      <c r="AS3366" s="10"/>
      <c r="AT3366" s="10"/>
      <c r="AU3366" s="10"/>
    </row>
    <row r="3367" spans="2:47" x14ac:dyDescent="0.2">
      <c r="B3367" s="4"/>
      <c r="C3367" s="3"/>
      <c r="D3367" s="29"/>
      <c r="E3367" s="11"/>
      <c r="F3367" s="118"/>
      <c r="G3367" s="2"/>
      <c r="J3367" s="3"/>
      <c r="K3367" s="3"/>
      <c r="L3367" s="3"/>
      <c r="M3367" s="3"/>
      <c r="N3367" s="27"/>
      <c r="O3367" s="4"/>
      <c r="P3367" s="4"/>
      <c r="Q3367" s="2"/>
      <c r="R3367" s="9"/>
      <c r="S3367" s="4"/>
      <c r="T3367" s="4"/>
      <c r="V3367" s="10"/>
      <c r="W3367" s="4"/>
      <c r="X3367" s="21"/>
      <c r="Y3367" s="20"/>
      <c r="Z3367" s="20"/>
      <c r="AD3367" s="5"/>
      <c r="AI3367" s="10"/>
      <c r="AJ3367" s="10"/>
      <c r="AK3367" s="10"/>
      <c r="AL3367" s="10"/>
      <c r="AM3367" s="10"/>
      <c r="AN3367" s="10"/>
      <c r="AO3367" s="10"/>
      <c r="AP3367" s="10"/>
      <c r="AQ3367" s="10"/>
      <c r="AR3367" s="10"/>
      <c r="AS3367" s="10"/>
      <c r="AT3367" s="10"/>
      <c r="AU3367" s="10"/>
    </row>
    <row r="3368" spans="2:47" x14ac:dyDescent="0.2">
      <c r="B3368" s="4"/>
      <c r="C3368" s="3"/>
      <c r="D3368" s="29"/>
      <c r="E3368" s="11"/>
      <c r="F3368" s="118"/>
      <c r="G3368" s="2"/>
      <c r="J3368" s="3"/>
      <c r="K3368" s="3"/>
      <c r="L3368" s="3"/>
      <c r="M3368" s="3"/>
      <c r="N3368" s="27"/>
      <c r="O3368" s="4"/>
      <c r="P3368" s="4"/>
      <c r="Q3368" s="2"/>
      <c r="R3368" s="9"/>
      <c r="S3368" s="4"/>
      <c r="T3368" s="4"/>
      <c r="V3368" s="10"/>
      <c r="W3368" s="4"/>
      <c r="X3368" s="21"/>
      <c r="Y3368" s="20"/>
      <c r="Z3368" s="20"/>
      <c r="AD3368" s="5"/>
      <c r="AI3368" s="10"/>
      <c r="AJ3368" s="10"/>
      <c r="AK3368" s="10"/>
      <c r="AL3368" s="10"/>
      <c r="AM3368" s="10"/>
      <c r="AN3368" s="10"/>
      <c r="AO3368" s="10"/>
      <c r="AP3368" s="10"/>
      <c r="AQ3368" s="10"/>
      <c r="AR3368" s="10"/>
      <c r="AS3368" s="10"/>
      <c r="AT3368" s="10"/>
      <c r="AU3368" s="10"/>
    </row>
    <row r="3369" spans="2:47" x14ac:dyDescent="0.2">
      <c r="B3369" s="4"/>
      <c r="C3369" s="3"/>
      <c r="D3369" s="29"/>
      <c r="E3369" s="11"/>
      <c r="F3369" s="118"/>
      <c r="G3369" s="2"/>
      <c r="J3369" s="3"/>
      <c r="K3369" s="3"/>
      <c r="L3369" s="3"/>
      <c r="M3369" s="3"/>
      <c r="N3369" s="27"/>
      <c r="O3369" s="4"/>
      <c r="P3369" s="4"/>
      <c r="Q3369" s="2"/>
      <c r="R3369" s="9"/>
      <c r="S3369" s="4"/>
      <c r="T3369" s="4"/>
      <c r="V3369" s="10"/>
      <c r="W3369" s="4"/>
      <c r="X3369" s="21"/>
      <c r="Y3369" s="20"/>
      <c r="Z3369" s="20"/>
      <c r="AD3369" s="5"/>
      <c r="AI3369" s="10"/>
      <c r="AJ3369" s="10"/>
      <c r="AK3369" s="10"/>
      <c r="AL3369" s="10"/>
      <c r="AM3369" s="10"/>
      <c r="AN3369" s="10"/>
      <c r="AO3369" s="10"/>
      <c r="AP3369" s="10"/>
      <c r="AQ3369" s="10"/>
      <c r="AR3369" s="10"/>
      <c r="AS3369" s="10"/>
      <c r="AT3369" s="10"/>
      <c r="AU3369" s="10"/>
    </row>
    <row r="3370" spans="2:47" x14ac:dyDescent="0.2">
      <c r="B3370" s="4"/>
      <c r="C3370" s="3"/>
      <c r="D3370" s="29"/>
      <c r="E3370" s="11"/>
      <c r="F3370" s="118"/>
      <c r="G3370" s="2"/>
      <c r="J3370" s="3"/>
      <c r="K3370" s="3"/>
      <c r="L3370" s="3"/>
      <c r="M3370" s="3"/>
      <c r="N3370" s="27"/>
      <c r="O3370" s="4"/>
      <c r="P3370" s="4"/>
      <c r="Q3370" s="2"/>
      <c r="R3370" s="9"/>
      <c r="S3370" s="4"/>
      <c r="T3370" s="4"/>
      <c r="V3370" s="10"/>
      <c r="W3370" s="4"/>
      <c r="X3370" s="21"/>
      <c r="Y3370" s="20"/>
      <c r="Z3370" s="20"/>
      <c r="AD3370" s="5"/>
      <c r="AI3370" s="10"/>
      <c r="AJ3370" s="10"/>
      <c r="AK3370" s="10"/>
      <c r="AL3370" s="10"/>
      <c r="AM3370" s="10"/>
      <c r="AN3370" s="10"/>
      <c r="AO3370" s="10"/>
      <c r="AP3370" s="10"/>
      <c r="AQ3370" s="10"/>
      <c r="AR3370" s="10"/>
      <c r="AS3370" s="10"/>
      <c r="AT3370" s="10"/>
      <c r="AU3370" s="10"/>
    </row>
    <row r="3371" spans="2:47" x14ac:dyDescent="0.2">
      <c r="B3371" s="4"/>
      <c r="C3371" s="3"/>
      <c r="D3371" s="29"/>
      <c r="E3371" s="11"/>
      <c r="F3371" s="118"/>
      <c r="G3371" s="2"/>
      <c r="J3371" s="3"/>
      <c r="K3371" s="3"/>
      <c r="L3371" s="3"/>
      <c r="M3371" s="3"/>
      <c r="N3371" s="27"/>
      <c r="O3371" s="4"/>
      <c r="P3371" s="4"/>
      <c r="Q3371" s="2"/>
      <c r="R3371" s="9"/>
      <c r="S3371" s="4"/>
      <c r="T3371" s="4"/>
      <c r="V3371" s="10"/>
      <c r="W3371" s="4"/>
      <c r="X3371" s="21"/>
      <c r="Y3371" s="20"/>
      <c r="Z3371" s="20"/>
      <c r="AD3371" s="5"/>
      <c r="AI3371" s="10"/>
      <c r="AJ3371" s="10"/>
      <c r="AK3371" s="10"/>
      <c r="AL3371" s="10"/>
      <c r="AM3371" s="10"/>
      <c r="AN3371" s="10"/>
      <c r="AO3371" s="10"/>
      <c r="AP3371" s="10"/>
      <c r="AQ3371" s="10"/>
      <c r="AR3371" s="10"/>
      <c r="AS3371" s="10"/>
      <c r="AT3371" s="10"/>
      <c r="AU3371" s="10"/>
    </row>
    <row r="3372" spans="2:47" x14ac:dyDescent="0.2">
      <c r="B3372" s="4"/>
      <c r="C3372" s="3"/>
      <c r="D3372" s="29"/>
      <c r="E3372" s="11"/>
      <c r="F3372" s="118"/>
      <c r="G3372" s="2"/>
      <c r="J3372" s="3"/>
      <c r="K3372" s="3"/>
      <c r="L3372" s="3"/>
      <c r="M3372" s="3"/>
      <c r="N3372" s="27"/>
      <c r="O3372" s="4"/>
      <c r="P3372" s="4"/>
      <c r="Q3372" s="2"/>
      <c r="R3372" s="9"/>
      <c r="S3372" s="4"/>
      <c r="T3372" s="4"/>
      <c r="V3372" s="10"/>
      <c r="W3372" s="4"/>
      <c r="X3372" s="21"/>
      <c r="Y3372" s="20"/>
      <c r="Z3372" s="20"/>
      <c r="AD3372" s="5"/>
      <c r="AI3372" s="10"/>
      <c r="AJ3372" s="10"/>
      <c r="AK3372" s="10"/>
      <c r="AL3372" s="10"/>
      <c r="AM3372" s="10"/>
      <c r="AN3372" s="10"/>
      <c r="AO3372" s="10"/>
      <c r="AP3372" s="10"/>
      <c r="AQ3372" s="10"/>
      <c r="AR3372" s="10"/>
      <c r="AS3372" s="10"/>
      <c r="AT3372" s="10"/>
      <c r="AU3372" s="10"/>
    </row>
    <row r="3373" spans="2:47" x14ac:dyDescent="0.2">
      <c r="B3373" s="4"/>
      <c r="C3373" s="3"/>
      <c r="D3373" s="29"/>
      <c r="E3373" s="11"/>
      <c r="F3373" s="118"/>
      <c r="G3373" s="2"/>
      <c r="J3373" s="3"/>
      <c r="K3373" s="3"/>
      <c r="L3373" s="3"/>
      <c r="M3373" s="3"/>
      <c r="N3373" s="27"/>
      <c r="O3373" s="4"/>
      <c r="P3373" s="4"/>
      <c r="Q3373" s="2"/>
      <c r="R3373" s="9"/>
      <c r="S3373" s="4"/>
      <c r="T3373" s="4"/>
      <c r="V3373" s="10"/>
      <c r="W3373" s="4"/>
      <c r="X3373" s="21"/>
      <c r="Y3373" s="20"/>
      <c r="Z3373" s="20"/>
      <c r="AD3373" s="5"/>
      <c r="AI3373" s="10"/>
      <c r="AJ3373" s="10"/>
      <c r="AK3373" s="10"/>
      <c r="AL3373" s="10"/>
      <c r="AM3373" s="10"/>
      <c r="AN3373" s="10"/>
      <c r="AO3373" s="10"/>
      <c r="AP3373" s="10"/>
      <c r="AQ3373" s="10"/>
      <c r="AR3373" s="10"/>
      <c r="AS3373" s="10"/>
      <c r="AT3373" s="10"/>
      <c r="AU3373" s="10"/>
    </row>
    <row r="3374" spans="2:47" x14ac:dyDescent="0.2">
      <c r="B3374" s="4"/>
      <c r="C3374" s="3"/>
      <c r="D3374" s="29"/>
      <c r="E3374" s="11"/>
      <c r="F3374" s="118"/>
      <c r="G3374" s="2"/>
      <c r="J3374" s="3"/>
      <c r="K3374" s="3"/>
      <c r="L3374" s="3"/>
      <c r="M3374" s="3"/>
      <c r="N3374" s="27"/>
      <c r="O3374" s="4"/>
      <c r="P3374" s="4"/>
      <c r="Q3374" s="2"/>
      <c r="R3374" s="9"/>
      <c r="S3374" s="4"/>
      <c r="T3374" s="4"/>
      <c r="V3374" s="10"/>
      <c r="W3374" s="4"/>
      <c r="X3374" s="21"/>
      <c r="Y3374" s="20"/>
      <c r="Z3374" s="20"/>
      <c r="AD3374" s="5"/>
      <c r="AI3374" s="10"/>
      <c r="AJ3374" s="10"/>
      <c r="AK3374" s="10"/>
      <c r="AL3374" s="10"/>
      <c r="AM3374" s="10"/>
      <c r="AN3374" s="10"/>
      <c r="AO3374" s="10"/>
      <c r="AP3374" s="10"/>
      <c r="AQ3374" s="10"/>
      <c r="AR3374" s="10"/>
      <c r="AS3374" s="10"/>
      <c r="AT3374" s="10"/>
      <c r="AU3374" s="10"/>
    </row>
    <row r="3375" spans="2:47" x14ac:dyDescent="0.2">
      <c r="B3375" s="4"/>
      <c r="C3375" s="3"/>
      <c r="D3375" s="29"/>
      <c r="E3375" s="11"/>
      <c r="F3375" s="118"/>
      <c r="G3375" s="2"/>
      <c r="J3375" s="3"/>
      <c r="K3375" s="3"/>
      <c r="L3375" s="3"/>
      <c r="M3375" s="3"/>
      <c r="N3375" s="27"/>
      <c r="O3375" s="4"/>
      <c r="P3375" s="4"/>
      <c r="Q3375" s="2"/>
      <c r="R3375" s="9"/>
      <c r="S3375" s="4"/>
      <c r="T3375" s="4"/>
      <c r="V3375" s="10"/>
      <c r="W3375" s="4"/>
      <c r="X3375" s="21"/>
      <c r="Y3375" s="20"/>
      <c r="Z3375" s="20"/>
      <c r="AD3375" s="5"/>
      <c r="AI3375" s="10"/>
      <c r="AJ3375" s="10"/>
      <c r="AK3375" s="10"/>
      <c r="AL3375" s="10"/>
      <c r="AM3375" s="10"/>
      <c r="AN3375" s="10"/>
      <c r="AO3375" s="10"/>
      <c r="AP3375" s="10"/>
      <c r="AQ3375" s="10"/>
      <c r="AR3375" s="10"/>
      <c r="AS3375" s="10"/>
      <c r="AT3375" s="10"/>
      <c r="AU3375" s="10"/>
    </row>
    <row r="3376" spans="2:47" x14ac:dyDescent="0.2">
      <c r="B3376" s="4"/>
      <c r="C3376" s="3"/>
      <c r="D3376" s="29"/>
      <c r="E3376" s="11"/>
      <c r="F3376" s="118"/>
      <c r="G3376" s="2"/>
      <c r="J3376" s="3"/>
      <c r="K3376" s="3"/>
      <c r="L3376" s="3"/>
      <c r="M3376" s="3"/>
      <c r="N3376" s="27"/>
      <c r="O3376" s="4"/>
      <c r="P3376" s="4"/>
      <c r="Q3376" s="2"/>
      <c r="R3376" s="9"/>
      <c r="S3376" s="4"/>
      <c r="T3376" s="4"/>
      <c r="V3376" s="10"/>
      <c r="W3376" s="4"/>
      <c r="X3376" s="21"/>
      <c r="Y3376" s="20"/>
      <c r="Z3376" s="20"/>
      <c r="AD3376" s="5"/>
      <c r="AI3376" s="10"/>
      <c r="AJ3376" s="10"/>
      <c r="AK3376" s="10"/>
      <c r="AL3376" s="10"/>
      <c r="AM3376" s="10"/>
      <c r="AN3376" s="10"/>
      <c r="AO3376" s="10"/>
      <c r="AP3376" s="10"/>
      <c r="AQ3376" s="10"/>
      <c r="AR3376" s="10"/>
      <c r="AS3376" s="10"/>
      <c r="AT3376" s="10"/>
      <c r="AU3376" s="10"/>
    </row>
    <row r="3377" spans="2:47" x14ac:dyDescent="0.2">
      <c r="B3377" s="4"/>
      <c r="C3377" s="3"/>
      <c r="D3377" s="29"/>
      <c r="E3377" s="11"/>
      <c r="F3377" s="118"/>
      <c r="G3377" s="2"/>
      <c r="J3377" s="3"/>
      <c r="K3377" s="3"/>
      <c r="L3377" s="3"/>
      <c r="M3377" s="3"/>
      <c r="N3377" s="27"/>
      <c r="O3377" s="4"/>
      <c r="P3377" s="4"/>
      <c r="Q3377" s="2"/>
      <c r="R3377" s="9"/>
      <c r="S3377" s="4"/>
      <c r="T3377" s="4"/>
      <c r="V3377" s="10"/>
      <c r="W3377" s="4"/>
      <c r="X3377" s="21"/>
      <c r="Y3377" s="20"/>
      <c r="Z3377" s="20"/>
      <c r="AD3377" s="5"/>
      <c r="AI3377" s="10"/>
      <c r="AJ3377" s="10"/>
      <c r="AK3377" s="10"/>
      <c r="AL3377" s="10"/>
      <c r="AM3377" s="10"/>
      <c r="AN3377" s="10"/>
      <c r="AO3377" s="10"/>
      <c r="AP3377" s="10"/>
      <c r="AQ3377" s="10"/>
      <c r="AR3377" s="10"/>
      <c r="AS3377" s="10"/>
      <c r="AT3377" s="10"/>
      <c r="AU3377" s="10"/>
    </row>
    <row r="3378" spans="2:47" x14ac:dyDescent="0.2">
      <c r="B3378" s="4"/>
      <c r="C3378" s="3"/>
      <c r="D3378" s="29"/>
      <c r="E3378" s="11"/>
      <c r="F3378" s="118"/>
      <c r="G3378" s="2"/>
      <c r="J3378" s="3"/>
      <c r="K3378" s="3"/>
      <c r="L3378" s="3"/>
      <c r="M3378" s="3"/>
      <c r="N3378" s="27"/>
      <c r="O3378" s="4"/>
      <c r="P3378" s="4"/>
      <c r="Q3378" s="2"/>
      <c r="R3378" s="9"/>
      <c r="S3378" s="4"/>
      <c r="T3378" s="4"/>
      <c r="V3378" s="10"/>
      <c r="W3378" s="4"/>
      <c r="X3378" s="21"/>
      <c r="Y3378" s="20"/>
      <c r="Z3378" s="20"/>
      <c r="AD3378" s="5"/>
      <c r="AI3378" s="10"/>
      <c r="AJ3378" s="10"/>
      <c r="AK3378" s="10"/>
      <c r="AL3378" s="10"/>
      <c r="AM3378" s="10"/>
      <c r="AN3378" s="10"/>
      <c r="AO3378" s="10"/>
      <c r="AP3378" s="10"/>
      <c r="AQ3378" s="10"/>
      <c r="AR3378" s="10"/>
      <c r="AS3378" s="10"/>
      <c r="AT3378" s="10"/>
      <c r="AU3378" s="10"/>
    </row>
    <row r="3379" spans="2:47" x14ac:dyDescent="0.2">
      <c r="B3379" s="4"/>
      <c r="C3379" s="3"/>
      <c r="D3379" s="29"/>
      <c r="E3379" s="11"/>
      <c r="F3379" s="118"/>
      <c r="G3379" s="2"/>
      <c r="J3379" s="3"/>
      <c r="K3379" s="3"/>
      <c r="L3379" s="3"/>
      <c r="M3379" s="3"/>
      <c r="N3379" s="27"/>
      <c r="O3379" s="4"/>
      <c r="P3379" s="4"/>
      <c r="Q3379" s="2"/>
      <c r="R3379" s="9"/>
      <c r="S3379" s="4"/>
      <c r="T3379" s="4"/>
      <c r="V3379" s="10"/>
      <c r="W3379" s="4"/>
      <c r="X3379" s="21"/>
      <c r="Y3379" s="20"/>
      <c r="Z3379" s="20"/>
      <c r="AD3379" s="5"/>
      <c r="AI3379" s="10"/>
      <c r="AJ3379" s="10"/>
      <c r="AK3379" s="10"/>
      <c r="AL3379" s="10"/>
      <c r="AM3379" s="10"/>
      <c r="AN3379" s="10"/>
      <c r="AO3379" s="10"/>
      <c r="AP3379" s="10"/>
      <c r="AQ3379" s="10"/>
      <c r="AR3379" s="10"/>
      <c r="AS3379" s="10"/>
      <c r="AT3379" s="10"/>
      <c r="AU3379" s="10"/>
    </row>
    <row r="3380" spans="2:47" x14ac:dyDescent="0.2">
      <c r="B3380" s="4"/>
      <c r="C3380" s="3"/>
      <c r="D3380" s="29"/>
      <c r="E3380" s="11"/>
      <c r="F3380" s="118"/>
      <c r="G3380" s="2"/>
      <c r="J3380" s="3"/>
      <c r="K3380" s="3"/>
      <c r="L3380" s="3"/>
      <c r="M3380" s="3"/>
      <c r="N3380" s="27"/>
      <c r="O3380" s="4"/>
      <c r="P3380" s="4"/>
      <c r="Q3380" s="2"/>
      <c r="R3380" s="9"/>
      <c r="S3380" s="4"/>
      <c r="T3380" s="4"/>
      <c r="V3380" s="10"/>
      <c r="W3380" s="4"/>
      <c r="X3380" s="21"/>
      <c r="Y3380" s="20"/>
      <c r="Z3380" s="20"/>
      <c r="AD3380" s="5"/>
      <c r="AI3380" s="10"/>
      <c r="AJ3380" s="10"/>
      <c r="AK3380" s="10"/>
      <c r="AL3380" s="10"/>
      <c r="AM3380" s="10"/>
      <c r="AN3380" s="10"/>
      <c r="AO3380" s="10"/>
      <c r="AP3380" s="10"/>
      <c r="AQ3380" s="10"/>
      <c r="AR3380" s="10"/>
      <c r="AS3380" s="10"/>
      <c r="AT3380" s="10"/>
      <c r="AU3380" s="10"/>
    </row>
    <row r="3381" spans="2:47" x14ac:dyDescent="0.2">
      <c r="B3381" s="4"/>
      <c r="C3381" s="3"/>
      <c r="D3381" s="29"/>
      <c r="E3381" s="11"/>
      <c r="F3381" s="118"/>
      <c r="G3381" s="2"/>
      <c r="J3381" s="3"/>
      <c r="K3381" s="3"/>
      <c r="L3381" s="3"/>
      <c r="M3381" s="3"/>
      <c r="N3381" s="27"/>
      <c r="O3381" s="4"/>
      <c r="P3381" s="4"/>
      <c r="Q3381" s="2"/>
      <c r="R3381" s="9"/>
      <c r="S3381" s="4"/>
      <c r="T3381" s="4"/>
      <c r="V3381" s="10"/>
      <c r="W3381" s="4"/>
      <c r="X3381" s="21"/>
      <c r="Y3381" s="20"/>
      <c r="Z3381" s="20"/>
      <c r="AD3381" s="5"/>
      <c r="AI3381" s="10"/>
      <c r="AJ3381" s="10"/>
      <c r="AK3381" s="10"/>
      <c r="AL3381" s="10"/>
      <c r="AM3381" s="10"/>
      <c r="AN3381" s="10"/>
      <c r="AO3381" s="10"/>
      <c r="AP3381" s="10"/>
      <c r="AQ3381" s="10"/>
      <c r="AR3381" s="10"/>
      <c r="AS3381" s="10"/>
      <c r="AT3381" s="10"/>
      <c r="AU3381" s="10"/>
    </row>
    <row r="3382" spans="2:47" x14ac:dyDescent="0.2">
      <c r="B3382" s="4"/>
      <c r="C3382" s="3"/>
      <c r="D3382" s="29"/>
      <c r="E3382" s="11"/>
      <c r="F3382" s="118"/>
      <c r="G3382" s="2"/>
      <c r="J3382" s="3"/>
      <c r="K3382" s="3"/>
      <c r="L3382" s="3"/>
      <c r="M3382" s="3"/>
      <c r="N3382" s="27"/>
      <c r="O3382" s="4"/>
      <c r="P3382" s="4"/>
      <c r="Q3382" s="2"/>
      <c r="R3382" s="9"/>
      <c r="S3382" s="4"/>
      <c r="T3382" s="4"/>
      <c r="V3382" s="10"/>
      <c r="W3382" s="4"/>
      <c r="X3382" s="21"/>
      <c r="Y3382" s="20"/>
      <c r="Z3382" s="20"/>
      <c r="AD3382" s="5"/>
      <c r="AI3382" s="10"/>
      <c r="AJ3382" s="10"/>
      <c r="AK3382" s="10"/>
      <c r="AL3382" s="10"/>
      <c r="AM3382" s="10"/>
      <c r="AN3382" s="10"/>
      <c r="AO3382" s="10"/>
      <c r="AP3382" s="10"/>
      <c r="AQ3382" s="10"/>
      <c r="AR3382" s="10"/>
      <c r="AS3382" s="10"/>
      <c r="AT3382" s="10"/>
      <c r="AU3382" s="10"/>
    </row>
    <row r="3383" spans="2:47" x14ac:dyDescent="0.2">
      <c r="B3383" s="4"/>
      <c r="C3383" s="3"/>
      <c r="D3383" s="29"/>
      <c r="E3383" s="11"/>
      <c r="F3383" s="118"/>
      <c r="G3383" s="2"/>
      <c r="J3383" s="3"/>
      <c r="K3383" s="3"/>
      <c r="L3383" s="3"/>
      <c r="M3383" s="3"/>
      <c r="N3383" s="27"/>
      <c r="O3383" s="4"/>
      <c r="P3383" s="4"/>
      <c r="Q3383" s="2"/>
      <c r="R3383" s="9"/>
      <c r="S3383" s="4"/>
      <c r="T3383" s="4"/>
      <c r="V3383" s="10"/>
      <c r="W3383" s="4"/>
      <c r="X3383" s="21"/>
      <c r="Y3383" s="20"/>
      <c r="Z3383" s="20"/>
      <c r="AD3383" s="5"/>
      <c r="AI3383" s="10"/>
      <c r="AJ3383" s="10"/>
      <c r="AK3383" s="10"/>
      <c r="AL3383" s="10"/>
      <c r="AM3383" s="10"/>
      <c r="AN3383" s="10"/>
      <c r="AO3383" s="10"/>
      <c r="AP3383" s="10"/>
      <c r="AQ3383" s="10"/>
      <c r="AR3383" s="10"/>
      <c r="AS3383" s="10"/>
      <c r="AT3383" s="10"/>
      <c r="AU3383" s="10"/>
    </row>
    <row r="3384" spans="2:47" x14ac:dyDescent="0.2">
      <c r="B3384" s="4"/>
      <c r="C3384" s="3"/>
      <c r="D3384" s="29"/>
      <c r="E3384" s="11"/>
      <c r="F3384" s="118"/>
      <c r="G3384" s="2"/>
      <c r="J3384" s="3"/>
      <c r="K3384" s="3"/>
      <c r="L3384" s="3"/>
      <c r="M3384" s="3"/>
      <c r="N3384" s="27"/>
      <c r="O3384" s="4"/>
      <c r="P3384" s="4"/>
      <c r="Q3384" s="2"/>
      <c r="R3384" s="9"/>
      <c r="S3384" s="4"/>
      <c r="T3384" s="4"/>
      <c r="V3384" s="10"/>
      <c r="W3384" s="4"/>
      <c r="X3384" s="21"/>
      <c r="Y3384" s="20"/>
      <c r="Z3384" s="20"/>
      <c r="AD3384" s="5"/>
      <c r="AI3384" s="10"/>
      <c r="AJ3384" s="10"/>
      <c r="AK3384" s="10"/>
      <c r="AL3384" s="10"/>
      <c r="AM3384" s="10"/>
      <c r="AN3384" s="10"/>
      <c r="AO3384" s="10"/>
      <c r="AP3384" s="10"/>
      <c r="AQ3384" s="10"/>
      <c r="AR3384" s="10"/>
      <c r="AS3384" s="10"/>
      <c r="AT3384" s="10"/>
      <c r="AU3384" s="10"/>
    </row>
    <row r="3385" spans="2:47" x14ac:dyDescent="0.2">
      <c r="B3385" s="4"/>
      <c r="C3385" s="3"/>
      <c r="D3385" s="29"/>
      <c r="E3385" s="11"/>
      <c r="F3385" s="118"/>
      <c r="G3385" s="2"/>
      <c r="J3385" s="3"/>
      <c r="K3385" s="3"/>
      <c r="L3385" s="3"/>
      <c r="M3385" s="3"/>
      <c r="N3385" s="27"/>
      <c r="O3385" s="4"/>
      <c r="P3385" s="4"/>
      <c r="Q3385" s="2"/>
      <c r="R3385" s="9"/>
      <c r="S3385" s="4"/>
      <c r="T3385" s="4"/>
      <c r="V3385" s="10"/>
      <c r="W3385" s="4"/>
      <c r="X3385" s="21"/>
      <c r="Y3385" s="20"/>
      <c r="Z3385" s="20"/>
      <c r="AD3385" s="5"/>
      <c r="AI3385" s="10"/>
      <c r="AJ3385" s="10"/>
      <c r="AK3385" s="10"/>
      <c r="AL3385" s="10"/>
      <c r="AM3385" s="10"/>
      <c r="AN3385" s="10"/>
      <c r="AO3385" s="10"/>
      <c r="AP3385" s="10"/>
      <c r="AQ3385" s="10"/>
      <c r="AR3385" s="10"/>
      <c r="AS3385" s="10"/>
      <c r="AT3385" s="10"/>
      <c r="AU3385" s="10"/>
    </row>
    <row r="3386" spans="2:47" x14ac:dyDescent="0.2">
      <c r="B3386" s="4"/>
      <c r="C3386" s="3"/>
      <c r="D3386" s="29"/>
      <c r="E3386" s="11"/>
      <c r="F3386" s="118"/>
      <c r="G3386" s="2"/>
      <c r="J3386" s="3"/>
      <c r="K3386" s="3"/>
      <c r="L3386" s="3"/>
      <c r="M3386" s="3"/>
      <c r="N3386" s="27"/>
      <c r="O3386" s="4"/>
      <c r="P3386" s="4"/>
      <c r="Q3386" s="2"/>
      <c r="R3386" s="9"/>
      <c r="S3386" s="4"/>
      <c r="T3386" s="4"/>
      <c r="V3386" s="10"/>
      <c r="W3386" s="4"/>
      <c r="X3386" s="21"/>
      <c r="Y3386" s="20"/>
      <c r="Z3386" s="20"/>
      <c r="AD3386" s="5"/>
      <c r="AI3386" s="10"/>
      <c r="AJ3386" s="10"/>
      <c r="AK3386" s="10"/>
      <c r="AL3386" s="10"/>
      <c r="AM3386" s="10"/>
      <c r="AN3386" s="10"/>
      <c r="AO3386" s="10"/>
      <c r="AP3386" s="10"/>
      <c r="AQ3386" s="10"/>
      <c r="AR3386" s="10"/>
      <c r="AS3386" s="10"/>
      <c r="AT3386" s="10"/>
      <c r="AU3386" s="10"/>
    </row>
    <row r="3387" spans="2:47" x14ac:dyDescent="0.2">
      <c r="B3387" s="4"/>
      <c r="C3387" s="3"/>
      <c r="D3387" s="29"/>
      <c r="E3387" s="11"/>
      <c r="F3387" s="118"/>
      <c r="G3387" s="2"/>
      <c r="J3387" s="3"/>
      <c r="K3387" s="3"/>
      <c r="L3387" s="3"/>
      <c r="M3387" s="3"/>
      <c r="N3387" s="27"/>
      <c r="O3387" s="4"/>
      <c r="P3387" s="4"/>
      <c r="Q3387" s="2"/>
      <c r="R3387" s="9"/>
      <c r="S3387" s="4"/>
      <c r="T3387" s="4"/>
      <c r="V3387" s="10"/>
      <c r="W3387" s="4"/>
      <c r="X3387" s="112" t="s">
        <v>50</v>
      </c>
      <c r="Y3387" s="112" t="s">
        <v>51</v>
      </c>
      <c r="Z3387" s="112"/>
      <c r="AD3387" s="5"/>
      <c r="AI3387" s="10"/>
      <c r="AJ3387" s="10"/>
      <c r="AK3387" s="10"/>
      <c r="AL3387" s="10"/>
      <c r="AM3387" s="10"/>
      <c r="AN3387" s="10"/>
      <c r="AO3387" s="10"/>
      <c r="AP3387" s="10"/>
      <c r="AQ3387" s="10"/>
      <c r="AR3387" s="10"/>
      <c r="AS3387" s="10"/>
      <c r="AT3387" s="10"/>
      <c r="AU3387" s="10"/>
    </row>
    <row r="3388" spans="2:47" x14ac:dyDescent="0.2">
      <c r="B3388" s="4"/>
      <c r="C3388" s="3"/>
      <c r="D3388" s="29"/>
      <c r="E3388" s="11"/>
      <c r="F3388" s="118"/>
      <c r="G3388" s="2"/>
      <c r="J3388" s="3"/>
      <c r="K3388" s="3"/>
      <c r="L3388" s="3"/>
      <c r="M3388" s="3"/>
      <c r="N3388" s="27"/>
      <c r="O3388" s="4"/>
      <c r="P3388" s="4"/>
      <c r="Q3388" s="2"/>
      <c r="R3388" s="9"/>
      <c r="S3388" s="4"/>
      <c r="T3388" s="4"/>
      <c r="V3388" s="10"/>
      <c r="W3388" s="101"/>
      <c r="X3388" s="113">
        <v>316.92466667000002</v>
      </c>
      <c r="Y3388" s="115">
        <v>711.42992865999986</v>
      </c>
      <c r="Z3388" s="115"/>
      <c r="AD3388" s="5"/>
      <c r="AI3388" s="10"/>
      <c r="AJ3388" s="10"/>
      <c r="AK3388" s="10"/>
      <c r="AL3388" s="10"/>
      <c r="AM3388" s="10"/>
      <c r="AN3388" s="10"/>
      <c r="AO3388" s="10"/>
      <c r="AP3388" s="10"/>
      <c r="AQ3388" s="10"/>
      <c r="AR3388" s="10"/>
      <c r="AS3388" s="10"/>
      <c r="AT3388" s="10"/>
      <c r="AU3388" s="10"/>
    </row>
    <row r="3389" spans="2:47" x14ac:dyDescent="0.2">
      <c r="B3389" s="4"/>
      <c r="C3389" s="3"/>
      <c r="D3389" s="29"/>
      <c r="E3389" s="11"/>
      <c r="F3389" s="118"/>
      <c r="G3389" s="2"/>
      <c r="J3389" s="3"/>
      <c r="K3389" s="3"/>
      <c r="L3389" s="3"/>
      <c r="M3389" s="3"/>
      <c r="N3389" s="27"/>
      <c r="O3389" s="4"/>
      <c r="P3389" s="4"/>
      <c r="Q3389" s="2"/>
      <c r="R3389" s="9"/>
      <c r="S3389" s="4"/>
      <c r="T3389" s="4"/>
      <c r="V3389" s="10"/>
      <c r="W3389" s="4"/>
      <c r="X3389" s="21"/>
      <c r="Y3389" s="20"/>
      <c r="Z3389" s="20"/>
      <c r="AD3389" s="5"/>
      <c r="AI3389" s="10"/>
      <c r="AJ3389" s="10"/>
      <c r="AK3389" s="10"/>
      <c r="AL3389" s="10"/>
      <c r="AM3389" s="10"/>
      <c r="AN3389" s="10"/>
      <c r="AO3389" s="10"/>
      <c r="AP3389" s="10"/>
      <c r="AQ3389" s="10"/>
      <c r="AR3389" s="10"/>
      <c r="AS3389" s="10"/>
      <c r="AT3389" s="10"/>
      <c r="AU3389" s="10"/>
    </row>
    <row r="3390" spans="2:47" x14ac:dyDescent="0.2">
      <c r="B3390" s="4"/>
      <c r="C3390" s="3"/>
      <c r="D3390" s="29"/>
      <c r="E3390" s="11"/>
      <c r="F3390" s="118"/>
      <c r="G3390" s="2"/>
      <c r="J3390" s="3"/>
      <c r="K3390" s="3"/>
      <c r="L3390" s="3"/>
      <c r="M3390" s="3"/>
      <c r="N3390" s="27"/>
      <c r="O3390" s="4"/>
      <c r="P3390" s="4"/>
      <c r="Q3390" s="2"/>
      <c r="R3390" s="9"/>
      <c r="S3390" s="4"/>
      <c r="T3390" s="4"/>
      <c r="V3390" s="10"/>
      <c r="W3390" s="4"/>
      <c r="X3390" s="21"/>
      <c r="Y3390" s="20"/>
      <c r="Z3390" s="20"/>
      <c r="AD3390" s="5"/>
      <c r="AI3390" s="10"/>
      <c r="AJ3390" s="10"/>
      <c r="AK3390" s="10"/>
      <c r="AL3390" s="10"/>
      <c r="AM3390" s="10"/>
      <c r="AN3390" s="10"/>
      <c r="AO3390" s="10"/>
      <c r="AP3390" s="10"/>
      <c r="AQ3390" s="10"/>
      <c r="AR3390" s="10"/>
      <c r="AS3390" s="10"/>
      <c r="AT3390" s="10"/>
      <c r="AU3390" s="10"/>
    </row>
    <row r="3391" spans="2:47" x14ac:dyDescent="0.2">
      <c r="B3391" s="4"/>
      <c r="C3391" s="3"/>
      <c r="D3391" s="29"/>
      <c r="E3391" s="11"/>
      <c r="F3391" s="118"/>
      <c r="G3391" s="2"/>
      <c r="J3391" s="3"/>
      <c r="K3391" s="3"/>
      <c r="L3391" s="3"/>
      <c r="M3391" s="3"/>
      <c r="N3391" s="27"/>
      <c r="O3391" s="4"/>
      <c r="P3391" s="4"/>
      <c r="Q3391" s="2"/>
      <c r="R3391" s="9"/>
      <c r="S3391" s="4"/>
      <c r="T3391" s="4"/>
      <c r="V3391" s="10"/>
      <c r="W3391" s="4"/>
      <c r="X3391" s="21"/>
      <c r="Y3391" s="20"/>
      <c r="Z3391" s="20"/>
      <c r="AD3391" s="5"/>
      <c r="AI3391" s="10"/>
      <c r="AJ3391" s="10"/>
      <c r="AK3391" s="10"/>
      <c r="AL3391" s="10"/>
      <c r="AM3391" s="10"/>
      <c r="AN3391" s="10"/>
      <c r="AO3391" s="10"/>
      <c r="AP3391" s="10"/>
      <c r="AQ3391" s="10"/>
      <c r="AR3391" s="10"/>
      <c r="AS3391" s="10"/>
      <c r="AT3391" s="10"/>
      <c r="AU3391" s="10"/>
    </row>
    <row r="3392" spans="2:47" x14ac:dyDescent="0.2">
      <c r="B3392" s="4"/>
      <c r="C3392" s="3"/>
      <c r="D3392" s="29"/>
      <c r="E3392" s="11"/>
      <c r="F3392" s="118"/>
      <c r="G3392" s="2"/>
      <c r="J3392" s="3"/>
      <c r="K3392" s="3"/>
      <c r="L3392" s="3"/>
      <c r="M3392" s="3"/>
      <c r="N3392" s="27"/>
      <c r="O3392" s="4"/>
      <c r="P3392" s="4"/>
      <c r="Q3392" s="2"/>
      <c r="R3392" s="9"/>
      <c r="S3392" s="4"/>
      <c r="T3392" s="4"/>
      <c r="V3392" s="10"/>
      <c r="W3392" s="4"/>
      <c r="X3392" s="21"/>
      <c r="Y3392" s="20"/>
      <c r="Z3392" s="20"/>
      <c r="AD3392" s="5"/>
      <c r="AI3392" s="10"/>
      <c r="AJ3392" s="10"/>
      <c r="AK3392" s="10"/>
      <c r="AL3392" s="10"/>
      <c r="AM3392" s="10"/>
      <c r="AN3392" s="10"/>
      <c r="AO3392" s="10"/>
      <c r="AP3392" s="10"/>
      <c r="AQ3392" s="10"/>
      <c r="AR3392" s="10"/>
      <c r="AS3392" s="10"/>
      <c r="AT3392" s="10"/>
      <c r="AU3392" s="10"/>
    </row>
    <row r="3393" spans="2:47" x14ac:dyDescent="0.2">
      <c r="B3393" s="4"/>
      <c r="C3393" s="3"/>
      <c r="D3393" s="29"/>
      <c r="E3393" s="11"/>
      <c r="F3393" s="118"/>
      <c r="G3393" s="2"/>
      <c r="J3393" s="3"/>
      <c r="K3393" s="3"/>
      <c r="L3393" s="3"/>
      <c r="M3393" s="3"/>
      <c r="N3393" s="27"/>
      <c r="O3393" s="4"/>
      <c r="P3393" s="4"/>
      <c r="Q3393" s="2"/>
      <c r="R3393" s="9"/>
      <c r="S3393" s="4"/>
      <c r="T3393" s="4"/>
      <c r="V3393" s="10"/>
      <c r="W3393" s="4"/>
      <c r="X3393" s="21"/>
      <c r="Y3393" s="20"/>
      <c r="Z3393" s="20"/>
      <c r="AD3393" s="5"/>
      <c r="AI3393" s="10"/>
      <c r="AJ3393" s="10"/>
      <c r="AK3393" s="10"/>
      <c r="AL3393" s="10"/>
      <c r="AM3393" s="10"/>
      <c r="AN3393" s="10"/>
      <c r="AO3393" s="10"/>
      <c r="AP3393" s="10"/>
      <c r="AQ3393" s="10"/>
      <c r="AR3393" s="10"/>
      <c r="AS3393" s="10"/>
      <c r="AT3393" s="10"/>
      <c r="AU3393" s="10"/>
    </row>
    <row r="3394" spans="2:47" x14ac:dyDescent="0.2">
      <c r="B3394" s="4"/>
      <c r="C3394" s="3"/>
      <c r="D3394" s="29"/>
      <c r="E3394" s="11"/>
      <c r="F3394" s="118"/>
      <c r="G3394" s="2"/>
      <c r="J3394" s="3"/>
      <c r="K3394" s="3"/>
      <c r="L3394" s="3"/>
      <c r="M3394" s="3"/>
      <c r="N3394" s="27"/>
      <c r="O3394" s="4"/>
      <c r="P3394" s="4"/>
      <c r="Q3394" s="2"/>
      <c r="R3394" s="9"/>
      <c r="S3394" s="4"/>
      <c r="T3394" s="4"/>
      <c r="V3394" s="10"/>
      <c r="W3394" s="4"/>
      <c r="X3394" s="21"/>
      <c r="Y3394" s="20"/>
      <c r="Z3394" s="20"/>
      <c r="AD3394" s="5"/>
      <c r="AI3394" s="10"/>
      <c r="AJ3394" s="10"/>
      <c r="AK3394" s="10"/>
      <c r="AL3394" s="10"/>
      <c r="AM3394" s="10"/>
      <c r="AN3394" s="10"/>
      <c r="AO3394" s="10"/>
      <c r="AP3394" s="10"/>
      <c r="AQ3394" s="10"/>
      <c r="AR3394" s="10"/>
      <c r="AS3394" s="10"/>
      <c r="AT3394" s="10"/>
      <c r="AU3394" s="10"/>
    </row>
    <row r="3395" spans="2:47" x14ac:dyDescent="0.2">
      <c r="B3395" s="4"/>
      <c r="C3395" s="3"/>
      <c r="D3395" s="29"/>
      <c r="E3395" s="11"/>
      <c r="F3395" s="118"/>
      <c r="G3395" s="2"/>
      <c r="J3395" s="3"/>
      <c r="K3395" s="3"/>
      <c r="L3395" s="3"/>
      <c r="M3395" s="3"/>
      <c r="N3395" s="27"/>
      <c r="O3395" s="4"/>
      <c r="P3395" s="4"/>
      <c r="Q3395" s="2"/>
      <c r="R3395" s="9"/>
      <c r="S3395" s="4"/>
      <c r="T3395" s="4"/>
      <c r="V3395" s="10"/>
      <c r="W3395" s="4"/>
      <c r="X3395" s="21"/>
      <c r="Y3395" s="20"/>
      <c r="Z3395" s="20"/>
      <c r="AD3395" s="5"/>
      <c r="AI3395" s="10"/>
      <c r="AJ3395" s="10"/>
      <c r="AK3395" s="10"/>
      <c r="AL3395" s="10"/>
      <c r="AM3395" s="10"/>
      <c r="AN3395" s="10"/>
      <c r="AO3395" s="10"/>
      <c r="AP3395" s="10"/>
      <c r="AQ3395" s="10"/>
      <c r="AR3395" s="10"/>
      <c r="AS3395" s="10"/>
      <c r="AT3395" s="10"/>
      <c r="AU3395" s="10"/>
    </row>
    <row r="3396" spans="2:47" x14ac:dyDescent="0.2">
      <c r="B3396" s="4"/>
      <c r="C3396" s="3"/>
      <c r="D3396" s="29"/>
      <c r="E3396" s="11"/>
      <c r="F3396" s="118"/>
      <c r="G3396" s="2"/>
      <c r="J3396" s="3"/>
      <c r="K3396" s="3"/>
      <c r="L3396" s="3"/>
      <c r="M3396" s="3"/>
      <c r="N3396" s="27"/>
      <c r="O3396" s="4"/>
      <c r="P3396" s="4"/>
      <c r="Q3396" s="2"/>
      <c r="R3396" s="9"/>
      <c r="S3396" s="4"/>
      <c r="T3396" s="4"/>
      <c r="V3396" s="10"/>
      <c r="W3396" s="4"/>
      <c r="X3396" s="21"/>
      <c r="Y3396" s="20"/>
      <c r="Z3396" s="20"/>
      <c r="AD3396" s="5"/>
      <c r="AI3396" s="10"/>
      <c r="AJ3396" s="10"/>
      <c r="AK3396" s="10"/>
      <c r="AL3396" s="10"/>
      <c r="AM3396" s="10"/>
      <c r="AN3396" s="10"/>
      <c r="AO3396" s="10"/>
      <c r="AP3396" s="10"/>
      <c r="AQ3396" s="10"/>
      <c r="AR3396" s="10"/>
      <c r="AS3396" s="10"/>
      <c r="AT3396" s="10"/>
      <c r="AU3396" s="10"/>
    </row>
    <row r="3397" spans="2:47" x14ac:dyDescent="0.2">
      <c r="B3397" s="4"/>
      <c r="C3397" s="3"/>
      <c r="D3397" s="29"/>
      <c r="E3397" s="11"/>
      <c r="F3397" s="118"/>
      <c r="G3397" s="2"/>
      <c r="J3397" s="3"/>
      <c r="K3397" s="3"/>
      <c r="L3397" s="3"/>
      <c r="M3397" s="3"/>
      <c r="N3397" s="27"/>
      <c r="O3397" s="4"/>
      <c r="P3397" s="4"/>
      <c r="Q3397" s="2"/>
      <c r="R3397" s="9"/>
      <c r="S3397" s="4"/>
      <c r="T3397" s="4"/>
      <c r="V3397" s="10"/>
      <c r="W3397" s="4"/>
      <c r="X3397" s="21"/>
      <c r="Y3397" s="20"/>
      <c r="Z3397" s="20"/>
      <c r="AD3397" s="5"/>
      <c r="AI3397" s="10"/>
      <c r="AJ3397" s="10"/>
      <c r="AK3397" s="10"/>
      <c r="AL3397" s="10"/>
      <c r="AM3397" s="10"/>
      <c r="AN3397" s="10"/>
      <c r="AO3397" s="10"/>
      <c r="AP3397" s="10"/>
      <c r="AQ3397" s="10"/>
      <c r="AR3397" s="10"/>
      <c r="AS3397" s="10"/>
      <c r="AT3397" s="10"/>
      <c r="AU3397" s="10"/>
    </row>
    <row r="3398" spans="2:47" x14ac:dyDescent="0.2">
      <c r="B3398" s="4"/>
      <c r="C3398" s="3"/>
      <c r="D3398" s="29"/>
      <c r="E3398" s="11"/>
      <c r="F3398" s="118"/>
      <c r="G3398" s="2"/>
      <c r="J3398" s="3"/>
      <c r="K3398" s="3"/>
      <c r="L3398" s="3"/>
      <c r="M3398" s="3"/>
      <c r="N3398" s="27"/>
      <c r="O3398" s="4"/>
      <c r="P3398" s="4"/>
      <c r="Q3398" s="2"/>
      <c r="R3398" s="9"/>
      <c r="S3398" s="4"/>
      <c r="T3398" s="4"/>
      <c r="V3398" s="10"/>
      <c r="W3398" s="4"/>
      <c r="X3398" s="21"/>
      <c r="Y3398" s="20"/>
      <c r="Z3398" s="20"/>
      <c r="AD3398" s="5"/>
      <c r="AI3398" s="10"/>
      <c r="AJ3398" s="10"/>
      <c r="AK3398" s="10"/>
      <c r="AL3398" s="10"/>
      <c r="AM3398" s="10"/>
      <c r="AN3398" s="10"/>
      <c r="AO3398" s="10"/>
      <c r="AP3398" s="10"/>
      <c r="AQ3398" s="10"/>
      <c r="AR3398" s="10"/>
      <c r="AS3398" s="10"/>
      <c r="AT3398" s="10"/>
      <c r="AU3398" s="10"/>
    </row>
    <row r="3399" spans="2:47" x14ac:dyDescent="0.2">
      <c r="B3399" s="4"/>
      <c r="C3399" s="3"/>
      <c r="D3399" s="29"/>
      <c r="E3399" s="11"/>
      <c r="F3399" s="118"/>
      <c r="G3399" s="2"/>
      <c r="J3399" s="3"/>
      <c r="K3399" s="3"/>
      <c r="L3399" s="3"/>
      <c r="M3399" s="3"/>
      <c r="N3399" s="27"/>
      <c r="O3399" s="4"/>
      <c r="P3399" s="4"/>
      <c r="Q3399" s="2"/>
      <c r="R3399" s="9"/>
      <c r="S3399" s="4"/>
      <c r="T3399" s="4"/>
      <c r="V3399" s="10"/>
      <c r="W3399" s="4"/>
      <c r="X3399" s="21"/>
      <c r="Y3399" s="20"/>
      <c r="Z3399" s="20"/>
      <c r="AD3399" s="5"/>
      <c r="AI3399" s="10"/>
      <c r="AJ3399" s="10"/>
      <c r="AK3399" s="10"/>
      <c r="AL3399" s="10"/>
      <c r="AM3399" s="10"/>
      <c r="AN3399" s="10"/>
      <c r="AO3399" s="10"/>
      <c r="AP3399" s="10"/>
      <c r="AQ3399" s="10"/>
      <c r="AR3399" s="10"/>
      <c r="AS3399" s="10"/>
      <c r="AT3399" s="10"/>
      <c r="AU3399" s="10"/>
    </row>
    <row r="3400" spans="2:47" x14ac:dyDescent="0.2">
      <c r="B3400" s="4"/>
      <c r="C3400" s="3"/>
      <c r="D3400" s="29"/>
      <c r="E3400" s="11"/>
      <c r="F3400" s="118"/>
      <c r="G3400" s="2"/>
      <c r="J3400" s="3"/>
      <c r="K3400" s="3"/>
      <c r="L3400" s="3"/>
      <c r="M3400" s="3"/>
      <c r="N3400" s="27"/>
      <c r="O3400" s="4"/>
      <c r="P3400" s="4"/>
      <c r="Q3400" s="2"/>
      <c r="R3400" s="9"/>
      <c r="S3400" s="4"/>
      <c r="T3400" s="4"/>
      <c r="V3400" s="10"/>
      <c r="W3400" s="4"/>
      <c r="X3400" s="21"/>
      <c r="Y3400" s="20"/>
      <c r="Z3400" s="20"/>
      <c r="AD3400" s="5"/>
      <c r="AI3400" s="10"/>
      <c r="AJ3400" s="10"/>
      <c r="AK3400" s="10"/>
      <c r="AL3400" s="10"/>
      <c r="AM3400" s="10"/>
      <c r="AN3400" s="10"/>
      <c r="AO3400" s="10"/>
      <c r="AP3400" s="10"/>
      <c r="AQ3400" s="10"/>
      <c r="AR3400" s="10"/>
      <c r="AS3400" s="10"/>
      <c r="AT3400" s="10"/>
      <c r="AU3400" s="10"/>
    </row>
    <row r="3401" spans="2:47" x14ac:dyDescent="0.2">
      <c r="B3401" s="4"/>
      <c r="C3401" s="3"/>
      <c r="D3401" s="29"/>
      <c r="E3401" s="11"/>
      <c r="F3401" s="118"/>
      <c r="G3401" s="2"/>
      <c r="J3401" s="3"/>
      <c r="K3401" s="3"/>
      <c r="L3401" s="3"/>
      <c r="M3401" s="3"/>
      <c r="N3401" s="27"/>
      <c r="O3401" s="4"/>
      <c r="P3401" s="4"/>
      <c r="Q3401" s="2"/>
      <c r="R3401" s="9"/>
      <c r="S3401" s="4"/>
      <c r="T3401" s="4"/>
      <c r="V3401" s="10"/>
      <c r="W3401" s="4"/>
      <c r="X3401" s="21"/>
      <c r="Y3401" s="20"/>
      <c r="Z3401" s="20"/>
      <c r="AD3401" s="5"/>
      <c r="AI3401" s="10"/>
      <c r="AJ3401" s="10"/>
      <c r="AK3401" s="10"/>
      <c r="AL3401" s="10"/>
      <c r="AM3401" s="10"/>
      <c r="AN3401" s="10"/>
      <c r="AO3401" s="10"/>
      <c r="AP3401" s="10"/>
      <c r="AQ3401" s="10"/>
      <c r="AR3401" s="10"/>
      <c r="AS3401" s="10"/>
      <c r="AT3401" s="10"/>
      <c r="AU3401" s="10"/>
    </row>
    <row r="3402" spans="2:47" x14ac:dyDescent="0.2">
      <c r="B3402" s="4"/>
      <c r="C3402" s="3"/>
      <c r="D3402" s="29"/>
      <c r="E3402" s="11"/>
      <c r="F3402" s="118"/>
      <c r="G3402" s="2"/>
      <c r="J3402" s="3"/>
      <c r="K3402" s="3"/>
      <c r="L3402" s="3"/>
      <c r="M3402" s="3"/>
      <c r="N3402" s="27"/>
      <c r="O3402" s="4"/>
      <c r="P3402" s="4"/>
      <c r="Q3402" s="2"/>
      <c r="R3402" s="9"/>
      <c r="S3402" s="4"/>
      <c r="T3402" s="4"/>
      <c r="V3402" s="10"/>
      <c r="W3402" s="4"/>
      <c r="X3402" s="21"/>
      <c r="Y3402" s="20"/>
      <c r="Z3402" s="20"/>
      <c r="AD3402" s="5"/>
      <c r="AI3402" s="10"/>
      <c r="AJ3402" s="10"/>
      <c r="AK3402" s="10"/>
      <c r="AL3402" s="10"/>
      <c r="AM3402" s="10"/>
      <c r="AN3402" s="10"/>
      <c r="AO3402" s="10"/>
      <c r="AP3402" s="10"/>
      <c r="AQ3402" s="10"/>
      <c r="AR3402" s="10"/>
      <c r="AS3402" s="10"/>
      <c r="AT3402" s="10"/>
      <c r="AU3402" s="10"/>
    </row>
    <row r="3403" spans="2:47" x14ac:dyDescent="0.2">
      <c r="B3403" s="4"/>
      <c r="C3403" s="3"/>
      <c r="D3403" s="29"/>
      <c r="E3403" s="11"/>
      <c r="F3403" s="118"/>
      <c r="G3403" s="2"/>
      <c r="J3403" s="3"/>
      <c r="K3403" s="3"/>
      <c r="L3403" s="3"/>
      <c r="M3403" s="3"/>
      <c r="N3403" s="27"/>
      <c r="O3403" s="4"/>
      <c r="P3403" s="4"/>
      <c r="Q3403" s="2"/>
      <c r="R3403" s="9"/>
      <c r="S3403" s="4"/>
      <c r="T3403" s="4"/>
      <c r="V3403" s="10"/>
      <c r="W3403" s="4"/>
      <c r="X3403" s="21"/>
      <c r="Y3403" s="20"/>
      <c r="Z3403" s="20"/>
      <c r="AD3403" s="5"/>
      <c r="AI3403" s="10"/>
      <c r="AJ3403" s="10"/>
      <c r="AK3403" s="10"/>
      <c r="AL3403" s="10"/>
      <c r="AM3403" s="10"/>
      <c r="AN3403" s="10"/>
      <c r="AO3403" s="10"/>
      <c r="AP3403" s="10"/>
      <c r="AQ3403" s="10"/>
      <c r="AR3403" s="10"/>
      <c r="AS3403" s="10"/>
      <c r="AT3403" s="10"/>
      <c r="AU3403" s="10"/>
    </row>
    <row r="3404" spans="2:47" x14ac:dyDescent="0.2">
      <c r="B3404" s="4"/>
      <c r="C3404" s="3"/>
      <c r="D3404" s="29"/>
      <c r="E3404" s="11"/>
      <c r="F3404" s="118"/>
      <c r="G3404" s="2"/>
      <c r="J3404" s="3"/>
      <c r="K3404" s="3"/>
      <c r="L3404" s="3"/>
      <c r="M3404" s="3"/>
      <c r="N3404" s="27"/>
      <c r="O3404" s="4"/>
      <c r="P3404" s="4"/>
      <c r="Q3404" s="2"/>
      <c r="R3404" s="9"/>
      <c r="S3404" s="4"/>
      <c r="T3404" s="4"/>
      <c r="V3404" s="10"/>
      <c r="W3404" s="4"/>
      <c r="X3404" s="21"/>
      <c r="Y3404" s="20"/>
      <c r="Z3404" s="20"/>
      <c r="AD3404" s="5"/>
      <c r="AI3404" s="10"/>
      <c r="AJ3404" s="10"/>
      <c r="AK3404" s="10"/>
      <c r="AL3404" s="10"/>
      <c r="AM3404" s="10"/>
      <c r="AN3404" s="10"/>
      <c r="AO3404" s="10"/>
      <c r="AP3404" s="10"/>
      <c r="AQ3404" s="10"/>
      <c r="AR3404" s="10"/>
      <c r="AS3404" s="10"/>
      <c r="AT3404" s="10"/>
      <c r="AU3404" s="10"/>
    </row>
    <row r="3405" spans="2:47" x14ac:dyDescent="0.2">
      <c r="B3405" s="4"/>
      <c r="C3405" s="3"/>
      <c r="D3405" s="29"/>
      <c r="E3405" s="11"/>
      <c r="F3405" s="118"/>
      <c r="G3405" s="2"/>
      <c r="J3405" s="3"/>
      <c r="K3405" s="3"/>
      <c r="L3405" s="3"/>
      <c r="M3405" s="3"/>
      <c r="N3405" s="27"/>
      <c r="O3405" s="4"/>
      <c r="P3405" s="4"/>
      <c r="Q3405" s="2"/>
      <c r="R3405" s="9"/>
      <c r="S3405" s="4"/>
      <c r="T3405" s="4"/>
      <c r="V3405" s="10"/>
      <c r="W3405" s="4"/>
      <c r="X3405" s="21"/>
      <c r="Y3405" s="20"/>
      <c r="Z3405" s="20"/>
      <c r="AD3405" s="5"/>
      <c r="AI3405" s="10"/>
      <c r="AJ3405" s="10"/>
      <c r="AK3405" s="10"/>
      <c r="AL3405" s="10"/>
      <c r="AM3405" s="10"/>
      <c r="AN3405" s="10"/>
      <c r="AO3405" s="10"/>
      <c r="AP3405" s="10"/>
      <c r="AQ3405" s="10"/>
      <c r="AR3405" s="10"/>
      <c r="AS3405" s="10"/>
      <c r="AT3405" s="10"/>
      <c r="AU3405" s="10"/>
    </row>
    <row r="3406" spans="2:47" x14ac:dyDescent="0.2">
      <c r="B3406" s="4"/>
      <c r="C3406" s="3"/>
      <c r="D3406" s="29"/>
      <c r="E3406" s="11"/>
      <c r="F3406" s="118"/>
      <c r="G3406" s="2"/>
      <c r="J3406" s="3"/>
      <c r="K3406" s="3"/>
      <c r="L3406" s="3"/>
      <c r="M3406" s="3"/>
      <c r="N3406" s="27"/>
      <c r="O3406" s="4"/>
      <c r="P3406" s="4"/>
      <c r="Q3406" s="2"/>
      <c r="R3406" s="9"/>
      <c r="S3406" s="4"/>
      <c r="T3406" s="4"/>
      <c r="V3406" s="10"/>
      <c r="W3406" s="4"/>
      <c r="X3406" s="21"/>
      <c r="Y3406" s="20"/>
      <c r="Z3406" s="20"/>
      <c r="AD3406" s="5"/>
      <c r="AI3406" s="10"/>
      <c r="AJ3406" s="10"/>
      <c r="AK3406" s="10"/>
      <c r="AL3406" s="10"/>
      <c r="AM3406" s="10"/>
      <c r="AN3406" s="10"/>
      <c r="AO3406" s="10"/>
      <c r="AP3406" s="10"/>
      <c r="AQ3406" s="10"/>
      <c r="AR3406" s="10"/>
      <c r="AS3406" s="10"/>
      <c r="AT3406" s="10"/>
      <c r="AU3406" s="10"/>
    </row>
    <row r="3407" spans="2:47" x14ac:dyDescent="0.2">
      <c r="B3407" s="4"/>
      <c r="C3407" s="3"/>
      <c r="D3407" s="29"/>
      <c r="E3407" s="11"/>
      <c r="F3407" s="118"/>
      <c r="G3407" s="2"/>
      <c r="J3407" s="3"/>
      <c r="K3407" s="3"/>
      <c r="L3407" s="3"/>
      <c r="M3407" s="3"/>
      <c r="N3407" s="27"/>
      <c r="O3407" s="4"/>
      <c r="P3407" s="4"/>
      <c r="Q3407" s="2"/>
      <c r="R3407" s="9"/>
      <c r="S3407" s="4"/>
      <c r="T3407" s="4"/>
      <c r="V3407" s="10"/>
      <c r="W3407" s="4"/>
      <c r="X3407" s="21"/>
      <c r="Y3407" s="20"/>
      <c r="Z3407" s="20"/>
      <c r="AD3407" s="5"/>
      <c r="AI3407" s="10"/>
      <c r="AJ3407" s="10"/>
      <c r="AK3407" s="10"/>
      <c r="AL3407" s="10"/>
      <c r="AM3407" s="10"/>
      <c r="AN3407" s="10"/>
      <c r="AO3407" s="10"/>
      <c r="AP3407" s="10"/>
      <c r="AQ3407" s="10"/>
      <c r="AR3407" s="10"/>
      <c r="AS3407" s="10"/>
      <c r="AT3407" s="10"/>
      <c r="AU3407" s="10"/>
    </row>
    <row r="3408" spans="2:47" x14ac:dyDescent="0.2">
      <c r="B3408" s="4"/>
      <c r="C3408" s="3"/>
      <c r="D3408" s="29"/>
      <c r="E3408" s="11"/>
      <c r="F3408" s="118"/>
      <c r="G3408" s="2"/>
      <c r="J3408" s="3"/>
      <c r="K3408" s="3"/>
      <c r="L3408" s="3"/>
      <c r="M3408" s="3"/>
      <c r="N3408" s="27"/>
      <c r="O3408" s="4"/>
      <c r="P3408" s="4"/>
      <c r="Q3408" s="2"/>
      <c r="R3408" s="9"/>
      <c r="S3408" s="4"/>
      <c r="T3408" s="4"/>
      <c r="V3408" s="10"/>
      <c r="W3408" s="4"/>
      <c r="X3408" s="21"/>
      <c r="Y3408" s="20"/>
      <c r="Z3408" s="20"/>
      <c r="AD3408" s="5"/>
      <c r="AI3408" s="10"/>
      <c r="AJ3408" s="10"/>
      <c r="AK3408" s="10"/>
      <c r="AL3408" s="10"/>
      <c r="AM3408" s="10"/>
      <c r="AN3408" s="10"/>
      <c r="AO3408" s="10"/>
      <c r="AP3408" s="10"/>
      <c r="AQ3408" s="10"/>
      <c r="AR3408" s="10"/>
      <c r="AS3408" s="10"/>
      <c r="AT3408" s="10"/>
      <c r="AU3408" s="10"/>
    </row>
    <row r="3409" spans="2:47" x14ac:dyDescent="0.2">
      <c r="B3409" s="4"/>
      <c r="C3409" s="3"/>
      <c r="D3409" s="29"/>
      <c r="E3409" s="11"/>
      <c r="F3409" s="118"/>
      <c r="G3409" s="2"/>
      <c r="J3409" s="3"/>
      <c r="K3409" s="3"/>
      <c r="L3409" s="3"/>
      <c r="M3409" s="3"/>
      <c r="N3409" s="27"/>
      <c r="O3409" s="4"/>
      <c r="P3409" s="4"/>
      <c r="Q3409" s="2"/>
      <c r="R3409" s="9"/>
      <c r="S3409" s="4"/>
      <c r="T3409" s="4"/>
      <c r="V3409" s="10"/>
      <c r="W3409" s="4"/>
      <c r="X3409" s="21"/>
      <c r="Y3409" s="20"/>
      <c r="Z3409" s="20"/>
      <c r="AD3409" s="5"/>
      <c r="AI3409" s="10"/>
      <c r="AJ3409" s="10"/>
      <c r="AK3409" s="10"/>
      <c r="AL3409" s="10"/>
      <c r="AM3409" s="10"/>
      <c r="AN3409" s="10"/>
      <c r="AO3409" s="10"/>
      <c r="AP3409" s="10"/>
      <c r="AQ3409" s="10"/>
      <c r="AR3409" s="10"/>
      <c r="AS3409" s="10"/>
      <c r="AT3409" s="10"/>
      <c r="AU3409" s="10"/>
    </row>
    <row r="3410" spans="2:47" x14ac:dyDescent="0.2">
      <c r="B3410" s="4"/>
      <c r="C3410" s="3"/>
      <c r="D3410" s="29"/>
      <c r="E3410" s="11"/>
      <c r="F3410" s="118"/>
      <c r="G3410" s="2"/>
      <c r="J3410" s="3"/>
      <c r="K3410" s="3"/>
      <c r="L3410" s="3"/>
      <c r="M3410" s="3"/>
      <c r="N3410" s="27"/>
      <c r="O3410" s="4"/>
      <c r="P3410" s="4"/>
      <c r="Q3410" s="2"/>
      <c r="R3410" s="9"/>
      <c r="S3410" s="4"/>
      <c r="T3410" s="4"/>
      <c r="V3410" s="10"/>
      <c r="W3410" s="4"/>
      <c r="X3410" s="21"/>
      <c r="Y3410" s="20"/>
      <c r="Z3410" s="20"/>
      <c r="AD3410" s="5"/>
      <c r="AI3410" s="10"/>
      <c r="AJ3410" s="10"/>
      <c r="AK3410" s="10"/>
      <c r="AL3410" s="10"/>
      <c r="AM3410" s="10"/>
      <c r="AN3410" s="10"/>
      <c r="AO3410" s="10"/>
      <c r="AP3410" s="10"/>
      <c r="AQ3410" s="10"/>
      <c r="AR3410" s="10"/>
      <c r="AS3410" s="10"/>
      <c r="AT3410" s="10"/>
      <c r="AU3410" s="10"/>
    </row>
    <row r="3411" spans="2:47" x14ac:dyDescent="0.2">
      <c r="B3411" s="4"/>
      <c r="C3411" s="3"/>
      <c r="D3411" s="29"/>
      <c r="E3411" s="11"/>
      <c r="F3411" s="118"/>
      <c r="G3411" s="2"/>
      <c r="J3411" s="3"/>
      <c r="K3411" s="3"/>
      <c r="L3411" s="3"/>
      <c r="M3411" s="3"/>
      <c r="N3411" s="27"/>
      <c r="O3411" s="4"/>
      <c r="P3411" s="4"/>
      <c r="Q3411" s="2"/>
      <c r="R3411" s="9"/>
      <c r="S3411" s="4"/>
      <c r="T3411" s="4"/>
      <c r="V3411" s="10"/>
      <c r="W3411" s="4"/>
      <c r="X3411" s="21"/>
      <c r="Y3411" s="20"/>
      <c r="Z3411" s="20"/>
      <c r="AD3411" s="5"/>
      <c r="AI3411" s="10"/>
      <c r="AJ3411" s="10"/>
      <c r="AK3411" s="10"/>
      <c r="AL3411" s="10"/>
      <c r="AM3411" s="10"/>
      <c r="AN3411" s="10"/>
      <c r="AO3411" s="10"/>
      <c r="AP3411" s="10"/>
      <c r="AQ3411" s="10"/>
      <c r="AR3411" s="10"/>
      <c r="AS3411" s="10"/>
      <c r="AT3411" s="10"/>
      <c r="AU3411" s="10"/>
    </row>
    <row r="3412" spans="2:47" x14ac:dyDescent="0.2">
      <c r="B3412" s="4"/>
      <c r="C3412" s="3"/>
      <c r="D3412" s="29"/>
      <c r="E3412" s="11"/>
      <c r="F3412" s="118"/>
      <c r="G3412" s="2"/>
      <c r="J3412" s="3"/>
      <c r="K3412" s="3"/>
      <c r="L3412" s="3"/>
      <c r="M3412" s="3"/>
      <c r="N3412" s="27"/>
      <c r="O3412" s="4"/>
      <c r="P3412" s="4"/>
      <c r="Q3412" s="2"/>
      <c r="R3412" s="9"/>
      <c r="S3412" s="4"/>
      <c r="T3412" s="4"/>
      <c r="V3412" s="10"/>
      <c r="W3412" s="4"/>
      <c r="X3412" s="21"/>
      <c r="Y3412" s="20"/>
      <c r="Z3412" s="20"/>
      <c r="AD3412" s="5"/>
      <c r="AI3412" s="10"/>
      <c r="AJ3412" s="10"/>
      <c r="AK3412" s="10"/>
      <c r="AL3412" s="10"/>
      <c r="AM3412" s="10"/>
      <c r="AN3412" s="10"/>
      <c r="AO3412" s="10"/>
      <c r="AP3412" s="10"/>
      <c r="AQ3412" s="10"/>
      <c r="AR3412" s="10"/>
      <c r="AS3412" s="10"/>
      <c r="AT3412" s="10"/>
      <c r="AU3412" s="10"/>
    </row>
    <row r="3413" spans="2:47" x14ac:dyDescent="0.2">
      <c r="B3413" s="4"/>
      <c r="C3413" s="3"/>
      <c r="D3413" s="29"/>
      <c r="E3413" s="11"/>
      <c r="F3413" s="118"/>
      <c r="G3413" s="2"/>
      <c r="J3413" s="3"/>
      <c r="K3413" s="3"/>
      <c r="L3413" s="3"/>
      <c r="M3413" s="3"/>
      <c r="N3413" s="27"/>
      <c r="O3413" s="4"/>
      <c r="P3413" s="4"/>
      <c r="Q3413" s="2"/>
      <c r="R3413" s="9"/>
      <c r="S3413" s="4"/>
      <c r="T3413" s="4"/>
      <c r="V3413" s="10"/>
      <c r="W3413" s="4"/>
      <c r="X3413" s="21"/>
      <c r="Y3413" s="20"/>
      <c r="Z3413" s="20"/>
      <c r="AD3413" s="5"/>
      <c r="AI3413" s="10"/>
      <c r="AJ3413" s="10"/>
      <c r="AK3413" s="10"/>
      <c r="AL3413" s="10"/>
      <c r="AM3413" s="10"/>
      <c r="AN3413" s="10"/>
      <c r="AO3413" s="10"/>
      <c r="AP3413" s="10"/>
      <c r="AQ3413" s="10"/>
      <c r="AR3413" s="10"/>
      <c r="AS3413" s="10"/>
      <c r="AT3413" s="10"/>
      <c r="AU3413" s="10"/>
    </row>
    <row r="3414" spans="2:47" x14ac:dyDescent="0.2">
      <c r="B3414" s="4"/>
      <c r="C3414" s="3"/>
      <c r="D3414" s="29"/>
      <c r="E3414" s="11"/>
      <c r="F3414" s="118"/>
      <c r="G3414" s="2"/>
      <c r="J3414" s="3"/>
      <c r="K3414" s="3"/>
      <c r="L3414" s="3"/>
      <c r="M3414" s="3"/>
      <c r="N3414" s="27"/>
      <c r="O3414" s="4"/>
      <c r="P3414" s="4"/>
      <c r="Q3414" s="2"/>
      <c r="R3414" s="9"/>
      <c r="S3414" s="4"/>
      <c r="T3414" s="4"/>
      <c r="V3414" s="10"/>
      <c r="W3414" s="4"/>
      <c r="X3414" s="21"/>
      <c r="Y3414" s="20"/>
      <c r="Z3414" s="20"/>
      <c r="AD3414" s="5"/>
      <c r="AI3414" s="10"/>
      <c r="AJ3414" s="10"/>
      <c r="AK3414" s="10"/>
      <c r="AL3414" s="10"/>
      <c r="AM3414" s="10"/>
      <c r="AN3414" s="10"/>
      <c r="AO3414" s="10"/>
      <c r="AP3414" s="10"/>
      <c r="AQ3414" s="10"/>
      <c r="AR3414" s="10"/>
      <c r="AS3414" s="10"/>
      <c r="AT3414" s="10"/>
      <c r="AU3414" s="10"/>
    </row>
    <row r="3415" spans="2:47" x14ac:dyDescent="0.2">
      <c r="B3415" s="4"/>
      <c r="C3415" s="3"/>
      <c r="D3415" s="29"/>
      <c r="E3415" s="11"/>
      <c r="F3415" s="118"/>
      <c r="G3415" s="2"/>
      <c r="J3415" s="3"/>
      <c r="K3415" s="3"/>
      <c r="L3415" s="3"/>
      <c r="M3415" s="3"/>
      <c r="N3415" s="27"/>
      <c r="O3415" s="4"/>
      <c r="P3415" s="4"/>
      <c r="Q3415" s="2"/>
      <c r="R3415" s="9"/>
      <c r="S3415" s="4"/>
      <c r="T3415" s="4"/>
      <c r="V3415" s="10"/>
      <c r="W3415" s="4"/>
      <c r="X3415" s="21"/>
      <c r="Y3415" s="20"/>
      <c r="Z3415" s="20"/>
      <c r="AD3415" s="5"/>
      <c r="AI3415" s="10"/>
      <c r="AJ3415" s="10"/>
      <c r="AK3415" s="10"/>
      <c r="AL3415" s="10"/>
      <c r="AM3415" s="10"/>
      <c r="AN3415" s="10"/>
      <c r="AO3415" s="10"/>
      <c r="AP3415" s="10"/>
      <c r="AQ3415" s="10"/>
      <c r="AR3415" s="10"/>
      <c r="AS3415" s="10"/>
      <c r="AT3415" s="10"/>
      <c r="AU3415" s="10"/>
    </row>
    <row r="3416" spans="2:47" x14ac:dyDescent="0.2">
      <c r="B3416" s="4"/>
      <c r="C3416" s="3"/>
      <c r="D3416" s="29"/>
      <c r="E3416" s="11"/>
      <c r="F3416" s="118"/>
      <c r="G3416" s="2"/>
      <c r="J3416" s="3"/>
      <c r="K3416" s="3"/>
      <c r="L3416" s="3"/>
      <c r="M3416" s="3"/>
      <c r="N3416" s="27"/>
      <c r="O3416" s="4"/>
      <c r="P3416" s="4"/>
      <c r="Q3416" s="2"/>
      <c r="R3416" s="9"/>
      <c r="S3416" s="4"/>
      <c r="T3416" s="4"/>
      <c r="V3416" s="10"/>
      <c r="W3416" s="4"/>
      <c r="X3416" s="21"/>
      <c r="Y3416" s="20"/>
      <c r="Z3416" s="20"/>
      <c r="AD3416" s="5"/>
      <c r="AI3416" s="10"/>
      <c r="AJ3416" s="10"/>
      <c r="AK3416" s="10"/>
      <c r="AL3416" s="10"/>
      <c r="AM3416" s="10"/>
      <c r="AN3416" s="10"/>
      <c r="AO3416" s="10"/>
      <c r="AP3416" s="10"/>
      <c r="AQ3416" s="10"/>
      <c r="AR3416" s="10"/>
      <c r="AS3416" s="10"/>
      <c r="AT3416" s="10"/>
      <c r="AU3416" s="10"/>
    </row>
    <row r="3417" spans="2:47" x14ac:dyDescent="0.2">
      <c r="B3417" s="4"/>
      <c r="C3417" s="3"/>
      <c r="D3417" s="29"/>
      <c r="E3417" s="11"/>
      <c r="F3417" s="118"/>
      <c r="G3417" s="2"/>
      <c r="J3417" s="3"/>
      <c r="K3417" s="3"/>
      <c r="L3417" s="3"/>
      <c r="M3417" s="3"/>
      <c r="N3417" s="27"/>
      <c r="O3417" s="4"/>
      <c r="P3417" s="4"/>
      <c r="Q3417" s="2"/>
      <c r="R3417" s="9"/>
      <c r="S3417" s="4"/>
      <c r="T3417" s="4"/>
      <c r="V3417" s="10"/>
      <c r="W3417" s="4"/>
      <c r="X3417" s="21"/>
      <c r="Y3417" s="20"/>
      <c r="Z3417" s="20"/>
      <c r="AD3417" s="5"/>
      <c r="AI3417" s="10"/>
      <c r="AJ3417" s="10"/>
      <c r="AK3417" s="10"/>
      <c r="AL3417" s="10"/>
      <c r="AM3417" s="10"/>
      <c r="AN3417" s="10"/>
      <c r="AO3417" s="10"/>
      <c r="AP3417" s="10"/>
      <c r="AQ3417" s="10"/>
      <c r="AR3417" s="10"/>
      <c r="AS3417" s="10"/>
      <c r="AT3417" s="10"/>
      <c r="AU3417" s="10"/>
    </row>
    <row r="3418" spans="2:47" x14ac:dyDescent="0.2">
      <c r="B3418" s="4"/>
      <c r="C3418" s="3"/>
      <c r="D3418" s="29"/>
      <c r="E3418" s="11"/>
      <c r="F3418" s="118"/>
      <c r="G3418" s="2"/>
      <c r="J3418" s="3"/>
      <c r="K3418" s="3"/>
      <c r="L3418" s="3"/>
      <c r="M3418" s="3"/>
      <c r="N3418" s="27"/>
      <c r="O3418" s="4"/>
      <c r="P3418" s="4"/>
      <c r="Q3418" s="2"/>
      <c r="R3418" s="9"/>
      <c r="S3418" s="4"/>
      <c r="T3418" s="4"/>
      <c r="V3418" s="10"/>
      <c r="W3418" s="4"/>
      <c r="X3418" s="112" t="s">
        <v>50</v>
      </c>
      <c r="Y3418" s="112" t="s">
        <v>51</v>
      </c>
      <c r="Z3418" s="112"/>
      <c r="AD3418" s="5"/>
      <c r="AI3418" s="10"/>
      <c r="AJ3418" s="10"/>
      <c r="AK3418" s="10"/>
      <c r="AL3418" s="10"/>
      <c r="AM3418" s="10"/>
      <c r="AN3418" s="10"/>
      <c r="AO3418" s="10"/>
      <c r="AP3418" s="10"/>
      <c r="AQ3418" s="10"/>
      <c r="AR3418" s="10"/>
      <c r="AS3418" s="10"/>
      <c r="AT3418" s="10"/>
      <c r="AU3418" s="10"/>
    </row>
    <row r="3419" spans="2:47" x14ac:dyDescent="0.2">
      <c r="B3419" s="4"/>
      <c r="C3419" s="3"/>
      <c r="D3419" s="29"/>
      <c r="E3419" s="11"/>
      <c r="F3419" s="118"/>
      <c r="G3419" s="2"/>
      <c r="J3419" s="3"/>
      <c r="K3419" s="3"/>
      <c r="L3419" s="3"/>
      <c r="M3419" s="3"/>
      <c r="N3419" s="27"/>
      <c r="O3419" s="4"/>
      <c r="P3419" s="4"/>
      <c r="Q3419" s="2"/>
      <c r="R3419" s="9"/>
      <c r="S3419" s="4"/>
      <c r="T3419" s="4"/>
      <c r="V3419" s="10"/>
      <c r="W3419" s="3"/>
      <c r="X3419" s="113">
        <v>107.64488889</v>
      </c>
      <c r="Y3419" s="115">
        <v>917.32805051000014</v>
      </c>
      <c r="Z3419" s="115"/>
      <c r="AD3419" s="5"/>
      <c r="AI3419" s="10"/>
      <c r="AJ3419" s="10"/>
      <c r="AK3419" s="10"/>
      <c r="AL3419" s="10"/>
      <c r="AM3419" s="10"/>
      <c r="AN3419" s="10"/>
      <c r="AO3419" s="10"/>
      <c r="AP3419" s="10"/>
      <c r="AQ3419" s="10"/>
      <c r="AR3419" s="10"/>
      <c r="AS3419" s="10"/>
      <c r="AT3419" s="10"/>
      <c r="AU3419" s="10"/>
    </row>
    <row r="3420" spans="2:47" x14ac:dyDescent="0.2">
      <c r="B3420" s="4"/>
      <c r="C3420" s="3"/>
      <c r="D3420" s="29"/>
      <c r="E3420" s="11"/>
      <c r="F3420" s="118"/>
      <c r="G3420" s="2"/>
      <c r="J3420" s="3"/>
      <c r="K3420" s="3"/>
      <c r="L3420" s="3"/>
      <c r="M3420" s="3"/>
      <c r="N3420" s="27"/>
      <c r="O3420" s="4"/>
      <c r="P3420" s="4"/>
      <c r="Q3420" s="2"/>
      <c r="R3420" s="9"/>
      <c r="S3420" s="4"/>
      <c r="T3420" s="4"/>
      <c r="V3420" s="10"/>
      <c r="W3420" s="4"/>
      <c r="X3420" s="21"/>
      <c r="Y3420" s="20"/>
      <c r="Z3420" s="20"/>
      <c r="AD3420" s="5"/>
      <c r="AI3420" s="10"/>
      <c r="AJ3420" s="10"/>
      <c r="AK3420" s="10"/>
      <c r="AL3420" s="10"/>
      <c r="AM3420" s="10"/>
      <c r="AN3420" s="10"/>
      <c r="AO3420" s="10"/>
      <c r="AP3420" s="10"/>
      <c r="AQ3420" s="10"/>
      <c r="AR3420" s="10"/>
      <c r="AS3420" s="10"/>
      <c r="AT3420" s="10"/>
      <c r="AU3420" s="10"/>
    </row>
    <row r="3421" spans="2:47" x14ac:dyDescent="0.2">
      <c r="B3421" s="4"/>
      <c r="C3421" s="3"/>
      <c r="D3421" s="29"/>
      <c r="E3421" s="11"/>
      <c r="F3421" s="118"/>
      <c r="G3421" s="2"/>
      <c r="J3421" s="3"/>
      <c r="K3421" s="3"/>
      <c r="L3421" s="3"/>
      <c r="M3421" s="3"/>
      <c r="N3421" s="27"/>
      <c r="O3421" s="4"/>
      <c r="P3421" s="4"/>
      <c r="Q3421" s="2"/>
      <c r="R3421" s="9"/>
      <c r="S3421" s="4"/>
      <c r="T3421" s="4"/>
      <c r="V3421" s="10"/>
      <c r="W3421" s="4"/>
      <c r="X3421" s="21"/>
      <c r="Y3421" s="20"/>
      <c r="Z3421" s="20"/>
      <c r="AD3421" s="5"/>
      <c r="AI3421" s="10"/>
      <c r="AJ3421" s="10"/>
      <c r="AK3421" s="10"/>
      <c r="AL3421" s="10"/>
      <c r="AM3421" s="10"/>
      <c r="AN3421" s="10"/>
      <c r="AO3421" s="10"/>
      <c r="AP3421" s="10"/>
      <c r="AQ3421" s="10"/>
      <c r="AR3421" s="10"/>
      <c r="AS3421" s="10"/>
      <c r="AT3421" s="10"/>
      <c r="AU3421" s="10"/>
    </row>
    <row r="3422" spans="2:47" x14ac:dyDescent="0.2">
      <c r="B3422" s="4"/>
      <c r="C3422" s="3"/>
      <c r="D3422" s="29"/>
      <c r="E3422" s="11"/>
      <c r="F3422" s="118"/>
      <c r="G3422" s="2"/>
      <c r="J3422" s="3"/>
      <c r="K3422" s="3"/>
      <c r="L3422" s="3"/>
      <c r="M3422" s="3"/>
      <c r="N3422" s="27"/>
      <c r="O3422" s="4"/>
      <c r="P3422" s="4"/>
      <c r="Q3422" s="2"/>
      <c r="R3422" s="9"/>
      <c r="S3422" s="4"/>
      <c r="T3422" s="4"/>
      <c r="V3422" s="10"/>
      <c r="W3422" s="4"/>
      <c r="X3422" s="21"/>
      <c r="Y3422" s="20"/>
      <c r="Z3422" s="20"/>
      <c r="AD3422" s="5"/>
      <c r="AI3422" s="10"/>
      <c r="AJ3422" s="10"/>
      <c r="AK3422" s="10"/>
      <c r="AL3422" s="10"/>
      <c r="AM3422" s="10"/>
      <c r="AN3422" s="10"/>
      <c r="AO3422" s="10"/>
      <c r="AP3422" s="10"/>
      <c r="AQ3422" s="10"/>
      <c r="AR3422" s="10"/>
      <c r="AS3422" s="10"/>
      <c r="AT3422" s="10"/>
      <c r="AU3422" s="10"/>
    </row>
    <row r="3423" spans="2:47" x14ac:dyDescent="0.2">
      <c r="B3423" s="4"/>
      <c r="C3423" s="3"/>
      <c r="D3423" s="29"/>
      <c r="E3423" s="11"/>
      <c r="F3423" s="118"/>
      <c r="G3423" s="2"/>
      <c r="J3423" s="3"/>
      <c r="K3423" s="3"/>
      <c r="L3423" s="3"/>
      <c r="M3423" s="3"/>
      <c r="N3423" s="27"/>
      <c r="O3423" s="4"/>
      <c r="P3423" s="4"/>
      <c r="Q3423" s="2"/>
      <c r="R3423" s="9"/>
      <c r="S3423" s="4"/>
      <c r="T3423" s="4"/>
      <c r="V3423" s="10"/>
      <c r="W3423" s="4"/>
      <c r="X3423" s="21"/>
      <c r="Y3423" s="20"/>
      <c r="Z3423" s="20"/>
      <c r="AD3423" s="5"/>
      <c r="AI3423" s="10"/>
      <c r="AJ3423" s="10"/>
      <c r="AK3423" s="10"/>
      <c r="AL3423" s="10"/>
      <c r="AM3423" s="10"/>
      <c r="AN3423" s="10"/>
      <c r="AO3423" s="10"/>
      <c r="AP3423" s="10"/>
      <c r="AQ3423" s="10"/>
      <c r="AR3423" s="10"/>
      <c r="AS3423" s="10"/>
      <c r="AT3423" s="10"/>
      <c r="AU3423" s="10"/>
    </row>
    <row r="3424" spans="2:47" x14ac:dyDescent="0.2">
      <c r="B3424" s="4"/>
      <c r="C3424" s="3"/>
      <c r="D3424" s="29"/>
      <c r="E3424" s="11"/>
      <c r="F3424" s="118"/>
      <c r="G3424" s="2"/>
      <c r="J3424" s="3"/>
      <c r="K3424" s="3"/>
      <c r="L3424" s="3"/>
      <c r="M3424" s="3"/>
      <c r="N3424" s="27"/>
      <c r="O3424" s="4"/>
      <c r="P3424" s="4"/>
      <c r="Q3424" s="2"/>
      <c r="R3424" s="9"/>
      <c r="S3424" s="4"/>
      <c r="T3424" s="4"/>
      <c r="V3424" s="10"/>
      <c r="W3424" s="4"/>
      <c r="X3424" s="21"/>
      <c r="Y3424" s="20"/>
      <c r="Z3424" s="20"/>
      <c r="AD3424" s="5"/>
      <c r="AI3424" s="10"/>
      <c r="AJ3424" s="10"/>
      <c r="AK3424" s="10"/>
      <c r="AL3424" s="10"/>
      <c r="AM3424" s="10"/>
      <c r="AN3424" s="10"/>
      <c r="AO3424" s="10"/>
      <c r="AP3424" s="10"/>
      <c r="AQ3424" s="10"/>
      <c r="AR3424" s="10"/>
      <c r="AS3424" s="10"/>
      <c r="AT3424" s="10"/>
      <c r="AU3424" s="10"/>
    </row>
    <row r="3425" spans="2:47" x14ac:dyDescent="0.2">
      <c r="B3425" s="4"/>
      <c r="C3425" s="3"/>
      <c r="D3425" s="29"/>
      <c r="E3425" s="11"/>
      <c r="F3425" s="118"/>
      <c r="G3425" s="2"/>
      <c r="J3425" s="3"/>
      <c r="K3425" s="3"/>
      <c r="L3425" s="3"/>
      <c r="M3425" s="3"/>
      <c r="N3425" s="27"/>
      <c r="O3425" s="4"/>
      <c r="P3425" s="4"/>
      <c r="Q3425" s="2"/>
      <c r="R3425" s="9"/>
      <c r="S3425" s="4"/>
      <c r="T3425" s="4"/>
      <c r="V3425" s="10"/>
      <c r="W3425" s="4"/>
      <c r="X3425" s="21"/>
      <c r="Y3425" s="20"/>
      <c r="Z3425" s="20"/>
      <c r="AD3425" s="5"/>
      <c r="AI3425" s="10"/>
      <c r="AJ3425" s="10"/>
      <c r="AK3425" s="10"/>
      <c r="AL3425" s="10"/>
      <c r="AM3425" s="10"/>
      <c r="AN3425" s="10"/>
      <c r="AO3425" s="10"/>
      <c r="AP3425" s="10"/>
      <c r="AQ3425" s="10"/>
      <c r="AR3425" s="10"/>
      <c r="AS3425" s="10"/>
      <c r="AT3425" s="10"/>
      <c r="AU3425" s="10"/>
    </row>
    <row r="3426" spans="2:47" x14ac:dyDescent="0.2">
      <c r="B3426" s="4"/>
      <c r="C3426" s="3"/>
      <c r="D3426" s="29"/>
      <c r="E3426" s="11"/>
      <c r="F3426" s="118"/>
      <c r="G3426" s="2"/>
      <c r="J3426" s="3"/>
      <c r="K3426" s="3"/>
      <c r="L3426" s="3"/>
      <c r="M3426" s="3"/>
      <c r="N3426" s="27"/>
      <c r="O3426" s="4"/>
      <c r="P3426" s="4"/>
      <c r="Q3426" s="2"/>
      <c r="R3426" s="9"/>
      <c r="S3426" s="4"/>
      <c r="T3426" s="4"/>
      <c r="V3426" s="10"/>
      <c r="W3426" s="4"/>
      <c r="X3426" s="21"/>
      <c r="Y3426" s="20"/>
      <c r="Z3426" s="20"/>
      <c r="AD3426" s="5"/>
      <c r="AI3426" s="10"/>
      <c r="AJ3426" s="10"/>
      <c r="AK3426" s="10"/>
      <c r="AL3426" s="10"/>
      <c r="AM3426" s="10"/>
      <c r="AN3426" s="10"/>
      <c r="AO3426" s="10"/>
      <c r="AP3426" s="10"/>
      <c r="AQ3426" s="10"/>
      <c r="AR3426" s="10"/>
      <c r="AS3426" s="10"/>
      <c r="AT3426" s="10"/>
      <c r="AU3426" s="10"/>
    </row>
    <row r="3427" spans="2:47" x14ac:dyDescent="0.2">
      <c r="B3427" s="4"/>
      <c r="C3427" s="3"/>
      <c r="D3427" s="29"/>
      <c r="E3427" s="11"/>
      <c r="F3427" s="118"/>
      <c r="G3427" s="2"/>
      <c r="J3427" s="3"/>
      <c r="K3427" s="3"/>
      <c r="L3427" s="3"/>
      <c r="M3427" s="3"/>
      <c r="N3427" s="27"/>
      <c r="O3427" s="4"/>
      <c r="P3427" s="4"/>
      <c r="Q3427" s="2"/>
      <c r="R3427" s="9"/>
      <c r="S3427" s="4"/>
      <c r="T3427" s="4"/>
      <c r="V3427" s="10"/>
      <c r="W3427" s="4"/>
      <c r="X3427" s="21"/>
      <c r="Y3427" s="20"/>
      <c r="Z3427" s="20"/>
      <c r="AD3427" s="5"/>
      <c r="AI3427" s="10"/>
      <c r="AJ3427" s="10"/>
      <c r="AK3427" s="10"/>
      <c r="AL3427" s="10"/>
      <c r="AM3427" s="10"/>
      <c r="AN3427" s="10"/>
      <c r="AO3427" s="10"/>
      <c r="AP3427" s="10"/>
      <c r="AQ3427" s="10"/>
      <c r="AR3427" s="10"/>
      <c r="AS3427" s="10"/>
      <c r="AT3427" s="10"/>
      <c r="AU3427" s="10"/>
    </row>
    <row r="3428" spans="2:47" x14ac:dyDescent="0.2">
      <c r="B3428" s="4"/>
      <c r="C3428" s="3"/>
      <c r="D3428" s="29"/>
      <c r="E3428" s="11"/>
      <c r="F3428" s="118"/>
      <c r="G3428" s="2"/>
      <c r="J3428" s="3"/>
      <c r="K3428" s="3"/>
      <c r="L3428" s="3"/>
      <c r="M3428" s="3"/>
      <c r="N3428" s="27"/>
      <c r="O3428" s="4"/>
      <c r="P3428" s="4"/>
      <c r="Q3428" s="2"/>
      <c r="R3428" s="9"/>
      <c r="S3428" s="4"/>
      <c r="T3428" s="4"/>
      <c r="V3428" s="10"/>
      <c r="W3428" s="4"/>
      <c r="X3428" s="21"/>
      <c r="Y3428" s="20"/>
      <c r="Z3428" s="20"/>
      <c r="AD3428" s="5"/>
      <c r="AI3428" s="10"/>
      <c r="AJ3428" s="10"/>
      <c r="AK3428" s="10"/>
      <c r="AL3428" s="10"/>
      <c r="AM3428" s="10"/>
      <c r="AN3428" s="10"/>
      <c r="AO3428" s="10"/>
      <c r="AP3428" s="10"/>
      <c r="AQ3428" s="10"/>
      <c r="AR3428" s="10"/>
      <c r="AS3428" s="10"/>
      <c r="AT3428" s="10"/>
      <c r="AU3428" s="10"/>
    </row>
    <row r="3429" spans="2:47" x14ac:dyDescent="0.2">
      <c r="B3429" s="4"/>
      <c r="C3429" s="3"/>
      <c r="D3429" s="29"/>
      <c r="E3429" s="11"/>
      <c r="F3429" s="118"/>
      <c r="G3429" s="2"/>
      <c r="J3429" s="3"/>
      <c r="K3429" s="3"/>
      <c r="L3429" s="3"/>
      <c r="M3429" s="3"/>
      <c r="N3429" s="27"/>
      <c r="O3429" s="4"/>
      <c r="P3429" s="4"/>
      <c r="Q3429" s="2"/>
      <c r="R3429" s="9"/>
      <c r="S3429" s="4"/>
      <c r="T3429" s="4"/>
      <c r="V3429" s="10"/>
      <c r="W3429" s="4"/>
      <c r="X3429" s="21"/>
      <c r="Y3429" s="20"/>
      <c r="Z3429" s="20"/>
      <c r="AD3429" s="5"/>
      <c r="AI3429" s="10"/>
      <c r="AJ3429" s="10"/>
      <c r="AK3429" s="10"/>
      <c r="AL3429" s="10"/>
      <c r="AM3429" s="10"/>
      <c r="AN3429" s="10"/>
      <c r="AO3429" s="10"/>
      <c r="AP3429" s="10"/>
      <c r="AQ3429" s="10"/>
      <c r="AR3429" s="10"/>
      <c r="AS3429" s="10"/>
      <c r="AT3429" s="10"/>
      <c r="AU3429" s="10"/>
    </row>
    <row r="3430" spans="2:47" x14ac:dyDescent="0.2">
      <c r="B3430" s="4"/>
      <c r="C3430" s="3"/>
      <c r="D3430" s="29"/>
      <c r="E3430" s="11"/>
      <c r="F3430" s="118"/>
      <c r="G3430" s="2"/>
      <c r="J3430" s="3"/>
      <c r="K3430" s="3"/>
      <c r="L3430" s="3"/>
      <c r="M3430" s="3"/>
      <c r="N3430" s="27"/>
      <c r="O3430" s="4"/>
      <c r="P3430" s="4"/>
      <c r="Q3430" s="2"/>
      <c r="R3430" s="9"/>
      <c r="S3430" s="4"/>
      <c r="T3430" s="4"/>
      <c r="V3430" s="10"/>
      <c r="W3430" s="4"/>
      <c r="X3430" s="21"/>
      <c r="Y3430" s="20"/>
      <c r="Z3430" s="20"/>
      <c r="AD3430" s="5"/>
      <c r="AI3430" s="10"/>
      <c r="AJ3430" s="10"/>
      <c r="AK3430" s="10"/>
      <c r="AL3430" s="10"/>
      <c r="AM3430" s="10"/>
      <c r="AN3430" s="10"/>
      <c r="AO3430" s="10"/>
      <c r="AP3430" s="10"/>
      <c r="AQ3430" s="10"/>
      <c r="AR3430" s="10"/>
      <c r="AS3430" s="10"/>
      <c r="AT3430" s="10"/>
      <c r="AU3430" s="10"/>
    </row>
    <row r="3431" spans="2:47" x14ac:dyDescent="0.2">
      <c r="B3431" s="4"/>
      <c r="C3431" s="3"/>
      <c r="D3431" s="29"/>
      <c r="E3431" s="11"/>
      <c r="F3431" s="118"/>
      <c r="G3431" s="2"/>
      <c r="J3431" s="3"/>
      <c r="K3431" s="3"/>
      <c r="L3431" s="3"/>
      <c r="M3431" s="3"/>
      <c r="N3431" s="27"/>
      <c r="O3431" s="4"/>
      <c r="P3431" s="4"/>
      <c r="Q3431" s="2"/>
      <c r="R3431" s="9"/>
      <c r="S3431" s="4"/>
      <c r="T3431" s="4"/>
      <c r="V3431" s="10"/>
      <c r="W3431" s="4"/>
      <c r="X3431" s="21"/>
      <c r="Y3431" s="20"/>
      <c r="Z3431" s="20"/>
      <c r="AD3431" s="5"/>
      <c r="AI3431" s="10"/>
      <c r="AJ3431" s="10"/>
      <c r="AK3431" s="10"/>
      <c r="AL3431" s="10"/>
      <c r="AM3431" s="10"/>
      <c r="AN3431" s="10"/>
      <c r="AO3431" s="10"/>
      <c r="AP3431" s="10"/>
      <c r="AQ3431" s="10"/>
      <c r="AR3431" s="10"/>
      <c r="AS3431" s="10"/>
      <c r="AT3431" s="10"/>
      <c r="AU3431" s="10"/>
    </row>
    <row r="3432" spans="2:47" x14ac:dyDescent="0.2">
      <c r="B3432" s="4"/>
      <c r="C3432" s="3"/>
      <c r="D3432" s="29"/>
      <c r="E3432" s="11"/>
      <c r="F3432" s="118"/>
      <c r="G3432" s="2"/>
      <c r="J3432" s="3"/>
      <c r="K3432" s="3"/>
      <c r="L3432" s="3"/>
      <c r="M3432" s="3"/>
      <c r="N3432" s="27"/>
      <c r="O3432" s="4"/>
      <c r="P3432" s="4"/>
      <c r="Q3432" s="2"/>
      <c r="R3432" s="9"/>
      <c r="S3432" s="4"/>
      <c r="T3432" s="4"/>
      <c r="V3432" s="10"/>
      <c r="W3432" s="4"/>
      <c r="X3432" s="21"/>
      <c r="Y3432" s="20"/>
      <c r="Z3432" s="20"/>
      <c r="AD3432" s="5"/>
      <c r="AI3432" s="10"/>
      <c r="AJ3432" s="10"/>
      <c r="AK3432" s="10"/>
      <c r="AL3432" s="10"/>
      <c r="AM3432" s="10"/>
      <c r="AN3432" s="10"/>
      <c r="AO3432" s="10"/>
      <c r="AP3432" s="10"/>
      <c r="AQ3432" s="10"/>
      <c r="AR3432" s="10"/>
      <c r="AS3432" s="10"/>
      <c r="AT3432" s="10"/>
      <c r="AU3432" s="10"/>
    </row>
    <row r="3433" spans="2:47" x14ac:dyDescent="0.2">
      <c r="B3433" s="4"/>
      <c r="C3433" s="3"/>
      <c r="D3433" s="29"/>
      <c r="E3433" s="11"/>
      <c r="F3433" s="118"/>
      <c r="G3433" s="2"/>
      <c r="J3433" s="3"/>
      <c r="K3433" s="3"/>
      <c r="L3433" s="3"/>
      <c r="M3433" s="3"/>
      <c r="N3433" s="27"/>
      <c r="O3433" s="4"/>
      <c r="P3433" s="4"/>
      <c r="Q3433" s="2"/>
      <c r="R3433" s="9"/>
      <c r="S3433" s="4"/>
      <c r="T3433" s="4"/>
      <c r="V3433" s="10"/>
      <c r="W3433" s="4"/>
      <c r="X3433" s="21"/>
      <c r="Y3433" s="20"/>
      <c r="Z3433" s="20"/>
      <c r="AD3433" s="5"/>
      <c r="AI3433" s="10"/>
      <c r="AJ3433" s="10"/>
      <c r="AK3433" s="10"/>
      <c r="AL3433" s="10"/>
      <c r="AM3433" s="10"/>
      <c r="AN3433" s="10"/>
      <c r="AO3433" s="10"/>
      <c r="AP3433" s="10"/>
      <c r="AQ3433" s="10"/>
      <c r="AR3433" s="10"/>
      <c r="AS3433" s="10"/>
      <c r="AT3433" s="10"/>
      <c r="AU3433" s="10"/>
    </row>
    <row r="3434" spans="2:47" x14ac:dyDescent="0.2">
      <c r="B3434" s="4"/>
      <c r="C3434" s="3"/>
      <c r="D3434" s="29"/>
      <c r="E3434" s="11"/>
      <c r="F3434" s="118"/>
      <c r="G3434" s="2"/>
      <c r="J3434" s="3"/>
      <c r="K3434" s="3"/>
      <c r="L3434" s="3"/>
      <c r="M3434" s="3"/>
      <c r="N3434" s="27"/>
      <c r="O3434" s="4"/>
      <c r="P3434" s="4"/>
      <c r="Q3434" s="2"/>
      <c r="R3434" s="9"/>
      <c r="S3434" s="4"/>
      <c r="T3434" s="4"/>
      <c r="V3434" s="10"/>
      <c r="W3434" s="4"/>
      <c r="X3434" s="21"/>
      <c r="Y3434" s="20"/>
      <c r="Z3434" s="20"/>
      <c r="AD3434" s="5"/>
      <c r="AI3434" s="10"/>
      <c r="AJ3434" s="10"/>
      <c r="AK3434" s="10"/>
      <c r="AL3434" s="10"/>
      <c r="AM3434" s="10"/>
      <c r="AN3434" s="10"/>
      <c r="AO3434" s="10"/>
      <c r="AP3434" s="10"/>
      <c r="AQ3434" s="10"/>
      <c r="AR3434" s="10"/>
      <c r="AS3434" s="10"/>
      <c r="AT3434" s="10"/>
      <c r="AU3434" s="10"/>
    </row>
    <row r="3435" spans="2:47" x14ac:dyDescent="0.2">
      <c r="B3435" s="4"/>
      <c r="C3435" s="3"/>
      <c r="D3435" s="29"/>
      <c r="E3435" s="11"/>
      <c r="F3435" s="118"/>
      <c r="G3435" s="2"/>
      <c r="J3435" s="3"/>
      <c r="K3435" s="3"/>
      <c r="L3435" s="3"/>
      <c r="M3435" s="3"/>
      <c r="N3435" s="27"/>
      <c r="O3435" s="4"/>
      <c r="P3435" s="4"/>
      <c r="Q3435" s="2"/>
      <c r="R3435" s="9"/>
      <c r="S3435" s="4"/>
      <c r="T3435" s="4"/>
      <c r="V3435" s="10"/>
      <c r="W3435" s="4"/>
      <c r="X3435" s="21"/>
      <c r="Y3435" s="20"/>
      <c r="Z3435" s="20"/>
      <c r="AD3435" s="5"/>
      <c r="AI3435" s="10"/>
      <c r="AJ3435" s="10"/>
      <c r="AK3435" s="10"/>
      <c r="AL3435" s="10"/>
      <c r="AM3435" s="10"/>
      <c r="AN3435" s="10"/>
      <c r="AO3435" s="10"/>
      <c r="AP3435" s="10"/>
      <c r="AQ3435" s="10"/>
      <c r="AR3435" s="10"/>
      <c r="AS3435" s="10"/>
      <c r="AT3435" s="10"/>
      <c r="AU3435" s="10"/>
    </row>
    <row r="3436" spans="2:47" x14ac:dyDescent="0.2">
      <c r="B3436" s="4"/>
      <c r="C3436" s="3"/>
      <c r="D3436" s="29"/>
      <c r="E3436" s="11"/>
      <c r="F3436" s="118"/>
      <c r="G3436" s="2"/>
      <c r="J3436" s="3"/>
      <c r="K3436" s="3"/>
      <c r="L3436" s="3"/>
      <c r="M3436" s="3"/>
      <c r="N3436" s="27"/>
      <c r="O3436" s="4"/>
      <c r="P3436" s="4"/>
      <c r="Q3436" s="2"/>
      <c r="R3436" s="9"/>
      <c r="S3436" s="4"/>
      <c r="T3436" s="4"/>
      <c r="V3436" s="10"/>
      <c r="W3436" s="4"/>
      <c r="X3436" s="21"/>
      <c r="Y3436" s="20"/>
      <c r="Z3436" s="20"/>
      <c r="AD3436" s="5"/>
      <c r="AI3436" s="10"/>
      <c r="AJ3436" s="10"/>
      <c r="AK3436" s="10"/>
      <c r="AL3436" s="10"/>
      <c r="AM3436" s="10"/>
      <c r="AN3436" s="10"/>
      <c r="AO3436" s="10"/>
      <c r="AP3436" s="10"/>
      <c r="AQ3436" s="10"/>
      <c r="AR3436" s="10"/>
      <c r="AS3436" s="10"/>
      <c r="AT3436" s="10"/>
      <c r="AU3436" s="10"/>
    </row>
    <row r="3437" spans="2:47" x14ac:dyDescent="0.2">
      <c r="B3437" s="4"/>
      <c r="C3437" s="3"/>
      <c r="D3437" s="29"/>
      <c r="E3437" s="11"/>
      <c r="F3437" s="118"/>
      <c r="G3437" s="2"/>
      <c r="J3437" s="3"/>
      <c r="K3437" s="3"/>
      <c r="L3437" s="3"/>
      <c r="M3437" s="3"/>
      <c r="N3437" s="27"/>
      <c r="O3437" s="4"/>
      <c r="P3437" s="4"/>
      <c r="Q3437" s="2"/>
      <c r="R3437" s="9"/>
      <c r="S3437" s="4"/>
      <c r="T3437" s="4"/>
      <c r="V3437" s="10"/>
      <c r="W3437" s="4"/>
      <c r="X3437" s="21"/>
      <c r="Y3437" s="20"/>
      <c r="Z3437" s="20"/>
      <c r="AD3437" s="5"/>
      <c r="AI3437" s="10"/>
      <c r="AJ3437" s="10"/>
      <c r="AK3437" s="10"/>
      <c r="AL3437" s="10"/>
      <c r="AM3437" s="10"/>
      <c r="AN3437" s="10"/>
      <c r="AO3437" s="10"/>
      <c r="AP3437" s="10"/>
      <c r="AQ3437" s="10"/>
      <c r="AR3437" s="10"/>
      <c r="AS3437" s="10"/>
      <c r="AT3437" s="10"/>
      <c r="AU3437" s="10"/>
    </row>
    <row r="3438" spans="2:47" x14ac:dyDescent="0.2">
      <c r="B3438" s="4"/>
      <c r="C3438" s="3"/>
      <c r="D3438" s="29"/>
      <c r="E3438" s="11"/>
      <c r="F3438" s="118"/>
      <c r="G3438" s="2"/>
      <c r="J3438" s="3"/>
      <c r="K3438" s="3"/>
      <c r="L3438" s="3"/>
      <c r="M3438" s="3"/>
      <c r="N3438" s="27"/>
      <c r="O3438" s="4"/>
      <c r="P3438" s="4"/>
      <c r="Q3438" s="2"/>
      <c r="R3438" s="9"/>
      <c r="S3438" s="4"/>
      <c r="T3438" s="4"/>
      <c r="V3438" s="10"/>
      <c r="W3438" s="4"/>
      <c r="X3438" s="21"/>
      <c r="Y3438" s="20"/>
      <c r="Z3438" s="20"/>
      <c r="AD3438" s="5"/>
      <c r="AI3438" s="10"/>
      <c r="AJ3438" s="10"/>
      <c r="AK3438" s="10"/>
      <c r="AL3438" s="10"/>
      <c r="AM3438" s="10"/>
      <c r="AN3438" s="10"/>
      <c r="AO3438" s="10"/>
      <c r="AP3438" s="10"/>
      <c r="AQ3438" s="10"/>
      <c r="AR3438" s="10"/>
      <c r="AS3438" s="10"/>
      <c r="AT3438" s="10"/>
      <c r="AU3438" s="10"/>
    </row>
    <row r="3439" spans="2:47" x14ac:dyDescent="0.2">
      <c r="B3439" s="4"/>
      <c r="C3439" s="3"/>
      <c r="D3439" s="29"/>
      <c r="E3439" s="11"/>
      <c r="F3439" s="118"/>
      <c r="G3439" s="2"/>
      <c r="J3439" s="3"/>
      <c r="K3439" s="3"/>
      <c r="L3439" s="3"/>
      <c r="M3439" s="3"/>
      <c r="N3439" s="27"/>
      <c r="O3439" s="4"/>
      <c r="P3439" s="4"/>
      <c r="Q3439" s="2"/>
      <c r="R3439" s="9"/>
      <c r="S3439" s="4"/>
      <c r="T3439" s="4"/>
      <c r="V3439" s="10"/>
      <c r="W3439" s="4"/>
      <c r="X3439" s="21"/>
      <c r="Y3439" s="20"/>
      <c r="Z3439" s="20"/>
      <c r="AD3439" s="5"/>
      <c r="AI3439" s="10"/>
      <c r="AJ3439" s="10"/>
      <c r="AK3439" s="10"/>
      <c r="AL3439" s="10"/>
      <c r="AM3439" s="10"/>
      <c r="AN3439" s="10"/>
      <c r="AO3439" s="10"/>
      <c r="AP3439" s="10"/>
      <c r="AQ3439" s="10"/>
      <c r="AR3439" s="10"/>
      <c r="AS3439" s="10"/>
      <c r="AT3439" s="10"/>
      <c r="AU3439" s="10"/>
    </row>
    <row r="3440" spans="2:47" x14ac:dyDescent="0.2">
      <c r="B3440" s="4"/>
      <c r="C3440" s="3"/>
      <c r="D3440" s="29"/>
      <c r="E3440" s="11"/>
      <c r="F3440" s="118"/>
      <c r="G3440" s="2"/>
      <c r="J3440" s="3"/>
      <c r="K3440" s="3"/>
      <c r="L3440" s="3"/>
      <c r="M3440" s="3"/>
      <c r="N3440" s="27"/>
      <c r="O3440" s="4"/>
      <c r="P3440" s="4"/>
      <c r="Q3440" s="2"/>
      <c r="R3440" s="9"/>
      <c r="S3440" s="4"/>
      <c r="T3440" s="4"/>
      <c r="V3440" s="10"/>
      <c r="W3440" s="4"/>
      <c r="X3440" s="21"/>
      <c r="Y3440" s="20"/>
      <c r="Z3440" s="20"/>
      <c r="AD3440" s="5"/>
      <c r="AI3440" s="10"/>
      <c r="AJ3440" s="10"/>
      <c r="AK3440" s="10"/>
      <c r="AL3440" s="10"/>
      <c r="AM3440" s="10"/>
      <c r="AN3440" s="10"/>
      <c r="AO3440" s="10"/>
      <c r="AP3440" s="10"/>
      <c r="AQ3440" s="10"/>
      <c r="AR3440" s="10"/>
      <c r="AS3440" s="10"/>
      <c r="AT3440" s="10"/>
      <c r="AU3440" s="10"/>
    </row>
    <row r="3441" spans="2:47" x14ac:dyDescent="0.2">
      <c r="B3441" s="4"/>
      <c r="C3441" s="3"/>
      <c r="D3441" s="29"/>
      <c r="E3441" s="11"/>
      <c r="F3441" s="118"/>
      <c r="G3441" s="2"/>
      <c r="J3441" s="3"/>
      <c r="K3441" s="3"/>
      <c r="L3441" s="3"/>
      <c r="M3441" s="3"/>
      <c r="N3441" s="27"/>
      <c r="O3441" s="4"/>
      <c r="P3441" s="4"/>
      <c r="Q3441" s="2"/>
      <c r="R3441" s="9"/>
      <c r="S3441" s="4"/>
      <c r="T3441" s="4"/>
      <c r="V3441" s="10"/>
      <c r="W3441" s="4"/>
      <c r="X3441" s="21"/>
      <c r="Y3441" s="20"/>
      <c r="Z3441" s="20"/>
      <c r="AD3441" s="5"/>
      <c r="AI3441" s="10"/>
      <c r="AJ3441" s="10"/>
      <c r="AK3441" s="10"/>
      <c r="AL3441" s="10"/>
      <c r="AM3441" s="10"/>
      <c r="AN3441" s="10"/>
      <c r="AO3441" s="10"/>
      <c r="AP3441" s="10"/>
      <c r="AQ3441" s="10"/>
      <c r="AR3441" s="10"/>
      <c r="AS3441" s="10"/>
      <c r="AT3441" s="10"/>
      <c r="AU3441" s="10"/>
    </row>
    <row r="3442" spans="2:47" x14ac:dyDescent="0.2">
      <c r="B3442" s="4"/>
      <c r="C3442" s="3"/>
      <c r="D3442" s="29"/>
      <c r="E3442" s="11"/>
      <c r="F3442" s="118"/>
      <c r="G3442" s="2"/>
      <c r="J3442" s="3"/>
      <c r="K3442" s="3"/>
      <c r="L3442" s="3"/>
      <c r="M3442" s="3"/>
      <c r="N3442" s="27"/>
      <c r="O3442" s="4"/>
      <c r="P3442" s="4"/>
      <c r="Q3442" s="2"/>
      <c r="R3442" s="9"/>
      <c r="S3442" s="4"/>
      <c r="T3442" s="4"/>
      <c r="V3442" s="10"/>
      <c r="W3442" s="4"/>
      <c r="X3442" s="21"/>
      <c r="Y3442" s="20"/>
      <c r="Z3442" s="20"/>
      <c r="AD3442" s="5"/>
      <c r="AI3442" s="10"/>
      <c r="AJ3442" s="10"/>
      <c r="AK3442" s="10"/>
      <c r="AL3442" s="10"/>
      <c r="AM3442" s="10"/>
      <c r="AN3442" s="10"/>
      <c r="AO3442" s="10"/>
      <c r="AP3442" s="10"/>
      <c r="AQ3442" s="10"/>
      <c r="AR3442" s="10"/>
      <c r="AS3442" s="10"/>
      <c r="AT3442" s="10"/>
      <c r="AU3442" s="10"/>
    </row>
    <row r="3443" spans="2:47" x14ac:dyDescent="0.2">
      <c r="B3443" s="4"/>
      <c r="C3443" s="3"/>
      <c r="D3443" s="29"/>
      <c r="E3443" s="11"/>
      <c r="F3443" s="118"/>
      <c r="G3443" s="2"/>
      <c r="J3443" s="3"/>
      <c r="K3443" s="3"/>
      <c r="L3443" s="3"/>
      <c r="M3443" s="3"/>
      <c r="N3443" s="27"/>
      <c r="O3443" s="4"/>
      <c r="P3443" s="4"/>
      <c r="Q3443" s="2"/>
      <c r="R3443" s="9"/>
      <c r="S3443" s="4"/>
      <c r="T3443" s="4"/>
      <c r="V3443" s="10"/>
      <c r="W3443" s="4"/>
      <c r="X3443" s="21"/>
      <c r="Y3443" s="20"/>
      <c r="Z3443" s="20"/>
      <c r="AD3443" s="5"/>
      <c r="AI3443" s="10"/>
      <c r="AJ3443" s="10"/>
      <c r="AK3443" s="10"/>
      <c r="AL3443" s="10"/>
      <c r="AM3443" s="10"/>
      <c r="AN3443" s="10"/>
      <c r="AO3443" s="10"/>
      <c r="AP3443" s="10"/>
      <c r="AQ3443" s="10"/>
      <c r="AR3443" s="10"/>
      <c r="AS3443" s="10"/>
      <c r="AT3443" s="10"/>
      <c r="AU3443" s="10"/>
    </row>
    <row r="3444" spans="2:47" x14ac:dyDescent="0.2">
      <c r="B3444" s="4"/>
      <c r="C3444" s="3"/>
      <c r="D3444" s="29"/>
      <c r="E3444" s="11"/>
      <c r="F3444" s="118"/>
      <c r="G3444" s="2"/>
      <c r="J3444" s="3"/>
      <c r="K3444" s="3"/>
      <c r="L3444" s="3"/>
      <c r="M3444" s="3"/>
      <c r="N3444" s="27"/>
      <c r="O3444" s="4"/>
      <c r="P3444" s="4"/>
      <c r="Q3444" s="2"/>
      <c r="R3444" s="9"/>
      <c r="S3444" s="4"/>
      <c r="T3444" s="4"/>
      <c r="V3444" s="10"/>
      <c r="W3444" s="4"/>
      <c r="X3444" s="21"/>
      <c r="Y3444" s="20"/>
      <c r="Z3444" s="20"/>
      <c r="AD3444" s="5"/>
      <c r="AI3444" s="10"/>
      <c r="AJ3444" s="10"/>
      <c r="AK3444" s="10"/>
      <c r="AL3444" s="10"/>
      <c r="AM3444" s="10"/>
      <c r="AN3444" s="10"/>
      <c r="AO3444" s="10"/>
      <c r="AP3444" s="10"/>
      <c r="AQ3444" s="10"/>
      <c r="AR3444" s="10"/>
      <c r="AS3444" s="10"/>
      <c r="AT3444" s="10"/>
      <c r="AU3444" s="10"/>
    </row>
    <row r="3445" spans="2:47" x14ac:dyDescent="0.2">
      <c r="B3445" s="4"/>
      <c r="C3445" s="3"/>
      <c r="D3445" s="29"/>
      <c r="E3445" s="11"/>
      <c r="F3445" s="118"/>
      <c r="G3445" s="2"/>
      <c r="J3445" s="3"/>
      <c r="K3445" s="3"/>
      <c r="L3445" s="3"/>
      <c r="M3445" s="3"/>
      <c r="N3445" s="27"/>
      <c r="O3445" s="4"/>
      <c r="P3445" s="4"/>
      <c r="Q3445" s="2"/>
      <c r="R3445" s="9"/>
      <c r="S3445" s="4"/>
      <c r="T3445" s="4"/>
      <c r="V3445" s="10"/>
      <c r="W3445" s="4"/>
      <c r="X3445" s="21"/>
      <c r="Y3445" s="20"/>
      <c r="Z3445" s="20"/>
      <c r="AD3445" s="5"/>
      <c r="AI3445" s="10"/>
      <c r="AJ3445" s="10"/>
      <c r="AK3445" s="10"/>
      <c r="AL3445" s="10"/>
      <c r="AM3445" s="10"/>
      <c r="AN3445" s="10"/>
      <c r="AO3445" s="10"/>
      <c r="AP3445" s="10"/>
      <c r="AQ3445" s="10"/>
      <c r="AR3445" s="10"/>
      <c r="AS3445" s="10"/>
      <c r="AT3445" s="10"/>
      <c r="AU3445" s="10"/>
    </row>
    <row r="3446" spans="2:47" x14ac:dyDescent="0.2">
      <c r="B3446" s="4"/>
      <c r="C3446" s="3"/>
      <c r="D3446" s="29"/>
      <c r="E3446" s="11"/>
      <c r="F3446" s="118"/>
      <c r="G3446" s="2"/>
      <c r="J3446" s="3"/>
      <c r="K3446" s="3"/>
      <c r="L3446" s="3"/>
      <c r="M3446" s="3"/>
      <c r="N3446" s="27"/>
      <c r="O3446" s="4"/>
      <c r="P3446" s="4"/>
      <c r="Q3446" s="2"/>
      <c r="R3446" s="9"/>
      <c r="S3446" s="4"/>
      <c r="T3446" s="4"/>
      <c r="V3446" s="10"/>
      <c r="W3446" s="4"/>
      <c r="X3446" s="21"/>
      <c r="Y3446" s="20"/>
      <c r="Z3446" s="20"/>
      <c r="AD3446" s="5"/>
      <c r="AI3446" s="10"/>
      <c r="AJ3446" s="10"/>
      <c r="AK3446" s="10"/>
      <c r="AL3446" s="10"/>
      <c r="AM3446" s="10"/>
      <c r="AN3446" s="10"/>
      <c r="AO3446" s="10"/>
      <c r="AP3446" s="10"/>
      <c r="AQ3446" s="10"/>
      <c r="AR3446" s="10"/>
      <c r="AS3446" s="10"/>
      <c r="AT3446" s="10"/>
      <c r="AU3446" s="10"/>
    </row>
    <row r="3447" spans="2:47" x14ac:dyDescent="0.2">
      <c r="B3447" s="4"/>
      <c r="C3447" s="3"/>
      <c r="D3447" s="29"/>
      <c r="E3447" s="11"/>
      <c r="F3447" s="118"/>
      <c r="G3447" s="2"/>
      <c r="J3447" s="3"/>
      <c r="K3447" s="3"/>
      <c r="L3447" s="3"/>
      <c r="M3447" s="3"/>
      <c r="N3447" s="27"/>
      <c r="O3447" s="4"/>
      <c r="P3447" s="4"/>
      <c r="Q3447" s="2"/>
      <c r="R3447" s="9"/>
      <c r="S3447" s="4"/>
      <c r="T3447" s="4"/>
      <c r="V3447" s="10"/>
      <c r="W3447" s="4"/>
      <c r="X3447" s="21"/>
      <c r="Y3447" s="20"/>
      <c r="Z3447" s="20"/>
      <c r="AD3447" s="5"/>
      <c r="AI3447" s="10"/>
      <c r="AJ3447" s="10"/>
      <c r="AK3447" s="10"/>
      <c r="AL3447" s="10"/>
      <c r="AM3447" s="10"/>
      <c r="AN3447" s="10"/>
      <c r="AO3447" s="10"/>
      <c r="AP3447" s="10"/>
      <c r="AQ3447" s="10"/>
      <c r="AR3447" s="10"/>
      <c r="AS3447" s="10"/>
      <c r="AT3447" s="10"/>
      <c r="AU3447" s="10"/>
    </row>
    <row r="3448" spans="2:47" x14ac:dyDescent="0.2">
      <c r="B3448" s="4"/>
      <c r="C3448" s="3"/>
      <c r="D3448" s="29"/>
      <c r="E3448" s="11"/>
      <c r="F3448" s="118"/>
      <c r="G3448" s="2"/>
      <c r="J3448" s="3"/>
      <c r="K3448" s="3"/>
      <c r="L3448" s="3"/>
      <c r="M3448" s="3"/>
      <c r="N3448" s="27"/>
      <c r="O3448" s="4"/>
      <c r="P3448" s="4"/>
      <c r="Q3448" s="2"/>
      <c r="R3448" s="9"/>
      <c r="S3448" s="4"/>
      <c r="T3448" s="4"/>
      <c r="V3448" s="10"/>
      <c r="W3448" s="4"/>
      <c r="X3448" s="21"/>
      <c r="Y3448" s="20"/>
      <c r="Z3448" s="20"/>
      <c r="AD3448" s="5"/>
      <c r="AI3448" s="10"/>
      <c r="AJ3448" s="10"/>
      <c r="AK3448" s="10"/>
      <c r="AL3448" s="10"/>
      <c r="AM3448" s="10"/>
      <c r="AN3448" s="10"/>
      <c r="AO3448" s="10"/>
      <c r="AP3448" s="10"/>
      <c r="AQ3448" s="10"/>
      <c r="AR3448" s="10"/>
      <c r="AS3448" s="10"/>
      <c r="AT3448" s="10"/>
      <c r="AU3448" s="10"/>
    </row>
    <row r="3449" spans="2:47" x14ac:dyDescent="0.2">
      <c r="B3449" s="4"/>
      <c r="C3449" s="3"/>
      <c r="D3449" s="29"/>
      <c r="E3449" s="11"/>
      <c r="F3449" s="118"/>
      <c r="G3449" s="2"/>
      <c r="J3449" s="3"/>
      <c r="K3449" s="3"/>
      <c r="L3449" s="3"/>
      <c r="M3449" s="3"/>
      <c r="N3449" s="27"/>
      <c r="O3449" s="4"/>
      <c r="P3449" s="4"/>
      <c r="Q3449" s="2"/>
      <c r="R3449" s="9"/>
      <c r="S3449" s="4"/>
      <c r="T3449" s="4"/>
      <c r="V3449" s="10"/>
      <c r="W3449" s="4"/>
      <c r="X3449" s="112" t="s">
        <v>50</v>
      </c>
      <c r="Y3449" s="112" t="s">
        <v>51</v>
      </c>
      <c r="Z3449" s="112"/>
      <c r="AD3449" s="5"/>
      <c r="AI3449" s="10"/>
      <c r="AJ3449" s="10"/>
      <c r="AK3449" s="10"/>
      <c r="AL3449" s="10"/>
      <c r="AM3449" s="10"/>
      <c r="AN3449" s="10"/>
      <c r="AO3449" s="10"/>
      <c r="AP3449" s="10"/>
      <c r="AQ3449" s="10"/>
      <c r="AR3449" s="10"/>
      <c r="AS3449" s="10"/>
      <c r="AT3449" s="10"/>
      <c r="AU3449" s="10"/>
    </row>
    <row r="3450" spans="2:47" x14ac:dyDescent="0.2">
      <c r="B3450" s="4"/>
      <c r="C3450" s="3"/>
      <c r="D3450" s="29"/>
      <c r="E3450" s="11"/>
      <c r="F3450" s="118"/>
      <c r="G3450" s="2"/>
      <c r="J3450" s="3"/>
      <c r="K3450" s="3"/>
      <c r="L3450" s="3"/>
      <c r="M3450" s="3"/>
      <c r="N3450" s="27"/>
      <c r="O3450" s="4"/>
      <c r="P3450" s="4"/>
      <c r="Q3450" s="2"/>
      <c r="R3450" s="9"/>
      <c r="S3450" s="4"/>
      <c r="T3450" s="4"/>
      <c r="V3450" s="10"/>
      <c r="W3450" s="104"/>
      <c r="X3450" s="113">
        <v>103.52622221999999</v>
      </c>
      <c r="Y3450" s="115">
        <v>931.58668969999997</v>
      </c>
      <c r="Z3450" s="115"/>
      <c r="AD3450" s="5"/>
      <c r="AI3450" s="10"/>
      <c r="AJ3450" s="10"/>
      <c r="AK3450" s="10"/>
      <c r="AL3450" s="10"/>
      <c r="AM3450" s="10"/>
      <c r="AN3450" s="10"/>
      <c r="AO3450" s="10"/>
      <c r="AP3450" s="10"/>
      <c r="AQ3450" s="10"/>
      <c r="AR3450" s="10"/>
      <c r="AS3450" s="10"/>
      <c r="AT3450" s="10"/>
      <c r="AU3450" s="10"/>
    </row>
    <row r="3451" spans="2:47" x14ac:dyDescent="0.2">
      <c r="B3451" s="4"/>
      <c r="C3451" s="3"/>
      <c r="D3451" s="29"/>
      <c r="E3451" s="11"/>
      <c r="F3451" s="118"/>
      <c r="G3451" s="2"/>
      <c r="J3451" s="3"/>
      <c r="K3451" s="3"/>
      <c r="L3451" s="3"/>
      <c r="M3451" s="3"/>
      <c r="N3451" s="27"/>
      <c r="O3451" s="4"/>
      <c r="P3451" s="4"/>
      <c r="Q3451" s="2"/>
      <c r="R3451" s="9"/>
      <c r="S3451" s="4"/>
      <c r="T3451" s="4"/>
      <c r="V3451" s="10"/>
      <c r="W3451" s="4"/>
      <c r="X3451" s="21"/>
      <c r="Y3451" s="116"/>
      <c r="Z3451" s="116"/>
      <c r="AD3451" s="5"/>
      <c r="AI3451" s="10"/>
      <c r="AJ3451" s="10"/>
      <c r="AK3451" s="10"/>
      <c r="AL3451" s="10"/>
      <c r="AM3451" s="10"/>
      <c r="AN3451" s="10"/>
      <c r="AO3451" s="10"/>
      <c r="AP3451" s="10"/>
      <c r="AQ3451" s="10"/>
      <c r="AR3451" s="10"/>
      <c r="AS3451" s="10"/>
      <c r="AT3451" s="10"/>
      <c r="AU3451" s="10"/>
    </row>
    <row r="3452" spans="2:47" x14ac:dyDescent="0.2">
      <c r="B3452" s="4"/>
      <c r="C3452" s="3"/>
      <c r="D3452" s="29"/>
      <c r="E3452" s="11"/>
      <c r="F3452" s="118"/>
      <c r="G3452" s="2"/>
      <c r="J3452" s="3"/>
      <c r="K3452" s="3"/>
      <c r="L3452" s="3"/>
      <c r="M3452" s="3"/>
      <c r="N3452" s="27"/>
      <c r="O3452" s="4"/>
      <c r="P3452" s="4"/>
      <c r="Q3452" s="2"/>
      <c r="R3452" s="9"/>
      <c r="S3452" s="4"/>
      <c r="T3452" s="4"/>
      <c r="V3452" s="10"/>
      <c r="W3452" s="4"/>
      <c r="X3452" s="21"/>
      <c r="Y3452" s="20"/>
      <c r="Z3452" s="20"/>
      <c r="AD3452" s="5"/>
      <c r="AI3452" s="10"/>
      <c r="AJ3452" s="10"/>
      <c r="AK3452" s="10"/>
      <c r="AL3452" s="10"/>
      <c r="AM3452" s="10"/>
      <c r="AN3452" s="10"/>
      <c r="AO3452" s="10"/>
      <c r="AP3452" s="10"/>
      <c r="AQ3452" s="10"/>
      <c r="AR3452" s="10"/>
      <c r="AS3452" s="10"/>
      <c r="AT3452" s="10"/>
      <c r="AU3452" s="10"/>
    </row>
    <row r="3453" spans="2:47" x14ac:dyDescent="0.2">
      <c r="B3453" s="4"/>
      <c r="C3453" s="3"/>
      <c r="D3453" s="29"/>
      <c r="E3453" s="11"/>
      <c r="F3453" s="118"/>
      <c r="G3453" s="2"/>
      <c r="J3453" s="3"/>
      <c r="K3453" s="3"/>
      <c r="L3453" s="3"/>
      <c r="M3453" s="3"/>
      <c r="N3453" s="27"/>
      <c r="O3453" s="4"/>
      <c r="P3453" s="4"/>
      <c r="Q3453" s="2"/>
      <c r="R3453" s="9"/>
      <c r="S3453" s="4"/>
      <c r="T3453" s="4"/>
      <c r="V3453" s="10"/>
      <c r="W3453" s="4"/>
      <c r="X3453" s="21"/>
      <c r="Y3453" s="20"/>
      <c r="Z3453" s="20"/>
      <c r="AD3453" s="5"/>
      <c r="AI3453" s="10"/>
      <c r="AJ3453" s="10"/>
      <c r="AK3453" s="10"/>
      <c r="AL3453" s="10"/>
      <c r="AM3453" s="10"/>
      <c r="AN3453" s="10"/>
      <c r="AO3453" s="10"/>
      <c r="AP3453" s="10"/>
      <c r="AQ3453" s="10"/>
      <c r="AR3453" s="10"/>
      <c r="AS3453" s="10"/>
      <c r="AT3453" s="10"/>
      <c r="AU3453" s="10"/>
    </row>
    <row r="3454" spans="2:47" x14ac:dyDescent="0.2">
      <c r="B3454" s="4"/>
      <c r="C3454" s="3"/>
      <c r="D3454" s="29"/>
      <c r="E3454" s="11"/>
      <c r="F3454" s="118"/>
      <c r="G3454" s="2"/>
      <c r="J3454" s="3"/>
      <c r="K3454" s="3"/>
      <c r="L3454" s="3"/>
      <c r="M3454" s="3"/>
      <c r="N3454" s="27"/>
      <c r="O3454" s="4"/>
      <c r="P3454" s="4"/>
      <c r="Q3454" s="2"/>
      <c r="R3454" s="9"/>
      <c r="S3454" s="4"/>
      <c r="T3454" s="4"/>
      <c r="V3454" s="10"/>
      <c r="W3454" s="4"/>
      <c r="X3454" s="21"/>
      <c r="Y3454" s="20"/>
      <c r="Z3454" s="20"/>
      <c r="AD3454" s="5"/>
      <c r="AI3454" s="10"/>
      <c r="AJ3454" s="10"/>
      <c r="AK3454" s="10"/>
      <c r="AL3454" s="10"/>
      <c r="AM3454" s="10"/>
      <c r="AN3454" s="10"/>
      <c r="AO3454" s="10"/>
      <c r="AP3454" s="10"/>
      <c r="AQ3454" s="10"/>
      <c r="AR3454" s="10"/>
      <c r="AS3454" s="10"/>
      <c r="AT3454" s="10"/>
      <c r="AU3454" s="10"/>
    </row>
    <row r="3455" spans="2:47" x14ac:dyDescent="0.2">
      <c r="B3455" s="4"/>
      <c r="C3455" s="3"/>
      <c r="D3455" s="29"/>
      <c r="E3455" s="11"/>
      <c r="F3455" s="118"/>
      <c r="G3455" s="2"/>
      <c r="J3455" s="3"/>
      <c r="K3455" s="3"/>
      <c r="L3455" s="3"/>
      <c r="M3455" s="3"/>
      <c r="N3455" s="27"/>
      <c r="O3455" s="4"/>
      <c r="P3455" s="4"/>
      <c r="Q3455" s="2"/>
      <c r="R3455" s="9"/>
      <c r="S3455" s="4"/>
      <c r="T3455" s="4"/>
      <c r="V3455" s="10"/>
      <c r="W3455" s="4"/>
      <c r="X3455" s="21"/>
      <c r="Y3455" s="20"/>
      <c r="Z3455" s="20"/>
      <c r="AD3455" s="5"/>
      <c r="AI3455" s="10"/>
      <c r="AJ3455" s="10"/>
      <c r="AK3455" s="10"/>
      <c r="AL3455" s="10"/>
      <c r="AM3455" s="10"/>
      <c r="AN3455" s="10"/>
      <c r="AO3455" s="10"/>
      <c r="AP3455" s="10"/>
      <c r="AQ3455" s="10"/>
      <c r="AR3455" s="10"/>
      <c r="AS3455" s="10"/>
      <c r="AT3455" s="10"/>
      <c r="AU3455" s="10"/>
    </row>
    <row r="3456" spans="2:47" x14ac:dyDescent="0.2">
      <c r="B3456" s="4"/>
      <c r="C3456" s="3"/>
      <c r="D3456" s="29"/>
      <c r="E3456" s="11"/>
      <c r="F3456" s="118"/>
      <c r="G3456" s="2"/>
      <c r="J3456" s="3"/>
      <c r="K3456" s="3"/>
      <c r="L3456" s="3"/>
      <c r="M3456" s="3"/>
      <c r="N3456" s="27"/>
      <c r="O3456" s="4"/>
      <c r="P3456" s="4"/>
      <c r="Q3456" s="2"/>
      <c r="R3456" s="9"/>
      <c r="S3456" s="4"/>
      <c r="T3456" s="4"/>
      <c r="V3456" s="10"/>
      <c r="W3456" s="4"/>
      <c r="X3456" s="21"/>
      <c r="Y3456" s="20"/>
      <c r="Z3456" s="20"/>
      <c r="AD3456" s="5"/>
      <c r="AI3456" s="10"/>
      <c r="AJ3456" s="10"/>
      <c r="AK3456" s="10"/>
      <c r="AL3456" s="10"/>
      <c r="AM3456" s="10"/>
      <c r="AN3456" s="10"/>
      <c r="AO3456" s="10"/>
      <c r="AP3456" s="10"/>
      <c r="AQ3456" s="10"/>
      <c r="AR3456" s="10"/>
      <c r="AS3456" s="10"/>
      <c r="AT3456" s="10"/>
      <c r="AU3456" s="10"/>
    </row>
    <row r="3457" spans="2:47" x14ac:dyDescent="0.2">
      <c r="B3457" s="4"/>
      <c r="C3457" s="3"/>
      <c r="D3457" s="29"/>
      <c r="E3457" s="11"/>
      <c r="F3457" s="118"/>
      <c r="G3457" s="2"/>
      <c r="J3457" s="3"/>
      <c r="K3457" s="3"/>
      <c r="L3457" s="3"/>
      <c r="M3457" s="3"/>
      <c r="N3457" s="27"/>
      <c r="O3457" s="4"/>
      <c r="P3457" s="4"/>
      <c r="Q3457" s="2"/>
      <c r="R3457" s="9"/>
      <c r="S3457" s="4"/>
      <c r="T3457" s="4"/>
      <c r="V3457" s="10"/>
      <c r="W3457" s="4"/>
      <c r="X3457" s="21"/>
      <c r="Y3457" s="20"/>
      <c r="Z3457" s="20"/>
      <c r="AD3457" s="5"/>
      <c r="AI3457" s="10"/>
      <c r="AJ3457" s="10"/>
      <c r="AK3457" s="10"/>
      <c r="AL3457" s="10"/>
      <c r="AM3457" s="10"/>
      <c r="AN3457" s="10"/>
      <c r="AO3457" s="10"/>
      <c r="AP3457" s="10"/>
      <c r="AQ3457" s="10"/>
      <c r="AR3457" s="10"/>
      <c r="AS3457" s="10"/>
      <c r="AT3457" s="10"/>
      <c r="AU3457" s="10"/>
    </row>
    <row r="3458" spans="2:47" x14ac:dyDescent="0.2">
      <c r="B3458" s="4"/>
      <c r="C3458" s="3"/>
      <c r="D3458" s="29"/>
      <c r="E3458" s="11"/>
      <c r="F3458" s="118"/>
      <c r="G3458" s="2"/>
      <c r="J3458" s="3"/>
      <c r="K3458" s="3"/>
      <c r="L3458" s="3"/>
      <c r="M3458" s="3"/>
      <c r="N3458" s="27"/>
      <c r="O3458" s="4"/>
      <c r="P3458" s="4"/>
      <c r="Q3458" s="2"/>
      <c r="R3458" s="9"/>
      <c r="S3458" s="4"/>
      <c r="T3458" s="4"/>
      <c r="V3458" s="10"/>
      <c r="W3458" s="4"/>
      <c r="X3458" s="21"/>
      <c r="Y3458" s="20"/>
      <c r="Z3458" s="20"/>
      <c r="AD3458" s="5"/>
      <c r="AI3458" s="10"/>
      <c r="AJ3458" s="10"/>
      <c r="AK3458" s="10"/>
      <c r="AL3458" s="10"/>
      <c r="AM3458" s="10"/>
      <c r="AN3458" s="10"/>
      <c r="AO3458" s="10"/>
      <c r="AP3458" s="10"/>
      <c r="AQ3458" s="10"/>
      <c r="AR3458" s="10"/>
      <c r="AS3458" s="10"/>
      <c r="AT3458" s="10"/>
      <c r="AU3458" s="10"/>
    </row>
    <row r="3459" spans="2:47" x14ac:dyDescent="0.2">
      <c r="B3459" s="4"/>
      <c r="C3459" s="3"/>
      <c r="D3459" s="29"/>
      <c r="E3459" s="11"/>
      <c r="F3459" s="118"/>
      <c r="G3459" s="2"/>
      <c r="J3459" s="3"/>
      <c r="K3459" s="3"/>
      <c r="L3459" s="3"/>
      <c r="M3459" s="3"/>
      <c r="N3459" s="27"/>
      <c r="O3459" s="4"/>
      <c r="P3459" s="4"/>
      <c r="Q3459" s="2"/>
      <c r="R3459" s="9"/>
      <c r="S3459" s="4"/>
      <c r="T3459" s="4"/>
      <c r="V3459" s="10"/>
      <c r="W3459" s="4"/>
      <c r="X3459" s="21"/>
      <c r="Y3459" s="20"/>
      <c r="Z3459" s="20"/>
      <c r="AD3459" s="5"/>
      <c r="AI3459" s="10"/>
      <c r="AJ3459" s="10"/>
      <c r="AK3459" s="10"/>
      <c r="AL3459" s="10"/>
      <c r="AM3459" s="10"/>
      <c r="AN3459" s="10"/>
      <c r="AO3459" s="10"/>
      <c r="AP3459" s="10"/>
      <c r="AQ3459" s="10"/>
      <c r="AR3459" s="10"/>
      <c r="AS3459" s="10"/>
      <c r="AT3459" s="10"/>
      <c r="AU3459" s="10"/>
    </row>
    <row r="3460" spans="2:47" x14ac:dyDescent="0.2">
      <c r="B3460" s="4"/>
      <c r="C3460" s="3"/>
      <c r="D3460" s="29"/>
      <c r="E3460" s="11"/>
      <c r="F3460" s="118"/>
      <c r="G3460" s="2"/>
      <c r="J3460" s="3"/>
      <c r="K3460" s="3"/>
      <c r="L3460" s="3"/>
      <c r="M3460" s="3"/>
      <c r="N3460" s="27"/>
      <c r="O3460" s="4"/>
      <c r="P3460" s="4"/>
      <c r="Q3460" s="2"/>
      <c r="R3460" s="9"/>
      <c r="S3460" s="4"/>
      <c r="T3460" s="4"/>
      <c r="V3460" s="10"/>
      <c r="W3460" s="4"/>
      <c r="X3460" s="21"/>
      <c r="Y3460" s="20"/>
      <c r="Z3460" s="20"/>
      <c r="AD3460" s="5"/>
      <c r="AI3460" s="10"/>
      <c r="AJ3460" s="10"/>
      <c r="AK3460" s="10"/>
      <c r="AL3460" s="10"/>
      <c r="AM3460" s="10"/>
      <c r="AN3460" s="10"/>
      <c r="AO3460" s="10"/>
      <c r="AP3460" s="10"/>
      <c r="AQ3460" s="10"/>
      <c r="AR3460" s="10"/>
      <c r="AS3460" s="10"/>
      <c r="AT3460" s="10"/>
      <c r="AU3460" s="10"/>
    </row>
    <row r="3461" spans="2:47" x14ac:dyDescent="0.2">
      <c r="B3461" s="4"/>
      <c r="C3461" s="3"/>
      <c r="D3461" s="29"/>
      <c r="E3461" s="11"/>
      <c r="F3461" s="118"/>
      <c r="G3461" s="2"/>
      <c r="J3461" s="3"/>
      <c r="K3461" s="3"/>
      <c r="L3461" s="3"/>
      <c r="M3461" s="3"/>
      <c r="N3461" s="27"/>
      <c r="O3461" s="4"/>
      <c r="P3461" s="4"/>
      <c r="Q3461" s="2"/>
      <c r="R3461" s="9"/>
      <c r="S3461" s="4"/>
      <c r="T3461" s="4"/>
      <c r="V3461" s="10"/>
      <c r="W3461" s="4"/>
      <c r="X3461" s="21"/>
      <c r="Y3461" s="20"/>
      <c r="Z3461" s="20"/>
      <c r="AD3461" s="5"/>
      <c r="AI3461" s="10"/>
      <c r="AJ3461" s="10"/>
      <c r="AK3461" s="10"/>
      <c r="AL3461" s="10"/>
      <c r="AM3461" s="10"/>
      <c r="AN3461" s="10"/>
      <c r="AO3461" s="10"/>
      <c r="AP3461" s="10"/>
      <c r="AQ3461" s="10"/>
      <c r="AR3461" s="10"/>
      <c r="AS3461" s="10"/>
      <c r="AT3461" s="10"/>
      <c r="AU3461" s="10"/>
    </row>
    <row r="3462" spans="2:47" x14ac:dyDescent="0.2">
      <c r="B3462" s="4"/>
      <c r="C3462" s="3"/>
      <c r="D3462" s="29"/>
      <c r="E3462" s="11"/>
      <c r="F3462" s="118"/>
      <c r="G3462" s="2"/>
      <c r="J3462" s="3"/>
      <c r="K3462" s="3"/>
      <c r="L3462" s="3"/>
      <c r="M3462" s="3"/>
      <c r="N3462" s="27"/>
      <c r="O3462" s="4"/>
      <c r="P3462" s="4"/>
      <c r="Q3462" s="2"/>
      <c r="R3462" s="9"/>
      <c r="S3462" s="4"/>
      <c r="T3462" s="4"/>
      <c r="V3462" s="10"/>
      <c r="W3462" s="4"/>
      <c r="X3462" s="21"/>
      <c r="Y3462" s="20"/>
      <c r="Z3462" s="20"/>
      <c r="AD3462" s="5"/>
      <c r="AI3462" s="10"/>
      <c r="AJ3462" s="10"/>
      <c r="AK3462" s="10"/>
      <c r="AL3462" s="10"/>
      <c r="AM3462" s="10"/>
      <c r="AN3462" s="10"/>
      <c r="AO3462" s="10"/>
      <c r="AP3462" s="10"/>
      <c r="AQ3462" s="10"/>
      <c r="AR3462" s="10"/>
      <c r="AS3462" s="10"/>
      <c r="AT3462" s="10"/>
      <c r="AU3462" s="10"/>
    </row>
    <row r="3463" spans="2:47" x14ac:dyDescent="0.2">
      <c r="B3463" s="4"/>
      <c r="C3463" s="3"/>
      <c r="D3463" s="29"/>
      <c r="E3463" s="11"/>
      <c r="F3463" s="118"/>
      <c r="G3463" s="2"/>
      <c r="J3463" s="3"/>
      <c r="K3463" s="3"/>
      <c r="L3463" s="3"/>
      <c r="M3463" s="3"/>
      <c r="N3463" s="27"/>
      <c r="O3463" s="4"/>
      <c r="P3463" s="4"/>
      <c r="Q3463" s="2"/>
      <c r="R3463" s="9"/>
      <c r="S3463" s="4"/>
      <c r="T3463" s="4"/>
      <c r="V3463" s="10"/>
      <c r="W3463" s="4"/>
      <c r="X3463" s="21"/>
      <c r="Y3463" s="20"/>
      <c r="Z3463" s="20"/>
      <c r="AD3463" s="5"/>
      <c r="AI3463" s="10"/>
      <c r="AJ3463" s="10"/>
      <c r="AK3463" s="10"/>
      <c r="AL3463" s="10"/>
      <c r="AM3463" s="10"/>
      <c r="AN3463" s="10"/>
      <c r="AO3463" s="10"/>
      <c r="AP3463" s="10"/>
      <c r="AQ3463" s="10"/>
      <c r="AR3463" s="10"/>
      <c r="AS3463" s="10"/>
      <c r="AT3463" s="10"/>
      <c r="AU3463" s="10"/>
    </row>
    <row r="3464" spans="2:47" x14ac:dyDescent="0.2">
      <c r="B3464" s="4"/>
      <c r="C3464" s="3"/>
      <c r="D3464" s="29"/>
      <c r="E3464" s="11"/>
      <c r="F3464" s="118"/>
      <c r="G3464" s="2"/>
      <c r="J3464" s="3"/>
      <c r="K3464" s="3"/>
      <c r="L3464" s="3"/>
      <c r="M3464" s="3"/>
      <c r="N3464" s="27"/>
      <c r="O3464" s="4"/>
      <c r="P3464" s="4"/>
      <c r="Q3464" s="2"/>
      <c r="R3464" s="9"/>
      <c r="S3464" s="4"/>
      <c r="T3464" s="4"/>
      <c r="V3464" s="10"/>
      <c r="W3464" s="4"/>
      <c r="X3464" s="21"/>
      <c r="Y3464" s="20"/>
      <c r="Z3464" s="20"/>
      <c r="AD3464" s="5"/>
      <c r="AI3464" s="10"/>
      <c r="AJ3464" s="10"/>
      <c r="AK3464" s="10"/>
      <c r="AL3464" s="10"/>
      <c r="AM3464" s="10"/>
      <c r="AN3464" s="10"/>
      <c r="AO3464" s="10"/>
      <c r="AP3464" s="10"/>
      <c r="AQ3464" s="10"/>
      <c r="AR3464" s="10"/>
      <c r="AS3464" s="10"/>
      <c r="AT3464" s="10"/>
      <c r="AU3464" s="10"/>
    </row>
    <row r="3465" spans="2:47" x14ac:dyDescent="0.2">
      <c r="B3465" s="4"/>
      <c r="C3465" s="3"/>
      <c r="D3465" s="29"/>
      <c r="E3465" s="11"/>
      <c r="F3465" s="118"/>
      <c r="G3465" s="2"/>
      <c r="J3465" s="3"/>
      <c r="K3465" s="3"/>
      <c r="L3465" s="3"/>
      <c r="M3465" s="3"/>
      <c r="N3465" s="27"/>
      <c r="O3465" s="4"/>
      <c r="P3465" s="4"/>
      <c r="Q3465" s="2"/>
      <c r="R3465" s="9"/>
      <c r="S3465" s="4"/>
      <c r="T3465" s="4"/>
      <c r="V3465" s="10"/>
      <c r="W3465" s="4"/>
      <c r="X3465" s="21"/>
      <c r="Y3465" s="20"/>
      <c r="Z3465" s="20"/>
      <c r="AD3465" s="5"/>
      <c r="AI3465" s="10"/>
      <c r="AJ3465" s="10"/>
      <c r="AK3465" s="10"/>
      <c r="AL3465" s="10"/>
      <c r="AM3465" s="10"/>
      <c r="AN3465" s="10"/>
      <c r="AO3465" s="10"/>
      <c r="AP3465" s="10"/>
      <c r="AQ3465" s="10"/>
      <c r="AR3465" s="10"/>
      <c r="AS3465" s="10"/>
      <c r="AT3465" s="10"/>
      <c r="AU3465" s="10"/>
    </row>
    <row r="3466" spans="2:47" x14ac:dyDescent="0.2">
      <c r="B3466" s="4"/>
      <c r="C3466" s="3"/>
      <c r="D3466" s="29"/>
      <c r="E3466" s="11"/>
      <c r="F3466" s="118"/>
      <c r="G3466" s="2"/>
      <c r="J3466" s="3"/>
      <c r="K3466" s="3"/>
      <c r="L3466" s="3"/>
      <c r="M3466" s="3"/>
      <c r="N3466" s="27"/>
      <c r="O3466" s="4"/>
      <c r="P3466" s="4"/>
      <c r="Q3466" s="2"/>
      <c r="R3466" s="9"/>
      <c r="S3466" s="4"/>
      <c r="T3466" s="4"/>
      <c r="V3466" s="10"/>
      <c r="W3466" s="4"/>
      <c r="X3466" s="21"/>
      <c r="Y3466" s="20"/>
      <c r="Z3466" s="20"/>
      <c r="AD3466" s="5"/>
      <c r="AI3466" s="10"/>
      <c r="AJ3466" s="10"/>
      <c r="AK3466" s="10"/>
      <c r="AL3466" s="10"/>
      <c r="AM3466" s="10"/>
      <c r="AN3466" s="10"/>
      <c r="AO3466" s="10"/>
      <c r="AP3466" s="10"/>
      <c r="AQ3466" s="10"/>
      <c r="AR3466" s="10"/>
      <c r="AS3466" s="10"/>
      <c r="AT3466" s="10"/>
      <c r="AU3466" s="10"/>
    </row>
    <row r="3467" spans="2:47" x14ac:dyDescent="0.2">
      <c r="B3467" s="4"/>
      <c r="C3467" s="3"/>
      <c r="D3467" s="29"/>
      <c r="E3467" s="11"/>
      <c r="F3467" s="118"/>
      <c r="G3467" s="2"/>
      <c r="J3467" s="3"/>
      <c r="K3467" s="3"/>
      <c r="L3467" s="3"/>
      <c r="M3467" s="3"/>
      <c r="N3467" s="27"/>
      <c r="O3467" s="4"/>
      <c r="P3467" s="4"/>
      <c r="Q3467" s="2"/>
      <c r="R3467" s="9"/>
      <c r="S3467" s="4"/>
      <c r="T3467" s="4"/>
      <c r="V3467" s="10"/>
      <c r="W3467" s="4"/>
      <c r="X3467" s="21"/>
      <c r="Y3467" s="20"/>
      <c r="Z3467" s="20"/>
      <c r="AD3467" s="5"/>
      <c r="AI3467" s="10"/>
      <c r="AJ3467" s="10"/>
      <c r="AK3467" s="10"/>
      <c r="AL3467" s="10"/>
      <c r="AM3467" s="10"/>
      <c r="AN3467" s="10"/>
      <c r="AO3467" s="10"/>
      <c r="AP3467" s="10"/>
      <c r="AQ3467" s="10"/>
      <c r="AR3467" s="10"/>
      <c r="AS3467" s="10"/>
      <c r="AT3467" s="10"/>
      <c r="AU3467" s="10"/>
    </row>
    <row r="3468" spans="2:47" x14ac:dyDescent="0.2">
      <c r="B3468" s="4"/>
      <c r="C3468" s="3"/>
      <c r="D3468" s="29"/>
      <c r="E3468" s="11"/>
      <c r="F3468" s="118"/>
      <c r="G3468" s="2"/>
      <c r="J3468" s="3"/>
      <c r="K3468" s="3"/>
      <c r="L3468" s="3"/>
      <c r="M3468" s="3"/>
      <c r="N3468" s="27"/>
      <c r="O3468" s="4"/>
      <c r="P3468" s="4"/>
      <c r="Q3468" s="2"/>
      <c r="R3468" s="9"/>
      <c r="S3468" s="4"/>
      <c r="T3468" s="4"/>
      <c r="V3468" s="10"/>
      <c r="W3468" s="4"/>
      <c r="X3468" s="21"/>
      <c r="Y3468" s="20"/>
      <c r="Z3468" s="20"/>
      <c r="AD3468" s="5"/>
      <c r="AI3468" s="10"/>
      <c r="AJ3468" s="10"/>
      <c r="AK3468" s="10"/>
      <c r="AL3468" s="10"/>
      <c r="AM3468" s="10"/>
      <c r="AN3468" s="10"/>
      <c r="AO3468" s="10"/>
      <c r="AP3468" s="10"/>
      <c r="AQ3468" s="10"/>
      <c r="AR3468" s="10"/>
      <c r="AS3468" s="10"/>
      <c r="AT3468" s="10"/>
      <c r="AU3468" s="10"/>
    </row>
    <row r="3469" spans="2:47" x14ac:dyDescent="0.2">
      <c r="B3469" s="4"/>
      <c r="C3469" s="3"/>
      <c r="D3469" s="29"/>
      <c r="E3469" s="11"/>
      <c r="F3469" s="118"/>
      <c r="G3469" s="2"/>
      <c r="J3469" s="3"/>
      <c r="K3469" s="3"/>
      <c r="L3469" s="3"/>
      <c r="M3469" s="3"/>
      <c r="N3469" s="27"/>
      <c r="O3469" s="4"/>
      <c r="P3469" s="4"/>
      <c r="Q3469" s="2"/>
      <c r="R3469" s="9"/>
      <c r="S3469" s="4"/>
      <c r="T3469" s="4"/>
      <c r="V3469" s="10"/>
      <c r="W3469" s="4"/>
      <c r="X3469" s="21"/>
      <c r="Y3469" s="20"/>
      <c r="Z3469" s="20"/>
      <c r="AD3469" s="5"/>
      <c r="AI3469" s="10"/>
      <c r="AJ3469" s="10"/>
      <c r="AK3469" s="10"/>
      <c r="AL3469" s="10"/>
      <c r="AM3469" s="10"/>
      <c r="AN3469" s="10"/>
      <c r="AO3469" s="10"/>
      <c r="AP3469" s="10"/>
      <c r="AQ3469" s="10"/>
      <c r="AR3469" s="10"/>
      <c r="AS3469" s="10"/>
      <c r="AT3469" s="10"/>
      <c r="AU3469" s="10"/>
    </row>
    <row r="3470" spans="2:47" x14ac:dyDescent="0.2">
      <c r="B3470" s="4"/>
      <c r="C3470" s="3"/>
      <c r="D3470" s="29"/>
      <c r="E3470" s="11"/>
      <c r="F3470" s="118"/>
      <c r="G3470" s="2"/>
      <c r="J3470" s="3"/>
      <c r="K3470" s="3"/>
      <c r="L3470" s="3"/>
      <c r="M3470" s="3"/>
      <c r="N3470" s="27"/>
      <c r="O3470" s="4"/>
      <c r="P3470" s="4"/>
      <c r="Q3470" s="2"/>
      <c r="R3470" s="9"/>
      <c r="S3470" s="4"/>
      <c r="T3470" s="4"/>
      <c r="V3470" s="10"/>
      <c r="W3470" s="4"/>
      <c r="X3470" s="21"/>
      <c r="Y3470" s="20"/>
      <c r="Z3470" s="20"/>
      <c r="AD3470" s="5"/>
      <c r="AI3470" s="10"/>
      <c r="AJ3470" s="10"/>
      <c r="AK3470" s="10"/>
      <c r="AL3470" s="10"/>
      <c r="AM3470" s="10"/>
      <c r="AN3470" s="10"/>
      <c r="AO3470" s="10"/>
      <c r="AP3470" s="10"/>
      <c r="AQ3470" s="10"/>
      <c r="AR3470" s="10"/>
      <c r="AS3470" s="10"/>
      <c r="AT3470" s="10"/>
      <c r="AU3470" s="10"/>
    </row>
    <row r="3471" spans="2:47" x14ac:dyDescent="0.2">
      <c r="B3471" s="4"/>
      <c r="C3471" s="3"/>
      <c r="D3471" s="29"/>
      <c r="E3471" s="11"/>
      <c r="F3471" s="118"/>
      <c r="G3471" s="2"/>
      <c r="J3471" s="3"/>
      <c r="K3471" s="3"/>
      <c r="L3471" s="3"/>
      <c r="M3471" s="3"/>
      <c r="N3471" s="27"/>
      <c r="O3471" s="4"/>
      <c r="P3471" s="4"/>
      <c r="Q3471" s="2"/>
      <c r="R3471" s="9"/>
      <c r="S3471" s="4"/>
      <c r="T3471" s="4"/>
      <c r="V3471" s="10"/>
      <c r="W3471" s="4"/>
      <c r="X3471" s="21"/>
      <c r="Y3471" s="20"/>
      <c r="Z3471" s="20"/>
      <c r="AD3471" s="5"/>
      <c r="AI3471" s="10"/>
      <c r="AJ3471" s="10"/>
      <c r="AK3471" s="10"/>
      <c r="AL3471" s="10"/>
      <c r="AM3471" s="10"/>
      <c r="AN3471" s="10"/>
      <c r="AO3471" s="10"/>
      <c r="AP3471" s="10"/>
      <c r="AQ3471" s="10"/>
      <c r="AR3471" s="10"/>
      <c r="AS3471" s="10"/>
      <c r="AT3471" s="10"/>
      <c r="AU3471" s="10"/>
    </row>
    <row r="3472" spans="2:47" x14ac:dyDescent="0.2">
      <c r="B3472" s="4"/>
      <c r="C3472" s="3"/>
      <c r="D3472" s="29"/>
      <c r="E3472" s="11"/>
      <c r="F3472" s="118"/>
      <c r="G3472" s="2"/>
      <c r="J3472" s="3"/>
      <c r="K3472" s="3"/>
      <c r="L3472" s="3"/>
      <c r="M3472" s="3"/>
      <c r="N3472" s="27"/>
      <c r="O3472" s="4"/>
      <c r="P3472" s="4"/>
      <c r="Q3472" s="2"/>
      <c r="R3472" s="9"/>
      <c r="S3472" s="4"/>
      <c r="T3472" s="4"/>
      <c r="V3472" s="10"/>
      <c r="W3472" s="4"/>
      <c r="X3472" s="21"/>
      <c r="Y3472" s="20"/>
      <c r="Z3472" s="20"/>
      <c r="AD3472" s="5"/>
      <c r="AI3472" s="10"/>
      <c r="AJ3472" s="10"/>
      <c r="AK3472" s="10"/>
      <c r="AL3472" s="10"/>
      <c r="AM3472" s="10"/>
      <c r="AN3472" s="10"/>
      <c r="AO3472" s="10"/>
      <c r="AP3472" s="10"/>
      <c r="AQ3472" s="10"/>
      <c r="AR3472" s="10"/>
      <c r="AS3472" s="10"/>
      <c r="AT3472" s="10"/>
      <c r="AU3472" s="10"/>
    </row>
    <row r="3473" spans="2:47" x14ac:dyDescent="0.2">
      <c r="B3473" s="4"/>
      <c r="C3473" s="3"/>
      <c r="D3473" s="29"/>
      <c r="E3473" s="11"/>
      <c r="F3473" s="118"/>
      <c r="G3473" s="2"/>
      <c r="J3473" s="3"/>
      <c r="K3473" s="3"/>
      <c r="L3473" s="3"/>
      <c r="M3473" s="3"/>
      <c r="N3473" s="27"/>
      <c r="O3473" s="4"/>
      <c r="P3473" s="4"/>
      <c r="Q3473" s="2"/>
      <c r="R3473" s="9"/>
      <c r="S3473" s="4"/>
      <c r="T3473" s="4"/>
      <c r="V3473" s="10"/>
      <c r="W3473" s="4"/>
      <c r="X3473" s="21"/>
      <c r="Y3473" s="20"/>
      <c r="Z3473" s="20"/>
      <c r="AD3473" s="5"/>
      <c r="AI3473" s="10"/>
      <c r="AJ3473" s="10"/>
      <c r="AK3473" s="10"/>
      <c r="AL3473" s="10"/>
      <c r="AM3473" s="10"/>
      <c r="AN3473" s="10"/>
      <c r="AO3473" s="10"/>
      <c r="AP3473" s="10"/>
      <c r="AQ3473" s="10"/>
      <c r="AR3473" s="10"/>
      <c r="AS3473" s="10"/>
      <c r="AT3473" s="10"/>
      <c r="AU3473" s="10"/>
    </row>
    <row r="3474" spans="2:47" x14ac:dyDescent="0.2">
      <c r="B3474" s="4"/>
      <c r="C3474" s="3"/>
      <c r="D3474" s="29"/>
      <c r="E3474" s="11"/>
      <c r="F3474" s="118"/>
      <c r="G3474" s="2"/>
      <c r="J3474" s="3"/>
      <c r="K3474" s="3"/>
      <c r="L3474" s="3"/>
      <c r="M3474" s="3"/>
      <c r="N3474" s="27"/>
      <c r="O3474" s="4"/>
      <c r="P3474" s="4"/>
      <c r="Q3474" s="2"/>
      <c r="R3474" s="9"/>
      <c r="S3474" s="4"/>
      <c r="T3474" s="4"/>
      <c r="V3474" s="10"/>
      <c r="W3474" s="4"/>
      <c r="X3474" s="21"/>
      <c r="Y3474" s="20"/>
      <c r="Z3474" s="20"/>
      <c r="AD3474" s="5"/>
      <c r="AI3474" s="10"/>
      <c r="AJ3474" s="10"/>
      <c r="AK3474" s="10"/>
      <c r="AL3474" s="10"/>
      <c r="AM3474" s="10"/>
      <c r="AN3474" s="10"/>
      <c r="AO3474" s="10"/>
      <c r="AP3474" s="10"/>
      <c r="AQ3474" s="10"/>
      <c r="AR3474" s="10"/>
      <c r="AS3474" s="10"/>
      <c r="AT3474" s="10"/>
      <c r="AU3474" s="10"/>
    </row>
    <row r="3475" spans="2:47" x14ac:dyDescent="0.2">
      <c r="B3475" s="4"/>
      <c r="C3475" s="3"/>
      <c r="D3475" s="29"/>
      <c r="E3475" s="11"/>
      <c r="F3475" s="118"/>
      <c r="G3475" s="2"/>
      <c r="J3475" s="3"/>
      <c r="K3475" s="3"/>
      <c r="L3475" s="3"/>
      <c r="M3475" s="3"/>
      <c r="N3475" s="27"/>
      <c r="O3475" s="4"/>
      <c r="P3475" s="4"/>
      <c r="Q3475" s="2"/>
      <c r="R3475" s="9"/>
      <c r="S3475" s="4"/>
      <c r="T3475" s="4"/>
      <c r="V3475" s="10"/>
      <c r="W3475" s="4"/>
      <c r="X3475" s="21"/>
      <c r="Y3475" s="20"/>
      <c r="Z3475" s="20"/>
      <c r="AD3475" s="5"/>
      <c r="AI3475" s="10"/>
      <c r="AJ3475" s="10"/>
      <c r="AK3475" s="10"/>
      <c r="AL3475" s="10"/>
      <c r="AM3475" s="10"/>
      <c r="AN3475" s="10"/>
      <c r="AO3475" s="10"/>
      <c r="AP3475" s="10"/>
      <c r="AQ3475" s="10"/>
      <c r="AR3475" s="10"/>
      <c r="AS3475" s="10"/>
      <c r="AT3475" s="10"/>
      <c r="AU3475" s="10"/>
    </row>
    <row r="3476" spans="2:47" x14ac:dyDescent="0.2">
      <c r="B3476" s="4"/>
      <c r="C3476" s="3"/>
      <c r="D3476" s="29"/>
      <c r="E3476" s="11"/>
      <c r="F3476" s="118"/>
      <c r="G3476" s="2"/>
      <c r="J3476" s="3"/>
      <c r="K3476" s="3"/>
      <c r="L3476" s="3"/>
      <c r="M3476" s="3"/>
      <c r="N3476" s="27"/>
      <c r="O3476" s="4"/>
      <c r="P3476" s="4"/>
      <c r="Q3476" s="2"/>
      <c r="R3476" s="9"/>
      <c r="S3476" s="4"/>
      <c r="T3476" s="4"/>
      <c r="V3476" s="10"/>
      <c r="W3476" s="4"/>
      <c r="X3476" s="21"/>
      <c r="Y3476" s="20"/>
      <c r="Z3476" s="20"/>
      <c r="AD3476" s="5"/>
      <c r="AI3476" s="10"/>
      <c r="AJ3476" s="10"/>
      <c r="AK3476" s="10"/>
      <c r="AL3476" s="10"/>
      <c r="AM3476" s="10"/>
      <c r="AN3476" s="10"/>
      <c r="AO3476" s="10"/>
      <c r="AP3476" s="10"/>
      <c r="AQ3476" s="10"/>
      <c r="AR3476" s="10"/>
      <c r="AS3476" s="10"/>
      <c r="AT3476" s="10"/>
      <c r="AU3476" s="10"/>
    </row>
    <row r="3477" spans="2:47" x14ac:dyDescent="0.2">
      <c r="B3477" s="4"/>
      <c r="C3477" s="3"/>
      <c r="D3477" s="29"/>
      <c r="E3477" s="11"/>
      <c r="F3477" s="118"/>
      <c r="G3477" s="2"/>
      <c r="J3477" s="3"/>
      <c r="K3477" s="3"/>
      <c r="L3477" s="3"/>
      <c r="M3477" s="3"/>
      <c r="N3477" s="27"/>
      <c r="O3477" s="4"/>
      <c r="P3477" s="4"/>
      <c r="Q3477" s="2"/>
      <c r="R3477" s="9"/>
      <c r="S3477" s="4"/>
      <c r="T3477" s="4"/>
      <c r="V3477" s="10"/>
      <c r="W3477" s="4"/>
      <c r="X3477" s="112" t="s">
        <v>50</v>
      </c>
      <c r="Y3477" s="112" t="s">
        <v>51</v>
      </c>
      <c r="Z3477" s="112"/>
      <c r="AD3477" s="5"/>
      <c r="AI3477" s="10"/>
      <c r="AJ3477" s="10"/>
      <c r="AK3477" s="10"/>
      <c r="AL3477" s="10"/>
      <c r="AM3477" s="10"/>
      <c r="AN3477" s="10"/>
      <c r="AO3477" s="10"/>
      <c r="AP3477" s="10"/>
      <c r="AQ3477" s="10"/>
      <c r="AR3477" s="10"/>
      <c r="AS3477" s="10"/>
      <c r="AT3477" s="10"/>
      <c r="AU3477" s="10"/>
    </row>
    <row r="3478" spans="2:47" x14ac:dyDescent="0.2">
      <c r="B3478" s="4"/>
      <c r="C3478" s="3"/>
      <c r="D3478" s="29"/>
      <c r="E3478" s="11"/>
      <c r="F3478" s="118"/>
      <c r="G3478" s="2"/>
      <c r="J3478" s="3"/>
      <c r="K3478" s="3"/>
      <c r="L3478" s="3"/>
      <c r="M3478" s="3"/>
      <c r="N3478" s="27"/>
      <c r="O3478" s="4"/>
      <c r="P3478" s="4"/>
      <c r="Q3478" s="2"/>
      <c r="R3478" s="9"/>
      <c r="S3478" s="4"/>
      <c r="T3478" s="4"/>
      <c r="V3478" s="10"/>
      <c r="W3478" s="4"/>
      <c r="X3478" s="113">
        <v>0</v>
      </c>
      <c r="Y3478" s="115">
        <v>1054.58857296</v>
      </c>
      <c r="Z3478" s="115"/>
      <c r="AD3478" s="5"/>
      <c r="AI3478" s="10"/>
      <c r="AJ3478" s="10"/>
      <c r="AK3478" s="10"/>
      <c r="AL3478" s="10"/>
      <c r="AM3478" s="10"/>
      <c r="AN3478" s="10"/>
      <c r="AO3478" s="10"/>
      <c r="AP3478" s="10"/>
      <c r="AQ3478" s="10"/>
      <c r="AR3478" s="10"/>
      <c r="AS3478" s="10"/>
      <c r="AT3478" s="10"/>
      <c r="AU3478" s="10"/>
    </row>
    <row r="3479" spans="2:47" x14ac:dyDescent="0.2">
      <c r="B3479" s="4"/>
      <c r="C3479" s="3"/>
      <c r="D3479" s="29"/>
      <c r="E3479" s="11"/>
      <c r="F3479" s="118"/>
      <c r="G3479" s="2"/>
      <c r="J3479" s="3"/>
      <c r="K3479" s="3"/>
      <c r="L3479" s="3"/>
      <c r="M3479" s="3"/>
      <c r="N3479" s="27"/>
      <c r="O3479" s="4"/>
      <c r="P3479" s="4"/>
      <c r="Q3479" s="2"/>
      <c r="R3479" s="9"/>
      <c r="S3479" s="4"/>
      <c r="T3479" s="4"/>
      <c r="V3479" s="10"/>
      <c r="W3479" s="4"/>
      <c r="X3479" s="21"/>
      <c r="Y3479" s="20"/>
      <c r="Z3479" s="20"/>
      <c r="AD3479" s="5"/>
      <c r="AI3479" s="10"/>
      <c r="AJ3479" s="10"/>
      <c r="AK3479" s="10"/>
      <c r="AL3479" s="10"/>
      <c r="AM3479" s="10"/>
      <c r="AN3479" s="10"/>
      <c r="AO3479" s="10"/>
      <c r="AP3479" s="10"/>
      <c r="AQ3479" s="10"/>
      <c r="AR3479" s="10"/>
      <c r="AS3479" s="10"/>
      <c r="AT3479" s="10"/>
      <c r="AU3479" s="10"/>
    </row>
    <row r="3480" spans="2:47" x14ac:dyDescent="0.2">
      <c r="B3480" s="4"/>
      <c r="C3480" s="3"/>
      <c r="D3480" s="29"/>
      <c r="E3480" s="11"/>
      <c r="F3480" s="118"/>
      <c r="G3480" s="2"/>
      <c r="J3480" s="3"/>
      <c r="K3480" s="3"/>
      <c r="L3480" s="3"/>
      <c r="M3480" s="3"/>
      <c r="N3480" s="27"/>
      <c r="O3480" s="4"/>
      <c r="P3480" s="4"/>
      <c r="Q3480" s="2"/>
      <c r="R3480" s="9"/>
      <c r="S3480" s="4"/>
      <c r="T3480" s="4"/>
      <c r="V3480" s="10"/>
      <c r="W3480" s="4"/>
      <c r="X3480" s="21"/>
      <c r="Y3480" s="20"/>
      <c r="Z3480" s="20"/>
      <c r="AD3480" s="5"/>
      <c r="AI3480" s="10"/>
      <c r="AJ3480" s="10"/>
      <c r="AK3480" s="10"/>
      <c r="AL3480" s="10"/>
      <c r="AM3480" s="10"/>
      <c r="AN3480" s="10"/>
      <c r="AO3480" s="10"/>
      <c r="AP3480" s="10"/>
      <c r="AQ3480" s="10"/>
      <c r="AR3480" s="10"/>
      <c r="AS3480" s="10"/>
      <c r="AT3480" s="10"/>
      <c r="AU3480" s="10"/>
    </row>
    <row r="3481" spans="2:47" x14ac:dyDescent="0.2">
      <c r="B3481" s="4"/>
      <c r="C3481" s="3"/>
      <c r="D3481" s="29"/>
      <c r="E3481" s="11"/>
      <c r="F3481" s="118"/>
      <c r="G3481" s="2"/>
      <c r="J3481" s="3"/>
      <c r="K3481" s="3"/>
      <c r="L3481" s="3"/>
      <c r="M3481" s="3"/>
      <c r="N3481" s="27"/>
      <c r="O3481" s="4"/>
      <c r="P3481" s="4"/>
      <c r="Q3481" s="2"/>
      <c r="R3481" s="9"/>
      <c r="S3481" s="4"/>
      <c r="T3481" s="4"/>
      <c r="V3481" s="10"/>
      <c r="W3481" s="4"/>
      <c r="X3481" s="21"/>
      <c r="Y3481" s="20"/>
      <c r="Z3481" s="20"/>
      <c r="AD3481" s="5"/>
      <c r="AI3481" s="10"/>
      <c r="AJ3481" s="10"/>
      <c r="AK3481" s="10"/>
      <c r="AL3481" s="10"/>
      <c r="AM3481" s="10"/>
      <c r="AN3481" s="10"/>
      <c r="AO3481" s="10"/>
      <c r="AP3481" s="10"/>
      <c r="AQ3481" s="10"/>
      <c r="AR3481" s="10"/>
      <c r="AS3481" s="10"/>
      <c r="AT3481" s="10"/>
      <c r="AU3481" s="10"/>
    </row>
    <row r="3482" spans="2:47" x14ac:dyDescent="0.2">
      <c r="B3482" s="4"/>
      <c r="C3482" s="3"/>
      <c r="D3482" s="29"/>
      <c r="E3482" s="11"/>
      <c r="F3482" s="118"/>
      <c r="G3482" s="2"/>
      <c r="J3482" s="3"/>
      <c r="K3482" s="3"/>
      <c r="L3482" s="3"/>
      <c r="M3482" s="3"/>
      <c r="N3482" s="27"/>
      <c r="O3482" s="4"/>
      <c r="P3482" s="4"/>
      <c r="Q3482" s="2"/>
      <c r="R3482" s="9"/>
      <c r="S3482" s="4"/>
      <c r="T3482" s="4"/>
      <c r="V3482" s="10"/>
      <c r="W3482" s="4"/>
      <c r="X3482" s="21"/>
      <c r="Y3482" s="20"/>
      <c r="Z3482" s="20"/>
      <c r="AD3482" s="5"/>
      <c r="AI3482" s="10"/>
      <c r="AJ3482" s="10"/>
      <c r="AK3482" s="10"/>
      <c r="AL3482" s="10"/>
      <c r="AM3482" s="10"/>
      <c r="AN3482" s="10"/>
      <c r="AO3482" s="10"/>
      <c r="AP3482" s="10"/>
      <c r="AQ3482" s="10"/>
      <c r="AR3482" s="10"/>
      <c r="AS3482" s="10"/>
      <c r="AT3482" s="10"/>
      <c r="AU3482" s="10"/>
    </row>
    <row r="3483" spans="2:47" x14ac:dyDescent="0.2">
      <c r="B3483" s="4"/>
      <c r="C3483" s="3"/>
      <c r="D3483" s="29"/>
      <c r="E3483" s="11"/>
      <c r="F3483" s="118"/>
      <c r="G3483" s="2"/>
      <c r="J3483" s="3"/>
      <c r="K3483" s="3"/>
      <c r="L3483" s="3"/>
      <c r="M3483" s="3"/>
      <c r="N3483" s="27"/>
      <c r="O3483" s="4"/>
      <c r="P3483" s="4"/>
      <c r="Q3483" s="2"/>
      <c r="R3483" s="9"/>
      <c r="S3483" s="4"/>
      <c r="T3483" s="4"/>
      <c r="V3483" s="10"/>
      <c r="W3483" s="4"/>
      <c r="X3483" s="21"/>
      <c r="Y3483" s="20"/>
      <c r="Z3483" s="20"/>
      <c r="AD3483" s="5"/>
      <c r="AI3483" s="10"/>
      <c r="AJ3483" s="10"/>
      <c r="AK3483" s="10"/>
      <c r="AL3483" s="10"/>
      <c r="AM3483" s="10"/>
      <c r="AN3483" s="10"/>
      <c r="AO3483" s="10"/>
      <c r="AP3483" s="10"/>
      <c r="AQ3483" s="10"/>
      <c r="AR3483" s="10"/>
      <c r="AS3483" s="10"/>
      <c r="AT3483" s="10"/>
      <c r="AU3483" s="10"/>
    </row>
    <row r="3484" spans="2:47" x14ac:dyDescent="0.2">
      <c r="B3484" s="4"/>
      <c r="C3484" s="3"/>
      <c r="D3484" s="29"/>
      <c r="E3484" s="11"/>
      <c r="F3484" s="118"/>
      <c r="G3484" s="2"/>
      <c r="J3484" s="3"/>
      <c r="K3484" s="3"/>
      <c r="L3484" s="3"/>
      <c r="M3484" s="3"/>
      <c r="N3484" s="27"/>
      <c r="O3484" s="4"/>
      <c r="P3484" s="4"/>
      <c r="Q3484" s="2"/>
      <c r="R3484" s="9"/>
      <c r="S3484" s="4"/>
      <c r="T3484" s="4"/>
      <c r="V3484" s="10"/>
      <c r="W3484" s="4"/>
      <c r="X3484" s="21"/>
      <c r="Y3484" s="20"/>
      <c r="Z3484" s="20"/>
      <c r="AD3484" s="5"/>
      <c r="AI3484" s="10"/>
      <c r="AJ3484" s="10"/>
      <c r="AK3484" s="10"/>
      <c r="AL3484" s="10"/>
      <c r="AM3484" s="10"/>
      <c r="AN3484" s="10"/>
      <c r="AO3484" s="10"/>
      <c r="AP3484" s="10"/>
      <c r="AQ3484" s="10"/>
      <c r="AR3484" s="10"/>
      <c r="AS3484" s="10"/>
      <c r="AT3484" s="10"/>
      <c r="AU3484" s="10"/>
    </row>
    <row r="3485" spans="2:47" x14ac:dyDescent="0.2">
      <c r="B3485" s="4"/>
      <c r="C3485" s="3"/>
      <c r="D3485" s="29"/>
      <c r="E3485" s="11"/>
      <c r="F3485" s="118"/>
      <c r="G3485" s="2"/>
      <c r="J3485" s="3"/>
      <c r="K3485" s="3"/>
      <c r="L3485" s="3"/>
      <c r="M3485" s="3"/>
      <c r="N3485" s="27"/>
      <c r="O3485" s="4"/>
      <c r="P3485" s="4"/>
      <c r="Q3485" s="2"/>
      <c r="R3485" s="9"/>
      <c r="S3485" s="4"/>
      <c r="T3485" s="4"/>
      <c r="V3485" s="10"/>
      <c r="W3485" s="4"/>
      <c r="X3485" s="21"/>
      <c r="Y3485" s="20"/>
      <c r="Z3485" s="20"/>
      <c r="AD3485" s="5"/>
      <c r="AI3485" s="10"/>
      <c r="AJ3485" s="10"/>
      <c r="AK3485" s="10"/>
      <c r="AL3485" s="10"/>
      <c r="AM3485" s="10"/>
      <c r="AN3485" s="10"/>
      <c r="AO3485" s="10"/>
      <c r="AP3485" s="10"/>
      <c r="AQ3485" s="10"/>
      <c r="AR3485" s="10"/>
      <c r="AS3485" s="10"/>
      <c r="AT3485" s="10"/>
      <c r="AU3485" s="10"/>
    </row>
    <row r="3486" spans="2:47" x14ac:dyDescent="0.2">
      <c r="B3486" s="4"/>
      <c r="C3486" s="3"/>
      <c r="D3486" s="29"/>
      <c r="E3486" s="11"/>
      <c r="F3486" s="118"/>
      <c r="G3486" s="2"/>
      <c r="J3486" s="3"/>
      <c r="K3486" s="3"/>
      <c r="L3486" s="3"/>
      <c r="M3486" s="3"/>
      <c r="N3486" s="27"/>
      <c r="O3486" s="4"/>
      <c r="P3486" s="4"/>
      <c r="Q3486" s="2"/>
      <c r="R3486" s="9"/>
      <c r="S3486" s="4"/>
      <c r="T3486" s="4"/>
      <c r="V3486" s="10"/>
      <c r="W3486" s="4"/>
      <c r="X3486" s="21"/>
      <c r="Y3486" s="20"/>
      <c r="Z3486" s="20"/>
      <c r="AD3486" s="5"/>
      <c r="AI3486" s="10"/>
      <c r="AJ3486" s="10"/>
      <c r="AK3486" s="10"/>
      <c r="AL3486" s="10"/>
      <c r="AM3486" s="10"/>
      <c r="AN3486" s="10"/>
      <c r="AO3486" s="10"/>
      <c r="AP3486" s="10"/>
      <c r="AQ3486" s="10"/>
      <c r="AR3486" s="10"/>
      <c r="AS3486" s="10"/>
      <c r="AT3486" s="10"/>
      <c r="AU3486" s="10"/>
    </row>
    <row r="3487" spans="2:47" x14ac:dyDescent="0.2">
      <c r="B3487" s="4"/>
      <c r="C3487" s="3"/>
      <c r="D3487" s="29"/>
      <c r="E3487" s="11"/>
      <c r="F3487" s="118"/>
      <c r="G3487" s="2"/>
      <c r="J3487" s="3"/>
      <c r="K3487" s="3"/>
      <c r="L3487" s="3"/>
      <c r="M3487" s="3"/>
      <c r="N3487" s="27"/>
      <c r="O3487" s="4"/>
      <c r="P3487" s="4"/>
      <c r="Q3487" s="2"/>
      <c r="R3487" s="9"/>
      <c r="S3487" s="4"/>
      <c r="T3487" s="4"/>
      <c r="V3487" s="10"/>
      <c r="W3487" s="4"/>
      <c r="X3487" s="21"/>
      <c r="Y3487" s="20"/>
      <c r="Z3487" s="20"/>
      <c r="AD3487" s="5"/>
      <c r="AI3487" s="10"/>
      <c r="AJ3487" s="10"/>
      <c r="AK3487" s="10"/>
      <c r="AL3487" s="10"/>
      <c r="AM3487" s="10"/>
      <c r="AN3487" s="10"/>
      <c r="AO3487" s="10"/>
      <c r="AP3487" s="10"/>
      <c r="AQ3487" s="10"/>
      <c r="AR3487" s="10"/>
      <c r="AS3487" s="10"/>
      <c r="AT3487" s="10"/>
      <c r="AU3487" s="10"/>
    </row>
    <row r="3488" spans="2:47" x14ac:dyDescent="0.2">
      <c r="B3488" s="4"/>
      <c r="C3488" s="3"/>
      <c r="D3488" s="29"/>
      <c r="E3488" s="11"/>
      <c r="F3488" s="118"/>
      <c r="G3488" s="2"/>
      <c r="J3488" s="3"/>
      <c r="K3488" s="3"/>
      <c r="L3488" s="3"/>
      <c r="M3488" s="3"/>
      <c r="N3488" s="27"/>
      <c r="O3488" s="4"/>
      <c r="P3488" s="4"/>
      <c r="Q3488" s="2"/>
      <c r="R3488" s="9"/>
      <c r="S3488" s="4"/>
      <c r="T3488" s="4"/>
      <c r="V3488" s="10"/>
      <c r="W3488" s="4"/>
      <c r="X3488" s="21"/>
      <c r="Y3488" s="20"/>
      <c r="Z3488" s="20"/>
      <c r="AD3488" s="5"/>
      <c r="AI3488" s="10"/>
      <c r="AJ3488" s="10"/>
      <c r="AK3488" s="10"/>
      <c r="AL3488" s="10"/>
      <c r="AM3488" s="10"/>
      <c r="AN3488" s="10"/>
      <c r="AO3488" s="10"/>
      <c r="AP3488" s="10"/>
      <c r="AQ3488" s="10"/>
      <c r="AR3488" s="10"/>
      <c r="AS3488" s="10"/>
      <c r="AT3488" s="10"/>
      <c r="AU3488" s="10"/>
    </row>
    <row r="3489" spans="2:47" x14ac:dyDescent="0.2">
      <c r="B3489" s="4"/>
      <c r="C3489" s="3"/>
      <c r="D3489" s="29"/>
      <c r="E3489" s="11"/>
      <c r="F3489" s="118"/>
      <c r="G3489" s="2"/>
      <c r="J3489" s="3"/>
      <c r="K3489" s="3"/>
      <c r="L3489" s="3"/>
      <c r="M3489" s="3"/>
      <c r="N3489" s="27"/>
      <c r="O3489" s="4"/>
      <c r="P3489" s="4"/>
      <c r="Q3489" s="2"/>
      <c r="R3489" s="9"/>
      <c r="S3489" s="4"/>
      <c r="T3489" s="4"/>
      <c r="V3489" s="10"/>
      <c r="W3489" s="4"/>
      <c r="X3489" s="21"/>
      <c r="Y3489" s="20"/>
      <c r="Z3489" s="20"/>
      <c r="AD3489" s="5"/>
      <c r="AI3489" s="10"/>
      <c r="AJ3489" s="10"/>
      <c r="AK3489" s="10"/>
      <c r="AL3489" s="10"/>
      <c r="AM3489" s="10"/>
      <c r="AN3489" s="10"/>
      <c r="AO3489" s="10"/>
      <c r="AP3489" s="10"/>
      <c r="AQ3489" s="10"/>
      <c r="AR3489" s="10"/>
      <c r="AS3489" s="10"/>
      <c r="AT3489" s="10"/>
      <c r="AU3489" s="10"/>
    </row>
    <row r="3490" spans="2:47" x14ac:dyDescent="0.2">
      <c r="B3490" s="4"/>
      <c r="C3490" s="3"/>
      <c r="D3490" s="29"/>
      <c r="E3490" s="11"/>
      <c r="F3490" s="118"/>
      <c r="G3490" s="2"/>
      <c r="J3490" s="3"/>
      <c r="K3490" s="3"/>
      <c r="L3490" s="3"/>
      <c r="M3490" s="3"/>
      <c r="N3490" s="27"/>
      <c r="O3490" s="4"/>
      <c r="P3490" s="4"/>
      <c r="Q3490" s="2"/>
      <c r="R3490" s="9"/>
      <c r="S3490" s="4"/>
      <c r="T3490" s="4"/>
      <c r="V3490" s="10"/>
      <c r="W3490" s="4"/>
      <c r="X3490" s="21"/>
      <c r="Y3490" s="20"/>
      <c r="Z3490" s="20"/>
      <c r="AD3490" s="5"/>
      <c r="AI3490" s="10"/>
      <c r="AJ3490" s="10"/>
      <c r="AK3490" s="10"/>
      <c r="AL3490" s="10"/>
      <c r="AM3490" s="10"/>
      <c r="AN3490" s="10"/>
      <c r="AO3490" s="10"/>
      <c r="AP3490" s="10"/>
      <c r="AQ3490" s="10"/>
      <c r="AR3490" s="10"/>
      <c r="AS3490" s="10"/>
      <c r="AT3490" s="10"/>
      <c r="AU3490" s="10"/>
    </row>
    <row r="3491" spans="2:47" x14ac:dyDescent="0.2">
      <c r="B3491" s="4"/>
      <c r="C3491" s="3"/>
      <c r="D3491" s="29"/>
      <c r="E3491" s="11"/>
      <c r="F3491" s="118"/>
      <c r="G3491" s="2"/>
      <c r="J3491" s="3"/>
      <c r="K3491" s="3"/>
      <c r="L3491" s="3"/>
      <c r="M3491" s="3"/>
      <c r="N3491" s="27"/>
      <c r="O3491" s="4"/>
      <c r="P3491" s="4"/>
      <c r="Q3491" s="2"/>
      <c r="R3491" s="9"/>
      <c r="S3491" s="4"/>
      <c r="T3491" s="4"/>
      <c r="V3491" s="10"/>
      <c r="W3491" s="4"/>
      <c r="X3491" s="21"/>
      <c r="Y3491" s="20"/>
      <c r="Z3491" s="20"/>
      <c r="AD3491" s="5"/>
      <c r="AI3491" s="10"/>
      <c r="AJ3491" s="10"/>
      <c r="AK3491" s="10"/>
      <c r="AL3491" s="10"/>
      <c r="AM3491" s="10"/>
      <c r="AN3491" s="10"/>
      <c r="AO3491" s="10"/>
      <c r="AP3491" s="10"/>
      <c r="AQ3491" s="10"/>
      <c r="AR3491" s="10"/>
      <c r="AS3491" s="10"/>
      <c r="AT3491" s="10"/>
      <c r="AU3491" s="10"/>
    </row>
    <row r="3492" spans="2:47" x14ac:dyDescent="0.2">
      <c r="B3492" s="4"/>
      <c r="C3492" s="3"/>
      <c r="D3492" s="29"/>
      <c r="E3492" s="11"/>
      <c r="F3492" s="118"/>
      <c r="G3492" s="2"/>
      <c r="J3492" s="3"/>
      <c r="K3492" s="3"/>
      <c r="L3492" s="3"/>
      <c r="M3492" s="3"/>
      <c r="N3492" s="27"/>
      <c r="O3492" s="4"/>
      <c r="P3492" s="4"/>
      <c r="Q3492" s="2"/>
      <c r="R3492" s="9"/>
      <c r="S3492" s="4"/>
      <c r="T3492" s="4"/>
      <c r="V3492" s="10"/>
      <c r="W3492" s="4"/>
      <c r="X3492" s="21"/>
      <c r="Y3492" s="20"/>
      <c r="Z3492" s="20"/>
      <c r="AD3492" s="5"/>
      <c r="AI3492" s="10"/>
      <c r="AJ3492" s="10"/>
      <c r="AK3492" s="10"/>
      <c r="AL3492" s="10"/>
      <c r="AM3492" s="10"/>
      <c r="AN3492" s="10"/>
      <c r="AO3492" s="10"/>
      <c r="AP3492" s="10"/>
      <c r="AQ3492" s="10"/>
      <c r="AR3492" s="10"/>
      <c r="AS3492" s="10"/>
      <c r="AT3492" s="10"/>
      <c r="AU3492" s="10"/>
    </row>
    <row r="3493" spans="2:47" x14ac:dyDescent="0.2">
      <c r="B3493" s="4"/>
      <c r="C3493" s="3"/>
      <c r="D3493" s="29"/>
      <c r="E3493" s="11"/>
      <c r="F3493" s="118"/>
      <c r="G3493" s="2"/>
      <c r="J3493" s="3"/>
      <c r="K3493" s="3"/>
      <c r="L3493" s="3"/>
      <c r="M3493" s="3"/>
      <c r="N3493" s="27"/>
      <c r="O3493" s="4"/>
      <c r="P3493" s="4"/>
      <c r="Q3493" s="2"/>
      <c r="R3493" s="9"/>
      <c r="S3493" s="4"/>
      <c r="T3493" s="4"/>
      <c r="V3493" s="10"/>
      <c r="W3493" s="4"/>
      <c r="X3493" s="21"/>
      <c r="Y3493" s="20"/>
      <c r="Z3493" s="20"/>
      <c r="AD3493" s="5"/>
      <c r="AI3493" s="10"/>
      <c r="AJ3493" s="10"/>
      <c r="AK3493" s="10"/>
      <c r="AL3493" s="10"/>
      <c r="AM3493" s="10"/>
      <c r="AN3493" s="10"/>
      <c r="AO3493" s="10"/>
      <c r="AP3493" s="10"/>
      <c r="AQ3493" s="10"/>
      <c r="AR3493" s="10"/>
      <c r="AS3493" s="10"/>
      <c r="AT3493" s="10"/>
      <c r="AU3493" s="10"/>
    </row>
    <row r="3494" spans="2:47" x14ac:dyDescent="0.2">
      <c r="B3494" s="4"/>
      <c r="C3494" s="3"/>
      <c r="D3494" s="29"/>
      <c r="E3494" s="11"/>
      <c r="F3494" s="118"/>
      <c r="G3494" s="2"/>
      <c r="J3494" s="3"/>
      <c r="K3494" s="3"/>
      <c r="L3494" s="3"/>
      <c r="M3494" s="3"/>
      <c r="N3494" s="27"/>
      <c r="O3494" s="4"/>
      <c r="P3494" s="4"/>
      <c r="Q3494" s="2"/>
      <c r="R3494" s="9"/>
      <c r="S3494" s="4"/>
      <c r="T3494" s="4"/>
      <c r="V3494" s="10"/>
      <c r="W3494" s="4"/>
      <c r="X3494" s="21"/>
      <c r="Y3494" s="20"/>
      <c r="Z3494" s="20"/>
      <c r="AD3494" s="5"/>
      <c r="AI3494" s="10"/>
      <c r="AJ3494" s="10"/>
      <c r="AK3494" s="10"/>
      <c r="AL3494" s="10"/>
      <c r="AM3494" s="10"/>
      <c r="AN3494" s="10"/>
      <c r="AO3494" s="10"/>
      <c r="AP3494" s="10"/>
      <c r="AQ3494" s="10"/>
      <c r="AR3494" s="10"/>
      <c r="AS3494" s="10"/>
      <c r="AT3494" s="10"/>
      <c r="AU3494" s="10"/>
    </row>
    <row r="3495" spans="2:47" x14ac:dyDescent="0.2">
      <c r="B3495" s="4"/>
      <c r="C3495" s="3"/>
      <c r="D3495" s="29"/>
      <c r="E3495" s="11"/>
      <c r="F3495" s="118"/>
      <c r="G3495" s="2"/>
      <c r="J3495" s="3"/>
      <c r="K3495" s="3"/>
      <c r="L3495" s="3"/>
      <c r="M3495" s="3"/>
      <c r="N3495" s="27"/>
      <c r="O3495" s="4"/>
      <c r="P3495" s="4"/>
      <c r="Q3495" s="2"/>
      <c r="R3495" s="9"/>
      <c r="S3495" s="4"/>
      <c r="T3495" s="4"/>
      <c r="V3495" s="10"/>
      <c r="W3495" s="4"/>
      <c r="X3495" s="21"/>
      <c r="Y3495" s="20"/>
      <c r="Z3495" s="20"/>
      <c r="AD3495" s="5"/>
      <c r="AI3495" s="10"/>
      <c r="AJ3495" s="10"/>
      <c r="AK3495" s="10"/>
      <c r="AL3495" s="10"/>
      <c r="AM3495" s="10"/>
      <c r="AN3495" s="10"/>
      <c r="AO3495" s="10"/>
      <c r="AP3495" s="10"/>
      <c r="AQ3495" s="10"/>
      <c r="AR3495" s="10"/>
      <c r="AS3495" s="10"/>
      <c r="AT3495" s="10"/>
      <c r="AU3495" s="10"/>
    </row>
    <row r="3496" spans="2:47" x14ac:dyDescent="0.2">
      <c r="B3496" s="4"/>
      <c r="C3496" s="3"/>
      <c r="D3496" s="29"/>
      <c r="E3496" s="11"/>
      <c r="F3496" s="118"/>
      <c r="G3496" s="2"/>
      <c r="J3496" s="3"/>
      <c r="K3496" s="3"/>
      <c r="L3496" s="3"/>
      <c r="M3496" s="3"/>
      <c r="N3496" s="27"/>
      <c r="O3496" s="4"/>
      <c r="P3496" s="4"/>
      <c r="Q3496" s="2"/>
      <c r="R3496" s="9"/>
      <c r="S3496" s="4"/>
      <c r="T3496" s="4"/>
      <c r="V3496" s="10"/>
      <c r="W3496" s="4"/>
      <c r="X3496" s="21"/>
      <c r="Y3496" s="20"/>
      <c r="Z3496" s="20"/>
      <c r="AD3496" s="5"/>
      <c r="AI3496" s="10"/>
      <c r="AJ3496" s="10"/>
      <c r="AK3496" s="10"/>
      <c r="AL3496" s="10"/>
      <c r="AM3496" s="10"/>
      <c r="AN3496" s="10"/>
      <c r="AO3496" s="10"/>
      <c r="AP3496" s="10"/>
      <c r="AQ3496" s="10"/>
      <c r="AR3496" s="10"/>
      <c r="AS3496" s="10"/>
      <c r="AT3496" s="10"/>
      <c r="AU3496" s="10"/>
    </row>
    <row r="3497" spans="2:47" x14ac:dyDescent="0.2">
      <c r="B3497" s="4"/>
      <c r="C3497" s="3"/>
      <c r="D3497" s="29"/>
      <c r="E3497" s="11"/>
      <c r="F3497" s="118"/>
      <c r="G3497" s="2"/>
      <c r="J3497" s="3"/>
      <c r="K3497" s="3"/>
      <c r="L3497" s="3"/>
      <c r="M3497" s="3"/>
      <c r="N3497" s="27"/>
      <c r="O3497" s="4"/>
      <c r="P3497" s="4"/>
      <c r="Q3497" s="2"/>
      <c r="R3497" s="9"/>
      <c r="S3497" s="4"/>
      <c r="T3497" s="4"/>
      <c r="V3497" s="10"/>
      <c r="W3497" s="4"/>
      <c r="X3497" s="21"/>
      <c r="Y3497" s="20"/>
      <c r="Z3497" s="20"/>
      <c r="AD3497" s="5"/>
      <c r="AI3497" s="10"/>
      <c r="AJ3497" s="10"/>
      <c r="AK3497" s="10"/>
      <c r="AL3497" s="10"/>
      <c r="AM3497" s="10"/>
      <c r="AN3497" s="10"/>
      <c r="AO3497" s="10"/>
      <c r="AP3497" s="10"/>
      <c r="AQ3497" s="10"/>
      <c r="AR3497" s="10"/>
      <c r="AS3497" s="10"/>
      <c r="AT3497" s="10"/>
      <c r="AU3497" s="10"/>
    </row>
    <row r="3498" spans="2:47" x14ac:dyDescent="0.2">
      <c r="B3498" s="4"/>
      <c r="C3498" s="3"/>
      <c r="D3498" s="29"/>
      <c r="E3498" s="11"/>
      <c r="F3498" s="118"/>
      <c r="G3498" s="2"/>
      <c r="J3498" s="3"/>
      <c r="K3498" s="3"/>
      <c r="L3498" s="3"/>
      <c r="M3498" s="3"/>
      <c r="N3498" s="27"/>
      <c r="O3498" s="4"/>
      <c r="P3498" s="4"/>
      <c r="Q3498" s="2"/>
      <c r="R3498" s="9"/>
      <c r="S3498" s="4"/>
      <c r="T3498" s="4"/>
      <c r="V3498" s="10"/>
      <c r="W3498" s="4"/>
      <c r="X3498" s="21"/>
      <c r="Y3498" s="20"/>
      <c r="Z3498" s="20"/>
      <c r="AD3498" s="5"/>
      <c r="AI3498" s="10"/>
      <c r="AJ3498" s="10"/>
      <c r="AK3498" s="10"/>
      <c r="AL3498" s="10"/>
      <c r="AM3498" s="10"/>
      <c r="AN3498" s="10"/>
      <c r="AO3498" s="10"/>
      <c r="AP3498" s="10"/>
      <c r="AQ3498" s="10"/>
      <c r="AR3498" s="10"/>
      <c r="AS3498" s="10"/>
      <c r="AT3498" s="10"/>
      <c r="AU3498" s="10"/>
    </row>
    <row r="3499" spans="2:47" x14ac:dyDescent="0.2">
      <c r="B3499" s="4"/>
      <c r="C3499" s="3"/>
      <c r="D3499" s="29"/>
      <c r="E3499" s="11"/>
      <c r="F3499" s="118"/>
      <c r="G3499" s="2"/>
      <c r="J3499" s="3"/>
      <c r="K3499" s="3"/>
      <c r="L3499" s="3"/>
      <c r="M3499" s="3"/>
      <c r="N3499" s="27"/>
      <c r="O3499" s="4"/>
      <c r="P3499" s="4"/>
      <c r="Q3499" s="2"/>
      <c r="R3499" s="9"/>
      <c r="S3499" s="4"/>
      <c r="T3499" s="4"/>
      <c r="V3499" s="10"/>
      <c r="W3499" s="4"/>
      <c r="X3499" s="21"/>
      <c r="Y3499" s="20"/>
      <c r="Z3499" s="20"/>
      <c r="AD3499" s="5"/>
      <c r="AI3499" s="10"/>
      <c r="AJ3499" s="10"/>
      <c r="AK3499" s="10"/>
      <c r="AL3499" s="10"/>
      <c r="AM3499" s="10"/>
      <c r="AN3499" s="10"/>
      <c r="AO3499" s="10"/>
      <c r="AP3499" s="10"/>
      <c r="AQ3499" s="10"/>
      <c r="AR3499" s="10"/>
      <c r="AS3499" s="10"/>
      <c r="AT3499" s="10"/>
      <c r="AU3499" s="10"/>
    </row>
    <row r="3500" spans="2:47" x14ac:dyDescent="0.2">
      <c r="B3500" s="4"/>
      <c r="C3500" s="3"/>
      <c r="D3500" s="29"/>
      <c r="E3500" s="11"/>
      <c r="F3500" s="118"/>
      <c r="G3500" s="2"/>
      <c r="J3500" s="3"/>
      <c r="K3500" s="3"/>
      <c r="L3500" s="3"/>
      <c r="M3500" s="3"/>
      <c r="N3500" s="27"/>
      <c r="O3500" s="4"/>
      <c r="P3500" s="4"/>
      <c r="Q3500" s="2"/>
      <c r="R3500" s="9"/>
      <c r="S3500" s="4"/>
      <c r="T3500" s="4"/>
      <c r="V3500" s="10"/>
      <c r="W3500" s="4"/>
      <c r="X3500" s="21"/>
      <c r="Y3500" s="20"/>
      <c r="Z3500" s="20"/>
      <c r="AD3500" s="5"/>
      <c r="AI3500" s="10"/>
      <c r="AJ3500" s="10"/>
      <c r="AK3500" s="10"/>
      <c r="AL3500" s="10"/>
      <c r="AM3500" s="10"/>
      <c r="AN3500" s="10"/>
      <c r="AO3500" s="10"/>
      <c r="AP3500" s="10"/>
      <c r="AQ3500" s="10"/>
      <c r="AR3500" s="10"/>
      <c r="AS3500" s="10"/>
      <c r="AT3500" s="10"/>
      <c r="AU3500" s="10"/>
    </row>
    <row r="3501" spans="2:47" x14ac:dyDescent="0.2">
      <c r="B3501" s="4"/>
      <c r="C3501" s="3"/>
      <c r="D3501" s="29"/>
      <c r="E3501" s="11"/>
      <c r="F3501" s="118"/>
      <c r="G3501" s="2"/>
      <c r="J3501" s="3"/>
      <c r="K3501" s="3"/>
      <c r="L3501" s="3"/>
      <c r="M3501" s="3"/>
      <c r="N3501" s="27"/>
      <c r="O3501" s="4"/>
      <c r="P3501" s="4"/>
      <c r="Q3501" s="2"/>
      <c r="R3501" s="9"/>
      <c r="S3501" s="4"/>
      <c r="T3501" s="4"/>
      <c r="V3501" s="10"/>
      <c r="W3501" s="4"/>
      <c r="X3501" s="21"/>
      <c r="Y3501" s="20"/>
      <c r="Z3501" s="20"/>
      <c r="AD3501" s="5"/>
      <c r="AI3501" s="10"/>
      <c r="AJ3501" s="10"/>
      <c r="AK3501" s="10"/>
      <c r="AL3501" s="10"/>
      <c r="AM3501" s="10"/>
      <c r="AN3501" s="10"/>
      <c r="AO3501" s="10"/>
      <c r="AP3501" s="10"/>
      <c r="AQ3501" s="10"/>
      <c r="AR3501" s="10"/>
      <c r="AS3501" s="10"/>
      <c r="AT3501" s="10"/>
      <c r="AU3501" s="10"/>
    </row>
    <row r="3502" spans="2:47" x14ac:dyDescent="0.2">
      <c r="B3502" s="4"/>
      <c r="C3502" s="3"/>
      <c r="D3502" s="29"/>
      <c r="E3502" s="11"/>
      <c r="F3502" s="118"/>
      <c r="G3502" s="2"/>
      <c r="J3502" s="3"/>
      <c r="K3502" s="3"/>
      <c r="L3502" s="3"/>
      <c r="M3502" s="3"/>
      <c r="N3502" s="27"/>
      <c r="O3502" s="4"/>
      <c r="P3502" s="4"/>
      <c r="Q3502" s="2"/>
      <c r="R3502" s="9"/>
      <c r="S3502" s="4"/>
      <c r="T3502" s="4"/>
      <c r="V3502" s="10"/>
      <c r="W3502" s="4"/>
      <c r="X3502" s="21"/>
      <c r="Y3502" s="20"/>
      <c r="Z3502" s="20"/>
      <c r="AD3502" s="5"/>
      <c r="AI3502" s="10"/>
      <c r="AJ3502" s="10"/>
      <c r="AK3502" s="10"/>
      <c r="AL3502" s="10"/>
      <c r="AM3502" s="10"/>
      <c r="AN3502" s="10"/>
      <c r="AO3502" s="10"/>
      <c r="AP3502" s="10"/>
      <c r="AQ3502" s="10"/>
      <c r="AR3502" s="10"/>
      <c r="AS3502" s="10"/>
      <c r="AT3502" s="10"/>
      <c r="AU3502" s="10"/>
    </row>
    <row r="3503" spans="2:47" x14ac:dyDescent="0.2">
      <c r="B3503" s="4"/>
      <c r="C3503" s="3"/>
      <c r="D3503" s="29"/>
      <c r="E3503" s="11"/>
      <c r="F3503" s="118"/>
      <c r="G3503" s="2"/>
      <c r="J3503" s="3"/>
      <c r="K3503" s="3"/>
      <c r="L3503" s="3"/>
      <c r="M3503" s="3"/>
      <c r="N3503" s="27"/>
      <c r="O3503" s="4"/>
      <c r="P3503" s="4"/>
      <c r="Q3503" s="2"/>
      <c r="R3503" s="9"/>
      <c r="S3503" s="4"/>
      <c r="T3503" s="4"/>
      <c r="V3503" s="10"/>
      <c r="W3503" s="4"/>
      <c r="X3503" s="21"/>
      <c r="Y3503" s="20"/>
      <c r="Z3503" s="20"/>
      <c r="AD3503" s="5"/>
      <c r="AI3503" s="10"/>
      <c r="AJ3503" s="10"/>
      <c r="AK3503" s="10"/>
      <c r="AL3503" s="10"/>
      <c r="AM3503" s="10"/>
      <c r="AN3503" s="10"/>
      <c r="AO3503" s="10"/>
      <c r="AP3503" s="10"/>
      <c r="AQ3503" s="10"/>
      <c r="AR3503" s="10"/>
      <c r="AS3503" s="10"/>
      <c r="AT3503" s="10"/>
      <c r="AU3503" s="10"/>
    </row>
    <row r="3504" spans="2:47" x14ac:dyDescent="0.2">
      <c r="B3504" s="4"/>
      <c r="C3504" s="3"/>
      <c r="D3504" s="29"/>
      <c r="E3504" s="11"/>
      <c r="F3504" s="118"/>
      <c r="G3504" s="2"/>
      <c r="J3504" s="3"/>
      <c r="K3504" s="3"/>
      <c r="L3504" s="3"/>
      <c r="M3504" s="3"/>
      <c r="N3504" s="27"/>
      <c r="O3504" s="4"/>
      <c r="P3504" s="4"/>
      <c r="Q3504" s="2"/>
      <c r="R3504" s="9"/>
      <c r="S3504" s="4"/>
      <c r="T3504" s="4"/>
      <c r="V3504" s="10"/>
      <c r="W3504" s="4"/>
      <c r="X3504" s="21"/>
      <c r="Y3504" s="20"/>
      <c r="Z3504" s="20"/>
      <c r="AD3504" s="5"/>
      <c r="AI3504" s="10"/>
      <c r="AJ3504" s="10"/>
      <c r="AK3504" s="10"/>
      <c r="AL3504" s="10"/>
      <c r="AM3504" s="10"/>
      <c r="AN3504" s="10"/>
      <c r="AO3504" s="10"/>
      <c r="AP3504" s="10"/>
      <c r="AQ3504" s="10"/>
      <c r="AR3504" s="10"/>
      <c r="AS3504" s="10"/>
      <c r="AT3504" s="10"/>
      <c r="AU3504" s="10"/>
    </row>
    <row r="3505" spans="2:47" x14ac:dyDescent="0.2">
      <c r="B3505" s="4"/>
      <c r="C3505" s="3"/>
      <c r="D3505" s="29"/>
      <c r="E3505" s="11"/>
      <c r="F3505" s="118"/>
      <c r="G3505" s="2"/>
      <c r="J3505" s="3"/>
      <c r="K3505" s="3"/>
      <c r="L3505" s="3"/>
      <c r="M3505" s="3"/>
      <c r="N3505" s="27"/>
      <c r="O3505" s="4"/>
      <c r="P3505" s="4"/>
      <c r="Q3505" s="2"/>
      <c r="R3505" s="9"/>
      <c r="S3505" s="4"/>
      <c r="T3505" s="4"/>
      <c r="V3505" s="10"/>
      <c r="W3505" s="4"/>
      <c r="X3505" s="21"/>
      <c r="Y3505" s="20"/>
      <c r="Z3505" s="20"/>
      <c r="AD3505" s="5"/>
      <c r="AI3505" s="10"/>
      <c r="AJ3505" s="10"/>
      <c r="AK3505" s="10"/>
      <c r="AL3505" s="10"/>
      <c r="AM3505" s="10"/>
      <c r="AN3505" s="10"/>
      <c r="AO3505" s="10"/>
      <c r="AP3505" s="10"/>
      <c r="AQ3505" s="10"/>
      <c r="AR3505" s="10"/>
      <c r="AS3505" s="10"/>
      <c r="AT3505" s="10"/>
      <c r="AU3505" s="10"/>
    </row>
    <row r="3506" spans="2:47" x14ac:dyDescent="0.2">
      <c r="B3506" s="4"/>
      <c r="C3506" s="3"/>
      <c r="D3506" s="29"/>
      <c r="E3506" s="11"/>
      <c r="F3506" s="118"/>
      <c r="G3506" s="2"/>
      <c r="J3506" s="3"/>
      <c r="K3506" s="3"/>
      <c r="L3506" s="3"/>
      <c r="M3506" s="3"/>
      <c r="N3506" s="27"/>
      <c r="O3506" s="4"/>
      <c r="P3506" s="4"/>
      <c r="Q3506" s="2"/>
      <c r="R3506" s="9"/>
      <c r="S3506" s="4"/>
      <c r="T3506" s="4"/>
      <c r="V3506" s="10"/>
      <c r="W3506" s="4"/>
      <c r="X3506" s="21"/>
      <c r="Y3506" s="20"/>
      <c r="Z3506" s="20"/>
      <c r="AD3506" s="5"/>
      <c r="AI3506" s="10"/>
      <c r="AJ3506" s="10"/>
      <c r="AK3506" s="10"/>
      <c r="AL3506" s="10"/>
      <c r="AM3506" s="10"/>
      <c r="AN3506" s="10"/>
      <c r="AO3506" s="10"/>
      <c r="AP3506" s="10"/>
      <c r="AQ3506" s="10"/>
      <c r="AR3506" s="10"/>
      <c r="AS3506" s="10"/>
      <c r="AT3506" s="10"/>
      <c r="AU3506" s="10"/>
    </row>
    <row r="3507" spans="2:47" x14ac:dyDescent="0.2">
      <c r="B3507" s="4"/>
      <c r="C3507" s="3"/>
      <c r="D3507" s="29"/>
      <c r="E3507" s="11"/>
      <c r="F3507" s="118"/>
      <c r="G3507" s="2"/>
      <c r="J3507" s="3"/>
      <c r="K3507" s="3"/>
      <c r="L3507" s="3"/>
      <c r="M3507" s="3"/>
      <c r="N3507" s="27"/>
      <c r="O3507" s="4"/>
      <c r="P3507" s="4"/>
      <c r="Q3507" s="2"/>
      <c r="R3507" s="9"/>
      <c r="S3507" s="4"/>
      <c r="T3507" s="4"/>
      <c r="V3507" s="10"/>
      <c r="W3507" s="4"/>
      <c r="X3507" s="21"/>
      <c r="Y3507" s="20"/>
      <c r="Z3507" s="20"/>
      <c r="AD3507" s="5"/>
      <c r="AI3507" s="10"/>
      <c r="AJ3507" s="10"/>
      <c r="AK3507" s="10"/>
      <c r="AL3507" s="10"/>
      <c r="AM3507" s="10"/>
      <c r="AN3507" s="10"/>
      <c r="AO3507" s="10"/>
      <c r="AP3507" s="10"/>
      <c r="AQ3507" s="10"/>
      <c r="AR3507" s="10"/>
      <c r="AS3507" s="10"/>
      <c r="AT3507" s="10"/>
      <c r="AU3507" s="10"/>
    </row>
    <row r="3508" spans="2:47" x14ac:dyDescent="0.2">
      <c r="B3508" s="4"/>
      <c r="C3508" s="3"/>
      <c r="D3508" s="29"/>
      <c r="E3508" s="11"/>
      <c r="F3508" s="118"/>
      <c r="G3508" s="2"/>
      <c r="J3508" s="3"/>
      <c r="K3508" s="3"/>
      <c r="L3508" s="3"/>
      <c r="M3508" s="3"/>
      <c r="N3508" s="27"/>
      <c r="O3508" s="4"/>
      <c r="P3508" s="4"/>
      <c r="Q3508" s="2"/>
      <c r="R3508" s="9"/>
      <c r="S3508" s="4"/>
      <c r="T3508" s="4"/>
      <c r="V3508" s="10"/>
      <c r="W3508" s="4"/>
      <c r="X3508" s="112" t="s">
        <v>50</v>
      </c>
      <c r="Y3508" s="112" t="s">
        <v>51</v>
      </c>
      <c r="Z3508" s="112"/>
      <c r="AD3508" s="5"/>
      <c r="AI3508" s="10"/>
      <c r="AJ3508" s="10"/>
      <c r="AK3508" s="10"/>
      <c r="AL3508" s="10"/>
      <c r="AM3508" s="10"/>
      <c r="AN3508" s="10"/>
      <c r="AO3508" s="10"/>
      <c r="AP3508" s="10"/>
      <c r="AQ3508" s="10"/>
      <c r="AR3508" s="10"/>
      <c r="AS3508" s="10"/>
      <c r="AT3508" s="10"/>
      <c r="AU3508" s="10"/>
    </row>
    <row r="3509" spans="2:47" x14ac:dyDescent="0.2">
      <c r="B3509" s="4"/>
      <c r="C3509" s="3"/>
      <c r="D3509" s="29"/>
      <c r="E3509" s="11"/>
      <c r="F3509" s="118"/>
      <c r="G3509" s="2"/>
      <c r="J3509" s="3"/>
      <c r="K3509" s="3"/>
      <c r="L3509" s="3"/>
      <c r="M3509" s="3"/>
      <c r="N3509" s="27"/>
      <c r="O3509" s="4"/>
      <c r="P3509" s="4"/>
      <c r="Q3509" s="2"/>
      <c r="R3509" s="9"/>
      <c r="S3509" s="4"/>
      <c r="T3509" s="4"/>
      <c r="V3509" s="10"/>
      <c r="W3509" s="104"/>
      <c r="X3509" s="113">
        <v>0</v>
      </c>
      <c r="Y3509" s="115">
        <v>1079.5508335</v>
      </c>
      <c r="Z3509" s="115"/>
      <c r="AD3509" s="5"/>
      <c r="AI3509" s="10"/>
      <c r="AJ3509" s="10"/>
      <c r="AK3509" s="10"/>
      <c r="AL3509" s="10"/>
      <c r="AM3509" s="10"/>
      <c r="AN3509" s="10"/>
      <c r="AO3509" s="10"/>
      <c r="AP3509" s="10"/>
      <c r="AQ3509" s="10"/>
      <c r="AR3509" s="10"/>
      <c r="AS3509" s="10"/>
      <c r="AT3509" s="10"/>
      <c r="AU3509" s="10"/>
    </row>
    <row r="3510" spans="2:47" x14ac:dyDescent="0.2">
      <c r="B3510" s="4"/>
      <c r="C3510" s="3"/>
      <c r="D3510" s="29"/>
      <c r="E3510" s="11"/>
      <c r="F3510" s="118"/>
      <c r="G3510" s="2"/>
      <c r="J3510" s="3"/>
      <c r="K3510" s="3"/>
      <c r="L3510" s="3"/>
      <c r="M3510" s="3"/>
      <c r="N3510" s="27"/>
      <c r="O3510" s="4"/>
      <c r="P3510" s="4"/>
      <c r="Q3510" s="2"/>
      <c r="R3510" s="9"/>
      <c r="S3510" s="4"/>
      <c r="T3510" s="4"/>
      <c r="V3510" s="10"/>
      <c r="W3510" s="4"/>
      <c r="X3510" s="21"/>
      <c r="Y3510" s="20"/>
      <c r="Z3510" s="20"/>
      <c r="AD3510" s="5"/>
      <c r="AI3510" s="10"/>
      <c r="AJ3510" s="10"/>
      <c r="AK3510" s="10"/>
      <c r="AL3510" s="10"/>
      <c r="AM3510" s="10"/>
      <c r="AN3510" s="10"/>
      <c r="AO3510" s="10"/>
      <c r="AP3510" s="10"/>
      <c r="AQ3510" s="10"/>
      <c r="AR3510" s="10"/>
      <c r="AS3510" s="10"/>
      <c r="AT3510" s="10"/>
      <c r="AU3510" s="10"/>
    </row>
    <row r="3511" spans="2:47" x14ac:dyDescent="0.2">
      <c r="B3511" s="4"/>
      <c r="C3511" s="3"/>
      <c r="D3511" s="29"/>
      <c r="E3511" s="11"/>
      <c r="F3511" s="118"/>
      <c r="G3511" s="2"/>
      <c r="J3511" s="3"/>
      <c r="K3511" s="3"/>
      <c r="L3511" s="3"/>
      <c r="M3511" s="3"/>
      <c r="N3511" s="27"/>
      <c r="O3511" s="4"/>
      <c r="P3511" s="4"/>
      <c r="Q3511" s="2"/>
      <c r="R3511" s="9"/>
      <c r="S3511" s="4"/>
      <c r="T3511" s="4"/>
      <c r="V3511" s="10"/>
      <c r="W3511" s="4"/>
      <c r="X3511" s="21"/>
      <c r="Y3511" s="20"/>
      <c r="Z3511" s="20"/>
      <c r="AD3511" s="5"/>
      <c r="AI3511" s="10"/>
      <c r="AJ3511" s="10"/>
      <c r="AK3511" s="10"/>
      <c r="AL3511" s="10"/>
      <c r="AM3511" s="10"/>
      <c r="AN3511" s="10"/>
      <c r="AO3511" s="10"/>
      <c r="AP3511" s="10"/>
      <c r="AQ3511" s="10"/>
      <c r="AR3511" s="10"/>
      <c r="AS3511" s="10"/>
      <c r="AT3511" s="10"/>
      <c r="AU3511" s="10"/>
    </row>
    <row r="3512" spans="2:47" x14ac:dyDescent="0.2">
      <c r="B3512" s="4"/>
      <c r="C3512" s="3"/>
      <c r="D3512" s="29"/>
      <c r="E3512" s="11"/>
      <c r="F3512" s="118"/>
      <c r="G3512" s="2"/>
      <c r="J3512" s="3"/>
      <c r="K3512" s="3"/>
      <c r="L3512" s="3"/>
      <c r="M3512" s="3"/>
      <c r="N3512" s="27"/>
      <c r="O3512" s="4"/>
      <c r="P3512" s="4"/>
      <c r="Q3512" s="2"/>
      <c r="R3512" s="9"/>
      <c r="S3512" s="4"/>
      <c r="T3512" s="4"/>
      <c r="V3512" s="10"/>
      <c r="W3512" s="4"/>
      <c r="X3512" s="21"/>
      <c r="Y3512" s="20"/>
      <c r="Z3512" s="20"/>
      <c r="AD3512" s="5"/>
      <c r="AI3512" s="10"/>
      <c r="AJ3512" s="10"/>
      <c r="AK3512" s="10"/>
      <c r="AL3512" s="10"/>
      <c r="AM3512" s="10"/>
      <c r="AN3512" s="10"/>
      <c r="AO3512" s="10"/>
      <c r="AP3512" s="10"/>
      <c r="AQ3512" s="10"/>
      <c r="AR3512" s="10"/>
      <c r="AS3512" s="10"/>
      <c r="AT3512" s="10"/>
      <c r="AU3512" s="10"/>
    </row>
    <row r="3513" spans="2:47" x14ac:dyDescent="0.2">
      <c r="B3513" s="4"/>
      <c r="C3513" s="3"/>
      <c r="D3513" s="29"/>
      <c r="E3513" s="11"/>
      <c r="F3513" s="118"/>
      <c r="G3513" s="2"/>
      <c r="J3513" s="3"/>
      <c r="K3513" s="3"/>
      <c r="L3513" s="3"/>
      <c r="M3513" s="3"/>
      <c r="N3513" s="27"/>
      <c r="O3513" s="4"/>
      <c r="P3513" s="4"/>
      <c r="Q3513" s="2"/>
      <c r="R3513" s="9"/>
      <c r="S3513" s="4"/>
      <c r="T3513" s="4"/>
      <c r="V3513" s="10"/>
      <c r="W3513" s="4"/>
      <c r="X3513" s="21"/>
      <c r="Y3513" s="20"/>
      <c r="Z3513" s="20"/>
      <c r="AD3513" s="5"/>
      <c r="AI3513" s="10"/>
      <c r="AJ3513" s="10"/>
      <c r="AK3513" s="10"/>
      <c r="AL3513" s="10"/>
      <c r="AM3513" s="10"/>
      <c r="AN3513" s="10"/>
      <c r="AO3513" s="10"/>
      <c r="AP3513" s="10"/>
      <c r="AQ3513" s="10"/>
      <c r="AR3513" s="10"/>
      <c r="AS3513" s="10"/>
      <c r="AT3513" s="10"/>
      <c r="AU3513" s="10"/>
    </row>
    <row r="3514" spans="2:47" x14ac:dyDescent="0.2">
      <c r="B3514" s="4"/>
      <c r="C3514" s="3"/>
      <c r="D3514" s="29"/>
      <c r="E3514" s="11"/>
      <c r="F3514" s="118"/>
      <c r="G3514" s="2"/>
      <c r="J3514" s="3"/>
      <c r="K3514" s="3"/>
      <c r="L3514" s="3"/>
      <c r="M3514" s="3"/>
      <c r="N3514" s="27"/>
      <c r="O3514" s="4"/>
      <c r="P3514" s="4"/>
      <c r="Q3514" s="2"/>
      <c r="R3514" s="9"/>
      <c r="S3514" s="4"/>
      <c r="T3514" s="4"/>
      <c r="V3514" s="10"/>
      <c r="W3514" s="4"/>
      <c r="X3514" s="21"/>
      <c r="Y3514" s="20"/>
      <c r="Z3514" s="20"/>
      <c r="AD3514" s="5"/>
      <c r="AI3514" s="10"/>
      <c r="AJ3514" s="10"/>
      <c r="AK3514" s="10"/>
      <c r="AL3514" s="10"/>
      <c r="AM3514" s="10"/>
      <c r="AN3514" s="10"/>
      <c r="AO3514" s="10"/>
      <c r="AP3514" s="10"/>
      <c r="AQ3514" s="10"/>
      <c r="AR3514" s="10"/>
      <c r="AS3514" s="10"/>
      <c r="AT3514" s="10"/>
      <c r="AU3514" s="10"/>
    </row>
    <row r="3515" spans="2:47" x14ac:dyDescent="0.2">
      <c r="B3515" s="4"/>
      <c r="C3515" s="3"/>
      <c r="D3515" s="29"/>
      <c r="E3515" s="11"/>
      <c r="F3515" s="118"/>
      <c r="G3515" s="2"/>
      <c r="J3515" s="3"/>
      <c r="K3515" s="3"/>
      <c r="L3515" s="3"/>
      <c r="M3515" s="3"/>
      <c r="N3515" s="27"/>
      <c r="O3515" s="4"/>
      <c r="P3515" s="4"/>
      <c r="Q3515" s="2"/>
      <c r="R3515" s="9"/>
      <c r="S3515" s="4"/>
      <c r="T3515" s="4"/>
      <c r="V3515" s="10"/>
      <c r="W3515" s="4"/>
      <c r="X3515" s="21"/>
      <c r="Y3515" s="20"/>
      <c r="Z3515" s="20"/>
      <c r="AD3515" s="5"/>
      <c r="AI3515" s="10"/>
      <c r="AJ3515" s="10"/>
      <c r="AK3515" s="10"/>
      <c r="AL3515" s="10"/>
      <c r="AM3515" s="10"/>
      <c r="AN3515" s="10"/>
      <c r="AO3515" s="10"/>
      <c r="AP3515" s="10"/>
      <c r="AQ3515" s="10"/>
      <c r="AR3515" s="10"/>
      <c r="AS3515" s="10"/>
      <c r="AT3515" s="10"/>
      <c r="AU3515" s="10"/>
    </row>
    <row r="3516" spans="2:47" x14ac:dyDescent="0.2">
      <c r="B3516" s="4"/>
      <c r="C3516" s="3"/>
      <c r="D3516" s="29"/>
      <c r="E3516" s="11"/>
      <c r="F3516" s="118"/>
      <c r="G3516" s="2"/>
      <c r="J3516" s="3"/>
      <c r="K3516" s="3"/>
      <c r="L3516" s="3"/>
      <c r="M3516" s="3"/>
      <c r="N3516" s="27"/>
      <c r="O3516" s="4"/>
      <c r="P3516" s="4"/>
      <c r="Q3516" s="2"/>
      <c r="R3516" s="9"/>
      <c r="S3516" s="4"/>
      <c r="T3516" s="4"/>
      <c r="V3516" s="10"/>
      <c r="W3516" s="4"/>
      <c r="X3516" s="21"/>
      <c r="Y3516" s="20"/>
      <c r="Z3516" s="20"/>
      <c r="AD3516" s="5"/>
      <c r="AI3516" s="10"/>
      <c r="AJ3516" s="10"/>
      <c r="AK3516" s="10"/>
      <c r="AL3516" s="10"/>
      <c r="AM3516" s="10"/>
      <c r="AN3516" s="10"/>
      <c r="AO3516" s="10"/>
      <c r="AP3516" s="10"/>
      <c r="AQ3516" s="10"/>
      <c r="AR3516" s="10"/>
      <c r="AS3516" s="10"/>
      <c r="AT3516" s="10"/>
      <c r="AU3516" s="10"/>
    </row>
    <row r="3517" spans="2:47" x14ac:dyDescent="0.2">
      <c r="B3517" s="4"/>
      <c r="C3517" s="3"/>
      <c r="D3517" s="29"/>
      <c r="E3517" s="11"/>
      <c r="F3517" s="118"/>
      <c r="G3517" s="2"/>
      <c r="J3517" s="3"/>
      <c r="K3517" s="3"/>
      <c r="L3517" s="3"/>
      <c r="M3517" s="3"/>
      <c r="N3517" s="27"/>
      <c r="O3517" s="4"/>
      <c r="P3517" s="4"/>
      <c r="Q3517" s="2"/>
      <c r="R3517" s="9"/>
      <c r="S3517" s="4"/>
      <c r="T3517" s="4"/>
      <c r="V3517" s="10"/>
      <c r="W3517" s="4"/>
      <c r="X3517" s="21"/>
      <c r="Y3517" s="20"/>
      <c r="Z3517" s="20"/>
      <c r="AD3517" s="5"/>
      <c r="AI3517" s="10"/>
      <c r="AJ3517" s="10"/>
      <c r="AK3517" s="10"/>
      <c r="AL3517" s="10"/>
      <c r="AM3517" s="10"/>
      <c r="AN3517" s="10"/>
      <c r="AO3517" s="10"/>
      <c r="AP3517" s="10"/>
      <c r="AQ3517" s="10"/>
      <c r="AR3517" s="10"/>
      <c r="AS3517" s="10"/>
      <c r="AT3517" s="10"/>
      <c r="AU3517" s="10"/>
    </row>
    <row r="3518" spans="2:47" x14ac:dyDescent="0.2">
      <c r="B3518" s="4"/>
      <c r="C3518" s="3"/>
      <c r="D3518" s="29"/>
      <c r="E3518" s="11"/>
      <c r="F3518" s="118"/>
      <c r="G3518" s="2"/>
      <c r="J3518" s="3"/>
      <c r="K3518" s="3"/>
      <c r="L3518" s="3"/>
      <c r="M3518" s="3"/>
      <c r="N3518" s="27"/>
      <c r="O3518" s="4"/>
      <c r="P3518" s="4"/>
      <c r="Q3518" s="2"/>
      <c r="R3518" s="9"/>
      <c r="S3518" s="4"/>
      <c r="T3518" s="4"/>
      <c r="V3518" s="10"/>
      <c r="W3518" s="4"/>
      <c r="X3518" s="21"/>
      <c r="Y3518" s="20"/>
      <c r="Z3518" s="20"/>
      <c r="AD3518" s="5"/>
      <c r="AI3518" s="10"/>
      <c r="AJ3518" s="10"/>
      <c r="AK3518" s="10"/>
      <c r="AL3518" s="10"/>
      <c r="AM3518" s="10"/>
      <c r="AN3518" s="10"/>
      <c r="AO3518" s="10"/>
      <c r="AP3518" s="10"/>
      <c r="AQ3518" s="10"/>
      <c r="AR3518" s="10"/>
      <c r="AS3518" s="10"/>
      <c r="AT3518" s="10"/>
      <c r="AU3518" s="10"/>
    </row>
    <row r="3519" spans="2:47" x14ac:dyDescent="0.2">
      <c r="B3519" s="4"/>
      <c r="C3519" s="3"/>
      <c r="D3519" s="29"/>
      <c r="E3519" s="11"/>
      <c r="F3519" s="118"/>
      <c r="G3519" s="2"/>
      <c r="J3519" s="3"/>
      <c r="K3519" s="3"/>
      <c r="L3519" s="3"/>
      <c r="M3519" s="3"/>
      <c r="N3519" s="27"/>
      <c r="O3519" s="4"/>
      <c r="P3519" s="4"/>
      <c r="Q3519" s="2"/>
      <c r="R3519" s="9"/>
      <c r="S3519" s="4"/>
      <c r="T3519" s="4"/>
      <c r="V3519" s="10"/>
      <c r="W3519" s="4"/>
      <c r="X3519" s="21"/>
      <c r="Y3519" s="20"/>
      <c r="Z3519" s="20"/>
      <c r="AD3519" s="5"/>
      <c r="AI3519" s="10"/>
      <c r="AJ3519" s="10"/>
      <c r="AK3519" s="10"/>
      <c r="AL3519" s="10"/>
      <c r="AM3519" s="10"/>
      <c r="AN3519" s="10"/>
      <c r="AO3519" s="10"/>
      <c r="AP3519" s="10"/>
      <c r="AQ3519" s="10"/>
      <c r="AR3519" s="10"/>
      <c r="AS3519" s="10"/>
      <c r="AT3519" s="10"/>
      <c r="AU3519" s="10"/>
    </row>
    <row r="3520" spans="2:47" x14ac:dyDescent="0.2">
      <c r="B3520" s="4"/>
      <c r="C3520" s="3"/>
      <c r="D3520" s="29"/>
      <c r="E3520" s="11"/>
      <c r="F3520" s="118"/>
      <c r="G3520" s="2"/>
      <c r="J3520" s="3"/>
      <c r="K3520" s="3"/>
      <c r="L3520" s="3"/>
      <c r="M3520" s="3"/>
      <c r="N3520" s="27"/>
      <c r="O3520" s="4"/>
      <c r="P3520" s="4"/>
      <c r="Q3520" s="2"/>
      <c r="R3520" s="9"/>
      <c r="S3520" s="4"/>
      <c r="T3520" s="4"/>
      <c r="V3520" s="10"/>
      <c r="W3520" s="4"/>
      <c r="X3520" s="21"/>
      <c r="Y3520" s="20"/>
      <c r="Z3520" s="20"/>
      <c r="AD3520" s="5"/>
      <c r="AI3520" s="10"/>
      <c r="AJ3520" s="10"/>
      <c r="AK3520" s="10"/>
      <c r="AL3520" s="10"/>
      <c r="AM3520" s="10"/>
      <c r="AN3520" s="10"/>
      <c r="AO3520" s="10"/>
      <c r="AP3520" s="10"/>
      <c r="AQ3520" s="10"/>
      <c r="AR3520" s="10"/>
      <c r="AS3520" s="10"/>
      <c r="AT3520" s="10"/>
      <c r="AU3520" s="10"/>
    </row>
    <row r="3521" spans="2:47" x14ac:dyDescent="0.2">
      <c r="B3521" s="4"/>
      <c r="C3521" s="3"/>
      <c r="D3521" s="29"/>
      <c r="E3521" s="11"/>
      <c r="F3521" s="118"/>
      <c r="G3521" s="2"/>
      <c r="J3521" s="3"/>
      <c r="K3521" s="3"/>
      <c r="L3521" s="3"/>
      <c r="M3521" s="3"/>
      <c r="N3521" s="27"/>
      <c r="O3521" s="4"/>
      <c r="P3521" s="4"/>
      <c r="Q3521" s="2"/>
      <c r="R3521" s="9"/>
      <c r="S3521" s="4"/>
      <c r="T3521" s="4"/>
      <c r="V3521" s="10"/>
      <c r="W3521" s="4"/>
      <c r="X3521" s="21"/>
      <c r="Y3521" s="20"/>
      <c r="Z3521" s="20"/>
      <c r="AD3521" s="5"/>
      <c r="AI3521" s="10"/>
      <c r="AJ3521" s="10"/>
      <c r="AK3521" s="10"/>
      <c r="AL3521" s="10"/>
      <c r="AM3521" s="10"/>
      <c r="AN3521" s="10"/>
      <c r="AO3521" s="10"/>
      <c r="AP3521" s="10"/>
      <c r="AQ3521" s="10"/>
      <c r="AR3521" s="10"/>
      <c r="AS3521" s="10"/>
      <c r="AT3521" s="10"/>
      <c r="AU3521" s="10"/>
    </row>
    <row r="3522" spans="2:47" x14ac:dyDescent="0.2">
      <c r="B3522" s="4"/>
      <c r="C3522" s="3"/>
      <c r="D3522" s="29"/>
      <c r="E3522" s="11"/>
      <c r="F3522" s="118"/>
      <c r="G3522" s="2"/>
      <c r="J3522" s="3"/>
      <c r="K3522" s="3"/>
      <c r="L3522" s="3"/>
      <c r="M3522" s="3"/>
      <c r="N3522" s="27"/>
      <c r="O3522" s="4"/>
      <c r="P3522" s="4"/>
      <c r="Q3522" s="2"/>
      <c r="R3522" s="9"/>
      <c r="S3522" s="4"/>
      <c r="T3522" s="4"/>
      <c r="V3522" s="10"/>
      <c r="W3522" s="4"/>
      <c r="X3522" s="21"/>
      <c r="Y3522" s="20"/>
      <c r="Z3522" s="20"/>
      <c r="AD3522" s="5"/>
      <c r="AI3522" s="10"/>
      <c r="AJ3522" s="10"/>
      <c r="AK3522" s="10"/>
      <c r="AL3522" s="10"/>
      <c r="AM3522" s="10"/>
      <c r="AN3522" s="10"/>
      <c r="AO3522" s="10"/>
      <c r="AP3522" s="10"/>
      <c r="AQ3522" s="10"/>
      <c r="AR3522" s="10"/>
      <c r="AS3522" s="10"/>
      <c r="AT3522" s="10"/>
      <c r="AU3522" s="10"/>
    </row>
    <row r="3523" spans="2:47" x14ac:dyDescent="0.2">
      <c r="B3523" s="4"/>
      <c r="C3523" s="3"/>
      <c r="D3523" s="29"/>
      <c r="E3523" s="11"/>
      <c r="F3523" s="118"/>
      <c r="G3523" s="2"/>
      <c r="J3523" s="3"/>
      <c r="K3523" s="3"/>
      <c r="L3523" s="3"/>
      <c r="M3523" s="3"/>
      <c r="N3523" s="27"/>
      <c r="O3523" s="4"/>
      <c r="P3523" s="4"/>
      <c r="Q3523" s="2"/>
      <c r="R3523" s="9"/>
      <c r="S3523" s="4"/>
      <c r="T3523" s="4"/>
      <c r="V3523" s="10"/>
      <c r="W3523" s="4"/>
      <c r="X3523" s="21"/>
      <c r="Y3523" s="20"/>
      <c r="Z3523" s="20"/>
      <c r="AD3523" s="5"/>
      <c r="AI3523" s="10"/>
      <c r="AJ3523" s="10"/>
      <c r="AK3523" s="10"/>
      <c r="AL3523" s="10"/>
      <c r="AM3523" s="10"/>
      <c r="AN3523" s="10"/>
      <c r="AO3523" s="10"/>
      <c r="AP3523" s="10"/>
      <c r="AQ3523" s="10"/>
      <c r="AR3523" s="10"/>
      <c r="AS3523" s="10"/>
      <c r="AT3523" s="10"/>
      <c r="AU3523" s="10"/>
    </row>
    <row r="3524" spans="2:47" x14ac:dyDescent="0.2">
      <c r="B3524" s="4"/>
      <c r="C3524" s="3"/>
      <c r="D3524" s="29"/>
      <c r="E3524" s="11"/>
      <c r="F3524" s="118"/>
      <c r="G3524" s="2"/>
      <c r="J3524" s="3"/>
      <c r="K3524" s="3"/>
      <c r="L3524" s="3"/>
      <c r="M3524" s="3"/>
      <c r="N3524" s="27"/>
      <c r="O3524" s="4"/>
      <c r="P3524" s="4"/>
      <c r="Q3524" s="2"/>
      <c r="R3524" s="9"/>
      <c r="S3524" s="4"/>
      <c r="T3524" s="4"/>
      <c r="V3524" s="10"/>
      <c r="W3524" s="4"/>
      <c r="X3524" s="21"/>
      <c r="Y3524" s="20"/>
      <c r="Z3524" s="20"/>
      <c r="AD3524" s="5"/>
      <c r="AI3524" s="10"/>
      <c r="AJ3524" s="10"/>
      <c r="AK3524" s="10"/>
      <c r="AL3524" s="10"/>
      <c r="AM3524" s="10"/>
      <c r="AN3524" s="10"/>
      <c r="AO3524" s="10"/>
      <c r="AP3524" s="10"/>
      <c r="AQ3524" s="10"/>
      <c r="AR3524" s="10"/>
      <c r="AS3524" s="10"/>
      <c r="AT3524" s="10"/>
      <c r="AU3524" s="10"/>
    </row>
    <row r="3525" spans="2:47" x14ac:dyDescent="0.2">
      <c r="B3525" s="4"/>
      <c r="C3525" s="3"/>
      <c r="D3525" s="29"/>
      <c r="E3525" s="11"/>
      <c r="F3525" s="118"/>
      <c r="G3525" s="2"/>
      <c r="J3525" s="3"/>
      <c r="K3525" s="3"/>
      <c r="L3525" s="3"/>
      <c r="M3525" s="3"/>
      <c r="N3525" s="27"/>
      <c r="O3525" s="4"/>
      <c r="P3525" s="4"/>
      <c r="Q3525" s="2"/>
      <c r="R3525" s="9"/>
      <c r="S3525" s="4"/>
      <c r="T3525" s="4"/>
      <c r="V3525" s="10"/>
      <c r="W3525" s="4"/>
      <c r="X3525" s="21"/>
      <c r="Y3525" s="20"/>
      <c r="Z3525" s="20"/>
      <c r="AD3525" s="5"/>
      <c r="AI3525" s="10"/>
      <c r="AJ3525" s="10"/>
      <c r="AK3525" s="10"/>
      <c r="AL3525" s="10"/>
      <c r="AM3525" s="10"/>
      <c r="AN3525" s="10"/>
      <c r="AO3525" s="10"/>
      <c r="AP3525" s="10"/>
      <c r="AQ3525" s="10"/>
      <c r="AR3525" s="10"/>
      <c r="AS3525" s="10"/>
      <c r="AT3525" s="10"/>
      <c r="AU3525" s="10"/>
    </row>
    <row r="3526" spans="2:47" x14ac:dyDescent="0.2">
      <c r="B3526" s="4"/>
      <c r="C3526" s="3"/>
      <c r="D3526" s="29"/>
      <c r="E3526" s="11"/>
      <c r="F3526" s="118"/>
      <c r="G3526" s="2"/>
      <c r="J3526" s="3"/>
      <c r="K3526" s="3"/>
      <c r="L3526" s="3"/>
      <c r="M3526" s="3"/>
      <c r="N3526" s="27"/>
      <c r="O3526" s="4"/>
      <c r="P3526" s="4"/>
      <c r="Q3526" s="2"/>
      <c r="R3526" s="9"/>
      <c r="S3526" s="4"/>
      <c r="T3526" s="4"/>
      <c r="V3526" s="10"/>
      <c r="W3526" s="4"/>
      <c r="X3526" s="21"/>
      <c r="Y3526" s="20"/>
      <c r="Z3526" s="20"/>
      <c r="AD3526" s="5"/>
      <c r="AI3526" s="10"/>
      <c r="AJ3526" s="10"/>
      <c r="AK3526" s="10"/>
      <c r="AL3526" s="10"/>
      <c r="AM3526" s="10"/>
      <c r="AN3526" s="10"/>
      <c r="AO3526" s="10"/>
      <c r="AP3526" s="10"/>
      <c r="AQ3526" s="10"/>
      <c r="AR3526" s="10"/>
      <c r="AS3526" s="10"/>
      <c r="AT3526" s="10"/>
      <c r="AU3526" s="10"/>
    </row>
    <row r="3527" spans="2:47" x14ac:dyDescent="0.2">
      <c r="B3527" s="4"/>
      <c r="C3527" s="3"/>
      <c r="D3527" s="29"/>
      <c r="E3527" s="11"/>
      <c r="F3527" s="118"/>
      <c r="G3527" s="2"/>
      <c r="J3527" s="3"/>
      <c r="K3527" s="3"/>
      <c r="L3527" s="3"/>
      <c r="M3527" s="3"/>
      <c r="N3527" s="27"/>
      <c r="O3527" s="4"/>
      <c r="P3527" s="4"/>
      <c r="Q3527" s="2"/>
      <c r="R3527" s="9"/>
      <c r="S3527" s="4"/>
      <c r="T3527" s="4"/>
      <c r="V3527" s="10"/>
      <c r="W3527" s="4"/>
      <c r="X3527" s="21"/>
      <c r="Y3527" s="20"/>
      <c r="Z3527" s="20"/>
      <c r="AD3527" s="5"/>
      <c r="AI3527" s="10"/>
      <c r="AJ3527" s="10"/>
      <c r="AK3527" s="10"/>
      <c r="AL3527" s="10"/>
      <c r="AM3527" s="10"/>
      <c r="AN3527" s="10"/>
      <c r="AO3527" s="10"/>
      <c r="AP3527" s="10"/>
      <c r="AQ3527" s="10"/>
      <c r="AR3527" s="10"/>
      <c r="AS3527" s="10"/>
      <c r="AT3527" s="10"/>
      <c r="AU3527" s="10"/>
    </row>
    <row r="3528" spans="2:47" x14ac:dyDescent="0.2">
      <c r="B3528" s="4"/>
      <c r="C3528" s="3"/>
      <c r="D3528" s="29"/>
      <c r="E3528" s="11"/>
      <c r="F3528" s="118"/>
      <c r="G3528" s="2"/>
      <c r="J3528" s="3"/>
      <c r="K3528" s="3"/>
      <c r="L3528" s="3"/>
      <c r="M3528" s="3"/>
      <c r="N3528" s="27"/>
      <c r="O3528" s="4"/>
      <c r="P3528" s="4"/>
      <c r="Q3528" s="2"/>
      <c r="R3528" s="9"/>
      <c r="S3528" s="4"/>
      <c r="T3528" s="4"/>
      <c r="V3528" s="10"/>
      <c r="W3528" s="4"/>
      <c r="X3528" s="21"/>
      <c r="Y3528" s="20"/>
      <c r="Z3528" s="20"/>
      <c r="AD3528" s="5"/>
      <c r="AI3528" s="10"/>
      <c r="AJ3528" s="10"/>
      <c r="AK3528" s="10"/>
      <c r="AL3528" s="10"/>
      <c r="AM3528" s="10"/>
      <c r="AN3528" s="10"/>
      <c r="AO3528" s="10"/>
      <c r="AP3528" s="10"/>
      <c r="AQ3528" s="10"/>
      <c r="AR3528" s="10"/>
      <c r="AS3528" s="10"/>
      <c r="AT3528" s="10"/>
      <c r="AU3528" s="10"/>
    </row>
    <row r="3529" spans="2:47" x14ac:dyDescent="0.2">
      <c r="B3529" s="4"/>
      <c r="C3529" s="3"/>
      <c r="D3529" s="29"/>
      <c r="E3529" s="11"/>
      <c r="F3529" s="118"/>
      <c r="G3529" s="2"/>
      <c r="J3529" s="3"/>
      <c r="K3529" s="3"/>
      <c r="L3529" s="3"/>
      <c r="M3529" s="3"/>
      <c r="N3529" s="27"/>
      <c r="O3529" s="4"/>
      <c r="P3529" s="4"/>
      <c r="Q3529" s="2"/>
      <c r="R3529" s="9"/>
      <c r="S3529" s="4"/>
      <c r="T3529" s="4"/>
      <c r="V3529" s="10"/>
      <c r="W3529" s="4"/>
      <c r="X3529" s="21"/>
      <c r="Y3529" s="20"/>
      <c r="Z3529" s="20"/>
      <c r="AD3529" s="5"/>
      <c r="AI3529" s="10"/>
      <c r="AJ3529" s="10"/>
      <c r="AK3529" s="10"/>
      <c r="AL3529" s="10"/>
      <c r="AM3529" s="10"/>
      <c r="AN3529" s="10"/>
      <c r="AO3529" s="10"/>
      <c r="AP3529" s="10"/>
      <c r="AQ3529" s="10"/>
      <c r="AR3529" s="10"/>
      <c r="AS3529" s="10"/>
      <c r="AT3529" s="10"/>
      <c r="AU3529" s="10"/>
    </row>
    <row r="3530" spans="2:47" x14ac:dyDescent="0.2">
      <c r="B3530" s="4"/>
      <c r="C3530" s="3"/>
      <c r="D3530" s="29"/>
      <c r="E3530" s="11"/>
      <c r="F3530" s="118"/>
      <c r="G3530" s="2"/>
      <c r="J3530" s="3"/>
      <c r="K3530" s="3"/>
      <c r="L3530" s="3"/>
      <c r="M3530" s="3"/>
      <c r="N3530" s="27"/>
      <c r="O3530" s="4"/>
      <c r="P3530" s="4"/>
      <c r="Q3530" s="2"/>
      <c r="R3530" s="9"/>
      <c r="S3530" s="4"/>
      <c r="T3530" s="4"/>
      <c r="V3530" s="10"/>
      <c r="W3530" s="4"/>
      <c r="X3530" s="21"/>
      <c r="Y3530" s="20"/>
      <c r="Z3530" s="20"/>
      <c r="AD3530" s="5"/>
      <c r="AI3530" s="10"/>
      <c r="AJ3530" s="10"/>
      <c r="AK3530" s="10"/>
      <c r="AL3530" s="10"/>
      <c r="AM3530" s="10"/>
      <c r="AN3530" s="10"/>
      <c r="AO3530" s="10"/>
      <c r="AP3530" s="10"/>
      <c r="AQ3530" s="10"/>
      <c r="AR3530" s="10"/>
      <c r="AS3530" s="10"/>
      <c r="AT3530" s="10"/>
      <c r="AU3530" s="10"/>
    </row>
    <row r="3531" spans="2:47" x14ac:dyDescent="0.2">
      <c r="B3531" s="4"/>
      <c r="C3531" s="3"/>
      <c r="D3531" s="29"/>
      <c r="E3531" s="11"/>
      <c r="F3531" s="118"/>
      <c r="G3531" s="2"/>
      <c r="J3531" s="3"/>
      <c r="K3531" s="3"/>
      <c r="L3531" s="3"/>
      <c r="M3531" s="3"/>
      <c r="N3531" s="27"/>
      <c r="O3531" s="4"/>
      <c r="P3531" s="4"/>
      <c r="Q3531" s="2"/>
      <c r="R3531" s="9"/>
      <c r="S3531" s="4"/>
      <c r="T3531" s="4"/>
      <c r="V3531" s="10"/>
      <c r="W3531" s="4"/>
      <c r="X3531" s="21"/>
      <c r="Y3531" s="20"/>
      <c r="Z3531" s="20"/>
      <c r="AD3531" s="5"/>
      <c r="AI3531" s="10"/>
      <c r="AJ3531" s="10"/>
      <c r="AK3531" s="10"/>
      <c r="AL3531" s="10"/>
      <c r="AM3531" s="10"/>
      <c r="AN3531" s="10"/>
      <c r="AO3531" s="10"/>
      <c r="AP3531" s="10"/>
      <c r="AQ3531" s="10"/>
      <c r="AR3531" s="10"/>
      <c r="AS3531" s="10"/>
      <c r="AT3531" s="10"/>
      <c r="AU3531" s="10"/>
    </row>
    <row r="3532" spans="2:47" x14ac:dyDescent="0.2">
      <c r="B3532" s="4"/>
      <c r="C3532" s="3"/>
      <c r="D3532" s="29"/>
      <c r="E3532" s="11"/>
      <c r="F3532" s="118"/>
      <c r="G3532" s="2"/>
      <c r="J3532" s="3"/>
      <c r="K3532" s="3"/>
      <c r="L3532" s="3"/>
      <c r="M3532" s="3"/>
      <c r="N3532" s="27"/>
      <c r="O3532" s="4"/>
      <c r="P3532" s="4"/>
      <c r="Q3532" s="2"/>
      <c r="R3532" s="9"/>
      <c r="S3532" s="4"/>
      <c r="T3532" s="4"/>
      <c r="V3532" s="10"/>
      <c r="W3532" s="4"/>
      <c r="X3532" s="21"/>
      <c r="Y3532" s="20"/>
      <c r="Z3532" s="20"/>
      <c r="AD3532" s="5"/>
      <c r="AI3532" s="10"/>
      <c r="AJ3532" s="10"/>
      <c r="AK3532" s="10"/>
      <c r="AL3532" s="10"/>
      <c r="AM3532" s="10"/>
      <c r="AN3532" s="10"/>
      <c r="AO3532" s="10"/>
      <c r="AP3532" s="10"/>
      <c r="AQ3532" s="10"/>
      <c r="AR3532" s="10"/>
      <c r="AS3532" s="10"/>
      <c r="AT3532" s="10"/>
      <c r="AU3532" s="10"/>
    </row>
    <row r="3533" spans="2:47" x14ac:dyDescent="0.2">
      <c r="B3533" s="4"/>
      <c r="C3533" s="3"/>
      <c r="D3533" s="29"/>
      <c r="E3533" s="11"/>
      <c r="F3533" s="118"/>
      <c r="G3533" s="2"/>
      <c r="J3533" s="3"/>
      <c r="K3533" s="3"/>
      <c r="L3533" s="3"/>
      <c r="M3533" s="3"/>
      <c r="N3533" s="27"/>
      <c r="O3533" s="4"/>
      <c r="P3533" s="4"/>
      <c r="Q3533" s="2"/>
      <c r="R3533" s="9"/>
      <c r="S3533" s="4"/>
      <c r="T3533" s="4"/>
      <c r="V3533" s="10"/>
      <c r="W3533" s="4"/>
      <c r="X3533" s="21"/>
      <c r="Y3533" s="20"/>
      <c r="Z3533" s="20"/>
      <c r="AD3533" s="5"/>
      <c r="AI3533" s="10"/>
      <c r="AJ3533" s="10"/>
      <c r="AK3533" s="10"/>
      <c r="AL3533" s="10"/>
      <c r="AM3533" s="10"/>
      <c r="AN3533" s="10"/>
      <c r="AO3533" s="10"/>
      <c r="AP3533" s="10"/>
      <c r="AQ3533" s="10"/>
      <c r="AR3533" s="10"/>
      <c r="AS3533" s="10"/>
      <c r="AT3533" s="10"/>
      <c r="AU3533" s="10"/>
    </row>
    <row r="3534" spans="2:47" x14ac:dyDescent="0.2">
      <c r="B3534" s="4"/>
      <c r="C3534" s="3"/>
      <c r="D3534" s="29"/>
      <c r="E3534" s="11"/>
      <c r="F3534" s="118"/>
      <c r="G3534" s="2"/>
      <c r="J3534" s="3"/>
      <c r="K3534" s="3"/>
      <c r="L3534" s="3"/>
      <c r="M3534" s="3"/>
      <c r="N3534" s="27"/>
      <c r="O3534" s="4"/>
      <c r="P3534" s="4"/>
      <c r="Q3534" s="2"/>
      <c r="R3534" s="9"/>
      <c r="S3534" s="4"/>
      <c r="T3534" s="4"/>
      <c r="V3534" s="10"/>
      <c r="W3534" s="4"/>
      <c r="X3534" s="21"/>
      <c r="Y3534" s="20"/>
      <c r="Z3534" s="20"/>
      <c r="AD3534" s="5"/>
      <c r="AI3534" s="10"/>
      <c r="AJ3534" s="10"/>
      <c r="AK3534" s="10"/>
      <c r="AL3534" s="10"/>
      <c r="AM3534" s="10"/>
      <c r="AN3534" s="10"/>
      <c r="AO3534" s="10"/>
      <c r="AP3534" s="10"/>
      <c r="AQ3534" s="10"/>
      <c r="AR3534" s="10"/>
      <c r="AS3534" s="10"/>
      <c r="AT3534" s="10"/>
      <c r="AU3534" s="10"/>
    </row>
    <row r="3535" spans="2:47" x14ac:dyDescent="0.2">
      <c r="B3535" s="4"/>
      <c r="C3535" s="3"/>
      <c r="D3535" s="29"/>
      <c r="E3535" s="11"/>
      <c r="F3535" s="118"/>
      <c r="G3535" s="2"/>
      <c r="J3535" s="3"/>
      <c r="K3535" s="3"/>
      <c r="L3535" s="3"/>
      <c r="M3535" s="3"/>
      <c r="N3535" s="27"/>
      <c r="O3535" s="4"/>
      <c r="P3535" s="4"/>
      <c r="Q3535" s="2"/>
      <c r="R3535" s="9"/>
      <c r="S3535" s="4"/>
      <c r="T3535" s="4"/>
      <c r="V3535" s="10"/>
      <c r="W3535" s="4"/>
      <c r="X3535" s="21"/>
      <c r="Y3535" s="20"/>
      <c r="Z3535" s="20"/>
      <c r="AD3535" s="5"/>
      <c r="AI3535" s="10"/>
      <c r="AJ3535" s="10"/>
      <c r="AK3535" s="10"/>
      <c r="AL3535" s="10"/>
      <c r="AM3535" s="10"/>
      <c r="AN3535" s="10"/>
      <c r="AO3535" s="10"/>
      <c r="AP3535" s="10"/>
      <c r="AQ3535" s="10"/>
      <c r="AR3535" s="10"/>
      <c r="AS3535" s="10"/>
      <c r="AT3535" s="10"/>
      <c r="AU3535" s="10"/>
    </row>
    <row r="3536" spans="2:47" x14ac:dyDescent="0.2">
      <c r="B3536" s="4"/>
      <c r="C3536" s="3"/>
      <c r="D3536" s="29"/>
      <c r="E3536" s="11"/>
      <c r="F3536" s="118"/>
      <c r="G3536" s="2"/>
      <c r="J3536" s="3"/>
      <c r="K3536" s="3"/>
      <c r="L3536" s="3"/>
      <c r="M3536" s="3"/>
      <c r="N3536" s="27"/>
      <c r="O3536" s="4"/>
      <c r="P3536" s="4"/>
      <c r="Q3536" s="2"/>
      <c r="R3536" s="9"/>
      <c r="S3536" s="4"/>
      <c r="T3536" s="4"/>
      <c r="V3536" s="10"/>
      <c r="W3536" s="4"/>
      <c r="X3536" s="21"/>
      <c r="Y3536" s="20"/>
      <c r="Z3536" s="20"/>
      <c r="AD3536" s="5"/>
      <c r="AI3536" s="10"/>
      <c r="AJ3536" s="10"/>
      <c r="AK3536" s="10"/>
      <c r="AL3536" s="10"/>
      <c r="AM3536" s="10"/>
      <c r="AN3536" s="10"/>
      <c r="AO3536" s="10"/>
      <c r="AP3536" s="10"/>
      <c r="AQ3536" s="10"/>
      <c r="AR3536" s="10"/>
      <c r="AS3536" s="10"/>
      <c r="AT3536" s="10"/>
      <c r="AU3536" s="10"/>
    </row>
    <row r="3537" spans="2:47" x14ac:dyDescent="0.2">
      <c r="B3537" s="4"/>
      <c r="C3537" s="3"/>
      <c r="D3537" s="29"/>
      <c r="E3537" s="11"/>
      <c r="F3537" s="118"/>
      <c r="G3537" s="2"/>
      <c r="J3537" s="3"/>
      <c r="K3537" s="3"/>
      <c r="L3537" s="3"/>
      <c r="M3537" s="3"/>
      <c r="N3537" s="27"/>
      <c r="O3537" s="4"/>
      <c r="P3537" s="4"/>
      <c r="Q3537" s="2"/>
      <c r="R3537" s="9"/>
      <c r="S3537" s="4"/>
      <c r="T3537" s="4"/>
      <c r="V3537" s="10"/>
      <c r="W3537" s="4"/>
      <c r="X3537" s="21"/>
      <c r="Y3537" s="20"/>
      <c r="Z3537" s="20"/>
      <c r="AD3537" s="5"/>
      <c r="AI3537" s="10"/>
      <c r="AJ3537" s="10"/>
      <c r="AK3537" s="10"/>
      <c r="AL3537" s="10"/>
      <c r="AM3537" s="10"/>
      <c r="AN3537" s="10"/>
      <c r="AO3537" s="10"/>
      <c r="AP3537" s="10"/>
      <c r="AQ3537" s="10"/>
      <c r="AR3537" s="10"/>
      <c r="AS3537" s="10"/>
      <c r="AT3537" s="10"/>
      <c r="AU3537" s="10"/>
    </row>
    <row r="3538" spans="2:47" x14ac:dyDescent="0.2">
      <c r="B3538" s="4"/>
      <c r="C3538" s="3"/>
      <c r="D3538" s="29"/>
      <c r="E3538" s="11"/>
      <c r="F3538" s="118"/>
      <c r="G3538" s="2"/>
      <c r="J3538" s="3"/>
      <c r="K3538" s="3"/>
      <c r="L3538" s="3"/>
      <c r="M3538" s="3"/>
      <c r="N3538" s="27"/>
      <c r="O3538" s="4"/>
      <c r="P3538" s="4"/>
      <c r="Q3538" s="2"/>
      <c r="R3538" s="9"/>
      <c r="S3538" s="4"/>
      <c r="T3538" s="4"/>
      <c r="V3538" s="10"/>
      <c r="W3538" s="4"/>
      <c r="X3538" s="112" t="s">
        <v>50</v>
      </c>
      <c r="Y3538" s="112" t="s">
        <v>51</v>
      </c>
      <c r="Z3538" s="112"/>
      <c r="AD3538" s="5"/>
      <c r="AI3538" s="10"/>
      <c r="AJ3538" s="10"/>
      <c r="AK3538" s="10"/>
      <c r="AL3538" s="10"/>
      <c r="AM3538" s="10"/>
      <c r="AN3538" s="10"/>
      <c r="AO3538" s="10"/>
      <c r="AP3538" s="10"/>
      <c r="AQ3538" s="10"/>
      <c r="AR3538" s="10"/>
      <c r="AS3538" s="10"/>
      <c r="AT3538" s="10"/>
      <c r="AU3538" s="10"/>
    </row>
    <row r="3539" spans="2:47" x14ac:dyDescent="0.2">
      <c r="B3539" s="4"/>
      <c r="C3539" s="3"/>
      <c r="D3539" s="29"/>
      <c r="E3539" s="11"/>
      <c r="F3539" s="118"/>
      <c r="G3539" s="2"/>
      <c r="J3539" s="3"/>
      <c r="K3539" s="3"/>
      <c r="L3539" s="3"/>
      <c r="M3539" s="3"/>
      <c r="N3539" s="27"/>
      <c r="O3539" s="4"/>
      <c r="P3539" s="4"/>
      <c r="Q3539" s="2"/>
      <c r="R3539" s="9"/>
      <c r="S3539" s="4"/>
      <c r="T3539" s="4"/>
      <c r="V3539" s="10"/>
      <c r="W3539" s="104"/>
      <c r="X3539" s="113">
        <v>0</v>
      </c>
      <c r="Y3539" s="115">
        <v>1101.42901164</v>
      </c>
      <c r="Z3539" s="115"/>
      <c r="AD3539" s="5"/>
      <c r="AI3539" s="10"/>
      <c r="AJ3539" s="10"/>
      <c r="AK3539" s="10"/>
      <c r="AL3539" s="10"/>
      <c r="AM3539" s="10"/>
      <c r="AN3539" s="10"/>
      <c r="AO3539" s="10"/>
      <c r="AP3539" s="10"/>
      <c r="AQ3539" s="10"/>
      <c r="AR3539" s="10"/>
      <c r="AS3539" s="10"/>
      <c r="AT3539" s="10"/>
      <c r="AU3539" s="10"/>
    </row>
    <row r="3540" spans="2:47" x14ac:dyDescent="0.2">
      <c r="B3540" s="4"/>
      <c r="C3540" s="101"/>
      <c r="D3540" s="25"/>
      <c r="E3540" s="25"/>
      <c r="F3540" s="26"/>
      <c r="G3540" s="2"/>
      <c r="K3540" s="3"/>
      <c r="L3540" s="3"/>
      <c r="M3540" s="3"/>
      <c r="N3540" s="27"/>
      <c r="O3540" s="4"/>
      <c r="P3540" s="4"/>
      <c r="R3540" s="9"/>
      <c r="S3540" s="4"/>
      <c r="T3540" s="4"/>
      <c r="W3540" s="4"/>
      <c r="X3540" s="21"/>
      <c r="Y3540" s="20"/>
      <c r="Z3540" s="20"/>
      <c r="AD3540" s="5"/>
      <c r="AI3540" s="10"/>
      <c r="AJ3540" s="10"/>
      <c r="AK3540" s="10"/>
      <c r="AL3540" s="10"/>
      <c r="AM3540" s="10"/>
      <c r="AN3540" s="10"/>
      <c r="AO3540" s="10"/>
      <c r="AP3540" s="10"/>
      <c r="AQ3540" s="10"/>
      <c r="AR3540" s="10"/>
      <c r="AS3540" s="10"/>
      <c r="AT3540" s="10"/>
      <c r="AU3540" s="10"/>
    </row>
    <row r="3541" spans="2:47" x14ac:dyDescent="0.2">
      <c r="B3541" s="4"/>
      <c r="C3541" s="4"/>
      <c r="D3541" s="25"/>
      <c r="E3541" s="25"/>
      <c r="F3541" s="26"/>
      <c r="G3541" s="2"/>
      <c r="K3541" s="3"/>
      <c r="L3541" s="3"/>
      <c r="M3541" s="3"/>
      <c r="N3541" s="27"/>
      <c r="O3541" s="4"/>
      <c r="P3541" s="4"/>
      <c r="R3541" s="9"/>
      <c r="S3541" s="4"/>
      <c r="T3541" s="4"/>
      <c r="W3541" s="4"/>
      <c r="X3541" s="21"/>
      <c r="Y3541" s="20"/>
      <c r="Z3541" s="20"/>
      <c r="AD3541" s="5"/>
      <c r="AI3541" s="10"/>
      <c r="AJ3541" s="10"/>
      <c r="AK3541" s="10"/>
      <c r="AL3541" s="10"/>
      <c r="AM3541" s="10"/>
      <c r="AN3541" s="10"/>
      <c r="AO3541" s="10"/>
      <c r="AP3541" s="10"/>
      <c r="AQ3541" s="10"/>
      <c r="AR3541" s="10"/>
      <c r="AS3541" s="10"/>
      <c r="AT3541" s="10"/>
      <c r="AU3541" s="10"/>
    </row>
    <row r="3542" spans="2:47" x14ac:dyDescent="0.2">
      <c r="B3542" s="4"/>
      <c r="C3542" s="4"/>
      <c r="D3542" s="25"/>
      <c r="E3542" s="25"/>
      <c r="F3542" s="26"/>
      <c r="G3542" s="2"/>
      <c r="K3542" s="3"/>
      <c r="L3542" s="3"/>
      <c r="M3542" s="3"/>
      <c r="N3542" s="27"/>
      <c r="O3542" s="4"/>
      <c r="P3542" s="4"/>
      <c r="R3542" s="9"/>
      <c r="S3542" s="4"/>
      <c r="T3542" s="4"/>
      <c r="W3542" s="4"/>
      <c r="X3542" s="21"/>
      <c r="Y3542" s="20"/>
      <c r="Z3542" s="20"/>
      <c r="AD3542" s="5"/>
      <c r="AI3542" s="10"/>
      <c r="AJ3542" s="10"/>
      <c r="AK3542" s="10"/>
      <c r="AL3542" s="10"/>
      <c r="AM3542" s="10"/>
      <c r="AN3542" s="10"/>
      <c r="AO3542" s="10"/>
      <c r="AP3542" s="10"/>
      <c r="AQ3542" s="10"/>
      <c r="AR3542" s="10"/>
      <c r="AS3542" s="10"/>
      <c r="AT3542" s="10"/>
      <c r="AU3542" s="10"/>
    </row>
    <row r="3543" spans="2:47" x14ac:dyDescent="0.2">
      <c r="B3543" s="4"/>
      <c r="C3543" s="4"/>
      <c r="D3543" s="25"/>
      <c r="E3543" s="25"/>
      <c r="F3543" s="26"/>
      <c r="G3543" s="2"/>
      <c r="K3543" s="3"/>
      <c r="L3543" s="3"/>
      <c r="M3543" s="3"/>
      <c r="N3543" s="27"/>
      <c r="O3543" s="4"/>
      <c r="P3543" s="4"/>
      <c r="R3543" s="9"/>
      <c r="S3543" s="4"/>
      <c r="T3543" s="4"/>
      <c r="W3543" s="4"/>
      <c r="X3543" s="21"/>
      <c r="Y3543" s="20"/>
      <c r="Z3543" s="20"/>
      <c r="AD3543" s="5"/>
      <c r="AI3543" s="10"/>
      <c r="AJ3543" s="10"/>
      <c r="AK3543" s="10"/>
      <c r="AL3543" s="10"/>
      <c r="AM3543" s="10"/>
      <c r="AN3543" s="10"/>
      <c r="AO3543" s="10"/>
      <c r="AP3543" s="10"/>
      <c r="AQ3543" s="10"/>
      <c r="AR3543" s="10"/>
      <c r="AS3543" s="10"/>
      <c r="AT3543" s="10"/>
      <c r="AU3543" s="10"/>
    </row>
    <row r="3544" spans="2:47" x14ac:dyDescent="0.2">
      <c r="B3544" s="4"/>
      <c r="C3544" s="4"/>
      <c r="D3544" s="25"/>
      <c r="E3544" s="25"/>
      <c r="F3544" s="26"/>
      <c r="G3544" s="2"/>
      <c r="K3544" s="3"/>
      <c r="L3544" s="3"/>
      <c r="M3544" s="3"/>
      <c r="N3544" s="27"/>
      <c r="O3544" s="4"/>
      <c r="P3544" s="4"/>
      <c r="R3544" s="9"/>
      <c r="S3544" s="4"/>
      <c r="T3544" s="4"/>
      <c r="W3544" s="4"/>
      <c r="X3544" s="21"/>
      <c r="Y3544" s="20"/>
      <c r="Z3544" s="20"/>
      <c r="AD3544" s="5"/>
      <c r="AI3544" s="10"/>
      <c r="AJ3544" s="10"/>
      <c r="AK3544" s="10"/>
      <c r="AL3544" s="10"/>
      <c r="AM3544" s="10"/>
      <c r="AN3544" s="10"/>
      <c r="AO3544" s="10"/>
      <c r="AP3544" s="10"/>
      <c r="AQ3544" s="10"/>
      <c r="AR3544" s="10"/>
      <c r="AS3544" s="10"/>
      <c r="AT3544" s="10"/>
      <c r="AU3544" s="10"/>
    </row>
    <row r="3545" spans="2:47" x14ac:dyDescent="0.2">
      <c r="B3545" s="4"/>
      <c r="C3545" s="4"/>
      <c r="D3545" s="25"/>
      <c r="E3545" s="25"/>
      <c r="F3545" s="26"/>
      <c r="G3545" s="2"/>
      <c r="K3545" s="3"/>
      <c r="L3545" s="3"/>
      <c r="M3545" s="3"/>
      <c r="N3545" s="27"/>
      <c r="O3545" s="4"/>
      <c r="P3545" s="4"/>
      <c r="R3545" s="9"/>
      <c r="S3545" s="4"/>
      <c r="T3545" s="4"/>
      <c r="W3545" s="4"/>
      <c r="X3545" s="21"/>
      <c r="Y3545" s="20"/>
      <c r="Z3545" s="20"/>
      <c r="AD3545" s="5"/>
      <c r="AI3545" s="10"/>
      <c r="AJ3545" s="10"/>
      <c r="AK3545" s="10"/>
      <c r="AL3545" s="10"/>
      <c r="AM3545" s="10"/>
      <c r="AN3545" s="10"/>
      <c r="AO3545" s="10"/>
      <c r="AP3545" s="10"/>
      <c r="AQ3545" s="10"/>
      <c r="AR3545" s="10"/>
      <c r="AS3545" s="10"/>
      <c r="AT3545" s="10"/>
      <c r="AU3545" s="10"/>
    </row>
    <row r="3546" spans="2:47" x14ac:dyDescent="0.2">
      <c r="B3546" s="4"/>
      <c r="C3546" s="4"/>
      <c r="D3546" s="25"/>
      <c r="E3546" s="25"/>
      <c r="F3546" s="26"/>
      <c r="G3546" s="2"/>
      <c r="K3546" s="3"/>
      <c r="L3546" s="3"/>
      <c r="M3546" s="3"/>
      <c r="N3546" s="27"/>
      <c r="O3546" s="4"/>
      <c r="P3546" s="4"/>
      <c r="R3546" s="9"/>
      <c r="S3546" s="4"/>
      <c r="T3546" s="4"/>
      <c r="W3546" s="4"/>
      <c r="X3546" s="21"/>
      <c r="Y3546" s="20"/>
      <c r="Z3546" s="20"/>
      <c r="AD3546" s="5"/>
      <c r="AI3546" s="10"/>
      <c r="AJ3546" s="10"/>
      <c r="AK3546" s="10"/>
      <c r="AL3546" s="10"/>
      <c r="AM3546" s="10"/>
      <c r="AN3546" s="10"/>
      <c r="AO3546" s="10"/>
      <c r="AP3546" s="10"/>
      <c r="AQ3546" s="10"/>
      <c r="AR3546" s="10"/>
      <c r="AS3546" s="10"/>
      <c r="AT3546" s="10"/>
      <c r="AU3546" s="10"/>
    </row>
    <row r="3547" spans="2:47" x14ac:dyDescent="0.2">
      <c r="B3547" s="4"/>
      <c r="C3547" s="4"/>
      <c r="D3547" s="25"/>
      <c r="E3547" s="25"/>
      <c r="F3547" s="26"/>
      <c r="G3547" s="2"/>
      <c r="K3547" s="3"/>
      <c r="L3547" s="3"/>
      <c r="M3547" s="3"/>
      <c r="N3547" s="27"/>
      <c r="O3547" s="4"/>
      <c r="P3547" s="4"/>
      <c r="R3547" s="9"/>
      <c r="S3547" s="4"/>
      <c r="T3547" s="4"/>
      <c r="W3547" s="4"/>
      <c r="X3547" s="21"/>
      <c r="Y3547" s="20"/>
      <c r="Z3547" s="20"/>
      <c r="AD3547" s="5"/>
      <c r="AI3547" s="10"/>
      <c r="AJ3547" s="10"/>
      <c r="AK3547" s="10"/>
      <c r="AL3547" s="10"/>
      <c r="AM3547" s="10"/>
      <c r="AN3547" s="10"/>
      <c r="AO3547" s="10"/>
      <c r="AP3547" s="10"/>
      <c r="AQ3547" s="10"/>
      <c r="AR3547" s="10"/>
      <c r="AS3547" s="10"/>
      <c r="AT3547" s="10"/>
      <c r="AU3547" s="10"/>
    </row>
    <row r="3548" spans="2:47" x14ac:dyDescent="0.2">
      <c r="B3548" s="4"/>
      <c r="C3548" s="4"/>
      <c r="D3548" s="25"/>
      <c r="E3548" s="25"/>
      <c r="F3548" s="26"/>
      <c r="G3548" s="2"/>
      <c r="K3548" s="3"/>
      <c r="L3548" s="3"/>
      <c r="M3548" s="3"/>
      <c r="N3548" s="27"/>
      <c r="O3548" s="4"/>
      <c r="P3548" s="4"/>
      <c r="R3548" s="9"/>
      <c r="S3548" s="4"/>
      <c r="T3548" s="4"/>
      <c r="W3548" s="4"/>
      <c r="X3548" s="21"/>
      <c r="Y3548" s="20"/>
      <c r="Z3548" s="20"/>
      <c r="AD3548" s="5"/>
      <c r="AI3548" s="10"/>
      <c r="AJ3548" s="10"/>
      <c r="AK3548" s="10"/>
      <c r="AL3548" s="10"/>
      <c r="AM3548" s="10"/>
      <c r="AN3548" s="10"/>
      <c r="AO3548" s="10"/>
      <c r="AP3548" s="10"/>
      <c r="AQ3548" s="10"/>
      <c r="AR3548" s="10"/>
      <c r="AS3548" s="10"/>
      <c r="AT3548" s="10"/>
      <c r="AU3548" s="10"/>
    </row>
    <row r="3549" spans="2:47" x14ac:dyDescent="0.2">
      <c r="B3549" s="4"/>
      <c r="C3549" s="4"/>
      <c r="D3549" s="25"/>
      <c r="E3549" s="25"/>
      <c r="F3549" s="26"/>
      <c r="G3549" s="2"/>
      <c r="K3549" s="3"/>
      <c r="L3549" s="3"/>
      <c r="M3549" s="3"/>
      <c r="N3549" s="27"/>
      <c r="O3549" s="4"/>
      <c r="P3549" s="4"/>
      <c r="R3549" s="9"/>
      <c r="S3549" s="4"/>
      <c r="T3549" s="4"/>
      <c r="W3549" s="4"/>
      <c r="X3549" s="21"/>
      <c r="Y3549" s="20"/>
      <c r="Z3549" s="20"/>
      <c r="AD3549" s="5"/>
      <c r="AI3549" s="10"/>
      <c r="AJ3549" s="10"/>
      <c r="AK3549" s="10"/>
      <c r="AL3549" s="10"/>
      <c r="AM3549" s="10"/>
      <c r="AN3549" s="10"/>
      <c r="AO3549" s="10"/>
      <c r="AP3549" s="10"/>
      <c r="AQ3549" s="10"/>
      <c r="AR3549" s="10"/>
      <c r="AS3549" s="10"/>
      <c r="AT3549" s="10"/>
      <c r="AU3549" s="10"/>
    </row>
    <row r="3550" spans="2:47" x14ac:dyDescent="0.2">
      <c r="B3550" s="4"/>
      <c r="C3550" s="4"/>
      <c r="D3550" s="25"/>
      <c r="E3550" s="25"/>
      <c r="F3550" s="26"/>
      <c r="G3550" s="2"/>
      <c r="K3550" s="3"/>
      <c r="L3550" s="3"/>
      <c r="M3550" s="3"/>
      <c r="N3550" s="27"/>
      <c r="O3550" s="4"/>
      <c r="P3550" s="4"/>
      <c r="R3550" s="9"/>
      <c r="S3550" s="4"/>
      <c r="T3550" s="4"/>
      <c r="W3550" s="4"/>
      <c r="X3550" s="21"/>
      <c r="Y3550" s="20"/>
      <c r="Z3550" s="20"/>
      <c r="AD3550" s="5"/>
      <c r="AI3550" s="10"/>
      <c r="AJ3550" s="10"/>
      <c r="AK3550" s="10"/>
      <c r="AL3550" s="10"/>
      <c r="AM3550" s="10"/>
      <c r="AN3550" s="10"/>
      <c r="AO3550" s="10"/>
      <c r="AP3550" s="10"/>
      <c r="AQ3550" s="10"/>
      <c r="AR3550" s="10"/>
      <c r="AS3550" s="10"/>
      <c r="AT3550" s="10"/>
      <c r="AU3550" s="10"/>
    </row>
    <row r="3551" spans="2:47" x14ac:dyDescent="0.2">
      <c r="B3551" s="4"/>
      <c r="C3551" s="4"/>
      <c r="D3551" s="25"/>
      <c r="E3551" s="25"/>
      <c r="F3551" s="26"/>
      <c r="G3551" s="2"/>
      <c r="K3551" s="3"/>
      <c r="L3551" s="3"/>
      <c r="M3551" s="3"/>
      <c r="N3551" s="27"/>
      <c r="O3551" s="4"/>
      <c r="P3551" s="4"/>
      <c r="R3551" s="9"/>
      <c r="S3551" s="4"/>
      <c r="T3551" s="4"/>
      <c r="W3551" s="4"/>
      <c r="X3551" s="21"/>
      <c r="Y3551" s="20"/>
      <c r="Z3551" s="20"/>
      <c r="AD3551" s="5"/>
      <c r="AI3551" s="10"/>
      <c r="AJ3551" s="10"/>
      <c r="AK3551" s="10"/>
      <c r="AL3551" s="10"/>
      <c r="AM3551" s="10"/>
      <c r="AN3551" s="10"/>
      <c r="AO3551" s="10"/>
      <c r="AP3551" s="10"/>
      <c r="AQ3551" s="10"/>
      <c r="AR3551" s="10"/>
      <c r="AS3551" s="10"/>
      <c r="AT3551" s="10"/>
      <c r="AU3551" s="10"/>
    </row>
    <row r="3552" spans="2:47" x14ac:dyDescent="0.2">
      <c r="B3552" s="4"/>
      <c r="C3552" s="4"/>
      <c r="D3552" s="25"/>
      <c r="E3552" s="25"/>
      <c r="F3552" s="26"/>
      <c r="G3552" s="2"/>
      <c r="K3552" s="3"/>
      <c r="L3552" s="3"/>
      <c r="M3552" s="3"/>
      <c r="N3552" s="27"/>
      <c r="O3552" s="4"/>
      <c r="P3552" s="4"/>
      <c r="R3552" s="9"/>
      <c r="S3552" s="4"/>
      <c r="T3552" s="4"/>
      <c r="W3552" s="4"/>
      <c r="X3552" s="21"/>
      <c r="Y3552" s="20"/>
      <c r="Z3552" s="20"/>
      <c r="AD3552" s="5"/>
      <c r="AI3552" s="10"/>
      <c r="AJ3552" s="10"/>
      <c r="AK3552" s="10"/>
      <c r="AL3552" s="10"/>
      <c r="AM3552" s="10"/>
      <c r="AN3552" s="10"/>
      <c r="AO3552" s="10"/>
      <c r="AP3552" s="10"/>
      <c r="AQ3552" s="10"/>
      <c r="AR3552" s="10"/>
      <c r="AS3552" s="10"/>
      <c r="AT3552" s="10"/>
      <c r="AU3552" s="10"/>
    </row>
    <row r="3553" spans="2:47" x14ac:dyDescent="0.2">
      <c r="B3553" s="4"/>
      <c r="C3553" s="4"/>
      <c r="D3553" s="25"/>
      <c r="E3553" s="25"/>
      <c r="F3553" s="26"/>
      <c r="G3553" s="2"/>
      <c r="K3553" s="3"/>
      <c r="L3553" s="3"/>
      <c r="M3553" s="3"/>
      <c r="N3553" s="27"/>
      <c r="O3553" s="4"/>
      <c r="P3553" s="4"/>
      <c r="R3553" s="9"/>
      <c r="S3553" s="4"/>
      <c r="T3553" s="4"/>
      <c r="W3553" s="4"/>
      <c r="X3553" s="21"/>
      <c r="Y3553" s="20"/>
      <c r="Z3553" s="20"/>
      <c r="AD3553" s="5"/>
      <c r="AI3553" s="10"/>
      <c r="AJ3553" s="10"/>
      <c r="AK3553" s="10"/>
      <c r="AL3553" s="10"/>
      <c r="AM3553" s="10"/>
      <c r="AN3553" s="10"/>
      <c r="AO3553" s="10"/>
      <c r="AP3553" s="10"/>
      <c r="AQ3553" s="10"/>
      <c r="AR3553" s="10"/>
      <c r="AS3553" s="10"/>
      <c r="AT3553" s="10"/>
      <c r="AU3553" s="10"/>
    </row>
    <row r="3554" spans="2:47" x14ac:dyDescent="0.2">
      <c r="B3554" s="4"/>
      <c r="C3554" s="4"/>
      <c r="D3554" s="25"/>
      <c r="E3554" s="25"/>
      <c r="F3554" s="26"/>
      <c r="G3554" s="2"/>
      <c r="K3554" s="3"/>
      <c r="L3554" s="3"/>
      <c r="M3554" s="3"/>
      <c r="N3554" s="27"/>
      <c r="O3554" s="4"/>
      <c r="P3554" s="4"/>
      <c r="R3554" s="9"/>
      <c r="S3554" s="4"/>
      <c r="T3554" s="4"/>
      <c r="W3554" s="4"/>
      <c r="X3554" s="21"/>
      <c r="Y3554" s="20"/>
      <c r="Z3554" s="20"/>
      <c r="AD3554" s="5"/>
      <c r="AI3554" s="10"/>
      <c r="AJ3554" s="10"/>
      <c r="AK3554" s="10"/>
      <c r="AL3554" s="10"/>
      <c r="AM3554" s="10"/>
      <c r="AN3554" s="10"/>
      <c r="AO3554" s="10"/>
      <c r="AP3554" s="10"/>
      <c r="AQ3554" s="10"/>
      <c r="AR3554" s="10"/>
      <c r="AS3554" s="10"/>
      <c r="AT3554" s="10"/>
      <c r="AU3554" s="10"/>
    </row>
    <row r="3555" spans="2:47" x14ac:dyDescent="0.2">
      <c r="B3555" s="4"/>
      <c r="C3555" s="4"/>
      <c r="D3555" s="25"/>
      <c r="E3555" s="25"/>
      <c r="F3555" s="26"/>
      <c r="G3555" s="2"/>
      <c r="K3555" s="3"/>
      <c r="L3555" s="3"/>
      <c r="M3555" s="3"/>
      <c r="N3555" s="27"/>
      <c r="O3555" s="4"/>
      <c r="P3555" s="4"/>
      <c r="R3555" s="9"/>
      <c r="S3555" s="4"/>
      <c r="T3555" s="4"/>
      <c r="W3555" s="4"/>
      <c r="X3555" s="21"/>
      <c r="Y3555" s="20"/>
      <c r="Z3555" s="20"/>
      <c r="AD3555" s="5"/>
      <c r="AI3555" s="10"/>
      <c r="AJ3555" s="10"/>
      <c r="AK3555" s="10"/>
      <c r="AL3555" s="10"/>
      <c r="AM3555" s="10"/>
      <c r="AN3555" s="10"/>
      <c r="AO3555" s="10"/>
      <c r="AP3555" s="10"/>
      <c r="AQ3555" s="10"/>
      <c r="AR3555" s="10"/>
      <c r="AS3555" s="10"/>
      <c r="AT3555" s="10"/>
      <c r="AU3555" s="10"/>
    </row>
    <row r="3556" spans="2:47" x14ac:dyDescent="0.2">
      <c r="B3556" s="4"/>
      <c r="C3556" s="4"/>
      <c r="D3556" s="25"/>
      <c r="E3556" s="25"/>
      <c r="F3556" s="26"/>
      <c r="G3556" s="2"/>
      <c r="K3556" s="3"/>
      <c r="L3556" s="3"/>
      <c r="M3556" s="3"/>
      <c r="N3556" s="27"/>
      <c r="O3556" s="4"/>
      <c r="P3556" s="4"/>
      <c r="R3556" s="9"/>
      <c r="S3556" s="4"/>
      <c r="T3556" s="4"/>
      <c r="W3556" s="4"/>
      <c r="X3556" s="21"/>
      <c r="Y3556" s="20"/>
      <c r="Z3556" s="20"/>
      <c r="AD3556" s="5"/>
      <c r="AI3556" s="10"/>
      <c r="AJ3556" s="10"/>
      <c r="AK3556" s="10"/>
      <c r="AL3556" s="10"/>
      <c r="AM3556" s="10"/>
      <c r="AN3556" s="10"/>
      <c r="AO3556" s="10"/>
      <c r="AP3556" s="10"/>
      <c r="AQ3556" s="10"/>
      <c r="AR3556" s="10"/>
      <c r="AS3556" s="10"/>
      <c r="AT3556" s="10"/>
      <c r="AU3556" s="10"/>
    </row>
    <row r="3557" spans="2:47" x14ac:dyDescent="0.2">
      <c r="B3557" s="4"/>
      <c r="C3557" s="4"/>
      <c r="D3557" s="25"/>
      <c r="E3557" s="25"/>
      <c r="F3557" s="26"/>
      <c r="G3557" s="2"/>
      <c r="K3557" s="3"/>
      <c r="L3557" s="3"/>
      <c r="M3557" s="3"/>
      <c r="N3557" s="27"/>
      <c r="O3557" s="4"/>
      <c r="P3557" s="4"/>
      <c r="R3557" s="9"/>
      <c r="S3557" s="4"/>
      <c r="T3557" s="4"/>
      <c r="W3557" s="4"/>
      <c r="X3557" s="21"/>
      <c r="Y3557" s="20"/>
      <c r="Z3557" s="20"/>
      <c r="AD3557" s="5"/>
      <c r="AI3557" s="10"/>
      <c r="AJ3557" s="10"/>
      <c r="AK3557" s="10"/>
      <c r="AL3557" s="10"/>
      <c r="AM3557" s="10"/>
      <c r="AN3557" s="10"/>
      <c r="AO3557" s="10"/>
      <c r="AP3557" s="10"/>
      <c r="AQ3557" s="10"/>
      <c r="AR3557" s="10"/>
      <c r="AS3557" s="10"/>
      <c r="AT3557" s="10"/>
      <c r="AU3557" s="10"/>
    </row>
    <row r="3558" spans="2:47" x14ac:dyDescent="0.2">
      <c r="B3558" s="4"/>
      <c r="C3558" s="4"/>
      <c r="D3558" s="25"/>
      <c r="E3558" s="25"/>
      <c r="F3558" s="26"/>
      <c r="G3558" s="2"/>
      <c r="K3558" s="3"/>
      <c r="L3558" s="3"/>
      <c r="M3558" s="3"/>
      <c r="N3558" s="27"/>
      <c r="O3558" s="4"/>
      <c r="P3558" s="4"/>
      <c r="R3558" s="9"/>
      <c r="S3558" s="4"/>
      <c r="T3558" s="4"/>
      <c r="W3558" s="4"/>
      <c r="X3558" s="21"/>
      <c r="Y3558" s="20"/>
      <c r="Z3558" s="20"/>
      <c r="AD3558" s="5"/>
      <c r="AI3558" s="10"/>
      <c r="AJ3558" s="10"/>
      <c r="AK3558" s="10"/>
      <c r="AL3558" s="10"/>
      <c r="AM3558" s="10"/>
      <c r="AN3558" s="10"/>
      <c r="AO3558" s="10"/>
      <c r="AP3558" s="10"/>
      <c r="AQ3558" s="10"/>
      <c r="AR3558" s="10"/>
      <c r="AS3558" s="10"/>
      <c r="AT3558" s="10"/>
      <c r="AU3558" s="10"/>
    </row>
    <row r="3559" spans="2:47" x14ac:dyDescent="0.2">
      <c r="B3559" s="4"/>
      <c r="C3559" s="4"/>
      <c r="D3559" s="25"/>
      <c r="E3559" s="25"/>
      <c r="F3559" s="26"/>
      <c r="G3559" s="2"/>
      <c r="K3559" s="3"/>
      <c r="L3559" s="3"/>
      <c r="M3559" s="3"/>
      <c r="N3559" s="27"/>
      <c r="O3559" s="4"/>
      <c r="P3559" s="4"/>
      <c r="R3559" s="9"/>
      <c r="S3559" s="4"/>
      <c r="T3559" s="4"/>
      <c r="W3559" s="4"/>
      <c r="X3559" s="21"/>
      <c r="Y3559" s="20"/>
      <c r="Z3559" s="20"/>
      <c r="AD3559" s="5"/>
      <c r="AI3559" s="10"/>
      <c r="AJ3559" s="10"/>
      <c r="AK3559" s="10"/>
      <c r="AL3559" s="10"/>
      <c r="AM3559" s="10"/>
      <c r="AN3559" s="10"/>
      <c r="AO3559" s="10"/>
      <c r="AP3559" s="10"/>
      <c r="AQ3559" s="10"/>
      <c r="AR3559" s="10"/>
      <c r="AS3559" s="10"/>
      <c r="AT3559" s="10"/>
      <c r="AU3559" s="10"/>
    </row>
    <row r="3560" spans="2:47" x14ac:dyDescent="0.2">
      <c r="B3560" s="4"/>
      <c r="C3560" s="4"/>
      <c r="D3560" s="25"/>
      <c r="E3560" s="25"/>
      <c r="F3560" s="26"/>
      <c r="G3560" s="2"/>
      <c r="K3560" s="3"/>
      <c r="L3560" s="3"/>
      <c r="M3560" s="3"/>
      <c r="N3560" s="27"/>
      <c r="O3560" s="4"/>
      <c r="P3560" s="4"/>
      <c r="R3560" s="9"/>
      <c r="S3560" s="4"/>
      <c r="T3560" s="4"/>
      <c r="W3560" s="4"/>
      <c r="X3560" s="21"/>
      <c r="Y3560" s="20"/>
      <c r="Z3560" s="20"/>
      <c r="AD3560" s="5"/>
      <c r="AI3560" s="10"/>
      <c r="AJ3560" s="10"/>
      <c r="AK3560" s="10"/>
      <c r="AL3560" s="10"/>
      <c r="AM3560" s="10"/>
      <c r="AN3560" s="10"/>
      <c r="AO3560" s="10"/>
      <c r="AP3560" s="10"/>
      <c r="AQ3560" s="10"/>
      <c r="AR3560" s="10"/>
      <c r="AS3560" s="10"/>
      <c r="AT3560" s="10"/>
      <c r="AU3560" s="10"/>
    </row>
    <row r="3561" spans="2:47" x14ac:dyDescent="0.2">
      <c r="B3561" s="4"/>
      <c r="C3561" s="4"/>
      <c r="D3561" s="25"/>
      <c r="E3561" s="25"/>
      <c r="F3561" s="26"/>
      <c r="G3561" s="2"/>
      <c r="K3561" s="3"/>
      <c r="L3561" s="3"/>
      <c r="M3561" s="3"/>
      <c r="N3561" s="27"/>
      <c r="O3561" s="4"/>
      <c r="P3561" s="4"/>
      <c r="R3561" s="9"/>
      <c r="S3561" s="4"/>
      <c r="T3561" s="4"/>
      <c r="W3561" s="4"/>
      <c r="X3561" s="21"/>
      <c r="Y3561" s="20"/>
      <c r="Z3561" s="20"/>
      <c r="AD3561" s="5"/>
      <c r="AI3561" s="10"/>
      <c r="AJ3561" s="10"/>
      <c r="AK3561" s="10"/>
      <c r="AL3561" s="10"/>
      <c r="AM3561" s="10"/>
      <c r="AN3561" s="10"/>
      <c r="AO3561" s="10"/>
      <c r="AP3561" s="10"/>
      <c r="AQ3561" s="10"/>
      <c r="AR3561" s="10"/>
      <c r="AS3561" s="10"/>
      <c r="AT3561" s="10"/>
      <c r="AU3561" s="10"/>
    </row>
    <row r="3562" spans="2:47" x14ac:dyDescent="0.2">
      <c r="B3562" s="4"/>
      <c r="C3562" s="4"/>
      <c r="D3562" s="25"/>
      <c r="E3562" s="25"/>
      <c r="F3562" s="26"/>
      <c r="G3562" s="2"/>
      <c r="K3562" s="3"/>
      <c r="L3562" s="3"/>
      <c r="M3562" s="3"/>
      <c r="N3562" s="27"/>
      <c r="O3562" s="4"/>
      <c r="P3562" s="4"/>
      <c r="R3562" s="9"/>
      <c r="S3562" s="4"/>
      <c r="T3562" s="4"/>
      <c r="W3562" s="4"/>
      <c r="X3562" s="21"/>
      <c r="Y3562" s="20"/>
      <c r="Z3562" s="20"/>
      <c r="AD3562" s="5"/>
      <c r="AI3562" s="10"/>
      <c r="AJ3562" s="10"/>
      <c r="AK3562" s="10"/>
      <c r="AL3562" s="10"/>
      <c r="AM3562" s="10"/>
      <c r="AN3562" s="10"/>
      <c r="AO3562" s="10"/>
      <c r="AP3562" s="10"/>
      <c r="AQ3562" s="10"/>
      <c r="AR3562" s="10"/>
      <c r="AS3562" s="10"/>
      <c r="AT3562" s="10"/>
      <c r="AU3562" s="10"/>
    </row>
    <row r="3563" spans="2:47" x14ac:dyDescent="0.2">
      <c r="B3563" s="4"/>
      <c r="C3563" s="4"/>
      <c r="D3563" s="25"/>
      <c r="E3563" s="25"/>
      <c r="F3563" s="26"/>
      <c r="G3563" s="2"/>
      <c r="K3563" s="3"/>
      <c r="L3563" s="3"/>
      <c r="M3563" s="3"/>
      <c r="N3563" s="27"/>
      <c r="O3563" s="4"/>
      <c r="P3563" s="4"/>
      <c r="R3563" s="9"/>
      <c r="S3563" s="4"/>
      <c r="T3563" s="4"/>
      <c r="W3563" s="4"/>
      <c r="X3563" s="21"/>
      <c r="Y3563" s="20"/>
      <c r="Z3563" s="20"/>
      <c r="AD3563" s="5"/>
      <c r="AI3563" s="10"/>
      <c r="AJ3563" s="10"/>
      <c r="AK3563" s="10"/>
      <c r="AL3563" s="10"/>
      <c r="AM3563" s="10"/>
      <c r="AN3563" s="10"/>
      <c r="AO3563" s="10"/>
      <c r="AP3563" s="10"/>
      <c r="AQ3563" s="10"/>
      <c r="AR3563" s="10"/>
      <c r="AS3563" s="10"/>
      <c r="AT3563" s="10"/>
      <c r="AU3563" s="10"/>
    </row>
    <row r="3564" spans="2:47" x14ac:dyDescent="0.2">
      <c r="B3564" s="4"/>
      <c r="C3564" s="4"/>
      <c r="D3564" s="25"/>
      <c r="E3564" s="25"/>
      <c r="F3564" s="26"/>
      <c r="G3564" s="2"/>
      <c r="K3564" s="3"/>
      <c r="L3564" s="3"/>
      <c r="M3564" s="3"/>
      <c r="N3564" s="27"/>
      <c r="O3564" s="4"/>
      <c r="P3564" s="4"/>
      <c r="R3564" s="9"/>
      <c r="S3564" s="4"/>
      <c r="T3564" s="4"/>
      <c r="W3564" s="4"/>
      <c r="X3564" s="21"/>
      <c r="Y3564" s="20"/>
      <c r="Z3564" s="20"/>
      <c r="AD3564" s="5"/>
      <c r="AI3564" s="10"/>
      <c r="AJ3564" s="10"/>
      <c r="AK3564" s="10"/>
      <c r="AL3564" s="10"/>
      <c r="AM3564" s="10"/>
      <c r="AN3564" s="10"/>
      <c r="AO3564" s="10"/>
      <c r="AP3564" s="10"/>
      <c r="AQ3564" s="10"/>
      <c r="AR3564" s="10"/>
      <c r="AS3564" s="10"/>
      <c r="AT3564" s="10"/>
      <c r="AU3564" s="10"/>
    </row>
    <row r="3565" spans="2:47" x14ac:dyDescent="0.2">
      <c r="B3565" s="4"/>
      <c r="C3565" s="4"/>
      <c r="D3565" s="25"/>
      <c r="E3565" s="25"/>
      <c r="F3565" s="26"/>
      <c r="G3565" s="2"/>
      <c r="K3565" s="3"/>
      <c r="L3565" s="3"/>
      <c r="M3565" s="3"/>
      <c r="N3565" s="27"/>
      <c r="O3565" s="4"/>
      <c r="P3565" s="4"/>
      <c r="R3565" s="9"/>
      <c r="S3565" s="4"/>
      <c r="T3565" s="4"/>
      <c r="W3565" s="4"/>
      <c r="X3565" s="21"/>
      <c r="Y3565" s="20"/>
      <c r="Z3565" s="20"/>
      <c r="AD3565" s="5"/>
      <c r="AI3565" s="10"/>
      <c r="AJ3565" s="10"/>
      <c r="AK3565" s="10"/>
      <c r="AL3565" s="10"/>
      <c r="AM3565" s="10"/>
      <c r="AN3565" s="10"/>
      <c r="AO3565" s="10"/>
      <c r="AP3565" s="10"/>
      <c r="AQ3565" s="10"/>
      <c r="AR3565" s="10"/>
      <c r="AS3565" s="10"/>
      <c r="AT3565" s="10"/>
      <c r="AU3565" s="10"/>
    </row>
    <row r="3566" spans="2:47" x14ac:dyDescent="0.2">
      <c r="B3566" s="4"/>
      <c r="C3566" s="4"/>
      <c r="D3566" s="25"/>
      <c r="E3566" s="25"/>
      <c r="F3566" s="26"/>
      <c r="G3566" s="2"/>
      <c r="K3566" s="3"/>
      <c r="L3566" s="3"/>
      <c r="M3566" s="3"/>
      <c r="N3566" s="27"/>
      <c r="O3566" s="4"/>
      <c r="P3566" s="4"/>
      <c r="R3566" s="9"/>
      <c r="S3566" s="4"/>
      <c r="T3566" s="4"/>
      <c r="W3566" s="4"/>
      <c r="X3566" s="21"/>
      <c r="Y3566" s="20"/>
      <c r="Z3566" s="20"/>
      <c r="AD3566" s="5"/>
      <c r="AI3566" s="10"/>
      <c r="AJ3566" s="10"/>
      <c r="AK3566" s="10"/>
      <c r="AL3566" s="10"/>
      <c r="AM3566" s="10"/>
      <c r="AN3566" s="10"/>
      <c r="AO3566" s="10"/>
      <c r="AP3566" s="10"/>
      <c r="AQ3566" s="10"/>
      <c r="AR3566" s="10"/>
      <c r="AS3566" s="10"/>
      <c r="AT3566" s="10"/>
      <c r="AU3566" s="10"/>
    </row>
    <row r="3567" spans="2:47" x14ac:dyDescent="0.2">
      <c r="B3567" s="4"/>
      <c r="C3567" s="4"/>
      <c r="D3567" s="25"/>
      <c r="E3567" s="25"/>
      <c r="F3567" s="26"/>
      <c r="G3567" s="2"/>
      <c r="K3567" s="3"/>
      <c r="L3567" s="3"/>
      <c r="M3567" s="3"/>
      <c r="N3567" s="27"/>
      <c r="O3567" s="4"/>
      <c r="P3567" s="4"/>
      <c r="R3567" s="9"/>
      <c r="S3567" s="4"/>
      <c r="T3567" s="4"/>
      <c r="W3567" s="4"/>
      <c r="X3567" s="21"/>
      <c r="Y3567" s="20"/>
      <c r="Z3567" s="20"/>
      <c r="AD3567" s="5"/>
      <c r="AI3567" s="10"/>
      <c r="AJ3567" s="10"/>
      <c r="AK3567" s="10"/>
      <c r="AL3567" s="10"/>
      <c r="AM3567" s="10"/>
      <c r="AN3567" s="10"/>
      <c r="AO3567" s="10"/>
      <c r="AP3567" s="10"/>
      <c r="AQ3567" s="10"/>
      <c r="AR3567" s="10"/>
      <c r="AS3567" s="10"/>
      <c r="AT3567" s="10"/>
      <c r="AU3567" s="10"/>
    </row>
    <row r="3568" spans="2:47" x14ac:dyDescent="0.2">
      <c r="B3568" s="4"/>
      <c r="C3568" s="4"/>
      <c r="D3568" s="25"/>
      <c r="E3568" s="25"/>
      <c r="F3568" s="26"/>
      <c r="G3568" s="2"/>
      <c r="K3568" s="3"/>
      <c r="L3568" s="3"/>
      <c r="M3568" s="3"/>
      <c r="N3568" s="27"/>
      <c r="O3568" s="4"/>
      <c r="P3568" s="4"/>
      <c r="R3568" s="9"/>
      <c r="S3568" s="4"/>
      <c r="T3568" s="4"/>
      <c r="W3568" s="4"/>
      <c r="X3568" s="21"/>
      <c r="Y3568" s="20"/>
      <c r="Z3568" s="20"/>
      <c r="AD3568" s="5"/>
      <c r="AI3568" s="10"/>
      <c r="AJ3568" s="10"/>
      <c r="AK3568" s="10"/>
      <c r="AL3568" s="10"/>
      <c r="AM3568" s="10"/>
      <c r="AN3568" s="10"/>
      <c r="AO3568" s="10"/>
      <c r="AP3568" s="10"/>
      <c r="AQ3568" s="10"/>
      <c r="AR3568" s="10"/>
      <c r="AS3568" s="10"/>
      <c r="AT3568" s="10"/>
      <c r="AU3568" s="10"/>
    </row>
    <row r="3569" spans="2:47" x14ac:dyDescent="0.2">
      <c r="B3569" s="4"/>
      <c r="C3569" s="4"/>
      <c r="D3569" s="25"/>
      <c r="E3569" s="25"/>
      <c r="F3569" s="26"/>
      <c r="G3569" s="2"/>
      <c r="K3569" s="3"/>
      <c r="L3569" s="3"/>
      <c r="M3569" s="3"/>
      <c r="N3569" s="27"/>
      <c r="O3569" s="4"/>
      <c r="P3569" s="4"/>
      <c r="R3569" s="9"/>
      <c r="S3569" s="4"/>
      <c r="T3569" s="4"/>
      <c r="W3569" s="4"/>
      <c r="X3569" s="21"/>
      <c r="Y3569" s="20"/>
      <c r="Z3569" s="20"/>
      <c r="AD3569" s="5"/>
      <c r="AI3569" s="10"/>
      <c r="AJ3569" s="10"/>
      <c r="AK3569" s="10"/>
      <c r="AL3569" s="10"/>
      <c r="AM3569" s="10"/>
      <c r="AN3569" s="10"/>
      <c r="AO3569" s="10"/>
      <c r="AP3569" s="10"/>
      <c r="AQ3569" s="10"/>
      <c r="AR3569" s="10"/>
      <c r="AS3569" s="10"/>
      <c r="AT3569" s="10"/>
      <c r="AU3569" s="10"/>
    </row>
    <row r="3570" spans="2:47" x14ac:dyDescent="0.2">
      <c r="B3570" s="4"/>
      <c r="C3570" s="4"/>
      <c r="D3570" s="25"/>
      <c r="E3570" s="25"/>
      <c r="F3570" s="26"/>
      <c r="G3570" s="2"/>
      <c r="K3570" s="3"/>
      <c r="L3570" s="3"/>
      <c r="M3570" s="3"/>
      <c r="N3570" s="27"/>
      <c r="O3570" s="4"/>
      <c r="P3570" s="4"/>
      <c r="R3570" s="9"/>
      <c r="S3570" s="4"/>
      <c r="T3570" s="4"/>
      <c r="W3570" s="4"/>
      <c r="X3570" s="21"/>
      <c r="Y3570" s="20"/>
      <c r="Z3570" s="20"/>
      <c r="AD3570" s="5"/>
      <c r="AI3570" s="10"/>
      <c r="AJ3570" s="10"/>
      <c r="AK3570" s="10"/>
      <c r="AL3570" s="10"/>
      <c r="AM3570" s="10"/>
      <c r="AN3570" s="10"/>
      <c r="AO3570" s="10"/>
      <c r="AP3570" s="10"/>
      <c r="AQ3570" s="10"/>
      <c r="AR3570" s="10"/>
      <c r="AS3570" s="10"/>
      <c r="AT3570" s="10"/>
      <c r="AU3570" s="10"/>
    </row>
    <row r="3571" spans="2:47" x14ac:dyDescent="0.2">
      <c r="B3571" s="4"/>
      <c r="C3571" s="4"/>
      <c r="D3571" s="25"/>
      <c r="E3571" s="25"/>
      <c r="F3571" s="26"/>
      <c r="G3571" s="2"/>
      <c r="K3571" s="3"/>
      <c r="L3571" s="3"/>
      <c r="M3571" s="3"/>
      <c r="N3571" s="27"/>
      <c r="O3571" s="4"/>
      <c r="P3571" s="4"/>
      <c r="R3571" s="9"/>
      <c r="S3571" s="4"/>
      <c r="T3571" s="4"/>
      <c r="W3571" s="4"/>
      <c r="X3571" s="21"/>
      <c r="Y3571" s="20"/>
      <c r="Z3571" s="20"/>
      <c r="AD3571" s="5"/>
      <c r="AI3571" s="10"/>
      <c r="AJ3571" s="10"/>
      <c r="AK3571" s="10"/>
      <c r="AL3571" s="10"/>
      <c r="AM3571" s="10"/>
      <c r="AN3571" s="10"/>
      <c r="AO3571" s="10"/>
      <c r="AP3571" s="10"/>
      <c r="AQ3571" s="10"/>
      <c r="AR3571" s="10"/>
      <c r="AS3571" s="10"/>
      <c r="AT3571" s="10"/>
      <c r="AU3571" s="10"/>
    </row>
    <row r="3572" spans="2:47" x14ac:dyDescent="0.2">
      <c r="B3572" s="4"/>
      <c r="C3572" s="4"/>
      <c r="D3572" s="25"/>
      <c r="E3572" s="25"/>
      <c r="F3572" s="26"/>
      <c r="G3572" s="2"/>
      <c r="K3572" s="3"/>
      <c r="L3572" s="3"/>
      <c r="M3572" s="3"/>
      <c r="N3572" s="27"/>
      <c r="O3572" s="4"/>
      <c r="P3572" s="4"/>
      <c r="R3572" s="9"/>
      <c r="S3572" s="4"/>
      <c r="T3572" s="4"/>
      <c r="W3572" s="4"/>
      <c r="X3572" s="21"/>
      <c r="Y3572" s="20"/>
      <c r="Z3572" s="20"/>
      <c r="AD3572" s="5"/>
      <c r="AI3572" s="10"/>
      <c r="AJ3572" s="10"/>
      <c r="AK3572" s="10"/>
      <c r="AL3572" s="10"/>
      <c r="AM3572" s="10"/>
      <c r="AN3572" s="10"/>
      <c r="AO3572" s="10"/>
      <c r="AP3572" s="10"/>
      <c r="AQ3572" s="10"/>
      <c r="AR3572" s="10"/>
      <c r="AS3572" s="10"/>
      <c r="AT3572" s="10"/>
      <c r="AU3572" s="10"/>
    </row>
    <row r="3573" spans="2:47" x14ac:dyDescent="0.2">
      <c r="B3573" s="4"/>
      <c r="C3573" s="4"/>
      <c r="D3573" s="25"/>
      <c r="E3573" s="25"/>
      <c r="F3573" s="26"/>
      <c r="G3573" s="2"/>
      <c r="K3573" s="3"/>
      <c r="L3573" s="3"/>
      <c r="M3573" s="3"/>
      <c r="N3573" s="27"/>
      <c r="O3573" s="4"/>
      <c r="P3573" s="4"/>
      <c r="R3573" s="9"/>
      <c r="S3573" s="4"/>
      <c r="T3573" s="4"/>
      <c r="W3573" s="4"/>
      <c r="X3573" s="21"/>
      <c r="Y3573" s="20"/>
      <c r="Z3573" s="20"/>
      <c r="AD3573" s="5"/>
      <c r="AI3573" s="10"/>
      <c r="AJ3573" s="10"/>
      <c r="AK3573" s="10"/>
      <c r="AL3573" s="10"/>
      <c r="AM3573" s="10"/>
      <c r="AN3573" s="10"/>
      <c r="AO3573" s="10"/>
      <c r="AP3573" s="10"/>
      <c r="AQ3573" s="10"/>
      <c r="AR3573" s="10"/>
      <c r="AS3573" s="10"/>
      <c r="AT3573" s="10"/>
      <c r="AU3573" s="10"/>
    </row>
    <row r="3574" spans="2:47" x14ac:dyDescent="0.2">
      <c r="B3574" s="4"/>
      <c r="C3574" s="4"/>
      <c r="D3574" s="25"/>
      <c r="E3574" s="25"/>
      <c r="F3574" s="26"/>
      <c r="G3574" s="2"/>
      <c r="K3574" s="3"/>
      <c r="L3574" s="3"/>
      <c r="M3574" s="3"/>
      <c r="N3574" s="27"/>
      <c r="O3574" s="4"/>
      <c r="P3574" s="4"/>
      <c r="R3574" s="9"/>
      <c r="S3574" s="4"/>
      <c r="T3574" s="4"/>
      <c r="W3574" s="4"/>
      <c r="X3574" s="21"/>
      <c r="Y3574" s="20"/>
      <c r="Z3574" s="20"/>
      <c r="AD3574" s="5"/>
      <c r="AI3574" s="10"/>
      <c r="AJ3574" s="10"/>
      <c r="AK3574" s="10"/>
      <c r="AL3574" s="10"/>
      <c r="AM3574" s="10"/>
      <c r="AN3574" s="10"/>
      <c r="AO3574" s="10"/>
      <c r="AP3574" s="10"/>
      <c r="AQ3574" s="10"/>
      <c r="AR3574" s="10"/>
      <c r="AS3574" s="10"/>
      <c r="AT3574" s="10"/>
      <c r="AU3574" s="10"/>
    </row>
    <row r="3575" spans="2:47" x14ac:dyDescent="0.2">
      <c r="B3575" s="4"/>
      <c r="C3575" s="4"/>
      <c r="D3575" s="25"/>
      <c r="E3575" s="25"/>
      <c r="F3575" s="26"/>
      <c r="G3575" s="2"/>
      <c r="K3575" s="3"/>
      <c r="L3575" s="3"/>
      <c r="M3575" s="3"/>
      <c r="N3575" s="27"/>
      <c r="O3575" s="4"/>
      <c r="P3575" s="4"/>
      <c r="R3575" s="9"/>
      <c r="S3575" s="4"/>
      <c r="T3575" s="4"/>
      <c r="W3575" s="4"/>
      <c r="X3575" s="21"/>
      <c r="Y3575" s="20"/>
      <c r="Z3575" s="20"/>
      <c r="AD3575" s="5"/>
      <c r="AI3575" s="10"/>
      <c r="AJ3575" s="10"/>
      <c r="AK3575" s="10"/>
      <c r="AL3575" s="10"/>
      <c r="AM3575" s="10"/>
      <c r="AN3575" s="10"/>
      <c r="AO3575" s="10"/>
      <c r="AP3575" s="10"/>
      <c r="AQ3575" s="10"/>
      <c r="AR3575" s="10"/>
      <c r="AS3575" s="10"/>
      <c r="AT3575" s="10"/>
      <c r="AU3575" s="10"/>
    </row>
    <row r="3576" spans="2:47" x14ac:dyDescent="0.2">
      <c r="B3576" s="4"/>
      <c r="C3576" s="4"/>
      <c r="D3576" s="25"/>
      <c r="E3576" s="25"/>
      <c r="F3576" s="26"/>
      <c r="G3576" s="2"/>
      <c r="K3576" s="3"/>
      <c r="L3576" s="3"/>
      <c r="M3576" s="3"/>
      <c r="N3576" s="27"/>
      <c r="O3576" s="4"/>
      <c r="P3576" s="4"/>
      <c r="R3576" s="9"/>
      <c r="S3576" s="4"/>
      <c r="T3576" s="4"/>
      <c r="W3576" s="4"/>
      <c r="X3576" s="21"/>
      <c r="Y3576" s="20"/>
      <c r="Z3576" s="20"/>
      <c r="AD3576" s="5"/>
      <c r="AI3576" s="10"/>
      <c r="AJ3576" s="10"/>
      <c r="AK3576" s="10"/>
      <c r="AL3576" s="10"/>
      <c r="AM3576" s="10"/>
      <c r="AN3576" s="10"/>
      <c r="AO3576" s="10"/>
      <c r="AP3576" s="10"/>
      <c r="AQ3576" s="10"/>
      <c r="AR3576" s="10"/>
      <c r="AS3576" s="10"/>
      <c r="AT3576" s="10"/>
      <c r="AU3576" s="10"/>
    </row>
    <row r="3577" spans="2:47" x14ac:dyDescent="0.2">
      <c r="B3577" s="4"/>
      <c r="C3577" s="4"/>
      <c r="D3577" s="25"/>
      <c r="E3577" s="25"/>
      <c r="F3577" s="26"/>
      <c r="G3577" s="2"/>
      <c r="K3577" s="3"/>
      <c r="L3577" s="3"/>
      <c r="M3577" s="3"/>
      <c r="N3577" s="27"/>
      <c r="O3577" s="4"/>
      <c r="P3577" s="4"/>
      <c r="R3577" s="9"/>
      <c r="S3577" s="4"/>
      <c r="T3577" s="4"/>
      <c r="W3577" s="4"/>
      <c r="X3577" s="21"/>
      <c r="Y3577" s="20"/>
      <c r="Z3577" s="20"/>
      <c r="AD3577" s="5"/>
      <c r="AI3577" s="10"/>
      <c r="AJ3577" s="10"/>
      <c r="AK3577" s="10"/>
      <c r="AL3577" s="10"/>
      <c r="AM3577" s="10"/>
      <c r="AN3577" s="10"/>
      <c r="AO3577" s="10"/>
      <c r="AP3577" s="10"/>
      <c r="AQ3577" s="10"/>
      <c r="AR3577" s="10"/>
      <c r="AS3577" s="10"/>
      <c r="AT3577" s="10"/>
      <c r="AU3577" s="10"/>
    </row>
    <row r="3578" spans="2:47" x14ac:dyDescent="0.2">
      <c r="B3578" s="4"/>
      <c r="C3578" s="4"/>
      <c r="D3578" s="25"/>
      <c r="E3578" s="25"/>
      <c r="F3578" s="26"/>
      <c r="G3578" s="2"/>
      <c r="K3578" s="3"/>
      <c r="L3578" s="3"/>
      <c r="M3578" s="3"/>
      <c r="N3578" s="27"/>
      <c r="O3578" s="4"/>
      <c r="P3578" s="4"/>
      <c r="R3578" s="9"/>
      <c r="S3578" s="4"/>
      <c r="T3578" s="4"/>
      <c r="W3578" s="4"/>
      <c r="X3578" s="21"/>
      <c r="Y3578" s="20"/>
      <c r="Z3578" s="20"/>
      <c r="AD3578" s="5"/>
      <c r="AI3578" s="10"/>
      <c r="AJ3578" s="10"/>
      <c r="AK3578" s="10"/>
      <c r="AL3578" s="10"/>
      <c r="AM3578" s="10"/>
      <c r="AN3578" s="10"/>
      <c r="AO3578" s="10"/>
      <c r="AP3578" s="10"/>
      <c r="AQ3578" s="10"/>
      <c r="AR3578" s="10"/>
      <c r="AS3578" s="10"/>
      <c r="AT3578" s="10"/>
      <c r="AU3578" s="10"/>
    </row>
    <row r="3579" spans="2:47" x14ac:dyDescent="0.2">
      <c r="B3579" s="4"/>
      <c r="C3579" s="4"/>
      <c r="D3579" s="25"/>
      <c r="E3579" s="25"/>
      <c r="F3579" s="26"/>
      <c r="G3579" s="2"/>
      <c r="K3579" s="3"/>
      <c r="L3579" s="3"/>
      <c r="M3579" s="3"/>
      <c r="N3579" s="27"/>
      <c r="O3579" s="4"/>
      <c r="P3579" s="4"/>
      <c r="R3579" s="9"/>
      <c r="S3579" s="4"/>
      <c r="T3579" s="4"/>
      <c r="W3579" s="4"/>
      <c r="X3579" s="21"/>
      <c r="Y3579" s="20"/>
      <c r="Z3579" s="20"/>
      <c r="AD3579" s="5"/>
      <c r="AI3579" s="10"/>
      <c r="AJ3579" s="10"/>
      <c r="AK3579" s="10"/>
      <c r="AL3579" s="10"/>
      <c r="AM3579" s="10"/>
      <c r="AN3579" s="10"/>
      <c r="AO3579" s="10"/>
      <c r="AP3579" s="10"/>
      <c r="AQ3579" s="10"/>
      <c r="AR3579" s="10"/>
      <c r="AS3579" s="10"/>
      <c r="AT3579" s="10"/>
      <c r="AU3579" s="10"/>
    </row>
    <row r="3580" spans="2:47" x14ac:dyDescent="0.2">
      <c r="B3580" s="4"/>
      <c r="C3580" s="4"/>
      <c r="D3580" s="25"/>
      <c r="E3580" s="25"/>
      <c r="F3580" s="26"/>
      <c r="G3580" s="2"/>
      <c r="K3580" s="3"/>
      <c r="L3580" s="3"/>
      <c r="M3580" s="3"/>
      <c r="N3580" s="27"/>
      <c r="O3580" s="4"/>
      <c r="P3580" s="4"/>
      <c r="R3580" s="9"/>
      <c r="S3580" s="4"/>
      <c r="T3580" s="4"/>
      <c r="W3580" s="4"/>
      <c r="X3580" s="21"/>
      <c r="Y3580" s="20"/>
      <c r="Z3580" s="20"/>
      <c r="AD3580" s="5"/>
      <c r="AI3580" s="10"/>
      <c r="AJ3580" s="10"/>
      <c r="AK3580" s="10"/>
      <c r="AL3580" s="10"/>
      <c r="AM3580" s="10"/>
      <c r="AN3580" s="10"/>
      <c r="AO3580" s="10"/>
      <c r="AP3580" s="10"/>
      <c r="AQ3580" s="10"/>
      <c r="AR3580" s="10"/>
      <c r="AS3580" s="10"/>
      <c r="AT3580" s="10"/>
      <c r="AU3580" s="10"/>
    </row>
    <row r="3581" spans="2:47" x14ac:dyDescent="0.2">
      <c r="B3581" s="4"/>
      <c r="C3581" s="4"/>
      <c r="D3581" s="25"/>
      <c r="E3581" s="25"/>
      <c r="F3581" s="26"/>
      <c r="G3581" s="2"/>
      <c r="K3581" s="3"/>
      <c r="L3581" s="3"/>
      <c r="M3581" s="3"/>
      <c r="N3581" s="27"/>
      <c r="O3581" s="4"/>
      <c r="P3581" s="4"/>
      <c r="R3581" s="9"/>
      <c r="S3581" s="4"/>
      <c r="T3581" s="4"/>
      <c r="W3581" s="4"/>
      <c r="X3581" s="21"/>
      <c r="Y3581" s="20"/>
      <c r="Z3581" s="20"/>
      <c r="AD3581" s="5"/>
      <c r="AI3581" s="10"/>
      <c r="AJ3581" s="10"/>
      <c r="AK3581" s="10"/>
      <c r="AL3581" s="10"/>
      <c r="AM3581" s="10"/>
      <c r="AN3581" s="10"/>
      <c r="AO3581" s="10"/>
      <c r="AP3581" s="10"/>
      <c r="AQ3581" s="10"/>
      <c r="AR3581" s="10"/>
      <c r="AS3581" s="10"/>
      <c r="AT3581" s="10"/>
      <c r="AU3581" s="10"/>
    </row>
    <row r="3582" spans="2:47" x14ac:dyDescent="0.2">
      <c r="B3582" s="4"/>
      <c r="C3582" s="4"/>
      <c r="D3582" s="25"/>
      <c r="E3582" s="25"/>
      <c r="F3582" s="26"/>
      <c r="G3582" s="2"/>
      <c r="K3582" s="3"/>
      <c r="L3582" s="3"/>
      <c r="M3582" s="3"/>
      <c r="N3582" s="27"/>
      <c r="O3582" s="4"/>
      <c r="P3582" s="4"/>
      <c r="R3582" s="9"/>
      <c r="S3582" s="4"/>
      <c r="T3582" s="4"/>
      <c r="W3582" s="4"/>
      <c r="X3582" s="21"/>
      <c r="Y3582" s="20"/>
      <c r="Z3582" s="20"/>
      <c r="AD3582" s="5"/>
      <c r="AI3582" s="10"/>
      <c r="AJ3582" s="10"/>
      <c r="AK3582" s="10"/>
      <c r="AL3582" s="10"/>
      <c r="AM3582" s="10"/>
      <c r="AN3582" s="10"/>
      <c r="AO3582" s="10"/>
      <c r="AP3582" s="10"/>
      <c r="AQ3582" s="10"/>
      <c r="AR3582" s="10"/>
      <c r="AS3582" s="10"/>
      <c r="AT3582" s="10"/>
      <c r="AU3582" s="10"/>
    </row>
    <row r="3583" spans="2:47" x14ac:dyDescent="0.2">
      <c r="B3583" s="4"/>
      <c r="C3583" s="4"/>
      <c r="D3583" s="25"/>
      <c r="E3583" s="25"/>
      <c r="F3583" s="26"/>
      <c r="G3583" s="2"/>
      <c r="K3583" s="3"/>
      <c r="L3583" s="3"/>
      <c r="M3583" s="3"/>
      <c r="N3583" s="27"/>
      <c r="O3583" s="4"/>
      <c r="P3583" s="4"/>
      <c r="R3583" s="9"/>
      <c r="S3583" s="4"/>
      <c r="T3583" s="4"/>
      <c r="W3583" s="4"/>
      <c r="X3583" s="21"/>
      <c r="Y3583" s="20"/>
      <c r="Z3583" s="20"/>
      <c r="AD3583" s="5"/>
      <c r="AI3583" s="10"/>
      <c r="AJ3583" s="10"/>
      <c r="AK3583" s="10"/>
      <c r="AL3583" s="10"/>
      <c r="AM3583" s="10"/>
      <c r="AN3583" s="10"/>
      <c r="AO3583" s="10"/>
      <c r="AP3583" s="10"/>
      <c r="AQ3583" s="10"/>
      <c r="AR3583" s="10"/>
      <c r="AS3583" s="10"/>
      <c r="AT3583" s="10"/>
      <c r="AU3583" s="10"/>
    </row>
    <row r="3584" spans="2:47" x14ac:dyDescent="0.2">
      <c r="B3584" s="4"/>
      <c r="C3584" s="4"/>
      <c r="D3584" s="25"/>
      <c r="E3584" s="25"/>
      <c r="F3584" s="26"/>
      <c r="G3584" s="2"/>
      <c r="K3584" s="3"/>
      <c r="L3584" s="3"/>
      <c r="M3584" s="3"/>
      <c r="N3584" s="27"/>
      <c r="O3584" s="4"/>
      <c r="P3584" s="4"/>
      <c r="R3584" s="9"/>
      <c r="S3584" s="4"/>
      <c r="T3584" s="4"/>
      <c r="W3584" s="4"/>
      <c r="X3584" s="21"/>
      <c r="Y3584" s="20"/>
      <c r="Z3584" s="20"/>
      <c r="AD3584" s="5"/>
      <c r="AI3584" s="10"/>
      <c r="AJ3584" s="10"/>
      <c r="AK3584" s="10"/>
      <c r="AL3584" s="10"/>
      <c r="AM3584" s="10"/>
      <c r="AN3584" s="10"/>
      <c r="AO3584" s="10"/>
      <c r="AP3584" s="10"/>
      <c r="AQ3584" s="10"/>
      <c r="AR3584" s="10"/>
      <c r="AS3584" s="10"/>
      <c r="AT3584" s="10"/>
      <c r="AU3584" s="10"/>
    </row>
    <row r="3585" spans="2:47" x14ac:dyDescent="0.2">
      <c r="B3585" s="4"/>
      <c r="C3585" s="4"/>
      <c r="D3585" s="25"/>
      <c r="E3585" s="25"/>
      <c r="F3585" s="26"/>
      <c r="G3585" s="2"/>
      <c r="K3585" s="3"/>
      <c r="L3585" s="3"/>
      <c r="M3585" s="3"/>
      <c r="N3585" s="27"/>
      <c r="O3585" s="4"/>
      <c r="P3585" s="4"/>
      <c r="R3585" s="9"/>
      <c r="S3585" s="4"/>
      <c r="T3585" s="4"/>
      <c r="W3585" s="4"/>
      <c r="X3585" s="21"/>
      <c r="Y3585" s="20"/>
      <c r="Z3585" s="20"/>
      <c r="AD3585" s="5"/>
      <c r="AI3585" s="10"/>
      <c r="AJ3585" s="10"/>
      <c r="AK3585" s="10"/>
      <c r="AL3585" s="10"/>
      <c r="AM3585" s="10"/>
      <c r="AN3585" s="10"/>
      <c r="AO3585" s="10"/>
      <c r="AP3585" s="10"/>
      <c r="AQ3585" s="10"/>
      <c r="AR3585" s="10"/>
      <c r="AS3585" s="10"/>
      <c r="AT3585" s="10"/>
      <c r="AU3585" s="10"/>
    </row>
    <row r="3586" spans="2:47" x14ac:dyDescent="0.2">
      <c r="B3586" s="4"/>
      <c r="C3586" s="4"/>
      <c r="D3586" s="25"/>
      <c r="E3586" s="25"/>
      <c r="F3586" s="26"/>
      <c r="G3586" s="2"/>
      <c r="K3586" s="3"/>
      <c r="L3586" s="3"/>
      <c r="M3586" s="3"/>
      <c r="N3586" s="27"/>
      <c r="O3586" s="4"/>
      <c r="P3586" s="4"/>
      <c r="R3586" s="9"/>
      <c r="S3586" s="4"/>
      <c r="T3586" s="4"/>
      <c r="W3586" s="4"/>
      <c r="X3586" s="21"/>
      <c r="Y3586" s="20"/>
      <c r="Z3586" s="20"/>
      <c r="AD3586" s="5"/>
      <c r="AI3586" s="10"/>
      <c r="AJ3586" s="10"/>
      <c r="AK3586" s="10"/>
      <c r="AL3586" s="10"/>
      <c r="AM3586" s="10"/>
      <c r="AN3586" s="10"/>
      <c r="AO3586" s="10"/>
      <c r="AP3586" s="10"/>
      <c r="AQ3586" s="10"/>
      <c r="AR3586" s="10"/>
      <c r="AS3586" s="10"/>
      <c r="AT3586" s="10"/>
      <c r="AU3586" s="10"/>
    </row>
    <row r="3587" spans="2:47" x14ac:dyDescent="0.2">
      <c r="B3587" s="4"/>
      <c r="C3587" s="4"/>
      <c r="D3587" s="25"/>
      <c r="E3587" s="25"/>
      <c r="F3587" s="26"/>
      <c r="G3587" s="2"/>
      <c r="K3587" s="3"/>
      <c r="L3587" s="3"/>
      <c r="M3587" s="3"/>
      <c r="N3587" s="27"/>
      <c r="O3587" s="4"/>
      <c r="P3587" s="4"/>
      <c r="R3587" s="9"/>
      <c r="S3587" s="4"/>
      <c r="T3587" s="4"/>
      <c r="W3587" s="4"/>
      <c r="X3587" s="21"/>
      <c r="Y3587" s="20"/>
      <c r="Z3587" s="20"/>
      <c r="AD3587" s="5"/>
      <c r="AI3587" s="10"/>
      <c r="AJ3587" s="10"/>
      <c r="AK3587" s="10"/>
      <c r="AL3587" s="10"/>
      <c r="AM3587" s="10"/>
      <c r="AN3587" s="10"/>
      <c r="AO3587" s="10"/>
      <c r="AP3587" s="10"/>
      <c r="AQ3587" s="10"/>
      <c r="AR3587" s="10"/>
      <c r="AS3587" s="10"/>
      <c r="AT3587" s="10"/>
      <c r="AU3587" s="10"/>
    </row>
    <row r="3588" spans="2:47" x14ac:dyDescent="0.2">
      <c r="B3588" s="4"/>
      <c r="C3588" s="4"/>
      <c r="D3588" s="25"/>
      <c r="E3588" s="25"/>
      <c r="F3588" s="26"/>
      <c r="G3588" s="2"/>
      <c r="K3588" s="3"/>
      <c r="L3588" s="3"/>
      <c r="M3588" s="3"/>
      <c r="N3588" s="27"/>
      <c r="O3588" s="4"/>
      <c r="P3588" s="4"/>
      <c r="R3588" s="9"/>
      <c r="S3588" s="4"/>
      <c r="T3588" s="4"/>
      <c r="W3588" s="4"/>
      <c r="X3588" s="21"/>
      <c r="Y3588" s="20"/>
      <c r="Z3588" s="20"/>
      <c r="AD3588" s="5"/>
      <c r="AI3588" s="10"/>
      <c r="AJ3588" s="10"/>
      <c r="AK3588" s="10"/>
      <c r="AL3588" s="10"/>
      <c r="AM3588" s="10"/>
      <c r="AN3588" s="10"/>
      <c r="AO3588" s="10"/>
      <c r="AP3588" s="10"/>
      <c r="AQ3588" s="10"/>
      <c r="AR3588" s="10"/>
      <c r="AS3588" s="10"/>
      <c r="AT3588" s="10"/>
      <c r="AU3588" s="10"/>
    </row>
    <row r="3589" spans="2:47" x14ac:dyDescent="0.2">
      <c r="B3589" s="4"/>
      <c r="C3589" s="4"/>
      <c r="D3589" s="25"/>
      <c r="E3589" s="25"/>
      <c r="F3589" s="26"/>
      <c r="G3589" s="2"/>
      <c r="K3589" s="3"/>
      <c r="L3589" s="3"/>
      <c r="M3589" s="3"/>
      <c r="N3589" s="27"/>
      <c r="O3589" s="4"/>
      <c r="P3589" s="4"/>
      <c r="R3589" s="9"/>
      <c r="S3589" s="4"/>
      <c r="T3589" s="4"/>
      <c r="W3589" s="4"/>
      <c r="X3589" s="21"/>
      <c r="Y3589" s="20"/>
      <c r="Z3589" s="20"/>
      <c r="AD3589" s="5"/>
      <c r="AI3589" s="10"/>
      <c r="AJ3589" s="10"/>
      <c r="AK3589" s="10"/>
      <c r="AL3589" s="10"/>
      <c r="AM3589" s="10"/>
      <c r="AN3589" s="10"/>
      <c r="AO3589" s="10"/>
      <c r="AP3589" s="10"/>
      <c r="AQ3589" s="10"/>
      <c r="AR3589" s="10"/>
      <c r="AS3589" s="10"/>
      <c r="AT3589" s="10"/>
      <c r="AU3589" s="10"/>
    </row>
    <row r="3590" spans="2:47" x14ac:dyDescent="0.2">
      <c r="B3590" s="4"/>
      <c r="C3590" s="4"/>
      <c r="D3590" s="25"/>
      <c r="E3590" s="25"/>
      <c r="F3590" s="26"/>
      <c r="G3590" s="2"/>
      <c r="K3590" s="3"/>
      <c r="L3590" s="3"/>
      <c r="M3590" s="3"/>
      <c r="N3590" s="27"/>
      <c r="O3590" s="4"/>
      <c r="P3590" s="4"/>
      <c r="R3590" s="9"/>
      <c r="S3590" s="4"/>
      <c r="T3590" s="4"/>
      <c r="W3590" s="4"/>
      <c r="X3590" s="21"/>
      <c r="Y3590" s="20"/>
      <c r="Z3590" s="20"/>
      <c r="AD3590" s="5"/>
      <c r="AI3590" s="10"/>
      <c r="AJ3590" s="10"/>
      <c r="AK3590" s="10"/>
      <c r="AL3590" s="10"/>
      <c r="AM3590" s="10"/>
      <c r="AN3590" s="10"/>
      <c r="AO3590" s="10"/>
      <c r="AP3590" s="10"/>
      <c r="AQ3590" s="10"/>
      <c r="AR3590" s="10"/>
      <c r="AS3590" s="10"/>
      <c r="AT3590" s="10"/>
      <c r="AU3590" s="10"/>
    </row>
    <row r="3591" spans="2:47" x14ac:dyDescent="0.2">
      <c r="B3591" s="4"/>
      <c r="C3591" s="4"/>
      <c r="D3591" s="25"/>
      <c r="E3591" s="25"/>
      <c r="F3591" s="26"/>
      <c r="G3591" s="2"/>
      <c r="K3591" s="3"/>
      <c r="L3591" s="3"/>
      <c r="M3591" s="3"/>
      <c r="N3591" s="27"/>
      <c r="O3591" s="4"/>
      <c r="P3591" s="4"/>
      <c r="R3591" s="9"/>
      <c r="S3591" s="4"/>
      <c r="T3591" s="4"/>
      <c r="W3591" s="4"/>
      <c r="X3591" s="21"/>
      <c r="Y3591" s="20"/>
      <c r="Z3591" s="20"/>
      <c r="AD3591" s="5"/>
      <c r="AI3591" s="10"/>
      <c r="AJ3591" s="10"/>
      <c r="AK3591" s="10"/>
      <c r="AL3591" s="10"/>
      <c r="AM3591" s="10"/>
      <c r="AN3591" s="10"/>
      <c r="AO3591" s="10"/>
      <c r="AP3591" s="10"/>
      <c r="AQ3591" s="10"/>
      <c r="AR3591" s="10"/>
      <c r="AS3591" s="10"/>
      <c r="AT3591" s="10"/>
      <c r="AU3591" s="10"/>
    </row>
    <row r="3592" spans="2:47" x14ac:dyDescent="0.2">
      <c r="B3592" s="4"/>
      <c r="C3592" s="4"/>
      <c r="D3592" s="25"/>
      <c r="E3592" s="25"/>
      <c r="F3592" s="26"/>
      <c r="G3592" s="2"/>
      <c r="K3592" s="3"/>
      <c r="L3592" s="3"/>
      <c r="M3592" s="3"/>
      <c r="N3592" s="27"/>
      <c r="O3592" s="4"/>
      <c r="P3592" s="4"/>
      <c r="R3592" s="9"/>
      <c r="S3592" s="4"/>
      <c r="T3592" s="4"/>
      <c r="W3592" s="4"/>
      <c r="X3592" s="21"/>
      <c r="Y3592" s="20"/>
      <c r="Z3592" s="20"/>
      <c r="AD3592" s="5"/>
      <c r="AI3592" s="10"/>
      <c r="AJ3592" s="10"/>
      <c r="AK3592" s="10"/>
      <c r="AL3592" s="10"/>
      <c r="AM3592" s="10"/>
      <c r="AN3592" s="10"/>
      <c r="AO3592" s="10"/>
      <c r="AP3592" s="10"/>
      <c r="AQ3592" s="10"/>
      <c r="AR3592" s="10"/>
      <c r="AS3592" s="10"/>
      <c r="AT3592" s="10"/>
      <c r="AU3592" s="10"/>
    </row>
    <row r="3593" spans="2:47" x14ac:dyDescent="0.2">
      <c r="B3593" s="4"/>
      <c r="C3593" s="4"/>
      <c r="D3593" s="25"/>
      <c r="E3593" s="25"/>
      <c r="F3593" s="26"/>
      <c r="G3593" s="2"/>
      <c r="K3593" s="3"/>
      <c r="L3593" s="3"/>
      <c r="M3593" s="3"/>
      <c r="N3593" s="27"/>
      <c r="O3593" s="4"/>
      <c r="P3593" s="4"/>
      <c r="R3593" s="9"/>
      <c r="S3593" s="4"/>
      <c r="T3593" s="4"/>
      <c r="W3593" s="4"/>
      <c r="X3593" s="21"/>
      <c r="Y3593" s="20"/>
      <c r="Z3593" s="20"/>
      <c r="AD3593" s="5"/>
      <c r="AI3593" s="10"/>
      <c r="AJ3593" s="10"/>
      <c r="AK3593" s="10"/>
      <c r="AL3593" s="10"/>
      <c r="AM3593" s="10"/>
      <c r="AN3593" s="10"/>
      <c r="AO3593" s="10"/>
      <c r="AP3593" s="10"/>
      <c r="AQ3593" s="10"/>
      <c r="AR3593" s="10"/>
      <c r="AS3593" s="10"/>
      <c r="AT3593" s="10"/>
      <c r="AU3593" s="10"/>
    </row>
    <row r="3594" spans="2:47" x14ac:dyDescent="0.2">
      <c r="B3594" s="4"/>
      <c r="C3594" s="4"/>
      <c r="D3594" s="25"/>
      <c r="E3594" s="25"/>
      <c r="F3594" s="26"/>
      <c r="G3594" s="2"/>
      <c r="K3594" s="3"/>
      <c r="L3594" s="3"/>
      <c r="M3594" s="3"/>
      <c r="N3594" s="27"/>
      <c r="O3594" s="4"/>
      <c r="P3594" s="4"/>
      <c r="R3594" s="9"/>
      <c r="S3594" s="4"/>
      <c r="T3594" s="4"/>
      <c r="W3594" s="4"/>
      <c r="X3594" s="21"/>
      <c r="Y3594" s="20"/>
      <c r="Z3594" s="20"/>
      <c r="AD3594" s="5"/>
      <c r="AI3594" s="10"/>
      <c r="AJ3594" s="10"/>
      <c r="AK3594" s="10"/>
      <c r="AL3594" s="10"/>
      <c r="AM3594" s="10"/>
      <c r="AN3594" s="10"/>
      <c r="AO3594" s="10"/>
      <c r="AP3594" s="10"/>
      <c r="AQ3594" s="10"/>
      <c r="AR3594" s="10"/>
      <c r="AS3594" s="10"/>
      <c r="AT3594" s="10"/>
      <c r="AU3594" s="10"/>
    </row>
    <row r="3595" spans="2:47" x14ac:dyDescent="0.2">
      <c r="B3595" s="4"/>
      <c r="C3595" s="4"/>
      <c r="D3595" s="25"/>
      <c r="E3595" s="25"/>
      <c r="F3595" s="26"/>
      <c r="G3595" s="2"/>
      <c r="K3595" s="3"/>
      <c r="L3595" s="3"/>
      <c r="M3595" s="3"/>
      <c r="N3595" s="27"/>
      <c r="O3595" s="4"/>
      <c r="P3595" s="4"/>
      <c r="R3595" s="9"/>
      <c r="S3595" s="4"/>
      <c r="T3595" s="4"/>
      <c r="W3595" s="4"/>
      <c r="X3595" s="21"/>
      <c r="Y3595" s="20"/>
      <c r="Z3595" s="20"/>
      <c r="AD3595" s="5"/>
      <c r="AI3595" s="10"/>
      <c r="AJ3595" s="10"/>
      <c r="AK3595" s="10"/>
      <c r="AL3595" s="10"/>
      <c r="AM3595" s="10"/>
      <c r="AN3595" s="10"/>
      <c r="AO3595" s="10"/>
      <c r="AP3595" s="10"/>
      <c r="AQ3595" s="10"/>
      <c r="AR3595" s="10"/>
      <c r="AS3595" s="10"/>
      <c r="AT3595" s="10"/>
      <c r="AU3595" s="10"/>
    </row>
    <row r="3596" spans="2:47" x14ac:dyDescent="0.2">
      <c r="B3596" s="4"/>
      <c r="C3596" s="4"/>
      <c r="D3596" s="25"/>
      <c r="E3596" s="25"/>
      <c r="F3596" s="26"/>
      <c r="G3596" s="2"/>
      <c r="K3596" s="3"/>
      <c r="L3596" s="3"/>
      <c r="M3596" s="3"/>
      <c r="N3596" s="27"/>
      <c r="O3596" s="4"/>
      <c r="P3596" s="4"/>
      <c r="R3596" s="9"/>
      <c r="S3596" s="4"/>
      <c r="T3596" s="4"/>
      <c r="W3596" s="4"/>
      <c r="X3596" s="21"/>
      <c r="Y3596" s="20"/>
      <c r="Z3596" s="20"/>
      <c r="AD3596" s="5"/>
      <c r="AI3596" s="10"/>
      <c r="AJ3596" s="10"/>
      <c r="AK3596" s="10"/>
      <c r="AL3596" s="10"/>
      <c r="AM3596" s="10"/>
      <c r="AN3596" s="10"/>
      <c r="AO3596" s="10"/>
      <c r="AP3596" s="10"/>
      <c r="AQ3596" s="10"/>
      <c r="AR3596" s="10"/>
      <c r="AS3596" s="10"/>
      <c r="AT3596" s="10"/>
      <c r="AU3596" s="10"/>
    </row>
    <row r="3597" spans="2:47" x14ac:dyDescent="0.2">
      <c r="B3597" s="4"/>
      <c r="C3597" s="4"/>
      <c r="D3597" s="25"/>
      <c r="E3597" s="25"/>
      <c r="F3597" s="26"/>
      <c r="G3597" s="2"/>
      <c r="K3597" s="3"/>
      <c r="L3597" s="3"/>
      <c r="M3597" s="3"/>
      <c r="N3597" s="27"/>
      <c r="O3597" s="4"/>
      <c r="P3597" s="4"/>
      <c r="R3597" s="9"/>
      <c r="S3597" s="4"/>
      <c r="T3597" s="4"/>
      <c r="W3597" s="4"/>
      <c r="X3597" s="21"/>
      <c r="Y3597" s="20"/>
      <c r="Z3597" s="20"/>
      <c r="AD3597" s="5"/>
      <c r="AI3597" s="10"/>
      <c r="AJ3597" s="10"/>
      <c r="AK3597" s="10"/>
      <c r="AL3597" s="10"/>
      <c r="AM3597" s="10"/>
      <c r="AN3597" s="10"/>
      <c r="AO3597" s="10"/>
      <c r="AP3597" s="10"/>
      <c r="AQ3597" s="10"/>
      <c r="AR3597" s="10"/>
      <c r="AS3597" s="10"/>
      <c r="AT3597" s="10"/>
      <c r="AU3597" s="10"/>
    </row>
    <row r="3598" spans="2:47" x14ac:dyDescent="0.2">
      <c r="B3598" s="4"/>
      <c r="C3598" s="4"/>
      <c r="D3598" s="25"/>
      <c r="E3598" s="25"/>
      <c r="F3598" s="26"/>
      <c r="G3598" s="2"/>
      <c r="K3598" s="3"/>
      <c r="L3598" s="3"/>
      <c r="M3598" s="3"/>
      <c r="N3598" s="27"/>
      <c r="O3598" s="4"/>
      <c r="P3598" s="4"/>
      <c r="R3598" s="9"/>
      <c r="S3598" s="4"/>
      <c r="T3598" s="4"/>
      <c r="W3598" s="4"/>
      <c r="X3598" s="21"/>
      <c r="Y3598" s="20"/>
      <c r="Z3598" s="20"/>
      <c r="AD3598" s="5"/>
      <c r="AI3598" s="10"/>
      <c r="AJ3598" s="10"/>
      <c r="AK3598" s="10"/>
      <c r="AL3598" s="10"/>
      <c r="AM3598" s="10"/>
      <c r="AN3598" s="10"/>
      <c r="AO3598" s="10"/>
      <c r="AP3598" s="10"/>
      <c r="AQ3598" s="10"/>
      <c r="AR3598" s="10"/>
      <c r="AS3598" s="10"/>
      <c r="AT3598" s="10"/>
      <c r="AU3598" s="10"/>
    </row>
    <row r="3599" spans="2:47" x14ac:dyDescent="0.2">
      <c r="B3599" s="4"/>
      <c r="C3599" s="4"/>
      <c r="D3599" s="25"/>
      <c r="E3599" s="25"/>
      <c r="F3599" s="26"/>
      <c r="G3599" s="2"/>
      <c r="K3599" s="3"/>
      <c r="L3599" s="3"/>
      <c r="M3599" s="3"/>
      <c r="N3599" s="27"/>
      <c r="O3599" s="4"/>
      <c r="P3599" s="4"/>
      <c r="R3599" s="9"/>
      <c r="S3599" s="4"/>
      <c r="T3599" s="4"/>
      <c r="W3599" s="4"/>
      <c r="X3599" s="21"/>
      <c r="Y3599" s="20"/>
      <c r="Z3599" s="20"/>
      <c r="AD3599" s="5"/>
      <c r="AI3599" s="10"/>
      <c r="AJ3599" s="10"/>
      <c r="AK3599" s="10"/>
      <c r="AL3599" s="10"/>
      <c r="AM3599" s="10"/>
      <c r="AN3599" s="10"/>
      <c r="AO3599" s="10"/>
      <c r="AP3599" s="10"/>
      <c r="AQ3599" s="10"/>
      <c r="AR3599" s="10"/>
      <c r="AS3599" s="10"/>
      <c r="AT3599" s="10"/>
      <c r="AU3599" s="10"/>
    </row>
    <row r="3600" spans="2:47" x14ac:dyDescent="0.2">
      <c r="B3600" s="4"/>
      <c r="C3600" s="4"/>
      <c r="D3600" s="25"/>
      <c r="E3600" s="25"/>
      <c r="F3600" s="26"/>
      <c r="G3600" s="2"/>
      <c r="K3600" s="3"/>
      <c r="L3600" s="3"/>
      <c r="M3600" s="3"/>
      <c r="N3600" s="27"/>
      <c r="O3600" s="4"/>
      <c r="P3600" s="4"/>
      <c r="R3600" s="9"/>
      <c r="S3600" s="4"/>
      <c r="T3600" s="4"/>
      <c r="W3600" s="4"/>
      <c r="X3600" s="21"/>
      <c r="Y3600" s="20"/>
      <c r="Z3600" s="20"/>
      <c r="AD3600" s="5"/>
      <c r="AI3600" s="10"/>
      <c r="AJ3600" s="10"/>
      <c r="AK3600" s="10"/>
      <c r="AL3600" s="10"/>
      <c r="AM3600" s="10"/>
      <c r="AN3600" s="10"/>
      <c r="AO3600" s="10"/>
      <c r="AP3600" s="10"/>
      <c r="AQ3600" s="10"/>
      <c r="AR3600" s="10"/>
      <c r="AS3600" s="10"/>
      <c r="AT3600" s="10"/>
      <c r="AU3600" s="10"/>
    </row>
    <row r="3601" spans="2:47" x14ac:dyDescent="0.2">
      <c r="B3601" s="4"/>
      <c r="C3601" s="4"/>
      <c r="D3601" s="25"/>
      <c r="E3601" s="25"/>
      <c r="F3601" s="26"/>
      <c r="G3601" s="2"/>
      <c r="K3601" s="3"/>
      <c r="L3601" s="3"/>
      <c r="M3601" s="3"/>
      <c r="N3601" s="27"/>
      <c r="O3601" s="4"/>
      <c r="P3601" s="4"/>
      <c r="R3601" s="9"/>
      <c r="S3601" s="4"/>
      <c r="T3601" s="4"/>
      <c r="W3601" s="4"/>
      <c r="X3601" s="21"/>
      <c r="Y3601" s="20"/>
      <c r="Z3601" s="20"/>
      <c r="AD3601" s="5"/>
      <c r="AI3601" s="10"/>
      <c r="AJ3601" s="10"/>
      <c r="AK3601" s="10"/>
      <c r="AL3601" s="10"/>
      <c r="AM3601" s="10"/>
      <c r="AN3601" s="10"/>
      <c r="AO3601" s="10"/>
      <c r="AP3601" s="10"/>
      <c r="AQ3601" s="10"/>
      <c r="AR3601" s="10"/>
      <c r="AS3601" s="10"/>
      <c r="AT3601" s="10"/>
      <c r="AU3601" s="10"/>
    </row>
    <row r="3602" spans="2:47" x14ac:dyDescent="0.2">
      <c r="B3602" s="4"/>
      <c r="C3602" s="4"/>
      <c r="D3602" s="25"/>
      <c r="E3602" s="25"/>
      <c r="F3602" s="26"/>
      <c r="G3602" s="2"/>
      <c r="K3602" s="3"/>
      <c r="L3602" s="3"/>
      <c r="M3602" s="3"/>
      <c r="N3602" s="27"/>
      <c r="O3602" s="4"/>
      <c r="P3602" s="4"/>
      <c r="R3602" s="9"/>
      <c r="S3602" s="4"/>
      <c r="T3602" s="4"/>
      <c r="W3602" s="4"/>
      <c r="X3602" s="21"/>
      <c r="Y3602" s="20"/>
      <c r="Z3602" s="20"/>
      <c r="AD3602" s="5"/>
      <c r="AI3602" s="10"/>
      <c r="AJ3602" s="10"/>
      <c r="AK3602" s="10"/>
      <c r="AL3602" s="10"/>
      <c r="AM3602" s="10"/>
      <c r="AN3602" s="10"/>
      <c r="AO3602" s="10"/>
      <c r="AP3602" s="10"/>
      <c r="AQ3602" s="10"/>
      <c r="AR3602" s="10"/>
      <c r="AS3602" s="10"/>
      <c r="AT3602" s="10"/>
      <c r="AU3602" s="10"/>
    </row>
    <row r="3603" spans="2:47" x14ac:dyDescent="0.2">
      <c r="B3603" s="4"/>
      <c r="C3603" s="4"/>
      <c r="D3603" s="25"/>
      <c r="E3603" s="25"/>
      <c r="F3603" s="26"/>
      <c r="G3603" s="2"/>
      <c r="K3603" s="3"/>
      <c r="L3603" s="3"/>
      <c r="M3603" s="3"/>
      <c r="N3603" s="27"/>
      <c r="O3603" s="4"/>
      <c r="P3603" s="4"/>
      <c r="R3603" s="9"/>
      <c r="S3603" s="4"/>
      <c r="T3603" s="4"/>
      <c r="W3603" s="4"/>
      <c r="X3603" s="21"/>
      <c r="Y3603" s="20"/>
      <c r="Z3603" s="20"/>
      <c r="AD3603" s="5"/>
      <c r="AI3603" s="10"/>
      <c r="AJ3603" s="10"/>
      <c r="AK3603" s="10"/>
      <c r="AL3603" s="10"/>
      <c r="AM3603" s="10"/>
      <c r="AN3603" s="10"/>
      <c r="AO3603" s="10"/>
      <c r="AP3603" s="10"/>
      <c r="AQ3603" s="10"/>
      <c r="AR3603" s="10"/>
      <c r="AS3603" s="10"/>
      <c r="AT3603" s="10"/>
      <c r="AU3603" s="10"/>
    </row>
    <row r="3604" spans="2:47" x14ac:dyDescent="0.2">
      <c r="B3604" s="4"/>
      <c r="C3604" s="4"/>
      <c r="D3604" s="25"/>
      <c r="E3604" s="25"/>
      <c r="F3604" s="26"/>
      <c r="G3604" s="2"/>
      <c r="K3604" s="3"/>
      <c r="L3604" s="3"/>
      <c r="M3604" s="3"/>
      <c r="N3604" s="27"/>
      <c r="O3604" s="4"/>
      <c r="P3604" s="4"/>
      <c r="R3604" s="9"/>
      <c r="S3604" s="4"/>
      <c r="T3604" s="4"/>
      <c r="W3604" s="4"/>
      <c r="X3604" s="21"/>
      <c r="Y3604" s="20"/>
      <c r="Z3604" s="20"/>
      <c r="AD3604" s="5"/>
      <c r="AI3604" s="10"/>
      <c r="AJ3604" s="10"/>
      <c r="AK3604" s="10"/>
      <c r="AL3604" s="10"/>
      <c r="AM3604" s="10"/>
      <c r="AN3604" s="10"/>
      <c r="AO3604" s="10"/>
      <c r="AP3604" s="10"/>
      <c r="AQ3604" s="10"/>
      <c r="AR3604" s="10"/>
      <c r="AS3604" s="10"/>
      <c r="AT3604" s="10"/>
      <c r="AU3604" s="10"/>
    </row>
    <row r="3605" spans="2:47" x14ac:dyDescent="0.2">
      <c r="B3605" s="4"/>
      <c r="C3605" s="4"/>
      <c r="D3605" s="25"/>
      <c r="E3605" s="25"/>
      <c r="F3605" s="26"/>
      <c r="G3605" s="2"/>
      <c r="K3605" s="3"/>
      <c r="L3605" s="3"/>
      <c r="M3605" s="3"/>
      <c r="N3605" s="27"/>
      <c r="O3605" s="4"/>
      <c r="P3605" s="4"/>
      <c r="R3605" s="9"/>
      <c r="S3605" s="4"/>
      <c r="T3605" s="4"/>
      <c r="W3605" s="4"/>
      <c r="X3605" s="21"/>
      <c r="Y3605" s="20"/>
      <c r="Z3605" s="20"/>
      <c r="AD3605" s="5"/>
      <c r="AI3605" s="10"/>
      <c r="AJ3605" s="10"/>
      <c r="AK3605" s="10"/>
      <c r="AL3605" s="10"/>
      <c r="AM3605" s="10"/>
      <c r="AN3605" s="10"/>
      <c r="AO3605" s="10"/>
      <c r="AP3605" s="10"/>
      <c r="AQ3605" s="10"/>
      <c r="AR3605" s="10"/>
      <c r="AS3605" s="10"/>
      <c r="AT3605" s="10"/>
      <c r="AU3605" s="10"/>
    </row>
    <row r="3606" spans="2:47" x14ac:dyDescent="0.2">
      <c r="B3606" s="4"/>
      <c r="C3606" s="4"/>
      <c r="D3606" s="25"/>
      <c r="E3606" s="25"/>
      <c r="F3606" s="26"/>
      <c r="G3606" s="2"/>
      <c r="K3606" s="3"/>
      <c r="L3606" s="3"/>
      <c r="M3606" s="3"/>
      <c r="N3606" s="27"/>
      <c r="O3606" s="4"/>
      <c r="P3606" s="4"/>
      <c r="R3606" s="9"/>
      <c r="S3606" s="4"/>
      <c r="T3606" s="4"/>
      <c r="W3606" s="4"/>
      <c r="X3606" s="21"/>
      <c r="Y3606" s="20"/>
      <c r="Z3606" s="20"/>
      <c r="AD3606" s="5"/>
      <c r="AI3606" s="10"/>
      <c r="AJ3606" s="10"/>
      <c r="AK3606" s="10"/>
      <c r="AL3606" s="10"/>
      <c r="AM3606" s="10"/>
      <c r="AN3606" s="10"/>
      <c r="AO3606" s="10"/>
      <c r="AP3606" s="10"/>
      <c r="AQ3606" s="10"/>
      <c r="AR3606" s="10"/>
      <c r="AS3606" s="10"/>
      <c r="AT3606" s="10"/>
      <c r="AU3606" s="10"/>
    </row>
    <row r="3607" spans="2:47" x14ac:dyDescent="0.2">
      <c r="B3607" s="4"/>
      <c r="C3607" s="4"/>
      <c r="D3607" s="25"/>
      <c r="E3607" s="25"/>
      <c r="F3607" s="26"/>
      <c r="G3607" s="2"/>
      <c r="K3607" s="3"/>
      <c r="L3607" s="3"/>
      <c r="M3607" s="3"/>
      <c r="N3607" s="27"/>
      <c r="O3607" s="4"/>
      <c r="P3607" s="4"/>
      <c r="R3607" s="9"/>
      <c r="S3607" s="4"/>
      <c r="T3607" s="4"/>
      <c r="W3607" s="4"/>
      <c r="X3607" s="21"/>
      <c r="Y3607" s="20"/>
      <c r="Z3607" s="20"/>
      <c r="AD3607" s="5"/>
      <c r="AI3607" s="10"/>
      <c r="AJ3607" s="10"/>
      <c r="AK3607" s="10"/>
      <c r="AL3607" s="10"/>
      <c r="AM3607" s="10"/>
      <c r="AN3607" s="10"/>
      <c r="AO3607" s="10"/>
      <c r="AP3607" s="10"/>
      <c r="AQ3607" s="10"/>
      <c r="AR3607" s="10"/>
      <c r="AS3607" s="10"/>
      <c r="AT3607" s="10"/>
      <c r="AU3607" s="10"/>
    </row>
    <row r="3608" spans="2:47" x14ac:dyDescent="0.2">
      <c r="B3608" s="4"/>
      <c r="C3608" s="4"/>
      <c r="D3608" s="25"/>
      <c r="E3608" s="25"/>
      <c r="F3608" s="26"/>
      <c r="G3608" s="2"/>
      <c r="K3608" s="3"/>
      <c r="L3608" s="3"/>
      <c r="M3608" s="3"/>
      <c r="N3608" s="27"/>
      <c r="O3608" s="4"/>
      <c r="P3608" s="4"/>
      <c r="R3608" s="9"/>
      <c r="S3608" s="4"/>
      <c r="T3608" s="4"/>
      <c r="W3608" s="4"/>
      <c r="X3608" s="21"/>
      <c r="Y3608" s="20"/>
      <c r="Z3608" s="20"/>
      <c r="AD3608" s="5"/>
      <c r="AI3608" s="10"/>
      <c r="AJ3608" s="10"/>
      <c r="AK3608" s="10"/>
      <c r="AL3608" s="10"/>
      <c r="AM3608" s="10"/>
      <c r="AN3608" s="10"/>
      <c r="AO3608" s="10"/>
      <c r="AP3608" s="10"/>
      <c r="AQ3608" s="10"/>
      <c r="AR3608" s="10"/>
      <c r="AS3608" s="10"/>
      <c r="AT3608" s="10"/>
      <c r="AU3608" s="10"/>
    </row>
    <row r="3609" spans="2:47" x14ac:dyDescent="0.2">
      <c r="B3609" s="4"/>
      <c r="C3609" s="4"/>
      <c r="D3609" s="25"/>
      <c r="E3609" s="25"/>
      <c r="F3609" s="26"/>
      <c r="G3609" s="2"/>
      <c r="K3609" s="3"/>
      <c r="L3609" s="3"/>
      <c r="M3609" s="3"/>
      <c r="N3609" s="27"/>
      <c r="O3609" s="4"/>
      <c r="P3609" s="4"/>
      <c r="R3609" s="9"/>
      <c r="S3609" s="4"/>
      <c r="T3609" s="4"/>
      <c r="W3609" s="4"/>
      <c r="X3609" s="21"/>
      <c r="Y3609" s="20"/>
      <c r="Z3609" s="20"/>
      <c r="AD3609" s="5"/>
      <c r="AI3609" s="10"/>
      <c r="AJ3609" s="10"/>
      <c r="AK3609" s="10"/>
      <c r="AL3609" s="10"/>
      <c r="AM3609" s="10"/>
      <c r="AN3609" s="10"/>
      <c r="AO3609" s="10"/>
      <c r="AP3609" s="10"/>
      <c r="AQ3609" s="10"/>
      <c r="AR3609" s="10"/>
      <c r="AS3609" s="10"/>
      <c r="AT3609" s="10"/>
      <c r="AU3609" s="10"/>
    </row>
    <row r="3610" spans="2:47" x14ac:dyDescent="0.2">
      <c r="B3610" s="4"/>
      <c r="C3610" s="4"/>
      <c r="D3610" s="25"/>
      <c r="E3610" s="25"/>
      <c r="F3610" s="26"/>
      <c r="G3610" s="2"/>
      <c r="K3610" s="3"/>
      <c r="L3610" s="3"/>
      <c r="M3610" s="3"/>
      <c r="N3610" s="27"/>
      <c r="O3610" s="4"/>
      <c r="P3610" s="4"/>
      <c r="R3610" s="9"/>
      <c r="S3610" s="4"/>
      <c r="T3610" s="4"/>
      <c r="W3610" s="4"/>
      <c r="X3610" s="21"/>
      <c r="Y3610" s="20"/>
      <c r="Z3610" s="20"/>
      <c r="AD3610" s="5"/>
      <c r="AI3610" s="10"/>
      <c r="AJ3610" s="10"/>
      <c r="AK3610" s="10"/>
      <c r="AL3610" s="10"/>
      <c r="AM3610" s="10"/>
      <c r="AN3610" s="10"/>
      <c r="AO3610" s="10"/>
      <c r="AP3610" s="10"/>
      <c r="AQ3610" s="10"/>
      <c r="AR3610" s="10"/>
      <c r="AS3610" s="10"/>
      <c r="AT3610" s="10"/>
      <c r="AU3610" s="10"/>
    </row>
    <row r="3611" spans="2:47" x14ac:dyDescent="0.2">
      <c r="B3611" s="4"/>
      <c r="C3611" s="4"/>
      <c r="D3611" s="25"/>
      <c r="E3611" s="25"/>
      <c r="F3611" s="26"/>
      <c r="G3611" s="2"/>
      <c r="K3611" s="3"/>
      <c r="L3611" s="3"/>
      <c r="M3611" s="3"/>
      <c r="N3611" s="27"/>
      <c r="O3611" s="4"/>
      <c r="P3611" s="4"/>
      <c r="R3611" s="9"/>
      <c r="S3611" s="4"/>
      <c r="T3611" s="4"/>
      <c r="W3611" s="4"/>
      <c r="X3611" s="21"/>
      <c r="Y3611" s="20"/>
      <c r="Z3611" s="20"/>
      <c r="AD3611" s="5"/>
      <c r="AI3611" s="10"/>
      <c r="AJ3611" s="10"/>
      <c r="AK3611" s="10"/>
      <c r="AL3611" s="10"/>
      <c r="AM3611" s="10"/>
      <c r="AN3611" s="10"/>
      <c r="AO3611" s="10"/>
      <c r="AP3611" s="10"/>
      <c r="AQ3611" s="10"/>
      <c r="AR3611" s="10"/>
      <c r="AS3611" s="10"/>
      <c r="AT3611" s="10"/>
      <c r="AU3611" s="10"/>
    </row>
    <row r="3612" spans="2:47" x14ac:dyDescent="0.2">
      <c r="B3612" s="4"/>
      <c r="C3612" s="4"/>
      <c r="D3612" s="25"/>
      <c r="E3612" s="25"/>
      <c r="F3612" s="26"/>
      <c r="G3612" s="2"/>
      <c r="K3612" s="3"/>
      <c r="L3612" s="3"/>
      <c r="M3612" s="3"/>
      <c r="N3612" s="27"/>
      <c r="O3612" s="4"/>
      <c r="P3612" s="4"/>
      <c r="R3612" s="9"/>
      <c r="S3612" s="4"/>
      <c r="T3612" s="4"/>
      <c r="W3612" s="4"/>
      <c r="X3612" s="21"/>
      <c r="Y3612" s="20"/>
      <c r="Z3612" s="20"/>
      <c r="AD3612" s="5"/>
      <c r="AI3612" s="10"/>
      <c r="AJ3612" s="10"/>
      <c r="AK3612" s="10"/>
      <c r="AL3612" s="10"/>
      <c r="AM3612" s="10"/>
      <c r="AN3612" s="10"/>
      <c r="AO3612" s="10"/>
      <c r="AP3612" s="10"/>
      <c r="AQ3612" s="10"/>
      <c r="AR3612" s="10"/>
      <c r="AS3612" s="10"/>
      <c r="AT3612" s="10"/>
      <c r="AU3612" s="10"/>
    </row>
    <row r="3613" spans="2:47" x14ac:dyDescent="0.2">
      <c r="B3613" s="4"/>
      <c r="C3613" s="4"/>
      <c r="D3613" s="25"/>
      <c r="E3613" s="25"/>
      <c r="F3613" s="26"/>
      <c r="G3613" s="2"/>
      <c r="K3613" s="3"/>
      <c r="L3613" s="3"/>
      <c r="M3613" s="3"/>
      <c r="N3613" s="27"/>
      <c r="O3613" s="4"/>
      <c r="P3613" s="4"/>
      <c r="R3613" s="9"/>
      <c r="S3613" s="4"/>
      <c r="T3613" s="4"/>
      <c r="W3613" s="4"/>
      <c r="X3613" s="21"/>
      <c r="Y3613" s="20"/>
      <c r="Z3613" s="20"/>
      <c r="AD3613" s="5"/>
      <c r="AI3613" s="10"/>
      <c r="AJ3613" s="10"/>
      <c r="AK3613" s="10"/>
      <c r="AL3613" s="10"/>
      <c r="AM3613" s="10"/>
      <c r="AN3613" s="10"/>
      <c r="AO3613" s="10"/>
      <c r="AP3613" s="10"/>
      <c r="AQ3613" s="10"/>
      <c r="AR3613" s="10"/>
      <c r="AS3613" s="10"/>
      <c r="AT3613" s="10"/>
      <c r="AU3613" s="10"/>
    </row>
    <row r="3614" spans="2:47" x14ac:dyDescent="0.2">
      <c r="B3614" s="4"/>
      <c r="C3614" s="4"/>
      <c r="D3614" s="25"/>
      <c r="E3614" s="25"/>
      <c r="F3614" s="26"/>
      <c r="G3614" s="2"/>
      <c r="K3614" s="3"/>
      <c r="L3614" s="3"/>
      <c r="M3614" s="3"/>
      <c r="N3614" s="27"/>
      <c r="O3614" s="4"/>
      <c r="P3614" s="4"/>
      <c r="R3614" s="9"/>
      <c r="S3614" s="4"/>
      <c r="T3614" s="4"/>
      <c r="W3614" s="4"/>
      <c r="X3614" s="21"/>
      <c r="Y3614" s="20"/>
      <c r="Z3614" s="20"/>
      <c r="AD3614" s="5"/>
      <c r="AI3614" s="10"/>
      <c r="AJ3614" s="10"/>
      <c r="AK3614" s="10"/>
      <c r="AL3614" s="10"/>
      <c r="AM3614" s="10"/>
      <c r="AN3614" s="10"/>
      <c r="AO3614" s="10"/>
      <c r="AP3614" s="10"/>
      <c r="AQ3614" s="10"/>
      <c r="AR3614" s="10"/>
      <c r="AS3614" s="10"/>
      <c r="AT3614" s="10"/>
      <c r="AU3614" s="10"/>
    </row>
    <row r="3615" spans="2:47" x14ac:dyDescent="0.2">
      <c r="B3615" s="4"/>
      <c r="C3615" s="4"/>
      <c r="D3615" s="25"/>
      <c r="E3615" s="25"/>
      <c r="F3615" s="26"/>
      <c r="G3615" s="2"/>
      <c r="K3615" s="3"/>
      <c r="L3615" s="3"/>
      <c r="M3615" s="3"/>
      <c r="N3615" s="27"/>
      <c r="O3615" s="4"/>
      <c r="P3615" s="4"/>
      <c r="R3615" s="9"/>
      <c r="S3615" s="4"/>
      <c r="T3615" s="4"/>
      <c r="W3615" s="4"/>
      <c r="X3615" s="21"/>
      <c r="Y3615" s="20"/>
      <c r="Z3615" s="20"/>
      <c r="AD3615" s="5"/>
      <c r="AI3615" s="10"/>
      <c r="AJ3615" s="10"/>
      <c r="AK3615" s="10"/>
      <c r="AL3615" s="10"/>
      <c r="AM3615" s="10"/>
      <c r="AN3615" s="10"/>
      <c r="AO3615" s="10"/>
      <c r="AP3615" s="10"/>
      <c r="AQ3615" s="10"/>
      <c r="AR3615" s="10"/>
      <c r="AS3615" s="10"/>
      <c r="AT3615" s="10"/>
      <c r="AU3615" s="10"/>
    </row>
    <row r="3616" spans="2:47" x14ac:dyDescent="0.2">
      <c r="B3616" s="4"/>
      <c r="C3616" s="4"/>
      <c r="D3616" s="25"/>
      <c r="E3616" s="25"/>
      <c r="F3616" s="26"/>
      <c r="G3616" s="2"/>
      <c r="K3616" s="3"/>
      <c r="L3616" s="3"/>
      <c r="M3616" s="3"/>
      <c r="N3616" s="27"/>
      <c r="O3616" s="4"/>
      <c r="P3616" s="4"/>
      <c r="R3616" s="9"/>
      <c r="S3616" s="4"/>
      <c r="T3616" s="4"/>
      <c r="W3616" s="4"/>
      <c r="X3616" s="21"/>
      <c r="Y3616" s="20"/>
      <c r="Z3616" s="20"/>
      <c r="AD3616" s="5"/>
      <c r="AI3616" s="10"/>
      <c r="AJ3616" s="10"/>
      <c r="AK3616" s="10"/>
      <c r="AL3616" s="10"/>
      <c r="AM3616" s="10"/>
      <c r="AN3616" s="10"/>
      <c r="AO3616" s="10"/>
      <c r="AP3616" s="10"/>
      <c r="AQ3616" s="10"/>
      <c r="AR3616" s="10"/>
      <c r="AS3616" s="10"/>
      <c r="AT3616" s="10"/>
      <c r="AU3616" s="10"/>
    </row>
    <row r="3617" spans="2:47" x14ac:dyDescent="0.2">
      <c r="B3617" s="4"/>
      <c r="C3617" s="4"/>
      <c r="D3617" s="25"/>
      <c r="E3617" s="25"/>
      <c r="F3617" s="26"/>
      <c r="G3617" s="2"/>
      <c r="K3617" s="3"/>
      <c r="L3617" s="3"/>
      <c r="M3617" s="3"/>
      <c r="N3617" s="27"/>
      <c r="O3617" s="4"/>
      <c r="P3617" s="4"/>
      <c r="R3617" s="9"/>
      <c r="S3617" s="4"/>
      <c r="T3617" s="4"/>
      <c r="W3617" s="4"/>
      <c r="X3617" s="21"/>
      <c r="Y3617" s="20"/>
      <c r="Z3617" s="20"/>
      <c r="AD3617" s="5"/>
      <c r="AI3617" s="10"/>
      <c r="AJ3617" s="10"/>
      <c r="AK3617" s="10"/>
      <c r="AL3617" s="10"/>
      <c r="AM3617" s="10"/>
      <c r="AN3617" s="10"/>
      <c r="AO3617" s="10"/>
      <c r="AP3617" s="10"/>
      <c r="AQ3617" s="10"/>
      <c r="AR3617" s="10"/>
      <c r="AS3617" s="10"/>
      <c r="AT3617" s="10"/>
      <c r="AU3617" s="10"/>
    </row>
    <row r="3618" spans="2:47" x14ac:dyDescent="0.2">
      <c r="B3618" s="4"/>
      <c r="C3618" s="4"/>
      <c r="D3618" s="25"/>
      <c r="E3618" s="25"/>
      <c r="F3618" s="26"/>
      <c r="G3618" s="2"/>
      <c r="K3618" s="3"/>
      <c r="L3618" s="3"/>
      <c r="M3618" s="3"/>
      <c r="N3618" s="27"/>
      <c r="O3618" s="4"/>
      <c r="P3618" s="4"/>
      <c r="R3618" s="9"/>
      <c r="S3618" s="4"/>
      <c r="T3618" s="4"/>
      <c r="W3618" s="4"/>
      <c r="X3618" s="21"/>
      <c r="Y3618" s="20"/>
      <c r="Z3618" s="20"/>
      <c r="AD3618" s="5"/>
      <c r="AI3618" s="10"/>
      <c r="AJ3618" s="10"/>
      <c r="AK3618" s="10"/>
      <c r="AL3618" s="10"/>
      <c r="AM3618" s="10"/>
      <c r="AN3618" s="10"/>
      <c r="AO3618" s="10"/>
      <c r="AP3618" s="10"/>
      <c r="AQ3618" s="10"/>
      <c r="AR3618" s="10"/>
      <c r="AS3618" s="10"/>
      <c r="AT3618" s="10"/>
      <c r="AU3618" s="10"/>
    </row>
    <row r="3619" spans="2:47" x14ac:dyDescent="0.2">
      <c r="B3619" s="4"/>
      <c r="C3619" s="4"/>
      <c r="D3619" s="25"/>
      <c r="E3619" s="25"/>
      <c r="F3619" s="26"/>
      <c r="G3619" s="2"/>
      <c r="K3619" s="3"/>
      <c r="L3619" s="3"/>
      <c r="M3619" s="3"/>
      <c r="N3619" s="27"/>
      <c r="O3619" s="4"/>
      <c r="P3619" s="4"/>
      <c r="R3619" s="9"/>
      <c r="S3619" s="4"/>
      <c r="T3619" s="4"/>
      <c r="W3619" s="4"/>
      <c r="X3619" s="21"/>
      <c r="Y3619" s="20"/>
      <c r="Z3619" s="20"/>
      <c r="AD3619" s="5"/>
      <c r="AI3619" s="10"/>
      <c r="AJ3619" s="10"/>
      <c r="AK3619" s="10"/>
      <c r="AL3619" s="10"/>
      <c r="AM3619" s="10"/>
      <c r="AN3619" s="10"/>
      <c r="AO3619" s="10"/>
      <c r="AP3619" s="10"/>
      <c r="AQ3619" s="10"/>
      <c r="AR3619" s="10"/>
      <c r="AS3619" s="10"/>
      <c r="AT3619" s="10"/>
      <c r="AU3619" s="10"/>
    </row>
    <row r="3620" spans="2:47" x14ac:dyDescent="0.2">
      <c r="B3620" s="4"/>
      <c r="C3620" s="4"/>
      <c r="D3620" s="25"/>
      <c r="E3620" s="25"/>
      <c r="F3620" s="26"/>
      <c r="G3620" s="2"/>
      <c r="K3620" s="3"/>
      <c r="L3620" s="3"/>
      <c r="M3620" s="3"/>
      <c r="N3620" s="27"/>
      <c r="O3620" s="4"/>
      <c r="P3620" s="4"/>
      <c r="R3620" s="9"/>
      <c r="S3620" s="4"/>
      <c r="T3620" s="4"/>
      <c r="W3620" s="4"/>
      <c r="X3620" s="21"/>
      <c r="Y3620" s="20"/>
      <c r="Z3620" s="20"/>
      <c r="AD3620" s="5"/>
      <c r="AI3620" s="10"/>
      <c r="AJ3620" s="10"/>
      <c r="AK3620" s="10"/>
      <c r="AL3620" s="10"/>
      <c r="AM3620" s="10"/>
      <c r="AN3620" s="10"/>
      <c r="AO3620" s="10"/>
      <c r="AP3620" s="10"/>
      <c r="AQ3620" s="10"/>
      <c r="AR3620" s="10"/>
      <c r="AS3620" s="10"/>
      <c r="AT3620" s="10"/>
      <c r="AU3620" s="10"/>
    </row>
    <row r="3621" spans="2:47" x14ac:dyDescent="0.2">
      <c r="B3621" s="4"/>
      <c r="C3621" s="4"/>
      <c r="D3621" s="25"/>
      <c r="E3621" s="25"/>
      <c r="F3621" s="26"/>
      <c r="G3621" s="2"/>
      <c r="K3621" s="3"/>
      <c r="L3621" s="3"/>
      <c r="M3621" s="3"/>
      <c r="N3621" s="27"/>
      <c r="O3621" s="4"/>
      <c r="P3621" s="4"/>
      <c r="R3621" s="9"/>
      <c r="S3621" s="4"/>
      <c r="T3621" s="4"/>
      <c r="W3621" s="4"/>
      <c r="X3621" s="21"/>
      <c r="Y3621" s="20"/>
      <c r="Z3621" s="20"/>
      <c r="AD3621" s="5"/>
      <c r="AI3621" s="10"/>
      <c r="AJ3621" s="10"/>
      <c r="AK3621" s="10"/>
      <c r="AL3621" s="10"/>
      <c r="AM3621" s="10"/>
      <c r="AN3621" s="10"/>
      <c r="AO3621" s="10"/>
      <c r="AP3621" s="10"/>
      <c r="AQ3621" s="10"/>
      <c r="AR3621" s="10"/>
      <c r="AS3621" s="10"/>
      <c r="AT3621" s="10"/>
      <c r="AU3621" s="10"/>
    </row>
    <row r="3622" spans="2:47" x14ac:dyDescent="0.2">
      <c r="B3622" s="4"/>
      <c r="C3622" s="4"/>
      <c r="D3622" s="25"/>
      <c r="E3622" s="25"/>
      <c r="F3622" s="26"/>
      <c r="G3622" s="2"/>
      <c r="K3622" s="3"/>
      <c r="L3622" s="3"/>
      <c r="M3622" s="3"/>
      <c r="N3622" s="27"/>
      <c r="O3622" s="4"/>
      <c r="P3622" s="4"/>
      <c r="R3622" s="9"/>
      <c r="S3622" s="4"/>
      <c r="T3622" s="4"/>
      <c r="W3622" s="4"/>
      <c r="X3622" s="21"/>
      <c r="Y3622" s="20"/>
      <c r="Z3622" s="20"/>
      <c r="AD3622" s="5"/>
      <c r="AI3622" s="10"/>
      <c r="AJ3622" s="10"/>
      <c r="AK3622" s="10"/>
      <c r="AL3622" s="10"/>
      <c r="AM3622" s="10"/>
      <c r="AN3622" s="10"/>
      <c r="AO3622" s="10"/>
      <c r="AP3622" s="10"/>
      <c r="AQ3622" s="10"/>
      <c r="AR3622" s="10"/>
      <c r="AS3622" s="10"/>
      <c r="AT3622" s="10"/>
      <c r="AU3622" s="10"/>
    </row>
    <row r="3623" spans="2:47" x14ac:dyDescent="0.2">
      <c r="B3623" s="4"/>
      <c r="C3623" s="4"/>
      <c r="D3623" s="25"/>
      <c r="E3623" s="25"/>
      <c r="F3623" s="26"/>
      <c r="G3623" s="2"/>
      <c r="K3623" s="3"/>
      <c r="L3623" s="3"/>
      <c r="M3623" s="3"/>
      <c r="N3623" s="27"/>
      <c r="O3623" s="4"/>
      <c r="P3623" s="4"/>
      <c r="R3623" s="9"/>
      <c r="S3623" s="4"/>
      <c r="T3623" s="4"/>
      <c r="W3623" s="4"/>
      <c r="X3623" s="21"/>
      <c r="Y3623" s="20"/>
      <c r="Z3623" s="20"/>
      <c r="AD3623" s="5"/>
      <c r="AI3623" s="10"/>
      <c r="AJ3623" s="10"/>
      <c r="AK3623" s="10"/>
      <c r="AL3623" s="10"/>
      <c r="AM3623" s="10"/>
      <c r="AN3623" s="10"/>
      <c r="AO3623" s="10"/>
      <c r="AP3623" s="10"/>
      <c r="AQ3623" s="10"/>
      <c r="AR3623" s="10"/>
      <c r="AS3623" s="10"/>
      <c r="AT3623" s="10"/>
      <c r="AU3623" s="10"/>
    </row>
    <row r="3624" spans="2:47" x14ac:dyDescent="0.2">
      <c r="B3624" s="4"/>
      <c r="C3624" s="4"/>
      <c r="D3624" s="25"/>
      <c r="E3624" s="25"/>
      <c r="F3624" s="26"/>
      <c r="G3624" s="2"/>
      <c r="K3624" s="3"/>
      <c r="L3624" s="3"/>
      <c r="M3624" s="3"/>
      <c r="N3624" s="27"/>
      <c r="O3624" s="4"/>
      <c r="P3624" s="4"/>
      <c r="R3624" s="9"/>
      <c r="S3624" s="4"/>
      <c r="T3624" s="4"/>
      <c r="W3624" s="4"/>
      <c r="X3624" s="21"/>
      <c r="Y3624" s="20"/>
      <c r="Z3624" s="20"/>
      <c r="AD3624" s="5"/>
      <c r="AI3624" s="10"/>
      <c r="AJ3624" s="10"/>
      <c r="AK3624" s="10"/>
      <c r="AL3624" s="10"/>
      <c r="AM3624" s="10"/>
      <c r="AN3624" s="10"/>
      <c r="AO3624" s="10"/>
      <c r="AP3624" s="10"/>
      <c r="AQ3624" s="10"/>
      <c r="AR3624" s="10"/>
      <c r="AS3624" s="10"/>
      <c r="AT3624" s="10"/>
      <c r="AU3624" s="10"/>
    </row>
    <row r="3625" spans="2:47" x14ac:dyDescent="0.2">
      <c r="B3625" s="4"/>
      <c r="C3625" s="4"/>
      <c r="D3625" s="25"/>
      <c r="E3625" s="25"/>
      <c r="F3625" s="26"/>
      <c r="G3625" s="2"/>
      <c r="K3625" s="3"/>
      <c r="L3625" s="3"/>
      <c r="M3625" s="3"/>
      <c r="N3625" s="27"/>
      <c r="O3625" s="4"/>
      <c r="P3625" s="4"/>
      <c r="R3625" s="9"/>
      <c r="S3625" s="4"/>
      <c r="T3625" s="4"/>
      <c r="W3625" s="4"/>
      <c r="X3625" s="21"/>
      <c r="Y3625" s="20"/>
      <c r="Z3625" s="20"/>
      <c r="AD3625" s="5"/>
      <c r="AI3625" s="10"/>
      <c r="AJ3625" s="10"/>
      <c r="AK3625" s="10"/>
      <c r="AL3625" s="10"/>
      <c r="AM3625" s="10"/>
      <c r="AN3625" s="10"/>
      <c r="AO3625" s="10"/>
      <c r="AP3625" s="10"/>
      <c r="AQ3625" s="10"/>
      <c r="AR3625" s="10"/>
      <c r="AS3625" s="10"/>
      <c r="AT3625" s="10"/>
      <c r="AU3625" s="10"/>
    </row>
    <row r="3626" spans="2:47" x14ac:dyDescent="0.2">
      <c r="B3626" s="4"/>
      <c r="C3626" s="4"/>
      <c r="D3626" s="25"/>
      <c r="E3626" s="25"/>
      <c r="F3626" s="26"/>
      <c r="G3626" s="2"/>
      <c r="K3626" s="3"/>
      <c r="L3626" s="3"/>
      <c r="M3626" s="3"/>
      <c r="N3626" s="27"/>
      <c r="O3626" s="4"/>
      <c r="P3626" s="4"/>
      <c r="R3626" s="9"/>
      <c r="S3626" s="4"/>
      <c r="T3626" s="4"/>
      <c r="W3626" s="4"/>
      <c r="X3626" s="21"/>
      <c r="Y3626" s="20"/>
      <c r="Z3626" s="20"/>
      <c r="AD3626" s="5"/>
      <c r="AI3626" s="10"/>
      <c r="AJ3626" s="10"/>
      <c r="AK3626" s="10"/>
      <c r="AL3626" s="10"/>
      <c r="AM3626" s="10"/>
      <c r="AN3626" s="10"/>
      <c r="AO3626" s="10"/>
      <c r="AP3626" s="10"/>
      <c r="AQ3626" s="10"/>
      <c r="AR3626" s="10"/>
      <c r="AS3626" s="10"/>
      <c r="AT3626" s="10"/>
      <c r="AU3626" s="10"/>
    </row>
    <row r="3627" spans="2:47" x14ac:dyDescent="0.2">
      <c r="B3627" s="4"/>
      <c r="C3627" s="4"/>
      <c r="D3627" s="25"/>
      <c r="E3627" s="25"/>
      <c r="F3627" s="26"/>
      <c r="G3627" s="2"/>
      <c r="K3627" s="3"/>
      <c r="L3627" s="3"/>
      <c r="M3627" s="3"/>
      <c r="N3627" s="27"/>
      <c r="O3627" s="4"/>
      <c r="P3627" s="4"/>
      <c r="R3627" s="9"/>
      <c r="S3627" s="4"/>
      <c r="T3627" s="4"/>
      <c r="W3627" s="4"/>
      <c r="X3627" s="21"/>
      <c r="Y3627" s="20"/>
      <c r="Z3627" s="20"/>
      <c r="AD3627" s="5"/>
      <c r="AI3627" s="10"/>
      <c r="AJ3627" s="10"/>
      <c r="AK3627" s="10"/>
      <c r="AL3627" s="10"/>
      <c r="AM3627" s="10"/>
      <c r="AN3627" s="10"/>
      <c r="AO3627" s="10"/>
      <c r="AP3627" s="10"/>
      <c r="AQ3627" s="10"/>
      <c r="AR3627" s="10"/>
      <c r="AS3627" s="10"/>
      <c r="AT3627" s="10"/>
      <c r="AU3627" s="10"/>
    </row>
    <row r="3628" spans="2:47" x14ac:dyDescent="0.2">
      <c r="B3628" s="4"/>
      <c r="C3628" s="4"/>
      <c r="D3628" s="25"/>
      <c r="E3628" s="25"/>
      <c r="F3628" s="26"/>
      <c r="G3628" s="2"/>
      <c r="K3628" s="3"/>
      <c r="L3628" s="3"/>
      <c r="M3628" s="3"/>
      <c r="N3628" s="27"/>
      <c r="O3628" s="4"/>
      <c r="P3628" s="4"/>
      <c r="R3628" s="9"/>
      <c r="S3628" s="4"/>
      <c r="T3628" s="4"/>
      <c r="W3628" s="4"/>
      <c r="X3628" s="21"/>
      <c r="Y3628" s="20"/>
      <c r="Z3628" s="20"/>
      <c r="AD3628" s="5"/>
      <c r="AI3628" s="10"/>
      <c r="AJ3628" s="10"/>
      <c r="AK3628" s="10"/>
      <c r="AL3628" s="10"/>
      <c r="AM3628" s="10"/>
      <c r="AN3628" s="10"/>
      <c r="AO3628" s="10"/>
      <c r="AP3628" s="10"/>
      <c r="AQ3628" s="10"/>
      <c r="AR3628" s="10"/>
      <c r="AS3628" s="10"/>
      <c r="AT3628" s="10"/>
      <c r="AU3628" s="10"/>
    </row>
    <row r="3629" spans="2:47" x14ac:dyDescent="0.2">
      <c r="B3629" s="4"/>
      <c r="C3629" s="4"/>
      <c r="D3629" s="25"/>
      <c r="E3629" s="25"/>
      <c r="F3629" s="26"/>
      <c r="G3629" s="2"/>
      <c r="K3629" s="3"/>
      <c r="L3629" s="3"/>
      <c r="M3629" s="3"/>
      <c r="N3629" s="27"/>
      <c r="O3629" s="4"/>
      <c r="P3629" s="4"/>
      <c r="R3629" s="9"/>
      <c r="S3629" s="4"/>
      <c r="T3629" s="4"/>
      <c r="W3629" s="4"/>
      <c r="X3629" s="21"/>
      <c r="Y3629" s="20"/>
      <c r="Z3629" s="20"/>
      <c r="AD3629" s="5"/>
      <c r="AI3629" s="10"/>
      <c r="AJ3629" s="10"/>
      <c r="AK3629" s="10"/>
      <c r="AL3629" s="10"/>
      <c r="AM3629" s="10"/>
      <c r="AN3629" s="10"/>
      <c r="AO3629" s="10"/>
      <c r="AP3629" s="10"/>
      <c r="AQ3629" s="10"/>
      <c r="AR3629" s="10"/>
      <c r="AS3629" s="10"/>
      <c r="AT3629" s="10"/>
      <c r="AU3629" s="10"/>
    </row>
    <row r="3630" spans="2:47" x14ac:dyDescent="0.2">
      <c r="B3630" s="4"/>
      <c r="C3630" s="4"/>
      <c r="D3630" s="25"/>
      <c r="E3630" s="25"/>
      <c r="F3630" s="26"/>
      <c r="G3630" s="2"/>
      <c r="K3630" s="3"/>
      <c r="L3630" s="3"/>
      <c r="M3630" s="3"/>
      <c r="N3630" s="27"/>
      <c r="O3630" s="4"/>
      <c r="P3630" s="4"/>
      <c r="R3630" s="9"/>
      <c r="S3630" s="4"/>
      <c r="T3630" s="4"/>
      <c r="W3630" s="4"/>
      <c r="X3630" s="21"/>
      <c r="Y3630" s="20"/>
      <c r="Z3630" s="20"/>
      <c r="AD3630" s="5"/>
      <c r="AI3630" s="10"/>
      <c r="AJ3630" s="10"/>
      <c r="AK3630" s="10"/>
      <c r="AL3630" s="10"/>
      <c r="AM3630" s="10"/>
      <c r="AN3630" s="10"/>
      <c r="AO3630" s="10"/>
      <c r="AP3630" s="10"/>
      <c r="AQ3630" s="10"/>
      <c r="AR3630" s="10"/>
      <c r="AS3630" s="10"/>
      <c r="AT3630" s="10"/>
      <c r="AU3630" s="10"/>
    </row>
    <row r="3631" spans="2:47" x14ac:dyDescent="0.2">
      <c r="B3631" s="4"/>
      <c r="C3631" s="4"/>
      <c r="D3631" s="25"/>
      <c r="E3631" s="25"/>
      <c r="F3631" s="26"/>
      <c r="G3631" s="2"/>
      <c r="K3631" s="3"/>
      <c r="L3631" s="3"/>
      <c r="M3631" s="3"/>
      <c r="N3631" s="27"/>
      <c r="O3631" s="4"/>
      <c r="P3631" s="4"/>
      <c r="R3631" s="9"/>
      <c r="S3631" s="4"/>
      <c r="T3631" s="4"/>
      <c r="W3631" s="4"/>
      <c r="X3631" s="21"/>
      <c r="Y3631" s="20"/>
      <c r="Z3631" s="20"/>
      <c r="AD3631" s="5"/>
      <c r="AI3631" s="10"/>
      <c r="AJ3631" s="10"/>
      <c r="AK3631" s="10"/>
      <c r="AL3631" s="10"/>
      <c r="AM3631" s="10"/>
      <c r="AN3631" s="10"/>
      <c r="AO3631" s="10"/>
      <c r="AP3631" s="10"/>
      <c r="AQ3631" s="10"/>
      <c r="AR3631" s="10"/>
      <c r="AS3631" s="10"/>
      <c r="AT3631" s="10"/>
      <c r="AU3631" s="10"/>
    </row>
    <row r="3632" spans="2:47" x14ac:dyDescent="0.2">
      <c r="B3632" s="4"/>
      <c r="C3632" s="4"/>
      <c r="D3632" s="25"/>
      <c r="E3632" s="25"/>
      <c r="F3632" s="26"/>
      <c r="G3632" s="2"/>
      <c r="K3632" s="3"/>
      <c r="L3632" s="3"/>
      <c r="M3632" s="3"/>
      <c r="N3632" s="27"/>
      <c r="O3632" s="4"/>
      <c r="P3632" s="4"/>
      <c r="R3632" s="9"/>
      <c r="S3632" s="4"/>
      <c r="T3632" s="4"/>
      <c r="W3632" s="4"/>
      <c r="X3632" s="21"/>
      <c r="Y3632" s="20"/>
      <c r="Z3632" s="20"/>
      <c r="AD3632" s="5"/>
      <c r="AI3632" s="10"/>
      <c r="AJ3632" s="10"/>
      <c r="AK3632" s="10"/>
      <c r="AL3632" s="10"/>
      <c r="AM3632" s="10"/>
      <c r="AN3632" s="10"/>
      <c r="AO3632" s="10"/>
      <c r="AP3632" s="10"/>
      <c r="AQ3632" s="10"/>
      <c r="AR3632" s="10"/>
      <c r="AS3632" s="10"/>
      <c r="AT3632" s="10"/>
      <c r="AU3632" s="10"/>
    </row>
    <row r="3633" spans="2:47" x14ac:dyDescent="0.2">
      <c r="B3633" s="4"/>
      <c r="C3633" s="4"/>
      <c r="D3633" s="25"/>
      <c r="E3633" s="25"/>
      <c r="F3633" s="26"/>
      <c r="G3633" s="2"/>
      <c r="K3633" s="3"/>
      <c r="L3633" s="3"/>
      <c r="M3633" s="3"/>
      <c r="N3633" s="27"/>
      <c r="O3633" s="4"/>
      <c r="P3633" s="4"/>
      <c r="R3633" s="9"/>
      <c r="S3633" s="4"/>
      <c r="T3633" s="4"/>
      <c r="W3633" s="4"/>
      <c r="X3633" s="21"/>
      <c r="Y3633" s="20"/>
      <c r="Z3633" s="20"/>
      <c r="AD3633" s="5"/>
      <c r="AI3633" s="10"/>
      <c r="AJ3633" s="10"/>
      <c r="AK3633" s="10"/>
      <c r="AL3633" s="10"/>
      <c r="AM3633" s="10"/>
      <c r="AN3633" s="10"/>
      <c r="AO3633" s="10"/>
      <c r="AP3633" s="10"/>
      <c r="AQ3633" s="10"/>
      <c r="AR3633" s="10"/>
      <c r="AS3633" s="10"/>
      <c r="AT3633" s="10"/>
      <c r="AU3633" s="10"/>
    </row>
    <row r="3634" spans="2:47" x14ac:dyDescent="0.2">
      <c r="B3634" s="4"/>
      <c r="C3634" s="4"/>
      <c r="D3634" s="25"/>
      <c r="E3634" s="25"/>
      <c r="F3634" s="26"/>
      <c r="G3634" s="2"/>
      <c r="K3634" s="3"/>
      <c r="L3634" s="3"/>
      <c r="M3634" s="3"/>
      <c r="N3634" s="27"/>
      <c r="O3634" s="4"/>
      <c r="P3634" s="4"/>
      <c r="R3634" s="9"/>
      <c r="S3634" s="4"/>
      <c r="T3634" s="4"/>
      <c r="W3634" s="4"/>
      <c r="X3634" s="21"/>
      <c r="Y3634" s="20"/>
      <c r="Z3634" s="20"/>
      <c r="AD3634" s="5"/>
      <c r="AI3634" s="10"/>
      <c r="AJ3634" s="10"/>
      <c r="AK3634" s="10"/>
      <c r="AL3634" s="10"/>
      <c r="AM3634" s="10"/>
      <c r="AN3634" s="10"/>
      <c r="AO3634" s="10"/>
      <c r="AP3634" s="10"/>
      <c r="AQ3634" s="10"/>
      <c r="AR3634" s="10"/>
      <c r="AS3634" s="10"/>
      <c r="AT3634" s="10"/>
      <c r="AU3634" s="10"/>
    </row>
    <row r="3635" spans="2:47" x14ac:dyDescent="0.2">
      <c r="B3635" s="4"/>
      <c r="C3635" s="4"/>
      <c r="D3635" s="25"/>
      <c r="E3635" s="25"/>
      <c r="F3635" s="26"/>
      <c r="G3635" s="2"/>
      <c r="K3635" s="3"/>
      <c r="L3635" s="3"/>
      <c r="M3635" s="3"/>
      <c r="N3635" s="27"/>
      <c r="O3635" s="4"/>
      <c r="P3635" s="4"/>
      <c r="R3635" s="9"/>
      <c r="S3635" s="4"/>
      <c r="T3635" s="4"/>
      <c r="W3635" s="4"/>
      <c r="X3635" s="21"/>
      <c r="Y3635" s="20"/>
      <c r="Z3635" s="20"/>
      <c r="AD3635" s="5"/>
      <c r="AI3635" s="10"/>
      <c r="AJ3635" s="10"/>
      <c r="AK3635" s="10"/>
      <c r="AL3635" s="10"/>
      <c r="AM3635" s="10"/>
      <c r="AN3635" s="10"/>
      <c r="AO3635" s="10"/>
      <c r="AP3635" s="10"/>
      <c r="AQ3635" s="10"/>
      <c r="AR3635" s="10"/>
      <c r="AS3635" s="10"/>
      <c r="AT3635" s="10"/>
      <c r="AU3635" s="10"/>
    </row>
    <row r="3636" spans="2:47" x14ac:dyDescent="0.2">
      <c r="B3636" s="4"/>
      <c r="C3636" s="4"/>
      <c r="D3636" s="25"/>
      <c r="E3636" s="25"/>
      <c r="F3636" s="26"/>
      <c r="G3636" s="2"/>
      <c r="K3636" s="3"/>
      <c r="L3636" s="3"/>
      <c r="M3636" s="3"/>
      <c r="N3636" s="27"/>
      <c r="O3636" s="4"/>
      <c r="P3636" s="4"/>
      <c r="R3636" s="9"/>
      <c r="S3636" s="4"/>
      <c r="T3636" s="4"/>
      <c r="W3636" s="4"/>
      <c r="X3636" s="21"/>
      <c r="Y3636" s="20"/>
      <c r="Z3636" s="20"/>
      <c r="AD3636" s="5"/>
      <c r="AI3636" s="10"/>
      <c r="AJ3636" s="10"/>
      <c r="AK3636" s="10"/>
      <c r="AL3636" s="10"/>
      <c r="AM3636" s="10"/>
      <c r="AN3636" s="10"/>
      <c r="AO3636" s="10"/>
      <c r="AP3636" s="10"/>
      <c r="AQ3636" s="10"/>
      <c r="AR3636" s="10"/>
      <c r="AS3636" s="10"/>
      <c r="AT3636" s="10"/>
      <c r="AU3636" s="10"/>
    </row>
    <row r="3637" spans="2:47" x14ac:dyDescent="0.2">
      <c r="B3637" s="4"/>
      <c r="C3637" s="4"/>
      <c r="D3637" s="25"/>
      <c r="E3637" s="25"/>
      <c r="F3637" s="26"/>
      <c r="G3637" s="2"/>
      <c r="K3637" s="3"/>
      <c r="L3637" s="3"/>
      <c r="M3637" s="3"/>
      <c r="N3637" s="27"/>
      <c r="O3637" s="4"/>
      <c r="P3637" s="4"/>
      <c r="R3637" s="9"/>
      <c r="S3637" s="4"/>
      <c r="T3637" s="4"/>
      <c r="W3637" s="4"/>
      <c r="X3637" s="21"/>
      <c r="Y3637" s="20"/>
      <c r="Z3637" s="20"/>
      <c r="AD3637" s="5"/>
      <c r="AI3637" s="10"/>
      <c r="AJ3637" s="10"/>
      <c r="AK3637" s="10"/>
      <c r="AL3637" s="10"/>
      <c r="AM3637" s="10"/>
      <c r="AN3637" s="10"/>
      <c r="AO3637" s="10"/>
      <c r="AP3637" s="10"/>
      <c r="AQ3637" s="10"/>
      <c r="AR3637" s="10"/>
      <c r="AS3637" s="10"/>
      <c r="AT3637" s="10"/>
      <c r="AU3637" s="10"/>
    </row>
    <row r="3638" spans="2:47" x14ac:dyDescent="0.2">
      <c r="B3638" s="4"/>
      <c r="C3638" s="4"/>
      <c r="D3638" s="25"/>
      <c r="E3638" s="25"/>
      <c r="F3638" s="26"/>
      <c r="G3638" s="2"/>
      <c r="K3638" s="3"/>
      <c r="L3638" s="3"/>
      <c r="M3638" s="3"/>
      <c r="N3638" s="27"/>
      <c r="O3638" s="4"/>
      <c r="P3638" s="4"/>
      <c r="R3638" s="9"/>
      <c r="S3638" s="4"/>
      <c r="T3638" s="4"/>
      <c r="W3638" s="4"/>
      <c r="X3638" s="21"/>
      <c r="Y3638" s="20"/>
      <c r="Z3638" s="20"/>
      <c r="AD3638" s="5"/>
      <c r="AI3638" s="10"/>
      <c r="AJ3638" s="10"/>
      <c r="AK3638" s="10"/>
      <c r="AL3638" s="10"/>
      <c r="AM3638" s="10"/>
      <c r="AN3638" s="10"/>
      <c r="AO3638" s="10"/>
      <c r="AP3638" s="10"/>
      <c r="AQ3638" s="10"/>
      <c r="AR3638" s="10"/>
      <c r="AS3638" s="10"/>
      <c r="AT3638" s="10"/>
      <c r="AU3638" s="10"/>
    </row>
    <row r="3639" spans="2:47" x14ac:dyDescent="0.2">
      <c r="B3639" s="4"/>
      <c r="C3639" s="4"/>
      <c r="D3639" s="25"/>
      <c r="E3639" s="25"/>
      <c r="F3639" s="26"/>
      <c r="G3639" s="2"/>
      <c r="K3639" s="3"/>
      <c r="L3639" s="3"/>
      <c r="M3639" s="3"/>
      <c r="N3639" s="27"/>
      <c r="O3639" s="4"/>
      <c r="P3639" s="4"/>
      <c r="R3639" s="9"/>
      <c r="S3639" s="4"/>
      <c r="T3639" s="4"/>
      <c r="W3639" s="4"/>
      <c r="X3639" s="21"/>
      <c r="Y3639" s="20"/>
      <c r="Z3639" s="20"/>
      <c r="AD3639" s="5"/>
      <c r="AI3639" s="10"/>
      <c r="AJ3639" s="10"/>
      <c r="AK3639" s="10"/>
      <c r="AL3639" s="10"/>
      <c r="AM3639" s="10"/>
      <c r="AN3639" s="10"/>
      <c r="AO3639" s="10"/>
      <c r="AP3639" s="10"/>
      <c r="AQ3639" s="10"/>
      <c r="AR3639" s="10"/>
      <c r="AS3639" s="10"/>
      <c r="AT3639" s="10"/>
      <c r="AU3639" s="10"/>
    </row>
    <row r="3640" spans="2:47" x14ac:dyDescent="0.2">
      <c r="B3640" s="4"/>
      <c r="C3640" s="4"/>
      <c r="D3640" s="25"/>
      <c r="E3640" s="25"/>
      <c r="F3640" s="26"/>
      <c r="G3640" s="2"/>
      <c r="K3640" s="3"/>
      <c r="L3640" s="3"/>
      <c r="M3640" s="3"/>
      <c r="N3640" s="27"/>
      <c r="O3640" s="4"/>
      <c r="P3640" s="4"/>
      <c r="R3640" s="9"/>
      <c r="S3640" s="4"/>
      <c r="T3640" s="4"/>
      <c r="W3640" s="4"/>
      <c r="X3640" s="21"/>
      <c r="Y3640" s="20"/>
      <c r="Z3640" s="20"/>
      <c r="AD3640" s="5"/>
      <c r="AI3640" s="10"/>
      <c r="AJ3640" s="10"/>
      <c r="AK3640" s="10"/>
      <c r="AL3640" s="10"/>
      <c r="AM3640" s="10"/>
      <c r="AN3640" s="10"/>
      <c r="AO3640" s="10"/>
      <c r="AP3640" s="10"/>
      <c r="AQ3640" s="10"/>
      <c r="AR3640" s="10"/>
      <c r="AS3640" s="10"/>
      <c r="AT3640" s="10"/>
      <c r="AU3640" s="10"/>
    </row>
    <row r="3641" spans="2:47" x14ac:dyDescent="0.2">
      <c r="B3641" s="4"/>
      <c r="C3641" s="4"/>
      <c r="D3641" s="25"/>
      <c r="E3641" s="25"/>
      <c r="F3641" s="26"/>
      <c r="G3641" s="2"/>
      <c r="K3641" s="3"/>
      <c r="L3641" s="3"/>
      <c r="M3641" s="3"/>
      <c r="N3641" s="27"/>
      <c r="O3641" s="4"/>
      <c r="P3641" s="4"/>
      <c r="R3641" s="9"/>
      <c r="S3641" s="4"/>
      <c r="T3641" s="4"/>
      <c r="W3641" s="4"/>
      <c r="X3641" s="21"/>
      <c r="Y3641" s="20"/>
      <c r="Z3641" s="20"/>
      <c r="AD3641" s="5"/>
      <c r="AI3641" s="10"/>
      <c r="AJ3641" s="10"/>
      <c r="AK3641" s="10"/>
      <c r="AL3641" s="10"/>
      <c r="AM3641" s="10"/>
      <c r="AN3641" s="10"/>
      <c r="AO3641" s="10"/>
      <c r="AP3641" s="10"/>
      <c r="AQ3641" s="10"/>
      <c r="AR3641" s="10"/>
      <c r="AS3641" s="10"/>
      <c r="AT3641" s="10"/>
      <c r="AU3641" s="10"/>
    </row>
    <row r="3642" spans="2:47" x14ac:dyDescent="0.2">
      <c r="B3642" s="4"/>
      <c r="C3642" s="4"/>
      <c r="D3642" s="25"/>
      <c r="E3642" s="25"/>
      <c r="F3642" s="26"/>
      <c r="G3642" s="2"/>
      <c r="K3642" s="3"/>
      <c r="L3642" s="3"/>
      <c r="M3642" s="3"/>
      <c r="N3642" s="27"/>
      <c r="O3642" s="4"/>
      <c r="P3642" s="4"/>
      <c r="R3642" s="9"/>
      <c r="S3642" s="4"/>
      <c r="T3642" s="4"/>
      <c r="W3642" s="4"/>
      <c r="X3642" s="21"/>
      <c r="Y3642" s="20"/>
      <c r="Z3642" s="20"/>
      <c r="AD3642" s="5"/>
      <c r="AI3642" s="10"/>
      <c r="AJ3642" s="10"/>
      <c r="AK3642" s="10"/>
      <c r="AL3642" s="10"/>
      <c r="AM3642" s="10"/>
      <c r="AN3642" s="10"/>
      <c r="AO3642" s="10"/>
      <c r="AP3642" s="10"/>
      <c r="AQ3642" s="10"/>
      <c r="AR3642" s="10"/>
      <c r="AS3642" s="10"/>
      <c r="AT3642" s="10"/>
      <c r="AU3642" s="10"/>
    </row>
    <row r="3643" spans="2:47" x14ac:dyDescent="0.2">
      <c r="B3643" s="4"/>
      <c r="C3643" s="4"/>
      <c r="D3643" s="25"/>
      <c r="E3643" s="25"/>
      <c r="F3643" s="26"/>
      <c r="G3643" s="2"/>
      <c r="K3643" s="3"/>
      <c r="L3643" s="3"/>
      <c r="M3643" s="3"/>
      <c r="N3643" s="27"/>
      <c r="O3643" s="4"/>
      <c r="P3643" s="4"/>
      <c r="R3643" s="9"/>
      <c r="S3643" s="4"/>
      <c r="T3643" s="4"/>
      <c r="W3643" s="4"/>
      <c r="X3643" s="21"/>
      <c r="Y3643" s="20"/>
      <c r="Z3643" s="20"/>
      <c r="AD3643" s="5"/>
      <c r="AI3643" s="10"/>
      <c r="AJ3643" s="10"/>
      <c r="AK3643" s="10"/>
      <c r="AL3643" s="10"/>
      <c r="AM3643" s="10"/>
      <c r="AN3643" s="10"/>
      <c r="AO3643" s="10"/>
      <c r="AP3643" s="10"/>
      <c r="AQ3643" s="10"/>
      <c r="AR3643" s="10"/>
      <c r="AS3643" s="10"/>
      <c r="AT3643" s="10"/>
      <c r="AU3643" s="10"/>
    </row>
    <row r="3644" spans="2:47" x14ac:dyDescent="0.2">
      <c r="B3644" s="4"/>
      <c r="C3644" s="4"/>
      <c r="D3644" s="25"/>
      <c r="E3644" s="25"/>
      <c r="F3644" s="26"/>
      <c r="G3644" s="2"/>
      <c r="K3644" s="3"/>
      <c r="L3644" s="3"/>
      <c r="M3644" s="3"/>
      <c r="N3644" s="27"/>
      <c r="O3644" s="4"/>
      <c r="P3644" s="4"/>
      <c r="R3644" s="9"/>
      <c r="S3644" s="4"/>
      <c r="T3644" s="4"/>
      <c r="W3644" s="4"/>
      <c r="X3644" s="21"/>
      <c r="Y3644" s="20"/>
      <c r="Z3644" s="20"/>
      <c r="AD3644" s="5"/>
      <c r="AI3644" s="10"/>
      <c r="AJ3644" s="10"/>
      <c r="AK3644" s="10"/>
      <c r="AL3644" s="10"/>
      <c r="AM3644" s="10"/>
      <c r="AN3644" s="10"/>
      <c r="AO3644" s="10"/>
      <c r="AP3644" s="10"/>
      <c r="AQ3644" s="10"/>
      <c r="AR3644" s="10"/>
      <c r="AS3644" s="10"/>
      <c r="AT3644" s="10"/>
      <c r="AU3644" s="10"/>
    </row>
    <row r="3645" spans="2:47" x14ac:dyDescent="0.2">
      <c r="B3645" s="4"/>
      <c r="C3645" s="4"/>
      <c r="D3645" s="25"/>
      <c r="E3645" s="25"/>
      <c r="F3645" s="26"/>
      <c r="G3645" s="2"/>
      <c r="K3645" s="3"/>
      <c r="L3645" s="3"/>
      <c r="M3645" s="3"/>
      <c r="N3645" s="27"/>
      <c r="O3645" s="4"/>
      <c r="P3645" s="4"/>
      <c r="R3645" s="9"/>
      <c r="S3645" s="4"/>
      <c r="T3645" s="4"/>
      <c r="W3645" s="4"/>
      <c r="X3645" s="21"/>
      <c r="Y3645" s="20"/>
      <c r="Z3645" s="20"/>
      <c r="AD3645" s="5"/>
      <c r="AI3645" s="10"/>
      <c r="AJ3645" s="10"/>
      <c r="AK3645" s="10"/>
      <c r="AL3645" s="10"/>
      <c r="AM3645" s="10"/>
      <c r="AN3645" s="10"/>
      <c r="AO3645" s="10"/>
      <c r="AP3645" s="10"/>
      <c r="AQ3645" s="10"/>
      <c r="AR3645" s="10"/>
      <c r="AS3645" s="10"/>
      <c r="AT3645" s="10"/>
      <c r="AU3645" s="10"/>
    </row>
    <row r="3646" spans="2:47" x14ac:dyDescent="0.2">
      <c r="B3646" s="4"/>
      <c r="C3646" s="4"/>
      <c r="D3646" s="25"/>
      <c r="E3646" s="25"/>
      <c r="F3646" s="26"/>
      <c r="G3646" s="2"/>
      <c r="K3646" s="3"/>
      <c r="L3646" s="3"/>
      <c r="M3646" s="3"/>
      <c r="N3646" s="27"/>
      <c r="O3646" s="4"/>
      <c r="P3646" s="4"/>
      <c r="R3646" s="9"/>
      <c r="S3646" s="4"/>
      <c r="T3646" s="4"/>
      <c r="W3646" s="4"/>
      <c r="X3646" s="21"/>
      <c r="Y3646" s="20"/>
      <c r="Z3646" s="20"/>
      <c r="AD3646" s="5"/>
      <c r="AI3646" s="10"/>
      <c r="AJ3646" s="10"/>
      <c r="AK3646" s="10"/>
      <c r="AL3646" s="10"/>
      <c r="AM3646" s="10"/>
      <c r="AN3646" s="10"/>
      <c r="AO3646" s="10"/>
      <c r="AP3646" s="10"/>
      <c r="AQ3646" s="10"/>
      <c r="AR3646" s="10"/>
      <c r="AS3646" s="10"/>
      <c r="AT3646" s="10"/>
      <c r="AU3646" s="10"/>
    </row>
    <row r="3647" spans="2:47" x14ac:dyDescent="0.2">
      <c r="B3647" s="4"/>
      <c r="C3647" s="4"/>
      <c r="D3647" s="25"/>
      <c r="E3647" s="25"/>
      <c r="F3647" s="26"/>
      <c r="G3647" s="2"/>
      <c r="K3647" s="3"/>
      <c r="L3647" s="3"/>
      <c r="M3647" s="3"/>
      <c r="N3647" s="27"/>
      <c r="O3647" s="4"/>
      <c r="P3647" s="4"/>
      <c r="R3647" s="9"/>
      <c r="S3647" s="4"/>
      <c r="T3647" s="4"/>
      <c r="W3647" s="4"/>
      <c r="X3647" s="21"/>
      <c r="Y3647" s="20"/>
      <c r="Z3647" s="20"/>
      <c r="AD3647" s="5"/>
      <c r="AI3647" s="10"/>
      <c r="AJ3647" s="10"/>
      <c r="AK3647" s="10"/>
      <c r="AL3647" s="10"/>
      <c r="AM3647" s="10"/>
      <c r="AN3647" s="10"/>
      <c r="AO3647" s="10"/>
      <c r="AP3647" s="10"/>
      <c r="AQ3647" s="10"/>
      <c r="AR3647" s="10"/>
      <c r="AS3647" s="10"/>
      <c r="AT3647" s="10"/>
      <c r="AU3647" s="10"/>
    </row>
    <row r="3648" spans="2:47" x14ac:dyDescent="0.2">
      <c r="B3648" s="4"/>
      <c r="C3648" s="4"/>
      <c r="D3648" s="25"/>
      <c r="E3648" s="25"/>
      <c r="F3648" s="26"/>
      <c r="G3648" s="2"/>
      <c r="K3648" s="3"/>
      <c r="L3648" s="3"/>
      <c r="M3648" s="3"/>
      <c r="N3648" s="27"/>
      <c r="O3648" s="4"/>
      <c r="P3648" s="4"/>
      <c r="R3648" s="9"/>
      <c r="S3648" s="4"/>
      <c r="T3648" s="4"/>
      <c r="W3648" s="4"/>
      <c r="X3648" s="21"/>
      <c r="Y3648" s="20"/>
      <c r="Z3648" s="20"/>
      <c r="AD3648" s="5"/>
      <c r="AI3648" s="10"/>
      <c r="AJ3648" s="10"/>
      <c r="AK3648" s="10"/>
      <c r="AL3648" s="10"/>
      <c r="AM3648" s="10"/>
      <c r="AN3648" s="10"/>
      <c r="AO3648" s="10"/>
      <c r="AP3648" s="10"/>
      <c r="AQ3648" s="10"/>
      <c r="AR3648" s="10"/>
      <c r="AS3648" s="10"/>
      <c r="AT3648" s="10"/>
      <c r="AU3648" s="10"/>
    </row>
    <row r="3649" spans="2:47" x14ac:dyDescent="0.2">
      <c r="B3649" s="4"/>
      <c r="C3649" s="4"/>
      <c r="D3649" s="25"/>
      <c r="E3649" s="25"/>
      <c r="F3649" s="26"/>
      <c r="G3649" s="2"/>
      <c r="K3649" s="3"/>
      <c r="L3649" s="3"/>
      <c r="M3649" s="3"/>
      <c r="N3649" s="27"/>
      <c r="O3649" s="4"/>
      <c r="P3649" s="4"/>
      <c r="R3649" s="9"/>
      <c r="S3649" s="4"/>
      <c r="T3649" s="4"/>
      <c r="W3649" s="4"/>
      <c r="X3649" s="21"/>
      <c r="Y3649" s="20"/>
      <c r="Z3649" s="20"/>
      <c r="AD3649" s="5"/>
      <c r="AI3649" s="10"/>
      <c r="AJ3649" s="10"/>
      <c r="AK3649" s="10"/>
      <c r="AL3649" s="10"/>
      <c r="AM3649" s="10"/>
      <c r="AN3649" s="10"/>
      <c r="AO3649" s="10"/>
      <c r="AP3649" s="10"/>
      <c r="AQ3649" s="10"/>
      <c r="AR3649" s="10"/>
      <c r="AS3649" s="10"/>
      <c r="AT3649" s="10"/>
      <c r="AU3649" s="10"/>
    </row>
    <row r="3650" spans="2:47" x14ac:dyDescent="0.2">
      <c r="B3650" s="4"/>
      <c r="C3650" s="4"/>
      <c r="D3650" s="25"/>
      <c r="E3650" s="25"/>
      <c r="F3650" s="26"/>
      <c r="G3650" s="2"/>
      <c r="K3650" s="3"/>
      <c r="L3650" s="3"/>
      <c r="M3650" s="3"/>
      <c r="N3650" s="27"/>
      <c r="O3650" s="4"/>
      <c r="P3650" s="4"/>
      <c r="R3650" s="9"/>
      <c r="S3650" s="4"/>
      <c r="T3650" s="4"/>
      <c r="W3650" s="4"/>
      <c r="X3650" s="21"/>
      <c r="Y3650" s="20"/>
      <c r="Z3650" s="20"/>
      <c r="AD3650" s="5"/>
      <c r="AI3650" s="10"/>
      <c r="AJ3650" s="10"/>
      <c r="AK3650" s="10"/>
      <c r="AL3650" s="10"/>
      <c r="AM3650" s="10"/>
      <c r="AN3650" s="10"/>
      <c r="AO3650" s="10"/>
      <c r="AP3650" s="10"/>
      <c r="AQ3650" s="10"/>
      <c r="AR3650" s="10"/>
      <c r="AS3650" s="10"/>
      <c r="AT3650" s="10"/>
      <c r="AU3650" s="10"/>
    </row>
    <row r="3651" spans="2:47" x14ac:dyDescent="0.2">
      <c r="B3651" s="4"/>
      <c r="C3651" s="4"/>
      <c r="D3651" s="25"/>
      <c r="E3651" s="25"/>
      <c r="F3651" s="26"/>
      <c r="G3651" s="2"/>
      <c r="K3651" s="3"/>
      <c r="L3651" s="3"/>
      <c r="M3651" s="3"/>
      <c r="N3651" s="27"/>
      <c r="O3651" s="4"/>
      <c r="P3651" s="4"/>
      <c r="R3651" s="9"/>
      <c r="S3651" s="4"/>
      <c r="T3651" s="4"/>
      <c r="W3651" s="4"/>
      <c r="X3651" s="21"/>
      <c r="Y3651" s="20"/>
      <c r="Z3651" s="20"/>
      <c r="AD3651" s="5"/>
      <c r="AI3651" s="10"/>
      <c r="AJ3651" s="10"/>
      <c r="AK3651" s="10"/>
      <c r="AL3651" s="10"/>
      <c r="AM3651" s="10"/>
      <c r="AN3651" s="10"/>
      <c r="AO3651" s="10"/>
      <c r="AP3651" s="10"/>
      <c r="AQ3651" s="10"/>
      <c r="AR3651" s="10"/>
      <c r="AS3651" s="10"/>
      <c r="AT3651" s="10"/>
      <c r="AU3651" s="10"/>
    </row>
    <row r="3652" spans="2:47" x14ac:dyDescent="0.2">
      <c r="B3652" s="4"/>
      <c r="C3652" s="4"/>
      <c r="D3652" s="25"/>
      <c r="E3652" s="25"/>
      <c r="F3652" s="26"/>
      <c r="G3652" s="2"/>
      <c r="K3652" s="3"/>
      <c r="L3652" s="3"/>
      <c r="M3652" s="3"/>
      <c r="N3652" s="27"/>
      <c r="O3652" s="4"/>
      <c r="P3652" s="4"/>
      <c r="R3652" s="9"/>
      <c r="S3652" s="4"/>
      <c r="T3652" s="4"/>
      <c r="W3652" s="4"/>
      <c r="X3652" s="21"/>
      <c r="Y3652" s="20"/>
      <c r="Z3652" s="20"/>
      <c r="AD3652" s="5"/>
      <c r="AI3652" s="10"/>
      <c r="AJ3652" s="10"/>
      <c r="AK3652" s="10"/>
      <c r="AL3652" s="10"/>
      <c r="AM3652" s="10"/>
      <c r="AN3652" s="10"/>
      <c r="AO3652" s="10"/>
      <c r="AP3652" s="10"/>
      <c r="AQ3652" s="10"/>
      <c r="AR3652" s="10"/>
      <c r="AS3652" s="10"/>
      <c r="AT3652" s="10"/>
      <c r="AU3652" s="10"/>
    </row>
    <row r="3653" spans="2:47" x14ac:dyDescent="0.2">
      <c r="B3653" s="4"/>
      <c r="C3653" s="4"/>
      <c r="D3653" s="25"/>
      <c r="E3653" s="25"/>
      <c r="F3653" s="26"/>
      <c r="G3653" s="2"/>
      <c r="K3653" s="3"/>
      <c r="L3653" s="3"/>
      <c r="M3653" s="3"/>
      <c r="N3653" s="27"/>
      <c r="O3653" s="4"/>
      <c r="P3653" s="4"/>
      <c r="R3653" s="9"/>
      <c r="S3653" s="4"/>
      <c r="T3653" s="4"/>
      <c r="W3653" s="4"/>
      <c r="X3653" s="21"/>
      <c r="Y3653" s="20"/>
      <c r="Z3653" s="20"/>
      <c r="AD3653" s="5"/>
      <c r="AI3653" s="10"/>
      <c r="AJ3653" s="10"/>
      <c r="AK3653" s="10"/>
      <c r="AL3653" s="10"/>
      <c r="AM3653" s="10"/>
      <c r="AN3653" s="10"/>
      <c r="AO3653" s="10"/>
      <c r="AP3653" s="10"/>
      <c r="AQ3653" s="10"/>
      <c r="AR3653" s="10"/>
      <c r="AS3653" s="10"/>
      <c r="AT3653" s="10"/>
      <c r="AU3653" s="10"/>
    </row>
    <row r="3654" spans="2:47" x14ac:dyDescent="0.2">
      <c r="B3654" s="4"/>
      <c r="C3654" s="4"/>
      <c r="D3654" s="25"/>
      <c r="E3654" s="25"/>
      <c r="F3654" s="26"/>
      <c r="G3654" s="2"/>
      <c r="K3654" s="3"/>
      <c r="L3654" s="3"/>
      <c r="M3654" s="3"/>
      <c r="N3654" s="27"/>
      <c r="O3654" s="4"/>
      <c r="P3654" s="4"/>
      <c r="R3654" s="9"/>
      <c r="S3654" s="4"/>
      <c r="T3654" s="4"/>
      <c r="W3654" s="4"/>
      <c r="X3654" s="21"/>
      <c r="Y3654" s="20"/>
      <c r="Z3654" s="20"/>
      <c r="AD3654" s="5"/>
      <c r="AI3654" s="10"/>
      <c r="AJ3654" s="10"/>
      <c r="AK3654" s="10"/>
      <c r="AL3654" s="10"/>
      <c r="AM3654" s="10"/>
      <c r="AN3654" s="10"/>
      <c r="AO3654" s="10"/>
      <c r="AP3654" s="10"/>
      <c r="AQ3654" s="10"/>
      <c r="AR3654" s="10"/>
      <c r="AS3654" s="10"/>
      <c r="AT3654" s="10"/>
      <c r="AU3654" s="10"/>
    </row>
    <row r="3655" spans="2:47" x14ac:dyDescent="0.2">
      <c r="B3655" s="4"/>
      <c r="C3655" s="4"/>
      <c r="D3655" s="25"/>
      <c r="E3655" s="25"/>
      <c r="F3655" s="26"/>
      <c r="G3655" s="2"/>
      <c r="K3655" s="3"/>
      <c r="L3655" s="3"/>
      <c r="M3655" s="3"/>
      <c r="N3655" s="27"/>
      <c r="O3655" s="4"/>
      <c r="P3655" s="4"/>
      <c r="R3655" s="9"/>
      <c r="S3655" s="4"/>
      <c r="T3655" s="4"/>
      <c r="W3655" s="4"/>
      <c r="X3655" s="21"/>
      <c r="Y3655" s="20"/>
      <c r="Z3655" s="20"/>
      <c r="AD3655" s="5"/>
      <c r="AI3655" s="10"/>
      <c r="AJ3655" s="10"/>
      <c r="AK3655" s="10"/>
      <c r="AL3655" s="10"/>
      <c r="AM3655" s="10"/>
      <c r="AN3655" s="10"/>
      <c r="AO3655" s="10"/>
      <c r="AP3655" s="10"/>
      <c r="AQ3655" s="10"/>
      <c r="AR3655" s="10"/>
      <c r="AS3655" s="10"/>
      <c r="AT3655" s="10"/>
      <c r="AU3655" s="10"/>
    </row>
    <row r="3656" spans="2:47" x14ac:dyDescent="0.2">
      <c r="B3656" s="4"/>
      <c r="C3656" s="4"/>
      <c r="D3656" s="25"/>
      <c r="E3656" s="25"/>
      <c r="F3656" s="26"/>
      <c r="G3656" s="2"/>
      <c r="K3656" s="3"/>
      <c r="L3656" s="3"/>
      <c r="M3656" s="3"/>
      <c r="N3656" s="27"/>
      <c r="O3656" s="4"/>
      <c r="P3656" s="4"/>
      <c r="R3656" s="9"/>
      <c r="S3656" s="4"/>
      <c r="T3656" s="4"/>
      <c r="W3656" s="4"/>
      <c r="X3656" s="21"/>
      <c r="Y3656" s="20"/>
      <c r="Z3656" s="20"/>
      <c r="AD3656" s="5"/>
      <c r="AI3656" s="10"/>
      <c r="AJ3656" s="10"/>
      <c r="AK3656" s="10"/>
      <c r="AL3656" s="10"/>
      <c r="AM3656" s="10"/>
      <c r="AN3656" s="10"/>
      <c r="AO3656" s="10"/>
      <c r="AP3656" s="10"/>
      <c r="AQ3656" s="10"/>
      <c r="AR3656" s="10"/>
      <c r="AS3656" s="10"/>
      <c r="AT3656" s="10"/>
      <c r="AU3656" s="10"/>
    </row>
    <row r="3657" spans="2:47" x14ac:dyDescent="0.2">
      <c r="B3657" s="4"/>
      <c r="C3657" s="4"/>
      <c r="D3657" s="25"/>
      <c r="E3657" s="25"/>
      <c r="F3657" s="26"/>
      <c r="G3657" s="2"/>
      <c r="K3657" s="3"/>
      <c r="L3657" s="3"/>
      <c r="M3657" s="3"/>
      <c r="N3657" s="27"/>
      <c r="O3657" s="4"/>
      <c r="P3657" s="4"/>
      <c r="R3657" s="9"/>
      <c r="S3657" s="4"/>
      <c r="T3657" s="4"/>
      <c r="W3657" s="4"/>
      <c r="X3657" s="21"/>
      <c r="Y3657" s="20"/>
      <c r="Z3657" s="20"/>
      <c r="AD3657" s="5"/>
      <c r="AI3657" s="10"/>
      <c r="AJ3657" s="10"/>
      <c r="AK3657" s="10"/>
      <c r="AL3657" s="10"/>
      <c r="AM3657" s="10"/>
      <c r="AN3657" s="10"/>
      <c r="AO3657" s="10"/>
      <c r="AP3657" s="10"/>
      <c r="AQ3657" s="10"/>
      <c r="AR3657" s="10"/>
      <c r="AS3657" s="10"/>
      <c r="AT3657" s="10"/>
      <c r="AU3657" s="10"/>
    </row>
    <row r="3658" spans="2:47" x14ac:dyDescent="0.2">
      <c r="B3658" s="4"/>
      <c r="C3658" s="4"/>
      <c r="D3658" s="25"/>
      <c r="E3658" s="25"/>
      <c r="F3658" s="26"/>
      <c r="G3658" s="2"/>
      <c r="K3658" s="3"/>
      <c r="L3658" s="3"/>
      <c r="M3658" s="3"/>
      <c r="N3658" s="27"/>
      <c r="O3658" s="4"/>
      <c r="P3658" s="4"/>
      <c r="R3658" s="9"/>
      <c r="S3658" s="4"/>
      <c r="T3658" s="4"/>
      <c r="W3658" s="4"/>
      <c r="X3658" s="21"/>
      <c r="Y3658" s="20"/>
      <c r="Z3658" s="20"/>
      <c r="AD3658" s="5"/>
      <c r="AI3658" s="10"/>
      <c r="AJ3658" s="10"/>
      <c r="AK3658" s="10"/>
      <c r="AL3658" s="10"/>
      <c r="AM3658" s="10"/>
      <c r="AN3658" s="10"/>
      <c r="AO3658" s="10"/>
      <c r="AP3658" s="10"/>
      <c r="AQ3658" s="10"/>
      <c r="AR3658" s="10"/>
      <c r="AS3658" s="10"/>
      <c r="AT3658" s="10"/>
      <c r="AU3658" s="10"/>
    </row>
    <row r="3659" spans="2:47" x14ac:dyDescent="0.2">
      <c r="B3659" s="4"/>
      <c r="C3659" s="4"/>
      <c r="D3659" s="25"/>
      <c r="E3659" s="25"/>
      <c r="F3659" s="26"/>
      <c r="G3659" s="2"/>
      <c r="K3659" s="3"/>
      <c r="L3659" s="3"/>
      <c r="M3659" s="3"/>
      <c r="N3659" s="27"/>
      <c r="O3659" s="4"/>
      <c r="P3659" s="4"/>
      <c r="R3659" s="9"/>
      <c r="S3659" s="4"/>
      <c r="T3659" s="4"/>
      <c r="W3659" s="4"/>
      <c r="X3659" s="21"/>
      <c r="Y3659" s="20"/>
      <c r="Z3659" s="20"/>
      <c r="AD3659" s="5"/>
      <c r="AI3659" s="10"/>
      <c r="AJ3659" s="10"/>
      <c r="AK3659" s="10"/>
      <c r="AL3659" s="10"/>
      <c r="AM3659" s="10"/>
      <c r="AN3659" s="10"/>
      <c r="AO3659" s="10"/>
      <c r="AP3659" s="10"/>
      <c r="AQ3659" s="10"/>
      <c r="AR3659" s="10"/>
      <c r="AS3659" s="10"/>
      <c r="AT3659" s="10"/>
      <c r="AU3659" s="10"/>
    </row>
    <row r="3660" spans="2:47" x14ac:dyDescent="0.2">
      <c r="B3660" s="4"/>
      <c r="C3660" s="4"/>
      <c r="D3660" s="25"/>
      <c r="E3660" s="25"/>
      <c r="F3660" s="26"/>
      <c r="G3660" s="2"/>
      <c r="K3660" s="3"/>
      <c r="L3660" s="3"/>
      <c r="M3660" s="3"/>
      <c r="N3660" s="27"/>
      <c r="O3660" s="4"/>
      <c r="P3660" s="4"/>
      <c r="R3660" s="9"/>
      <c r="S3660" s="4"/>
      <c r="T3660" s="4"/>
      <c r="W3660" s="4"/>
      <c r="X3660" s="21"/>
      <c r="Y3660" s="20"/>
      <c r="Z3660" s="20"/>
      <c r="AD3660" s="5"/>
      <c r="AI3660" s="10"/>
      <c r="AJ3660" s="10"/>
      <c r="AK3660" s="10"/>
      <c r="AL3660" s="10"/>
      <c r="AM3660" s="10"/>
      <c r="AN3660" s="10"/>
      <c r="AO3660" s="10"/>
      <c r="AP3660" s="10"/>
      <c r="AQ3660" s="10"/>
      <c r="AR3660" s="10"/>
      <c r="AS3660" s="10"/>
      <c r="AT3660" s="10"/>
      <c r="AU3660" s="10"/>
    </row>
    <row r="3661" spans="2:47" x14ac:dyDescent="0.2">
      <c r="B3661" s="4"/>
      <c r="C3661" s="4"/>
      <c r="D3661" s="25"/>
      <c r="E3661" s="25"/>
      <c r="F3661" s="26"/>
      <c r="G3661" s="2"/>
      <c r="K3661" s="3"/>
      <c r="L3661" s="3"/>
      <c r="M3661" s="3"/>
      <c r="N3661" s="27"/>
      <c r="O3661" s="4"/>
      <c r="P3661" s="4"/>
      <c r="R3661" s="9"/>
      <c r="S3661" s="4"/>
      <c r="T3661" s="4"/>
      <c r="W3661" s="4"/>
      <c r="X3661" s="21"/>
      <c r="Y3661" s="20"/>
      <c r="Z3661" s="20"/>
      <c r="AD3661" s="5"/>
      <c r="AI3661" s="10"/>
      <c r="AJ3661" s="10"/>
      <c r="AK3661" s="10"/>
      <c r="AL3661" s="10"/>
      <c r="AM3661" s="10"/>
      <c r="AN3661" s="10"/>
      <c r="AO3661" s="10"/>
      <c r="AP3661" s="10"/>
      <c r="AQ3661" s="10"/>
      <c r="AR3661" s="10"/>
      <c r="AS3661" s="10"/>
      <c r="AT3661" s="10"/>
      <c r="AU3661" s="10"/>
    </row>
    <row r="3662" spans="2:47" x14ac:dyDescent="0.2">
      <c r="B3662" s="4"/>
      <c r="C3662" s="4"/>
      <c r="D3662" s="25"/>
      <c r="E3662" s="25"/>
      <c r="F3662" s="26"/>
      <c r="G3662" s="2"/>
      <c r="K3662" s="3"/>
      <c r="L3662" s="3"/>
      <c r="M3662" s="3"/>
      <c r="N3662" s="27"/>
      <c r="O3662" s="4"/>
      <c r="P3662" s="4"/>
      <c r="R3662" s="9"/>
      <c r="S3662" s="4"/>
      <c r="T3662" s="4"/>
      <c r="W3662" s="4"/>
      <c r="X3662" s="21"/>
      <c r="Y3662" s="20"/>
      <c r="Z3662" s="20"/>
      <c r="AD3662" s="5"/>
      <c r="AI3662" s="10"/>
      <c r="AJ3662" s="10"/>
      <c r="AK3662" s="10"/>
      <c r="AL3662" s="10"/>
      <c r="AM3662" s="10"/>
      <c r="AN3662" s="10"/>
      <c r="AO3662" s="10"/>
      <c r="AP3662" s="10"/>
      <c r="AQ3662" s="10"/>
      <c r="AR3662" s="10"/>
      <c r="AS3662" s="10"/>
      <c r="AT3662" s="10"/>
      <c r="AU3662" s="10"/>
    </row>
    <row r="3663" spans="2:47" x14ac:dyDescent="0.2">
      <c r="B3663" s="4"/>
      <c r="C3663" s="4"/>
      <c r="D3663" s="25"/>
      <c r="E3663" s="25"/>
      <c r="F3663" s="26"/>
      <c r="G3663" s="2"/>
      <c r="K3663" s="3"/>
      <c r="L3663" s="3"/>
      <c r="M3663" s="3"/>
      <c r="N3663" s="27"/>
      <c r="O3663" s="4"/>
      <c r="P3663" s="4"/>
      <c r="R3663" s="9"/>
      <c r="S3663" s="4"/>
      <c r="T3663" s="4"/>
      <c r="W3663" s="4"/>
      <c r="X3663" s="21"/>
      <c r="Y3663" s="20"/>
      <c r="Z3663" s="20"/>
      <c r="AD3663" s="5"/>
      <c r="AI3663" s="10"/>
      <c r="AJ3663" s="10"/>
      <c r="AK3663" s="10"/>
      <c r="AL3663" s="10"/>
      <c r="AM3663" s="10"/>
      <c r="AN3663" s="10"/>
      <c r="AO3663" s="10"/>
      <c r="AP3663" s="10"/>
      <c r="AQ3663" s="10"/>
      <c r="AR3663" s="10"/>
      <c r="AS3663" s="10"/>
      <c r="AT3663" s="10"/>
      <c r="AU3663" s="10"/>
    </row>
    <row r="3664" spans="2:47" x14ac:dyDescent="0.2">
      <c r="B3664" s="4"/>
      <c r="C3664" s="4"/>
      <c r="D3664" s="25"/>
      <c r="E3664" s="25"/>
      <c r="F3664" s="26"/>
      <c r="G3664" s="2"/>
      <c r="K3664" s="3"/>
      <c r="L3664" s="3"/>
      <c r="M3664" s="3"/>
      <c r="N3664" s="27"/>
      <c r="O3664" s="4"/>
      <c r="P3664" s="4"/>
      <c r="R3664" s="9"/>
      <c r="S3664" s="4"/>
      <c r="T3664" s="4"/>
      <c r="W3664" s="4"/>
      <c r="X3664" s="21"/>
      <c r="Y3664" s="20"/>
      <c r="Z3664" s="20"/>
      <c r="AD3664" s="5"/>
      <c r="AI3664" s="10"/>
      <c r="AJ3664" s="10"/>
      <c r="AK3664" s="10"/>
      <c r="AL3664" s="10"/>
      <c r="AM3664" s="10"/>
      <c r="AN3664" s="10"/>
      <c r="AO3664" s="10"/>
      <c r="AP3664" s="10"/>
      <c r="AQ3664" s="10"/>
      <c r="AR3664" s="10"/>
      <c r="AS3664" s="10"/>
      <c r="AT3664" s="10"/>
      <c r="AU3664" s="10"/>
    </row>
    <row r="3665" spans="2:47" x14ac:dyDescent="0.2">
      <c r="B3665" s="4"/>
      <c r="C3665" s="4"/>
      <c r="D3665" s="25"/>
      <c r="E3665" s="25"/>
      <c r="F3665" s="26"/>
      <c r="G3665" s="2"/>
      <c r="K3665" s="3"/>
      <c r="L3665" s="3"/>
      <c r="M3665" s="3"/>
      <c r="N3665" s="27"/>
      <c r="O3665" s="4"/>
      <c r="P3665" s="4"/>
      <c r="R3665" s="9"/>
      <c r="S3665" s="4"/>
      <c r="T3665" s="4"/>
      <c r="W3665" s="4"/>
      <c r="X3665" s="21"/>
      <c r="Y3665" s="20"/>
      <c r="Z3665" s="20"/>
      <c r="AD3665" s="5"/>
      <c r="AI3665" s="10"/>
      <c r="AJ3665" s="10"/>
      <c r="AK3665" s="10"/>
      <c r="AL3665" s="10"/>
      <c r="AM3665" s="10"/>
      <c r="AN3665" s="10"/>
      <c r="AO3665" s="10"/>
      <c r="AP3665" s="10"/>
      <c r="AQ3665" s="10"/>
      <c r="AR3665" s="10"/>
      <c r="AS3665" s="10"/>
      <c r="AT3665" s="10"/>
      <c r="AU3665" s="10"/>
    </row>
    <row r="3666" spans="2:47" x14ac:dyDescent="0.2">
      <c r="B3666" s="4"/>
      <c r="C3666" s="4"/>
      <c r="D3666" s="25"/>
      <c r="E3666" s="25"/>
      <c r="F3666" s="26"/>
      <c r="G3666" s="2"/>
      <c r="K3666" s="3"/>
      <c r="L3666" s="3"/>
      <c r="M3666" s="3"/>
      <c r="N3666" s="27"/>
      <c r="O3666" s="4"/>
      <c r="P3666" s="4"/>
      <c r="R3666" s="9"/>
      <c r="S3666" s="4"/>
      <c r="T3666" s="4"/>
      <c r="W3666" s="4"/>
      <c r="X3666" s="21"/>
      <c r="Y3666" s="20"/>
      <c r="Z3666" s="20"/>
      <c r="AD3666" s="5"/>
      <c r="AI3666" s="10"/>
      <c r="AJ3666" s="10"/>
      <c r="AK3666" s="10"/>
      <c r="AL3666" s="10"/>
      <c r="AM3666" s="10"/>
      <c r="AN3666" s="10"/>
      <c r="AO3666" s="10"/>
      <c r="AP3666" s="10"/>
      <c r="AQ3666" s="10"/>
      <c r="AR3666" s="10"/>
      <c r="AS3666" s="10"/>
      <c r="AT3666" s="10"/>
      <c r="AU3666" s="10"/>
    </row>
    <row r="3667" spans="2:47" x14ac:dyDescent="0.2">
      <c r="B3667" s="4"/>
      <c r="C3667" s="4"/>
      <c r="D3667" s="25"/>
      <c r="E3667" s="25"/>
      <c r="F3667" s="26"/>
      <c r="G3667" s="2"/>
      <c r="K3667" s="3"/>
      <c r="L3667" s="3"/>
      <c r="M3667" s="3"/>
      <c r="N3667" s="27"/>
      <c r="O3667" s="4"/>
      <c r="P3667" s="4"/>
      <c r="R3667" s="9"/>
      <c r="S3667" s="4"/>
      <c r="T3667" s="4"/>
      <c r="W3667" s="4"/>
      <c r="X3667" s="21"/>
      <c r="Y3667" s="20"/>
      <c r="Z3667" s="20"/>
      <c r="AD3667" s="5"/>
      <c r="AI3667" s="10"/>
      <c r="AJ3667" s="10"/>
      <c r="AK3667" s="10"/>
      <c r="AL3667" s="10"/>
      <c r="AM3667" s="10"/>
      <c r="AN3667" s="10"/>
      <c r="AO3667" s="10"/>
      <c r="AP3667" s="10"/>
      <c r="AQ3667" s="10"/>
      <c r="AR3667" s="10"/>
      <c r="AS3667" s="10"/>
      <c r="AT3667" s="10"/>
      <c r="AU3667" s="10"/>
    </row>
    <row r="3668" spans="2:47" x14ac:dyDescent="0.2">
      <c r="B3668" s="4"/>
      <c r="C3668" s="4"/>
      <c r="D3668" s="25"/>
      <c r="E3668" s="25"/>
      <c r="F3668" s="26"/>
      <c r="G3668" s="2"/>
      <c r="K3668" s="3"/>
      <c r="L3668" s="3"/>
      <c r="M3668" s="3"/>
      <c r="N3668" s="27"/>
      <c r="O3668" s="4"/>
      <c r="P3668" s="4"/>
      <c r="R3668" s="9"/>
      <c r="S3668" s="4"/>
      <c r="T3668" s="4"/>
      <c r="W3668" s="4"/>
      <c r="X3668" s="21"/>
      <c r="Y3668" s="20"/>
      <c r="Z3668" s="20"/>
      <c r="AD3668" s="5"/>
      <c r="AI3668" s="10"/>
      <c r="AJ3668" s="10"/>
      <c r="AK3668" s="10"/>
      <c r="AL3668" s="10"/>
      <c r="AM3668" s="10"/>
      <c r="AN3668" s="10"/>
      <c r="AO3668" s="10"/>
      <c r="AP3668" s="10"/>
      <c r="AQ3668" s="10"/>
      <c r="AR3668" s="10"/>
      <c r="AS3668" s="10"/>
      <c r="AT3668" s="10"/>
      <c r="AU3668" s="10"/>
    </row>
    <row r="3669" spans="2:47" x14ac:dyDescent="0.2">
      <c r="B3669" s="4"/>
      <c r="C3669" s="4"/>
      <c r="D3669" s="25"/>
      <c r="E3669" s="25"/>
      <c r="F3669" s="26"/>
      <c r="G3669" s="2"/>
      <c r="K3669" s="3"/>
      <c r="L3669" s="3"/>
      <c r="M3669" s="3"/>
      <c r="N3669" s="27"/>
      <c r="O3669" s="4"/>
      <c r="P3669" s="4"/>
      <c r="R3669" s="9"/>
      <c r="S3669" s="4"/>
      <c r="T3669" s="4"/>
      <c r="W3669" s="4"/>
      <c r="X3669" s="21"/>
      <c r="Y3669" s="20"/>
      <c r="Z3669" s="20"/>
      <c r="AD3669" s="5"/>
      <c r="AI3669" s="10"/>
      <c r="AJ3669" s="10"/>
      <c r="AK3669" s="10"/>
      <c r="AL3669" s="10"/>
      <c r="AM3669" s="10"/>
      <c r="AN3669" s="10"/>
      <c r="AO3669" s="10"/>
      <c r="AP3669" s="10"/>
      <c r="AQ3669" s="10"/>
      <c r="AR3669" s="10"/>
      <c r="AS3669" s="10"/>
      <c r="AT3669" s="10"/>
      <c r="AU3669" s="10"/>
    </row>
    <row r="3670" spans="2:47" x14ac:dyDescent="0.2">
      <c r="B3670" s="4"/>
      <c r="C3670" s="4"/>
      <c r="D3670" s="25"/>
      <c r="E3670" s="25"/>
      <c r="F3670" s="26"/>
      <c r="G3670" s="2"/>
      <c r="K3670" s="3"/>
      <c r="L3670" s="3"/>
      <c r="M3670" s="3"/>
      <c r="N3670" s="27"/>
      <c r="O3670" s="4"/>
      <c r="P3670" s="4"/>
      <c r="R3670" s="9"/>
      <c r="S3670" s="4"/>
      <c r="T3670" s="4"/>
      <c r="W3670" s="4"/>
      <c r="X3670" s="21"/>
      <c r="Y3670" s="20"/>
      <c r="Z3670" s="20"/>
      <c r="AD3670" s="5"/>
      <c r="AI3670" s="10"/>
      <c r="AJ3670" s="10"/>
      <c r="AK3670" s="10"/>
      <c r="AL3670" s="10"/>
      <c r="AM3670" s="10"/>
      <c r="AN3670" s="10"/>
      <c r="AO3670" s="10"/>
      <c r="AP3670" s="10"/>
      <c r="AQ3670" s="10"/>
      <c r="AR3670" s="10"/>
      <c r="AS3670" s="10"/>
      <c r="AT3670" s="10"/>
      <c r="AU3670" s="10"/>
    </row>
    <row r="3671" spans="2:47" x14ac:dyDescent="0.2">
      <c r="B3671" s="4"/>
      <c r="C3671" s="4"/>
      <c r="D3671" s="25"/>
      <c r="E3671" s="25"/>
      <c r="F3671" s="26"/>
      <c r="G3671" s="2"/>
      <c r="K3671" s="3"/>
      <c r="L3671" s="3"/>
      <c r="M3671" s="3"/>
      <c r="N3671" s="27"/>
      <c r="O3671" s="4"/>
      <c r="P3671" s="4"/>
      <c r="R3671" s="9"/>
      <c r="S3671" s="4"/>
      <c r="T3671" s="4"/>
      <c r="W3671" s="4"/>
      <c r="X3671" s="21"/>
      <c r="Y3671" s="20"/>
      <c r="Z3671" s="20"/>
      <c r="AD3671" s="5"/>
      <c r="AI3671" s="10"/>
      <c r="AJ3671" s="10"/>
      <c r="AK3671" s="10"/>
      <c r="AL3671" s="10"/>
      <c r="AM3671" s="10"/>
      <c r="AN3671" s="10"/>
      <c r="AO3671" s="10"/>
      <c r="AP3671" s="10"/>
      <c r="AQ3671" s="10"/>
      <c r="AR3671" s="10"/>
      <c r="AS3671" s="10"/>
      <c r="AT3671" s="10"/>
      <c r="AU3671" s="10"/>
    </row>
    <row r="3672" spans="2:47" x14ac:dyDescent="0.2">
      <c r="B3672" s="4"/>
      <c r="C3672" s="4"/>
      <c r="D3672" s="25"/>
      <c r="E3672" s="25"/>
      <c r="F3672" s="26"/>
      <c r="G3672" s="2"/>
      <c r="K3672" s="3"/>
      <c r="L3672" s="3"/>
      <c r="M3672" s="3"/>
      <c r="N3672" s="27"/>
      <c r="O3672" s="4"/>
      <c r="P3672" s="4"/>
      <c r="R3672" s="9"/>
      <c r="S3672" s="4"/>
      <c r="T3672" s="4"/>
      <c r="W3672" s="4"/>
      <c r="X3672" s="21"/>
      <c r="Y3672" s="20"/>
      <c r="Z3672" s="20"/>
      <c r="AD3672" s="5"/>
      <c r="AI3672" s="10"/>
      <c r="AJ3672" s="10"/>
      <c r="AK3672" s="10"/>
      <c r="AL3672" s="10"/>
      <c r="AM3672" s="10"/>
      <c r="AN3672" s="10"/>
      <c r="AO3672" s="10"/>
      <c r="AP3672" s="10"/>
      <c r="AQ3672" s="10"/>
      <c r="AR3672" s="10"/>
      <c r="AS3672" s="10"/>
      <c r="AT3672" s="10"/>
      <c r="AU3672" s="10"/>
    </row>
    <row r="3673" spans="2:47" x14ac:dyDescent="0.2">
      <c r="B3673" s="4"/>
      <c r="C3673" s="4"/>
      <c r="D3673" s="25"/>
      <c r="E3673" s="25"/>
      <c r="F3673" s="26"/>
      <c r="G3673" s="2"/>
      <c r="K3673" s="3"/>
      <c r="L3673" s="3"/>
      <c r="M3673" s="3"/>
      <c r="N3673" s="27"/>
      <c r="O3673" s="4"/>
      <c r="P3673" s="4"/>
      <c r="R3673" s="9"/>
      <c r="S3673" s="4"/>
      <c r="T3673" s="4"/>
      <c r="W3673" s="4"/>
      <c r="X3673" s="21"/>
      <c r="Y3673" s="20"/>
      <c r="Z3673" s="20"/>
      <c r="AD3673" s="5"/>
      <c r="AI3673" s="10"/>
      <c r="AJ3673" s="10"/>
      <c r="AK3673" s="10"/>
      <c r="AL3673" s="10"/>
      <c r="AM3673" s="10"/>
      <c r="AN3673" s="10"/>
      <c r="AO3673" s="10"/>
      <c r="AP3673" s="10"/>
      <c r="AQ3673" s="10"/>
      <c r="AR3673" s="10"/>
      <c r="AS3673" s="10"/>
      <c r="AT3673" s="10"/>
      <c r="AU3673" s="10"/>
    </row>
    <row r="3674" spans="2:47" x14ac:dyDescent="0.2">
      <c r="B3674" s="4"/>
      <c r="C3674" s="4"/>
      <c r="D3674" s="25"/>
      <c r="E3674" s="25"/>
      <c r="F3674" s="26"/>
      <c r="G3674" s="2"/>
      <c r="K3674" s="3"/>
      <c r="L3674" s="3"/>
      <c r="M3674" s="3"/>
      <c r="N3674" s="27"/>
      <c r="O3674" s="4"/>
      <c r="P3674" s="4"/>
      <c r="R3674" s="9"/>
      <c r="S3674" s="4"/>
      <c r="T3674" s="4"/>
      <c r="W3674" s="4"/>
      <c r="X3674" s="21"/>
      <c r="Y3674" s="20"/>
      <c r="Z3674" s="20"/>
      <c r="AD3674" s="5"/>
      <c r="AI3674" s="10"/>
      <c r="AJ3674" s="10"/>
      <c r="AK3674" s="10"/>
      <c r="AL3674" s="10"/>
      <c r="AM3674" s="10"/>
      <c r="AN3674" s="10"/>
      <c r="AO3674" s="10"/>
      <c r="AP3674" s="10"/>
      <c r="AQ3674" s="10"/>
      <c r="AR3674" s="10"/>
      <c r="AS3674" s="10"/>
      <c r="AT3674" s="10"/>
      <c r="AU3674" s="10"/>
    </row>
    <row r="3675" spans="2:47" x14ac:dyDescent="0.2">
      <c r="B3675" s="4"/>
      <c r="C3675" s="4"/>
      <c r="D3675" s="25"/>
      <c r="E3675" s="25"/>
      <c r="F3675" s="26"/>
      <c r="G3675" s="2"/>
      <c r="K3675" s="3"/>
      <c r="L3675" s="3"/>
      <c r="M3675" s="3"/>
      <c r="N3675" s="27"/>
      <c r="O3675" s="4"/>
      <c r="P3675" s="4"/>
      <c r="R3675" s="9"/>
      <c r="S3675" s="4"/>
      <c r="T3675" s="4"/>
      <c r="W3675" s="4"/>
      <c r="X3675" s="21"/>
      <c r="Y3675" s="20"/>
      <c r="Z3675" s="20"/>
      <c r="AD3675" s="5"/>
      <c r="AI3675" s="10"/>
      <c r="AJ3675" s="10"/>
      <c r="AK3675" s="10"/>
      <c r="AL3675" s="10"/>
      <c r="AM3675" s="10"/>
      <c r="AN3675" s="10"/>
      <c r="AO3675" s="10"/>
      <c r="AP3675" s="10"/>
      <c r="AQ3675" s="10"/>
      <c r="AR3675" s="10"/>
      <c r="AS3675" s="10"/>
      <c r="AT3675" s="10"/>
      <c r="AU3675" s="10"/>
    </row>
    <row r="3676" spans="2:47" x14ac:dyDescent="0.2">
      <c r="B3676" s="4"/>
      <c r="C3676" s="4"/>
      <c r="D3676" s="25"/>
      <c r="E3676" s="25"/>
      <c r="F3676" s="26"/>
      <c r="G3676" s="2"/>
      <c r="K3676" s="3"/>
      <c r="L3676" s="3"/>
      <c r="M3676" s="3"/>
      <c r="N3676" s="27"/>
      <c r="O3676" s="4"/>
      <c r="P3676" s="4"/>
      <c r="R3676" s="9"/>
      <c r="S3676" s="4"/>
      <c r="T3676" s="4"/>
      <c r="W3676" s="4"/>
      <c r="X3676" s="21"/>
      <c r="Y3676" s="20"/>
      <c r="Z3676" s="20"/>
      <c r="AD3676" s="5"/>
      <c r="AI3676" s="10"/>
      <c r="AJ3676" s="10"/>
      <c r="AK3676" s="10"/>
      <c r="AL3676" s="10"/>
      <c r="AM3676" s="10"/>
      <c r="AN3676" s="10"/>
      <c r="AO3676" s="10"/>
      <c r="AP3676" s="10"/>
      <c r="AQ3676" s="10"/>
      <c r="AR3676" s="10"/>
      <c r="AS3676" s="10"/>
      <c r="AT3676" s="10"/>
      <c r="AU3676" s="10"/>
    </row>
    <row r="3677" spans="2:47" x14ac:dyDescent="0.2">
      <c r="B3677" s="4"/>
      <c r="C3677" s="4"/>
      <c r="D3677" s="25"/>
      <c r="E3677" s="25"/>
      <c r="F3677" s="26"/>
      <c r="G3677" s="2"/>
      <c r="K3677" s="3"/>
      <c r="L3677" s="3"/>
      <c r="M3677" s="3"/>
      <c r="N3677" s="27"/>
      <c r="O3677" s="4"/>
      <c r="P3677" s="4"/>
      <c r="R3677" s="9"/>
      <c r="S3677" s="4"/>
      <c r="T3677" s="4"/>
      <c r="W3677" s="4"/>
      <c r="X3677" s="21"/>
      <c r="Y3677" s="20"/>
      <c r="Z3677" s="20"/>
      <c r="AD3677" s="5"/>
      <c r="AI3677" s="10"/>
      <c r="AJ3677" s="10"/>
      <c r="AK3677" s="10"/>
      <c r="AL3677" s="10"/>
      <c r="AM3677" s="10"/>
      <c r="AN3677" s="10"/>
      <c r="AO3677" s="10"/>
      <c r="AP3677" s="10"/>
      <c r="AQ3677" s="10"/>
      <c r="AR3677" s="10"/>
      <c r="AS3677" s="10"/>
      <c r="AT3677" s="10"/>
      <c r="AU3677" s="10"/>
    </row>
    <row r="3678" spans="2:47" x14ac:dyDescent="0.2">
      <c r="B3678" s="4"/>
      <c r="C3678" s="4"/>
      <c r="D3678" s="25"/>
      <c r="E3678" s="25"/>
      <c r="F3678" s="26"/>
      <c r="G3678" s="2"/>
      <c r="K3678" s="3"/>
      <c r="L3678" s="3"/>
      <c r="M3678" s="3"/>
      <c r="N3678" s="27"/>
      <c r="O3678" s="4"/>
      <c r="P3678" s="4"/>
      <c r="R3678" s="9"/>
      <c r="S3678" s="4"/>
      <c r="T3678" s="4"/>
      <c r="W3678" s="4"/>
      <c r="X3678" s="21"/>
      <c r="Y3678" s="20"/>
      <c r="Z3678" s="20"/>
      <c r="AD3678" s="5"/>
      <c r="AI3678" s="10"/>
      <c r="AJ3678" s="10"/>
      <c r="AK3678" s="10"/>
      <c r="AL3678" s="10"/>
      <c r="AM3678" s="10"/>
      <c r="AN3678" s="10"/>
      <c r="AO3678" s="10"/>
      <c r="AP3678" s="10"/>
      <c r="AQ3678" s="10"/>
      <c r="AR3678" s="10"/>
      <c r="AS3678" s="10"/>
      <c r="AT3678" s="10"/>
      <c r="AU3678" s="10"/>
    </row>
    <row r="3679" spans="2:47" x14ac:dyDescent="0.2">
      <c r="B3679" s="4"/>
      <c r="C3679" s="4"/>
      <c r="D3679" s="25"/>
      <c r="E3679" s="25"/>
      <c r="F3679" s="26"/>
      <c r="G3679" s="2"/>
      <c r="K3679" s="3"/>
      <c r="L3679" s="3"/>
      <c r="M3679" s="3"/>
      <c r="N3679" s="27"/>
      <c r="O3679" s="4"/>
      <c r="P3679" s="4"/>
      <c r="R3679" s="9"/>
      <c r="S3679" s="4"/>
      <c r="T3679" s="4"/>
      <c r="W3679" s="4"/>
      <c r="X3679" s="21"/>
      <c r="Y3679" s="20"/>
      <c r="Z3679" s="20"/>
      <c r="AD3679" s="5"/>
      <c r="AI3679" s="10"/>
      <c r="AJ3679" s="10"/>
      <c r="AK3679" s="10"/>
      <c r="AL3679" s="10"/>
      <c r="AM3679" s="10"/>
      <c r="AN3679" s="10"/>
      <c r="AO3679" s="10"/>
      <c r="AP3679" s="10"/>
      <c r="AQ3679" s="10"/>
      <c r="AR3679" s="10"/>
      <c r="AS3679" s="10"/>
      <c r="AT3679" s="10"/>
      <c r="AU3679" s="10"/>
    </row>
    <row r="3680" spans="2:47" x14ac:dyDescent="0.2">
      <c r="B3680" s="4"/>
      <c r="C3680" s="4"/>
      <c r="D3680" s="25"/>
      <c r="E3680" s="25"/>
      <c r="F3680" s="26"/>
      <c r="G3680" s="2"/>
      <c r="K3680" s="3"/>
      <c r="L3680" s="3"/>
      <c r="M3680" s="3"/>
      <c r="N3680" s="27"/>
      <c r="O3680" s="4"/>
      <c r="P3680" s="4"/>
      <c r="R3680" s="9"/>
      <c r="S3680" s="4"/>
      <c r="T3680" s="4"/>
      <c r="W3680" s="4"/>
      <c r="X3680" s="21"/>
      <c r="Y3680" s="20"/>
      <c r="Z3680" s="20"/>
      <c r="AD3680" s="5"/>
      <c r="AI3680" s="10"/>
      <c r="AJ3680" s="10"/>
      <c r="AK3680" s="10"/>
      <c r="AL3680" s="10"/>
      <c r="AM3680" s="10"/>
      <c r="AN3680" s="10"/>
      <c r="AO3680" s="10"/>
      <c r="AP3680" s="10"/>
      <c r="AQ3680" s="10"/>
      <c r="AR3680" s="10"/>
      <c r="AS3680" s="10"/>
      <c r="AT3680" s="10"/>
      <c r="AU3680" s="10"/>
    </row>
    <row r="3681" spans="2:47" x14ac:dyDescent="0.2">
      <c r="B3681" s="4"/>
      <c r="C3681" s="4"/>
      <c r="D3681" s="25"/>
      <c r="E3681" s="25"/>
      <c r="F3681" s="26"/>
      <c r="G3681" s="2"/>
      <c r="K3681" s="3"/>
      <c r="L3681" s="3"/>
      <c r="M3681" s="3"/>
      <c r="N3681" s="27"/>
      <c r="O3681" s="4"/>
      <c r="P3681" s="4"/>
      <c r="R3681" s="9"/>
      <c r="S3681" s="4"/>
      <c r="T3681" s="4"/>
      <c r="W3681" s="4"/>
      <c r="X3681" s="21"/>
      <c r="Y3681" s="20"/>
      <c r="Z3681" s="20"/>
      <c r="AD3681" s="5"/>
      <c r="AI3681" s="10"/>
      <c r="AJ3681" s="10"/>
      <c r="AK3681" s="10"/>
      <c r="AL3681" s="10"/>
      <c r="AM3681" s="10"/>
      <c r="AN3681" s="10"/>
      <c r="AO3681" s="10"/>
      <c r="AP3681" s="10"/>
      <c r="AQ3681" s="10"/>
      <c r="AR3681" s="10"/>
      <c r="AS3681" s="10"/>
      <c r="AT3681" s="10"/>
      <c r="AU3681" s="10"/>
    </row>
    <row r="3682" spans="2:47" x14ac:dyDescent="0.2">
      <c r="B3682" s="4"/>
      <c r="C3682" s="4"/>
      <c r="D3682" s="25"/>
      <c r="E3682" s="25"/>
      <c r="F3682" s="26"/>
      <c r="G3682" s="2"/>
      <c r="K3682" s="3"/>
      <c r="L3682" s="3"/>
      <c r="M3682" s="3"/>
      <c r="N3682" s="27"/>
      <c r="O3682" s="4"/>
      <c r="P3682" s="4"/>
      <c r="R3682" s="9"/>
      <c r="S3682" s="4"/>
      <c r="T3682" s="4"/>
      <c r="W3682" s="4"/>
      <c r="X3682" s="21"/>
      <c r="Y3682" s="20"/>
      <c r="Z3682" s="20"/>
      <c r="AD3682" s="5"/>
      <c r="AI3682" s="10"/>
      <c r="AJ3682" s="10"/>
      <c r="AK3682" s="10"/>
      <c r="AL3682" s="10"/>
      <c r="AM3682" s="10"/>
      <c r="AN3682" s="10"/>
      <c r="AO3682" s="10"/>
      <c r="AP3682" s="10"/>
      <c r="AQ3682" s="10"/>
      <c r="AR3682" s="10"/>
      <c r="AS3682" s="10"/>
      <c r="AT3682" s="10"/>
      <c r="AU3682" s="10"/>
    </row>
    <row r="3683" spans="2:47" x14ac:dyDescent="0.2">
      <c r="B3683" s="4"/>
      <c r="C3683" s="4"/>
      <c r="D3683" s="25"/>
      <c r="E3683" s="25"/>
      <c r="F3683" s="26"/>
      <c r="G3683" s="2"/>
      <c r="K3683" s="3"/>
      <c r="L3683" s="3"/>
      <c r="M3683" s="3"/>
      <c r="N3683" s="27"/>
      <c r="O3683" s="4"/>
      <c r="P3683" s="4"/>
      <c r="R3683" s="9"/>
      <c r="S3683" s="4"/>
      <c r="T3683" s="4"/>
      <c r="W3683" s="4"/>
      <c r="X3683" s="21"/>
      <c r="Y3683" s="20"/>
      <c r="Z3683" s="20"/>
      <c r="AD3683" s="5"/>
      <c r="AI3683" s="10"/>
      <c r="AJ3683" s="10"/>
      <c r="AK3683" s="10"/>
      <c r="AL3683" s="10"/>
      <c r="AM3683" s="10"/>
      <c r="AN3683" s="10"/>
      <c r="AO3683" s="10"/>
      <c r="AP3683" s="10"/>
      <c r="AQ3683" s="10"/>
      <c r="AR3683" s="10"/>
      <c r="AS3683" s="10"/>
      <c r="AT3683" s="10"/>
      <c r="AU3683" s="10"/>
    </row>
    <row r="3684" spans="2:47" x14ac:dyDescent="0.2">
      <c r="B3684" s="4"/>
      <c r="C3684" s="4"/>
      <c r="D3684" s="25"/>
      <c r="E3684" s="25"/>
      <c r="F3684" s="26"/>
      <c r="G3684" s="2"/>
      <c r="K3684" s="3"/>
      <c r="L3684" s="3"/>
      <c r="M3684" s="3"/>
      <c r="N3684" s="27"/>
      <c r="O3684" s="4"/>
      <c r="P3684" s="4"/>
      <c r="R3684" s="9"/>
      <c r="S3684" s="4"/>
      <c r="T3684" s="4"/>
      <c r="W3684" s="4"/>
      <c r="X3684" s="21"/>
      <c r="Y3684" s="20"/>
      <c r="Z3684" s="20"/>
      <c r="AD3684" s="5"/>
      <c r="AI3684" s="10"/>
      <c r="AJ3684" s="10"/>
      <c r="AK3684" s="10"/>
      <c r="AL3684" s="10"/>
      <c r="AM3684" s="10"/>
      <c r="AN3684" s="10"/>
      <c r="AO3684" s="10"/>
      <c r="AP3684" s="10"/>
      <c r="AQ3684" s="10"/>
      <c r="AR3684" s="10"/>
      <c r="AS3684" s="10"/>
      <c r="AT3684" s="10"/>
      <c r="AU3684" s="10"/>
    </row>
    <row r="3685" spans="2:47" x14ac:dyDescent="0.2">
      <c r="B3685" s="4"/>
      <c r="C3685" s="4"/>
      <c r="D3685" s="25"/>
      <c r="E3685" s="25"/>
      <c r="F3685" s="26"/>
      <c r="G3685" s="2"/>
      <c r="K3685" s="3"/>
      <c r="L3685" s="3"/>
      <c r="M3685" s="3"/>
      <c r="N3685" s="27"/>
      <c r="O3685" s="4"/>
      <c r="P3685" s="4"/>
      <c r="R3685" s="9"/>
      <c r="S3685" s="4"/>
      <c r="T3685" s="4"/>
      <c r="W3685" s="4"/>
      <c r="X3685" s="21"/>
      <c r="Y3685" s="20"/>
      <c r="Z3685" s="20"/>
      <c r="AD3685" s="5"/>
      <c r="AI3685" s="10"/>
      <c r="AJ3685" s="10"/>
      <c r="AK3685" s="10"/>
      <c r="AL3685" s="10"/>
      <c r="AM3685" s="10"/>
      <c r="AN3685" s="10"/>
      <c r="AO3685" s="10"/>
      <c r="AP3685" s="10"/>
      <c r="AQ3685" s="10"/>
      <c r="AR3685" s="10"/>
      <c r="AS3685" s="10"/>
      <c r="AT3685" s="10"/>
      <c r="AU3685" s="10"/>
    </row>
    <row r="3686" spans="2:47" x14ac:dyDescent="0.2">
      <c r="B3686" s="4"/>
      <c r="C3686" s="4"/>
      <c r="D3686" s="25"/>
      <c r="E3686" s="25"/>
      <c r="F3686" s="26"/>
      <c r="G3686" s="2"/>
      <c r="K3686" s="3"/>
      <c r="L3686" s="3"/>
      <c r="M3686" s="3"/>
      <c r="N3686" s="27"/>
      <c r="O3686" s="4"/>
      <c r="P3686" s="4"/>
      <c r="R3686" s="9"/>
      <c r="S3686" s="4"/>
      <c r="T3686" s="4"/>
      <c r="W3686" s="4"/>
      <c r="X3686" s="21"/>
      <c r="Y3686" s="20"/>
      <c r="Z3686" s="20"/>
      <c r="AD3686" s="5"/>
      <c r="AI3686" s="10"/>
      <c r="AJ3686" s="10"/>
      <c r="AK3686" s="10"/>
      <c r="AL3686" s="10"/>
      <c r="AM3686" s="10"/>
      <c r="AN3686" s="10"/>
      <c r="AO3686" s="10"/>
      <c r="AP3686" s="10"/>
      <c r="AQ3686" s="10"/>
      <c r="AR3686" s="10"/>
      <c r="AS3686" s="10"/>
      <c r="AT3686" s="10"/>
      <c r="AU3686" s="10"/>
    </row>
    <row r="3687" spans="2:47" x14ac:dyDescent="0.2">
      <c r="B3687" s="4"/>
      <c r="C3687" s="4"/>
      <c r="D3687" s="25"/>
      <c r="E3687" s="25"/>
      <c r="F3687" s="26"/>
      <c r="G3687" s="2"/>
      <c r="K3687" s="3"/>
      <c r="L3687" s="3"/>
      <c r="M3687" s="3"/>
      <c r="N3687" s="27"/>
      <c r="O3687" s="4"/>
      <c r="P3687" s="4"/>
      <c r="R3687" s="9"/>
      <c r="S3687" s="4"/>
      <c r="T3687" s="4"/>
      <c r="W3687" s="4"/>
      <c r="X3687" s="21"/>
      <c r="Y3687" s="20"/>
      <c r="Z3687" s="20"/>
      <c r="AD3687" s="5"/>
      <c r="AI3687" s="10"/>
      <c r="AJ3687" s="10"/>
      <c r="AK3687" s="10"/>
      <c r="AL3687" s="10"/>
      <c r="AM3687" s="10"/>
      <c r="AN3687" s="10"/>
      <c r="AO3687" s="10"/>
      <c r="AP3687" s="10"/>
      <c r="AQ3687" s="10"/>
      <c r="AR3687" s="10"/>
      <c r="AS3687" s="10"/>
      <c r="AT3687" s="10"/>
      <c r="AU3687" s="10"/>
    </row>
    <row r="3688" spans="2:47" x14ac:dyDescent="0.2">
      <c r="B3688" s="4"/>
      <c r="C3688" s="4"/>
      <c r="D3688" s="25"/>
      <c r="E3688" s="25"/>
      <c r="F3688" s="26"/>
      <c r="G3688" s="2"/>
      <c r="K3688" s="3"/>
      <c r="L3688" s="3"/>
      <c r="M3688" s="3"/>
      <c r="N3688" s="27"/>
      <c r="O3688" s="4"/>
      <c r="P3688" s="4"/>
      <c r="R3688" s="9"/>
      <c r="S3688" s="4"/>
      <c r="T3688" s="4"/>
      <c r="W3688" s="4"/>
      <c r="X3688" s="21"/>
      <c r="Y3688" s="20"/>
      <c r="Z3688" s="20"/>
      <c r="AD3688" s="5"/>
      <c r="AI3688" s="10"/>
      <c r="AJ3688" s="10"/>
      <c r="AK3688" s="10"/>
      <c r="AL3688" s="10"/>
      <c r="AM3688" s="10"/>
      <c r="AN3688" s="10"/>
      <c r="AO3688" s="10"/>
      <c r="AP3688" s="10"/>
      <c r="AQ3688" s="10"/>
      <c r="AR3688" s="10"/>
      <c r="AS3688" s="10"/>
      <c r="AT3688" s="10"/>
      <c r="AU3688" s="10"/>
    </row>
    <row r="3689" spans="2:47" x14ac:dyDescent="0.2">
      <c r="B3689" s="4"/>
      <c r="C3689" s="4"/>
      <c r="D3689" s="25"/>
      <c r="E3689" s="25"/>
      <c r="F3689" s="26"/>
      <c r="G3689" s="2"/>
      <c r="K3689" s="3"/>
      <c r="L3689" s="3"/>
      <c r="M3689" s="3"/>
      <c r="N3689" s="27"/>
      <c r="O3689" s="4"/>
      <c r="P3689" s="4"/>
      <c r="R3689" s="9"/>
      <c r="S3689" s="4"/>
      <c r="T3689" s="4"/>
      <c r="W3689" s="4"/>
      <c r="X3689" s="21"/>
      <c r="Y3689" s="20"/>
      <c r="Z3689" s="20"/>
      <c r="AD3689" s="5"/>
      <c r="AI3689" s="10"/>
      <c r="AJ3689" s="10"/>
      <c r="AK3689" s="10"/>
      <c r="AL3689" s="10"/>
      <c r="AM3689" s="10"/>
      <c r="AN3689" s="10"/>
      <c r="AO3689" s="10"/>
      <c r="AP3689" s="10"/>
      <c r="AQ3689" s="10"/>
      <c r="AR3689" s="10"/>
      <c r="AS3689" s="10"/>
      <c r="AT3689" s="10"/>
      <c r="AU3689" s="10"/>
    </row>
    <row r="3690" spans="2:47" x14ac:dyDescent="0.2">
      <c r="B3690" s="4"/>
      <c r="C3690" s="4"/>
      <c r="D3690" s="25"/>
      <c r="E3690" s="25"/>
      <c r="F3690" s="26"/>
      <c r="G3690" s="2"/>
      <c r="K3690" s="3"/>
      <c r="L3690" s="3"/>
      <c r="M3690" s="3"/>
      <c r="N3690" s="27"/>
      <c r="O3690" s="4"/>
      <c r="P3690" s="4"/>
      <c r="R3690" s="9"/>
      <c r="S3690" s="4"/>
      <c r="T3690" s="4"/>
      <c r="W3690" s="4"/>
      <c r="X3690" s="21"/>
      <c r="Y3690" s="20"/>
      <c r="Z3690" s="20"/>
      <c r="AD3690" s="5"/>
      <c r="AI3690" s="10"/>
      <c r="AJ3690" s="10"/>
      <c r="AK3690" s="10"/>
      <c r="AL3690" s="10"/>
      <c r="AM3690" s="10"/>
      <c r="AN3690" s="10"/>
      <c r="AO3690" s="10"/>
      <c r="AP3690" s="10"/>
      <c r="AQ3690" s="10"/>
      <c r="AR3690" s="10"/>
      <c r="AS3690" s="10"/>
      <c r="AT3690" s="10"/>
      <c r="AU3690" s="10"/>
    </row>
    <row r="3691" spans="2:47" x14ac:dyDescent="0.2">
      <c r="B3691" s="4"/>
      <c r="C3691" s="4"/>
      <c r="D3691" s="25"/>
      <c r="E3691" s="25"/>
      <c r="F3691" s="26"/>
      <c r="G3691" s="2"/>
      <c r="K3691" s="3"/>
      <c r="L3691" s="3"/>
      <c r="M3691" s="3"/>
      <c r="N3691" s="27"/>
      <c r="O3691" s="4"/>
      <c r="P3691" s="4"/>
      <c r="R3691" s="9"/>
      <c r="S3691" s="4"/>
      <c r="T3691" s="4"/>
      <c r="W3691" s="4"/>
      <c r="X3691" s="21"/>
      <c r="Y3691" s="20"/>
      <c r="Z3691" s="20"/>
      <c r="AD3691" s="5"/>
      <c r="AI3691" s="10"/>
      <c r="AJ3691" s="10"/>
      <c r="AK3691" s="10"/>
      <c r="AL3691" s="10"/>
      <c r="AM3691" s="10"/>
      <c r="AN3691" s="10"/>
      <c r="AO3691" s="10"/>
      <c r="AP3691" s="10"/>
      <c r="AQ3691" s="10"/>
      <c r="AR3691" s="10"/>
      <c r="AS3691" s="10"/>
      <c r="AT3691" s="10"/>
      <c r="AU3691" s="10"/>
    </row>
    <row r="3692" spans="2:47" x14ac:dyDescent="0.2">
      <c r="B3692" s="4"/>
      <c r="C3692" s="4"/>
      <c r="D3692" s="25"/>
      <c r="E3692" s="25"/>
      <c r="F3692" s="26"/>
      <c r="G3692" s="2"/>
      <c r="K3692" s="3"/>
      <c r="L3692" s="3"/>
      <c r="M3692" s="3"/>
      <c r="N3692" s="27"/>
      <c r="O3692" s="4"/>
      <c r="P3692" s="4"/>
      <c r="R3692" s="9"/>
      <c r="S3692" s="4"/>
      <c r="T3692" s="4"/>
      <c r="W3692" s="4"/>
      <c r="X3692" s="21"/>
      <c r="Y3692" s="20"/>
      <c r="Z3692" s="20"/>
      <c r="AD3692" s="5"/>
      <c r="AI3692" s="10"/>
      <c r="AJ3692" s="10"/>
      <c r="AK3692" s="10"/>
      <c r="AL3692" s="10"/>
      <c r="AM3692" s="10"/>
      <c r="AN3692" s="10"/>
      <c r="AO3692" s="10"/>
      <c r="AP3692" s="10"/>
      <c r="AQ3692" s="10"/>
      <c r="AR3692" s="10"/>
      <c r="AS3692" s="10"/>
      <c r="AT3692" s="10"/>
      <c r="AU3692" s="10"/>
    </row>
    <row r="3693" spans="2:47" x14ac:dyDescent="0.2">
      <c r="B3693" s="4"/>
      <c r="C3693" s="4"/>
      <c r="D3693" s="25"/>
      <c r="E3693" s="25"/>
      <c r="F3693" s="26"/>
      <c r="G3693" s="2"/>
      <c r="K3693" s="3"/>
      <c r="L3693" s="3"/>
      <c r="M3693" s="3"/>
      <c r="N3693" s="27"/>
      <c r="O3693" s="4"/>
      <c r="P3693" s="4"/>
      <c r="R3693" s="9"/>
      <c r="S3693" s="4"/>
      <c r="T3693" s="4"/>
      <c r="W3693" s="4"/>
      <c r="X3693" s="21"/>
      <c r="Y3693" s="20"/>
      <c r="Z3693" s="20"/>
      <c r="AD3693" s="5"/>
      <c r="AI3693" s="10"/>
      <c r="AJ3693" s="10"/>
      <c r="AK3693" s="10"/>
      <c r="AL3693" s="10"/>
      <c r="AM3693" s="10"/>
      <c r="AN3693" s="10"/>
      <c r="AO3693" s="10"/>
      <c r="AP3693" s="10"/>
      <c r="AQ3693" s="10"/>
      <c r="AR3693" s="10"/>
      <c r="AS3693" s="10"/>
      <c r="AT3693" s="10"/>
      <c r="AU3693" s="10"/>
    </row>
    <row r="3694" spans="2:47" x14ac:dyDescent="0.2">
      <c r="B3694" s="4"/>
      <c r="C3694" s="4"/>
      <c r="D3694" s="25"/>
      <c r="E3694" s="25"/>
      <c r="F3694" s="26"/>
      <c r="G3694" s="2"/>
      <c r="K3694" s="3"/>
      <c r="L3694" s="3"/>
      <c r="M3694" s="3"/>
      <c r="N3694" s="27"/>
      <c r="O3694" s="4"/>
      <c r="P3694" s="4"/>
      <c r="R3694" s="9"/>
      <c r="S3694" s="4"/>
      <c r="T3694" s="4"/>
      <c r="W3694" s="4"/>
      <c r="X3694" s="21"/>
      <c r="Y3694" s="20"/>
      <c r="Z3694" s="20"/>
      <c r="AD3694" s="5"/>
      <c r="AI3694" s="10"/>
      <c r="AJ3694" s="10"/>
      <c r="AK3694" s="10"/>
      <c r="AL3694" s="10"/>
      <c r="AM3694" s="10"/>
      <c r="AN3694" s="10"/>
      <c r="AO3694" s="10"/>
      <c r="AP3694" s="10"/>
      <c r="AQ3694" s="10"/>
      <c r="AR3694" s="10"/>
      <c r="AS3694" s="10"/>
      <c r="AT3694" s="10"/>
      <c r="AU3694" s="10"/>
    </row>
    <row r="3695" spans="2:47" x14ac:dyDescent="0.2">
      <c r="B3695" s="4"/>
      <c r="C3695" s="4"/>
      <c r="D3695" s="25"/>
      <c r="E3695" s="25"/>
      <c r="F3695" s="26"/>
      <c r="G3695" s="2"/>
      <c r="K3695" s="3"/>
      <c r="L3695" s="3"/>
      <c r="M3695" s="3"/>
      <c r="N3695" s="27"/>
      <c r="O3695" s="4"/>
      <c r="P3695" s="4"/>
      <c r="R3695" s="9"/>
      <c r="S3695" s="4"/>
      <c r="T3695" s="4"/>
      <c r="W3695" s="4"/>
      <c r="X3695" s="21"/>
      <c r="Y3695" s="20"/>
      <c r="Z3695" s="20"/>
      <c r="AD3695" s="5"/>
      <c r="AI3695" s="10"/>
      <c r="AJ3695" s="10"/>
      <c r="AK3695" s="10"/>
      <c r="AL3695" s="10"/>
      <c r="AM3695" s="10"/>
      <c r="AN3695" s="10"/>
      <c r="AO3695" s="10"/>
      <c r="AP3695" s="10"/>
      <c r="AQ3695" s="10"/>
      <c r="AR3695" s="10"/>
      <c r="AS3695" s="10"/>
      <c r="AT3695" s="10"/>
      <c r="AU3695" s="10"/>
    </row>
    <row r="3696" spans="2:47" x14ac:dyDescent="0.2">
      <c r="B3696" s="4"/>
      <c r="C3696" s="4"/>
      <c r="D3696" s="25"/>
      <c r="E3696" s="25"/>
      <c r="F3696" s="26"/>
      <c r="G3696" s="2"/>
      <c r="K3696" s="3"/>
      <c r="L3696" s="3"/>
      <c r="M3696" s="3"/>
      <c r="N3696" s="27"/>
      <c r="O3696" s="4"/>
      <c r="P3696" s="4"/>
      <c r="R3696" s="9"/>
      <c r="S3696" s="4"/>
      <c r="T3696" s="4"/>
      <c r="W3696" s="4"/>
      <c r="X3696" s="21"/>
      <c r="Y3696" s="20"/>
      <c r="Z3696" s="20"/>
      <c r="AD3696" s="5"/>
      <c r="AI3696" s="10"/>
      <c r="AJ3696" s="10"/>
      <c r="AK3696" s="10"/>
      <c r="AL3696" s="10"/>
      <c r="AM3696" s="10"/>
      <c r="AN3696" s="10"/>
      <c r="AO3696" s="10"/>
      <c r="AP3696" s="10"/>
      <c r="AQ3696" s="10"/>
      <c r="AR3696" s="10"/>
      <c r="AS3696" s="10"/>
      <c r="AT3696" s="10"/>
      <c r="AU3696" s="10"/>
    </row>
    <row r="3697" spans="2:47" x14ac:dyDescent="0.2">
      <c r="B3697" s="4"/>
      <c r="C3697" s="4"/>
      <c r="D3697" s="25"/>
      <c r="E3697" s="25"/>
      <c r="F3697" s="26"/>
      <c r="G3697" s="2"/>
      <c r="K3697" s="3"/>
      <c r="L3697" s="3"/>
      <c r="M3697" s="3"/>
      <c r="N3697" s="27"/>
      <c r="O3697" s="4"/>
      <c r="P3697" s="4"/>
      <c r="R3697" s="9"/>
      <c r="S3697" s="4"/>
      <c r="T3697" s="4"/>
      <c r="W3697" s="4"/>
      <c r="X3697" s="21"/>
      <c r="Y3697" s="20"/>
      <c r="Z3697" s="20"/>
      <c r="AD3697" s="5"/>
      <c r="AI3697" s="10"/>
      <c r="AJ3697" s="10"/>
      <c r="AK3697" s="10"/>
      <c r="AL3697" s="10"/>
      <c r="AM3697" s="10"/>
      <c r="AN3697" s="10"/>
      <c r="AO3697" s="10"/>
      <c r="AP3697" s="10"/>
      <c r="AQ3697" s="10"/>
      <c r="AR3697" s="10"/>
      <c r="AS3697" s="10"/>
      <c r="AT3697" s="10"/>
      <c r="AU3697" s="10"/>
    </row>
    <row r="3698" spans="2:47" x14ac:dyDescent="0.2">
      <c r="B3698" s="4"/>
      <c r="C3698" s="4"/>
      <c r="D3698" s="25"/>
      <c r="E3698" s="25"/>
      <c r="F3698" s="26"/>
      <c r="G3698" s="2"/>
      <c r="K3698" s="3"/>
      <c r="L3698" s="3"/>
      <c r="M3698" s="3"/>
      <c r="N3698" s="27"/>
      <c r="O3698" s="4"/>
      <c r="P3698" s="4"/>
      <c r="R3698" s="9"/>
      <c r="S3698" s="4"/>
      <c r="T3698" s="4"/>
      <c r="W3698" s="4"/>
      <c r="X3698" s="21"/>
      <c r="Y3698" s="20"/>
      <c r="Z3698" s="20"/>
      <c r="AD3698" s="5"/>
      <c r="AI3698" s="10"/>
      <c r="AJ3698" s="10"/>
      <c r="AK3698" s="10"/>
      <c r="AL3698" s="10"/>
      <c r="AM3698" s="10"/>
      <c r="AN3698" s="10"/>
      <c r="AO3698" s="10"/>
      <c r="AP3698" s="10"/>
      <c r="AQ3698" s="10"/>
      <c r="AR3698" s="10"/>
      <c r="AS3698" s="10"/>
      <c r="AT3698" s="10"/>
      <c r="AU3698" s="10"/>
    </row>
    <row r="3699" spans="2:47" x14ac:dyDescent="0.2">
      <c r="B3699" s="4"/>
      <c r="C3699" s="4"/>
      <c r="D3699" s="25"/>
      <c r="E3699" s="25"/>
      <c r="F3699" s="26"/>
      <c r="G3699" s="2"/>
      <c r="K3699" s="3"/>
      <c r="L3699" s="3"/>
      <c r="M3699" s="3"/>
      <c r="N3699" s="27"/>
      <c r="O3699" s="4"/>
      <c r="P3699" s="4"/>
      <c r="R3699" s="9"/>
      <c r="S3699" s="4"/>
      <c r="T3699" s="4"/>
      <c r="W3699" s="4"/>
      <c r="X3699" s="21"/>
      <c r="Y3699" s="20"/>
      <c r="Z3699" s="20"/>
      <c r="AD3699" s="5"/>
      <c r="AI3699" s="10"/>
      <c r="AJ3699" s="10"/>
      <c r="AK3699" s="10"/>
      <c r="AL3699" s="10"/>
      <c r="AM3699" s="10"/>
      <c r="AN3699" s="10"/>
      <c r="AO3699" s="10"/>
      <c r="AP3699" s="10"/>
      <c r="AQ3699" s="10"/>
      <c r="AR3699" s="10"/>
      <c r="AS3699" s="10"/>
      <c r="AT3699" s="10"/>
      <c r="AU3699" s="10"/>
    </row>
    <row r="3700" spans="2:47" x14ac:dyDescent="0.2">
      <c r="B3700" s="4"/>
      <c r="C3700" s="4"/>
      <c r="D3700" s="25"/>
      <c r="E3700" s="25"/>
      <c r="F3700" s="26"/>
      <c r="G3700" s="2"/>
      <c r="K3700" s="3"/>
      <c r="L3700" s="3"/>
      <c r="M3700" s="3"/>
      <c r="N3700" s="27"/>
      <c r="O3700" s="4"/>
      <c r="P3700" s="4"/>
      <c r="R3700" s="9"/>
      <c r="S3700" s="4"/>
      <c r="T3700" s="4"/>
      <c r="W3700" s="4"/>
      <c r="X3700" s="21"/>
      <c r="Y3700" s="20"/>
      <c r="Z3700" s="20"/>
      <c r="AD3700" s="5"/>
      <c r="AI3700" s="10"/>
      <c r="AJ3700" s="10"/>
      <c r="AK3700" s="10"/>
      <c r="AL3700" s="10"/>
      <c r="AM3700" s="10"/>
      <c r="AN3700" s="10"/>
      <c r="AO3700" s="10"/>
      <c r="AP3700" s="10"/>
      <c r="AQ3700" s="10"/>
      <c r="AR3700" s="10"/>
      <c r="AS3700" s="10"/>
      <c r="AT3700" s="10"/>
      <c r="AU3700" s="10"/>
    </row>
    <row r="3701" spans="2:47" x14ac:dyDescent="0.2">
      <c r="B3701" s="4"/>
      <c r="C3701" s="4"/>
      <c r="D3701" s="25"/>
      <c r="E3701" s="25"/>
      <c r="F3701" s="26"/>
      <c r="G3701" s="2"/>
      <c r="K3701" s="3"/>
      <c r="L3701" s="3"/>
      <c r="M3701" s="3"/>
      <c r="N3701" s="27"/>
      <c r="O3701" s="4"/>
      <c r="P3701" s="4"/>
      <c r="R3701" s="9"/>
      <c r="S3701" s="4"/>
      <c r="T3701" s="4"/>
      <c r="W3701" s="4"/>
      <c r="X3701" s="21"/>
      <c r="Y3701" s="20"/>
      <c r="Z3701" s="20"/>
      <c r="AD3701" s="5"/>
      <c r="AI3701" s="10"/>
      <c r="AJ3701" s="10"/>
      <c r="AK3701" s="10"/>
      <c r="AL3701" s="10"/>
      <c r="AM3701" s="10"/>
      <c r="AN3701" s="10"/>
      <c r="AO3701" s="10"/>
      <c r="AP3701" s="10"/>
      <c r="AQ3701" s="10"/>
      <c r="AR3701" s="10"/>
      <c r="AS3701" s="10"/>
      <c r="AT3701" s="10"/>
      <c r="AU3701" s="10"/>
    </row>
    <row r="3702" spans="2:47" x14ac:dyDescent="0.2">
      <c r="B3702" s="4"/>
      <c r="C3702" s="4"/>
      <c r="D3702" s="25"/>
      <c r="E3702" s="25"/>
      <c r="F3702" s="26"/>
      <c r="G3702" s="2"/>
      <c r="K3702" s="3"/>
      <c r="L3702" s="3"/>
      <c r="M3702" s="3"/>
      <c r="N3702" s="27"/>
      <c r="O3702" s="4"/>
      <c r="P3702" s="4"/>
      <c r="R3702" s="9"/>
      <c r="S3702" s="4"/>
      <c r="T3702" s="4"/>
      <c r="W3702" s="4"/>
      <c r="X3702" s="21"/>
      <c r="Y3702" s="20"/>
      <c r="Z3702" s="20"/>
      <c r="AD3702" s="5"/>
      <c r="AI3702" s="10"/>
      <c r="AJ3702" s="10"/>
      <c r="AK3702" s="10"/>
      <c r="AL3702" s="10"/>
      <c r="AM3702" s="10"/>
      <c r="AN3702" s="10"/>
      <c r="AO3702" s="10"/>
      <c r="AP3702" s="10"/>
      <c r="AQ3702" s="10"/>
      <c r="AR3702" s="10"/>
      <c r="AS3702" s="10"/>
      <c r="AT3702" s="10"/>
      <c r="AU3702" s="10"/>
    </row>
    <row r="3703" spans="2:47" x14ac:dyDescent="0.2">
      <c r="B3703" s="4"/>
      <c r="C3703" s="4"/>
      <c r="D3703" s="25"/>
      <c r="E3703" s="25"/>
      <c r="F3703" s="26"/>
      <c r="G3703" s="2"/>
      <c r="K3703" s="3"/>
      <c r="L3703" s="3"/>
      <c r="M3703" s="3"/>
      <c r="N3703" s="27"/>
      <c r="O3703" s="4"/>
      <c r="P3703" s="4"/>
      <c r="R3703" s="9"/>
      <c r="S3703" s="4"/>
      <c r="T3703" s="4"/>
      <c r="W3703" s="4"/>
      <c r="X3703" s="21"/>
      <c r="Y3703" s="20"/>
      <c r="Z3703" s="20"/>
      <c r="AD3703" s="5"/>
      <c r="AI3703" s="10"/>
      <c r="AJ3703" s="10"/>
      <c r="AK3703" s="10"/>
      <c r="AL3703" s="10"/>
      <c r="AM3703" s="10"/>
      <c r="AN3703" s="10"/>
      <c r="AO3703" s="10"/>
      <c r="AP3703" s="10"/>
      <c r="AQ3703" s="10"/>
      <c r="AR3703" s="10"/>
      <c r="AS3703" s="10"/>
      <c r="AT3703" s="10"/>
      <c r="AU3703" s="10"/>
    </row>
    <row r="3704" spans="2:47" x14ac:dyDescent="0.2">
      <c r="B3704" s="4"/>
      <c r="C3704" s="4"/>
      <c r="D3704" s="25"/>
      <c r="E3704" s="25"/>
      <c r="F3704" s="26"/>
      <c r="G3704" s="2"/>
      <c r="K3704" s="3"/>
      <c r="L3704" s="3"/>
      <c r="M3704" s="3"/>
      <c r="N3704" s="27"/>
      <c r="O3704" s="4"/>
      <c r="P3704" s="4"/>
      <c r="R3704" s="9"/>
      <c r="S3704" s="4"/>
      <c r="T3704" s="4"/>
      <c r="W3704" s="4"/>
      <c r="X3704" s="21"/>
      <c r="Y3704" s="20"/>
      <c r="Z3704" s="20"/>
      <c r="AD3704" s="5"/>
      <c r="AI3704" s="10"/>
      <c r="AJ3704" s="10"/>
      <c r="AK3704" s="10"/>
      <c r="AL3704" s="10"/>
      <c r="AM3704" s="10"/>
      <c r="AN3704" s="10"/>
      <c r="AO3704" s="10"/>
      <c r="AP3704" s="10"/>
      <c r="AQ3704" s="10"/>
      <c r="AR3704" s="10"/>
      <c r="AS3704" s="10"/>
      <c r="AT3704" s="10"/>
      <c r="AU3704" s="10"/>
    </row>
    <row r="3705" spans="2:47" x14ac:dyDescent="0.2">
      <c r="B3705" s="4"/>
      <c r="C3705" s="4"/>
      <c r="D3705" s="25"/>
      <c r="E3705" s="25"/>
      <c r="F3705" s="26"/>
      <c r="G3705" s="2"/>
      <c r="K3705" s="3"/>
      <c r="L3705" s="3"/>
      <c r="M3705" s="3"/>
      <c r="N3705" s="27"/>
      <c r="O3705" s="4"/>
      <c r="P3705" s="4"/>
      <c r="R3705" s="9"/>
      <c r="S3705" s="4"/>
      <c r="T3705" s="4"/>
      <c r="W3705" s="4"/>
      <c r="X3705" s="21"/>
      <c r="Y3705" s="20"/>
      <c r="Z3705" s="20"/>
      <c r="AD3705" s="5"/>
      <c r="AI3705" s="10"/>
      <c r="AJ3705" s="10"/>
      <c r="AK3705" s="10"/>
      <c r="AL3705" s="10"/>
      <c r="AM3705" s="10"/>
      <c r="AN3705" s="10"/>
      <c r="AO3705" s="10"/>
      <c r="AP3705" s="10"/>
      <c r="AQ3705" s="10"/>
      <c r="AR3705" s="10"/>
      <c r="AS3705" s="10"/>
      <c r="AT3705" s="10"/>
      <c r="AU3705" s="10"/>
    </row>
    <row r="3706" spans="2:47" x14ac:dyDescent="0.2">
      <c r="B3706" s="4"/>
      <c r="C3706" s="4"/>
      <c r="D3706" s="25"/>
      <c r="E3706" s="25"/>
      <c r="F3706" s="26"/>
      <c r="G3706" s="2"/>
      <c r="K3706" s="3"/>
      <c r="L3706" s="3"/>
      <c r="M3706" s="3"/>
      <c r="N3706" s="27"/>
      <c r="O3706" s="4"/>
      <c r="P3706" s="4"/>
      <c r="R3706" s="9"/>
      <c r="S3706" s="4"/>
      <c r="T3706" s="4"/>
      <c r="W3706" s="4"/>
      <c r="X3706" s="21"/>
      <c r="Y3706" s="20"/>
      <c r="Z3706" s="20"/>
      <c r="AD3706" s="5"/>
      <c r="AI3706" s="10"/>
      <c r="AJ3706" s="10"/>
      <c r="AK3706" s="10"/>
      <c r="AL3706" s="10"/>
      <c r="AM3706" s="10"/>
      <c r="AN3706" s="10"/>
      <c r="AO3706" s="10"/>
      <c r="AP3706" s="10"/>
      <c r="AQ3706" s="10"/>
      <c r="AR3706" s="10"/>
      <c r="AS3706" s="10"/>
      <c r="AT3706" s="10"/>
      <c r="AU3706" s="10"/>
    </row>
    <row r="3707" spans="2:47" x14ac:dyDescent="0.2">
      <c r="B3707" s="4"/>
      <c r="C3707" s="4"/>
      <c r="D3707" s="25"/>
      <c r="E3707" s="25"/>
      <c r="F3707" s="26"/>
      <c r="G3707" s="2"/>
      <c r="K3707" s="3"/>
      <c r="L3707" s="3"/>
      <c r="M3707" s="3"/>
      <c r="N3707" s="27"/>
      <c r="O3707" s="4"/>
      <c r="P3707" s="4"/>
      <c r="R3707" s="9"/>
      <c r="S3707" s="4"/>
      <c r="T3707" s="4"/>
      <c r="W3707" s="4"/>
      <c r="X3707" s="21"/>
      <c r="Y3707" s="20"/>
      <c r="Z3707" s="20"/>
      <c r="AD3707" s="5"/>
      <c r="AI3707" s="10"/>
      <c r="AJ3707" s="10"/>
      <c r="AK3707" s="10"/>
      <c r="AL3707" s="10"/>
      <c r="AM3707" s="10"/>
      <c r="AN3707" s="10"/>
      <c r="AO3707" s="10"/>
      <c r="AP3707" s="10"/>
      <c r="AQ3707" s="10"/>
      <c r="AR3707" s="10"/>
      <c r="AS3707" s="10"/>
      <c r="AT3707" s="10"/>
      <c r="AU3707" s="10"/>
    </row>
    <row r="3708" spans="2:47" x14ac:dyDescent="0.2">
      <c r="B3708" s="4"/>
      <c r="C3708" s="4"/>
      <c r="D3708" s="25"/>
      <c r="E3708" s="25"/>
      <c r="F3708" s="26"/>
      <c r="G3708" s="2"/>
      <c r="K3708" s="3"/>
      <c r="L3708" s="3"/>
      <c r="M3708" s="3"/>
      <c r="N3708" s="27"/>
      <c r="O3708" s="4"/>
      <c r="P3708" s="4"/>
      <c r="R3708" s="9"/>
      <c r="S3708" s="4"/>
      <c r="T3708" s="4"/>
      <c r="W3708" s="4"/>
      <c r="X3708" s="21"/>
      <c r="Y3708" s="20"/>
      <c r="Z3708" s="20"/>
      <c r="AD3708" s="5"/>
      <c r="AI3708" s="10"/>
      <c r="AJ3708" s="10"/>
      <c r="AK3708" s="10"/>
      <c r="AL3708" s="10"/>
      <c r="AM3708" s="10"/>
      <c r="AN3708" s="10"/>
      <c r="AO3708" s="10"/>
      <c r="AP3708" s="10"/>
      <c r="AQ3708" s="10"/>
      <c r="AR3708" s="10"/>
      <c r="AS3708" s="10"/>
      <c r="AT3708" s="10"/>
      <c r="AU3708" s="10"/>
    </row>
    <row r="3709" spans="2:47" x14ac:dyDescent="0.2">
      <c r="B3709" s="4"/>
      <c r="C3709" s="4"/>
      <c r="D3709" s="25"/>
      <c r="E3709" s="25"/>
      <c r="F3709" s="26"/>
      <c r="G3709" s="2"/>
      <c r="K3709" s="3"/>
      <c r="L3709" s="3"/>
      <c r="M3709" s="3"/>
      <c r="N3709" s="27"/>
      <c r="O3709" s="4"/>
      <c r="P3709" s="4"/>
      <c r="R3709" s="9"/>
      <c r="S3709" s="4"/>
      <c r="T3709" s="4"/>
      <c r="W3709" s="4"/>
      <c r="X3709" s="21"/>
      <c r="Y3709" s="20"/>
      <c r="Z3709" s="20"/>
      <c r="AD3709" s="5"/>
      <c r="AI3709" s="10"/>
      <c r="AJ3709" s="10"/>
      <c r="AK3709" s="10"/>
      <c r="AL3709" s="10"/>
      <c r="AM3709" s="10"/>
      <c r="AN3709" s="10"/>
      <c r="AO3709" s="10"/>
      <c r="AP3709" s="10"/>
      <c r="AQ3709" s="10"/>
      <c r="AR3709" s="10"/>
      <c r="AS3709" s="10"/>
      <c r="AT3709" s="10"/>
      <c r="AU3709" s="10"/>
    </row>
    <row r="3710" spans="2:47" x14ac:dyDescent="0.2">
      <c r="B3710" s="4"/>
      <c r="C3710" s="4"/>
      <c r="D3710" s="25"/>
      <c r="E3710" s="25"/>
      <c r="F3710" s="26"/>
      <c r="G3710" s="2"/>
      <c r="K3710" s="3"/>
      <c r="L3710" s="3"/>
      <c r="M3710" s="3"/>
      <c r="N3710" s="27"/>
      <c r="O3710" s="4"/>
      <c r="P3710" s="4"/>
      <c r="R3710" s="9"/>
      <c r="S3710" s="4"/>
      <c r="T3710" s="4"/>
      <c r="W3710" s="4"/>
      <c r="X3710" s="21"/>
      <c r="Y3710" s="20"/>
      <c r="Z3710" s="20"/>
      <c r="AD3710" s="5"/>
      <c r="AI3710" s="10"/>
      <c r="AJ3710" s="10"/>
      <c r="AK3710" s="10"/>
      <c r="AL3710" s="10"/>
      <c r="AM3710" s="10"/>
      <c r="AN3710" s="10"/>
      <c r="AO3710" s="10"/>
      <c r="AP3710" s="10"/>
      <c r="AQ3710" s="10"/>
      <c r="AR3710" s="10"/>
      <c r="AS3710" s="10"/>
      <c r="AT3710" s="10"/>
      <c r="AU3710" s="10"/>
    </row>
    <row r="3711" spans="2:47" x14ac:dyDescent="0.2">
      <c r="B3711" s="4"/>
      <c r="C3711" s="4"/>
      <c r="D3711" s="25"/>
      <c r="E3711" s="25"/>
      <c r="F3711" s="26"/>
      <c r="G3711" s="2"/>
      <c r="K3711" s="3"/>
      <c r="L3711" s="3"/>
      <c r="M3711" s="3"/>
      <c r="N3711" s="27"/>
      <c r="O3711" s="4"/>
      <c r="P3711" s="4"/>
      <c r="R3711" s="9"/>
      <c r="S3711" s="4"/>
      <c r="T3711" s="4"/>
      <c r="W3711" s="4"/>
      <c r="X3711" s="21"/>
      <c r="Y3711" s="20"/>
      <c r="Z3711" s="20"/>
      <c r="AD3711" s="5"/>
      <c r="AI3711" s="10"/>
      <c r="AJ3711" s="10"/>
      <c r="AK3711" s="10"/>
      <c r="AL3711" s="10"/>
      <c r="AM3711" s="10"/>
      <c r="AN3711" s="10"/>
      <c r="AO3711" s="10"/>
      <c r="AP3711" s="10"/>
      <c r="AQ3711" s="10"/>
      <c r="AR3711" s="10"/>
      <c r="AS3711" s="10"/>
      <c r="AT3711" s="10"/>
      <c r="AU3711" s="10"/>
    </row>
    <row r="3712" spans="2:47" x14ac:dyDescent="0.2">
      <c r="B3712" s="4"/>
      <c r="C3712" s="4"/>
      <c r="D3712" s="25"/>
      <c r="E3712" s="25"/>
      <c r="F3712" s="26"/>
      <c r="G3712" s="2"/>
      <c r="K3712" s="3"/>
      <c r="L3712" s="3"/>
      <c r="M3712" s="3"/>
      <c r="N3712" s="27"/>
      <c r="O3712" s="4"/>
      <c r="P3712" s="4"/>
      <c r="R3712" s="9"/>
      <c r="S3712" s="4"/>
      <c r="T3712" s="4"/>
      <c r="W3712" s="4"/>
      <c r="X3712" s="21"/>
      <c r="Y3712" s="20"/>
      <c r="Z3712" s="20"/>
      <c r="AD3712" s="5"/>
      <c r="AI3712" s="10"/>
      <c r="AJ3712" s="10"/>
      <c r="AK3712" s="10"/>
      <c r="AL3712" s="10"/>
      <c r="AM3712" s="10"/>
      <c r="AN3712" s="10"/>
      <c r="AO3712" s="10"/>
      <c r="AP3712" s="10"/>
      <c r="AQ3712" s="10"/>
      <c r="AR3712" s="10"/>
      <c r="AS3712" s="10"/>
      <c r="AT3712" s="10"/>
      <c r="AU3712" s="10"/>
    </row>
    <row r="3713" spans="2:47" x14ac:dyDescent="0.2">
      <c r="B3713" s="4"/>
      <c r="C3713" s="4"/>
      <c r="D3713" s="25"/>
      <c r="E3713" s="25"/>
      <c r="F3713" s="26"/>
      <c r="G3713" s="2"/>
      <c r="K3713" s="3"/>
      <c r="L3713" s="3"/>
      <c r="M3713" s="3"/>
      <c r="N3713" s="27"/>
      <c r="O3713" s="4"/>
      <c r="P3713" s="4"/>
      <c r="R3713" s="9"/>
      <c r="S3713" s="4"/>
      <c r="T3713" s="4"/>
      <c r="W3713" s="4"/>
      <c r="X3713" s="21"/>
      <c r="Y3713" s="20"/>
      <c r="Z3713" s="20"/>
      <c r="AD3713" s="5"/>
      <c r="AI3713" s="10"/>
      <c r="AJ3713" s="10"/>
      <c r="AK3713" s="10"/>
      <c r="AL3713" s="10"/>
      <c r="AM3713" s="10"/>
      <c r="AN3713" s="10"/>
      <c r="AO3713" s="10"/>
      <c r="AP3713" s="10"/>
      <c r="AQ3713" s="10"/>
      <c r="AR3713" s="10"/>
      <c r="AS3713" s="10"/>
      <c r="AT3713" s="10"/>
      <c r="AU3713" s="10"/>
    </row>
    <row r="3714" spans="2:47" x14ac:dyDescent="0.2">
      <c r="B3714" s="4"/>
      <c r="C3714" s="4"/>
      <c r="D3714" s="25"/>
      <c r="E3714" s="25"/>
      <c r="F3714" s="26"/>
      <c r="G3714" s="2"/>
      <c r="K3714" s="3"/>
      <c r="L3714" s="3"/>
      <c r="M3714" s="3"/>
      <c r="N3714" s="27"/>
      <c r="O3714" s="4"/>
      <c r="P3714" s="4"/>
      <c r="R3714" s="9"/>
      <c r="S3714" s="4"/>
      <c r="T3714" s="4"/>
      <c r="W3714" s="4"/>
      <c r="X3714" s="21"/>
      <c r="Y3714" s="20"/>
      <c r="Z3714" s="20"/>
      <c r="AD3714" s="5"/>
      <c r="AI3714" s="10"/>
      <c r="AJ3714" s="10"/>
      <c r="AK3714" s="10"/>
      <c r="AL3714" s="10"/>
      <c r="AM3714" s="10"/>
      <c r="AN3714" s="10"/>
      <c r="AO3714" s="10"/>
      <c r="AP3714" s="10"/>
      <c r="AQ3714" s="10"/>
      <c r="AR3714" s="10"/>
      <c r="AS3714" s="10"/>
      <c r="AT3714" s="10"/>
      <c r="AU3714" s="10"/>
    </row>
    <row r="3715" spans="2:47" x14ac:dyDescent="0.2">
      <c r="B3715" s="4"/>
      <c r="C3715" s="4"/>
      <c r="D3715" s="25"/>
      <c r="E3715" s="25"/>
      <c r="F3715" s="26"/>
      <c r="G3715" s="2"/>
      <c r="K3715" s="3"/>
      <c r="L3715" s="3"/>
      <c r="M3715" s="3"/>
      <c r="N3715" s="27"/>
      <c r="O3715" s="4"/>
      <c r="P3715" s="4"/>
      <c r="R3715" s="9"/>
      <c r="S3715" s="4"/>
      <c r="T3715" s="4"/>
      <c r="W3715" s="4"/>
      <c r="X3715" s="21"/>
      <c r="Y3715" s="20"/>
      <c r="Z3715" s="20"/>
      <c r="AD3715" s="5"/>
      <c r="AI3715" s="10"/>
      <c r="AJ3715" s="10"/>
      <c r="AK3715" s="10"/>
      <c r="AL3715" s="10"/>
      <c r="AM3715" s="10"/>
      <c r="AN3715" s="10"/>
      <c r="AO3715" s="10"/>
      <c r="AP3715" s="10"/>
      <c r="AQ3715" s="10"/>
      <c r="AR3715" s="10"/>
      <c r="AS3715" s="10"/>
      <c r="AT3715" s="10"/>
      <c r="AU3715" s="10"/>
    </row>
    <row r="3716" spans="2:47" x14ac:dyDescent="0.2">
      <c r="B3716" s="4"/>
      <c r="C3716" s="4"/>
      <c r="D3716" s="25"/>
      <c r="E3716" s="25"/>
      <c r="F3716" s="26"/>
      <c r="G3716" s="2"/>
      <c r="K3716" s="3"/>
      <c r="L3716" s="3"/>
      <c r="M3716" s="3"/>
      <c r="N3716" s="27"/>
      <c r="O3716" s="4"/>
      <c r="P3716" s="4"/>
      <c r="R3716" s="9"/>
      <c r="S3716" s="4"/>
      <c r="T3716" s="4"/>
      <c r="W3716" s="4"/>
      <c r="X3716" s="21"/>
      <c r="Y3716" s="20"/>
      <c r="Z3716" s="20"/>
      <c r="AD3716" s="5"/>
      <c r="AI3716" s="10"/>
      <c r="AJ3716" s="10"/>
      <c r="AK3716" s="10"/>
      <c r="AL3716" s="10"/>
      <c r="AM3716" s="10"/>
      <c r="AN3716" s="10"/>
      <c r="AO3716" s="10"/>
      <c r="AP3716" s="10"/>
      <c r="AQ3716" s="10"/>
      <c r="AR3716" s="10"/>
      <c r="AS3716" s="10"/>
      <c r="AT3716" s="10"/>
      <c r="AU3716" s="10"/>
    </row>
    <row r="3717" spans="2:47" x14ac:dyDescent="0.2">
      <c r="B3717" s="4"/>
      <c r="C3717" s="4"/>
      <c r="D3717" s="25"/>
      <c r="E3717" s="25"/>
      <c r="F3717" s="26"/>
      <c r="G3717" s="2"/>
      <c r="K3717" s="3"/>
      <c r="L3717" s="3"/>
      <c r="M3717" s="3"/>
      <c r="N3717" s="27"/>
      <c r="O3717" s="4"/>
      <c r="P3717" s="4"/>
      <c r="R3717" s="9"/>
      <c r="S3717" s="4"/>
      <c r="T3717" s="4"/>
      <c r="W3717" s="4"/>
      <c r="X3717" s="21"/>
      <c r="Y3717" s="20"/>
      <c r="Z3717" s="20"/>
      <c r="AD3717" s="5"/>
      <c r="AI3717" s="10"/>
      <c r="AJ3717" s="10"/>
      <c r="AK3717" s="10"/>
      <c r="AL3717" s="10"/>
      <c r="AM3717" s="10"/>
      <c r="AN3717" s="10"/>
      <c r="AO3717" s="10"/>
      <c r="AP3717" s="10"/>
      <c r="AQ3717" s="10"/>
      <c r="AR3717" s="10"/>
      <c r="AS3717" s="10"/>
      <c r="AT3717" s="10"/>
      <c r="AU3717" s="10"/>
    </row>
    <row r="3718" spans="2:47" x14ac:dyDescent="0.2">
      <c r="B3718" s="4"/>
      <c r="C3718" s="4"/>
      <c r="D3718" s="25"/>
      <c r="E3718" s="25"/>
      <c r="F3718" s="26"/>
      <c r="G3718" s="2"/>
      <c r="K3718" s="3"/>
      <c r="L3718" s="3"/>
      <c r="M3718" s="3"/>
      <c r="N3718" s="27"/>
      <c r="O3718" s="4"/>
      <c r="P3718" s="4"/>
      <c r="R3718" s="9"/>
      <c r="S3718" s="4"/>
      <c r="T3718" s="4"/>
      <c r="W3718" s="4"/>
      <c r="X3718" s="21"/>
      <c r="Y3718" s="20"/>
      <c r="Z3718" s="20"/>
      <c r="AD3718" s="5"/>
      <c r="AI3718" s="10"/>
      <c r="AJ3718" s="10"/>
      <c r="AK3718" s="10"/>
      <c r="AL3718" s="10"/>
      <c r="AM3718" s="10"/>
      <c r="AN3718" s="10"/>
      <c r="AO3718" s="10"/>
      <c r="AP3718" s="10"/>
      <c r="AQ3718" s="10"/>
      <c r="AR3718" s="10"/>
      <c r="AS3718" s="10"/>
      <c r="AT3718" s="10"/>
      <c r="AU3718" s="10"/>
    </row>
    <row r="3719" spans="2:47" x14ac:dyDescent="0.2">
      <c r="B3719" s="4"/>
      <c r="C3719" s="4"/>
      <c r="D3719" s="25"/>
      <c r="E3719" s="25"/>
      <c r="F3719" s="26"/>
      <c r="G3719" s="2"/>
      <c r="K3719" s="3"/>
      <c r="L3719" s="3"/>
      <c r="M3719" s="3"/>
      <c r="N3719" s="27"/>
      <c r="O3719" s="4"/>
      <c r="P3719" s="4"/>
      <c r="R3719" s="9"/>
      <c r="S3719" s="4"/>
      <c r="T3719" s="4"/>
      <c r="W3719" s="4"/>
      <c r="X3719" s="21"/>
      <c r="Y3719" s="20"/>
      <c r="Z3719" s="20"/>
      <c r="AD3719" s="5"/>
      <c r="AI3719" s="10"/>
      <c r="AJ3719" s="10"/>
      <c r="AK3719" s="10"/>
      <c r="AL3719" s="10"/>
      <c r="AM3719" s="10"/>
      <c r="AN3719" s="10"/>
      <c r="AO3719" s="10"/>
      <c r="AP3719" s="10"/>
      <c r="AQ3719" s="10"/>
      <c r="AR3719" s="10"/>
      <c r="AS3719" s="10"/>
      <c r="AT3719" s="10"/>
      <c r="AU3719" s="10"/>
    </row>
    <row r="3720" spans="2:47" x14ac:dyDescent="0.2">
      <c r="B3720" s="4"/>
      <c r="C3720" s="4"/>
      <c r="D3720" s="25"/>
      <c r="E3720" s="25"/>
      <c r="F3720" s="26"/>
      <c r="G3720" s="2"/>
      <c r="K3720" s="3"/>
      <c r="L3720" s="3"/>
      <c r="M3720" s="3"/>
      <c r="N3720" s="27"/>
      <c r="O3720" s="4"/>
      <c r="P3720" s="4"/>
      <c r="R3720" s="9"/>
      <c r="S3720" s="4"/>
      <c r="T3720" s="4"/>
      <c r="W3720" s="4"/>
      <c r="X3720" s="21"/>
      <c r="Y3720" s="20"/>
      <c r="Z3720" s="20"/>
      <c r="AD3720" s="5"/>
      <c r="AI3720" s="10"/>
      <c r="AJ3720" s="10"/>
      <c r="AK3720" s="10"/>
      <c r="AL3720" s="10"/>
      <c r="AM3720" s="10"/>
      <c r="AN3720" s="10"/>
      <c r="AO3720" s="10"/>
      <c r="AP3720" s="10"/>
      <c r="AQ3720" s="10"/>
      <c r="AR3720" s="10"/>
      <c r="AS3720" s="10"/>
      <c r="AT3720" s="10"/>
      <c r="AU3720" s="10"/>
    </row>
    <row r="3721" spans="2:47" x14ac:dyDescent="0.2">
      <c r="B3721" s="4"/>
      <c r="C3721" s="4"/>
      <c r="D3721" s="25"/>
      <c r="E3721" s="25"/>
      <c r="F3721" s="26"/>
      <c r="G3721" s="2"/>
      <c r="K3721" s="3"/>
      <c r="L3721" s="3"/>
      <c r="M3721" s="3"/>
      <c r="N3721" s="27"/>
      <c r="O3721" s="4"/>
      <c r="P3721" s="4"/>
      <c r="R3721" s="9"/>
      <c r="S3721" s="4"/>
      <c r="T3721" s="4"/>
      <c r="W3721" s="4"/>
      <c r="X3721" s="21"/>
      <c r="Y3721" s="20"/>
      <c r="Z3721" s="20"/>
      <c r="AD3721" s="5"/>
      <c r="AI3721" s="10"/>
      <c r="AJ3721" s="10"/>
      <c r="AK3721" s="10"/>
      <c r="AL3721" s="10"/>
      <c r="AM3721" s="10"/>
      <c r="AN3721" s="10"/>
      <c r="AO3721" s="10"/>
      <c r="AP3721" s="10"/>
      <c r="AQ3721" s="10"/>
      <c r="AR3721" s="10"/>
      <c r="AS3721" s="10"/>
      <c r="AT3721" s="10"/>
      <c r="AU3721" s="10"/>
    </row>
    <row r="3722" spans="2:47" x14ac:dyDescent="0.2">
      <c r="B3722" s="4"/>
      <c r="C3722" s="4"/>
      <c r="D3722" s="25"/>
      <c r="E3722" s="25"/>
      <c r="F3722" s="26"/>
      <c r="G3722" s="2"/>
      <c r="K3722" s="3"/>
      <c r="L3722" s="3"/>
      <c r="M3722" s="3"/>
      <c r="N3722" s="27"/>
      <c r="O3722" s="4"/>
      <c r="P3722" s="4"/>
      <c r="R3722" s="9"/>
      <c r="S3722" s="4"/>
      <c r="T3722" s="4"/>
      <c r="W3722" s="4"/>
      <c r="X3722" s="21"/>
      <c r="Y3722" s="20"/>
      <c r="Z3722" s="20"/>
      <c r="AD3722" s="5"/>
      <c r="AI3722" s="10"/>
      <c r="AJ3722" s="10"/>
      <c r="AK3722" s="10"/>
      <c r="AL3722" s="10"/>
      <c r="AM3722" s="10"/>
      <c r="AN3722" s="10"/>
      <c r="AO3722" s="10"/>
      <c r="AP3722" s="10"/>
      <c r="AQ3722" s="10"/>
      <c r="AR3722" s="10"/>
      <c r="AS3722" s="10"/>
      <c r="AT3722" s="10"/>
      <c r="AU3722" s="10"/>
    </row>
    <row r="3723" spans="2:47" x14ac:dyDescent="0.2">
      <c r="B3723" s="4"/>
      <c r="C3723" s="4"/>
      <c r="D3723" s="25"/>
      <c r="E3723" s="25"/>
      <c r="F3723" s="26"/>
      <c r="G3723" s="2"/>
      <c r="K3723" s="3"/>
      <c r="L3723" s="3"/>
      <c r="M3723" s="3"/>
      <c r="N3723" s="27"/>
      <c r="O3723" s="4"/>
      <c r="P3723" s="4"/>
      <c r="R3723" s="9"/>
      <c r="S3723" s="4"/>
      <c r="T3723" s="4"/>
      <c r="W3723" s="4"/>
      <c r="X3723" s="21"/>
      <c r="Y3723" s="20"/>
      <c r="Z3723" s="20"/>
      <c r="AD3723" s="5"/>
      <c r="AI3723" s="10"/>
      <c r="AJ3723" s="10"/>
      <c r="AK3723" s="10"/>
      <c r="AL3723" s="10"/>
      <c r="AM3723" s="10"/>
      <c r="AN3723" s="10"/>
      <c r="AO3723" s="10"/>
      <c r="AP3723" s="10"/>
      <c r="AQ3723" s="10"/>
      <c r="AR3723" s="10"/>
      <c r="AS3723" s="10"/>
      <c r="AT3723" s="10"/>
      <c r="AU3723" s="10"/>
    </row>
    <row r="3724" spans="2:47" x14ac:dyDescent="0.2">
      <c r="B3724" s="4"/>
      <c r="C3724" s="4"/>
      <c r="D3724" s="25"/>
      <c r="E3724" s="25"/>
      <c r="F3724" s="26"/>
      <c r="G3724" s="2"/>
      <c r="K3724" s="3"/>
      <c r="L3724" s="3"/>
      <c r="M3724" s="3"/>
      <c r="N3724" s="27"/>
      <c r="O3724" s="4"/>
      <c r="P3724" s="4"/>
      <c r="R3724" s="9"/>
      <c r="S3724" s="4"/>
      <c r="T3724" s="4"/>
      <c r="W3724" s="4"/>
      <c r="X3724" s="21"/>
      <c r="Y3724" s="20"/>
      <c r="Z3724" s="20"/>
      <c r="AD3724" s="5"/>
      <c r="AI3724" s="10"/>
      <c r="AJ3724" s="10"/>
      <c r="AK3724" s="10"/>
      <c r="AL3724" s="10"/>
      <c r="AM3724" s="10"/>
      <c r="AN3724" s="10"/>
      <c r="AO3724" s="10"/>
      <c r="AP3724" s="10"/>
      <c r="AQ3724" s="10"/>
      <c r="AR3724" s="10"/>
      <c r="AS3724" s="10"/>
      <c r="AT3724" s="10"/>
      <c r="AU3724" s="10"/>
    </row>
    <row r="3725" spans="2:47" x14ac:dyDescent="0.2">
      <c r="B3725" s="4"/>
      <c r="C3725" s="4"/>
      <c r="D3725" s="25"/>
      <c r="E3725" s="25"/>
      <c r="F3725" s="26"/>
      <c r="G3725" s="2"/>
      <c r="K3725" s="3"/>
      <c r="L3725" s="3"/>
      <c r="M3725" s="3"/>
      <c r="N3725" s="27"/>
      <c r="O3725" s="4"/>
      <c r="P3725" s="4"/>
      <c r="R3725" s="9"/>
      <c r="S3725" s="4"/>
      <c r="T3725" s="4"/>
      <c r="W3725" s="4"/>
      <c r="X3725" s="21"/>
      <c r="Y3725" s="20"/>
      <c r="Z3725" s="20"/>
      <c r="AD3725" s="5"/>
      <c r="AI3725" s="10"/>
      <c r="AJ3725" s="10"/>
      <c r="AK3725" s="10"/>
      <c r="AL3725" s="10"/>
      <c r="AM3725" s="10"/>
      <c r="AN3725" s="10"/>
      <c r="AO3725" s="10"/>
      <c r="AP3725" s="10"/>
      <c r="AQ3725" s="10"/>
      <c r="AR3725" s="10"/>
      <c r="AS3725" s="10"/>
      <c r="AT3725" s="10"/>
      <c r="AU3725" s="10"/>
    </row>
    <row r="3726" spans="2:47" x14ac:dyDescent="0.2">
      <c r="B3726" s="4"/>
      <c r="C3726" s="4"/>
      <c r="D3726" s="25"/>
      <c r="E3726" s="25"/>
      <c r="F3726" s="26"/>
      <c r="G3726" s="2"/>
      <c r="K3726" s="3"/>
      <c r="L3726" s="3"/>
      <c r="M3726" s="3"/>
      <c r="N3726" s="27"/>
      <c r="O3726" s="4"/>
      <c r="P3726" s="4"/>
      <c r="R3726" s="9"/>
      <c r="S3726" s="4"/>
      <c r="T3726" s="4"/>
      <c r="W3726" s="4"/>
      <c r="X3726" s="21"/>
      <c r="Y3726" s="20"/>
      <c r="Z3726" s="20"/>
      <c r="AD3726" s="5"/>
      <c r="AI3726" s="10"/>
      <c r="AJ3726" s="10"/>
      <c r="AK3726" s="10"/>
      <c r="AL3726" s="10"/>
      <c r="AM3726" s="10"/>
      <c r="AN3726" s="10"/>
      <c r="AO3726" s="10"/>
      <c r="AP3726" s="10"/>
      <c r="AQ3726" s="10"/>
      <c r="AR3726" s="10"/>
      <c r="AS3726" s="10"/>
      <c r="AT3726" s="10"/>
      <c r="AU3726" s="10"/>
    </row>
    <row r="3727" spans="2:47" x14ac:dyDescent="0.2">
      <c r="B3727" s="4"/>
      <c r="C3727" s="4"/>
      <c r="D3727" s="25"/>
      <c r="E3727" s="25"/>
      <c r="F3727" s="26"/>
      <c r="G3727" s="2"/>
      <c r="K3727" s="3"/>
      <c r="L3727" s="3"/>
      <c r="M3727" s="3"/>
      <c r="N3727" s="27"/>
      <c r="O3727" s="4"/>
      <c r="P3727" s="4"/>
      <c r="R3727" s="9"/>
      <c r="S3727" s="4"/>
      <c r="T3727" s="4"/>
      <c r="W3727" s="4"/>
      <c r="X3727" s="21"/>
      <c r="Y3727" s="20"/>
      <c r="Z3727" s="20"/>
      <c r="AD3727" s="5"/>
      <c r="AI3727" s="10"/>
      <c r="AJ3727" s="10"/>
      <c r="AK3727" s="10"/>
      <c r="AL3727" s="10"/>
      <c r="AM3727" s="10"/>
      <c r="AN3727" s="10"/>
      <c r="AO3727" s="10"/>
      <c r="AP3727" s="10"/>
      <c r="AQ3727" s="10"/>
      <c r="AR3727" s="10"/>
      <c r="AS3727" s="10"/>
      <c r="AT3727" s="10"/>
      <c r="AU3727" s="10"/>
    </row>
    <row r="3728" spans="2:47" x14ac:dyDescent="0.2">
      <c r="B3728" s="4"/>
      <c r="C3728" s="4"/>
      <c r="D3728" s="25"/>
      <c r="E3728" s="25"/>
      <c r="F3728" s="26"/>
      <c r="G3728" s="2"/>
      <c r="K3728" s="3"/>
      <c r="L3728" s="3"/>
      <c r="M3728" s="3"/>
      <c r="N3728" s="27"/>
      <c r="O3728" s="4"/>
      <c r="P3728" s="4"/>
      <c r="R3728" s="9"/>
      <c r="S3728" s="4"/>
      <c r="T3728" s="4"/>
      <c r="W3728" s="4"/>
      <c r="X3728" s="21"/>
      <c r="Y3728" s="20"/>
      <c r="Z3728" s="20"/>
      <c r="AD3728" s="5"/>
      <c r="AI3728" s="10"/>
      <c r="AJ3728" s="10"/>
      <c r="AK3728" s="10"/>
      <c r="AL3728" s="10"/>
      <c r="AM3728" s="10"/>
      <c r="AN3728" s="10"/>
      <c r="AO3728" s="10"/>
      <c r="AP3728" s="10"/>
      <c r="AQ3728" s="10"/>
      <c r="AR3728" s="10"/>
      <c r="AS3728" s="10"/>
      <c r="AT3728" s="10"/>
      <c r="AU3728" s="10"/>
    </row>
    <row r="3729" spans="2:47" x14ac:dyDescent="0.2">
      <c r="B3729" s="4"/>
      <c r="C3729" s="4"/>
      <c r="D3729" s="25"/>
      <c r="E3729" s="25"/>
      <c r="F3729" s="26"/>
      <c r="G3729" s="2"/>
      <c r="K3729" s="3"/>
      <c r="L3729" s="3"/>
      <c r="M3729" s="3"/>
      <c r="N3729" s="27"/>
      <c r="O3729" s="4"/>
      <c r="P3729" s="4"/>
      <c r="R3729" s="9"/>
      <c r="S3729" s="4"/>
      <c r="T3729" s="4"/>
      <c r="W3729" s="4"/>
      <c r="X3729" s="21"/>
      <c r="Y3729" s="20"/>
      <c r="Z3729" s="20"/>
      <c r="AD3729" s="5"/>
      <c r="AI3729" s="10"/>
      <c r="AJ3729" s="10"/>
      <c r="AK3729" s="10"/>
      <c r="AL3729" s="10"/>
      <c r="AM3729" s="10"/>
      <c r="AN3729" s="10"/>
      <c r="AO3729" s="10"/>
      <c r="AP3729" s="10"/>
      <c r="AQ3729" s="10"/>
      <c r="AR3729" s="10"/>
      <c r="AS3729" s="10"/>
      <c r="AT3729" s="10"/>
      <c r="AU3729" s="10"/>
    </row>
    <row r="3730" spans="2:47" x14ac:dyDescent="0.2">
      <c r="B3730" s="4"/>
      <c r="C3730" s="4"/>
      <c r="D3730" s="25"/>
      <c r="E3730" s="25"/>
      <c r="F3730" s="26"/>
      <c r="G3730" s="2"/>
      <c r="K3730" s="3"/>
      <c r="L3730" s="3"/>
      <c r="M3730" s="3"/>
      <c r="N3730" s="27"/>
      <c r="O3730" s="4"/>
      <c r="P3730" s="4"/>
      <c r="R3730" s="9"/>
      <c r="S3730" s="4"/>
      <c r="T3730" s="4"/>
      <c r="W3730" s="4"/>
      <c r="X3730" s="21"/>
      <c r="Y3730" s="20"/>
      <c r="Z3730" s="20"/>
      <c r="AD3730" s="5"/>
      <c r="AI3730" s="10"/>
      <c r="AJ3730" s="10"/>
      <c r="AK3730" s="10"/>
      <c r="AL3730" s="10"/>
      <c r="AM3730" s="10"/>
      <c r="AN3730" s="10"/>
      <c r="AO3730" s="10"/>
      <c r="AP3730" s="10"/>
      <c r="AQ3730" s="10"/>
      <c r="AR3730" s="10"/>
      <c r="AS3730" s="10"/>
      <c r="AT3730" s="10"/>
      <c r="AU3730" s="10"/>
    </row>
    <row r="3731" spans="2:47" x14ac:dyDescent="0.2">
      <c r="B3731" s="4"/>
      <c r="C3731" s="4"/>
      <c r="D3731" s="25"/>
      <c r="E3731" s="25"/>
      <c r="F3731" s="26"/>
      <c r="G3731" s="2"/>
      <c r="K3731" s="3"/>
      <c r="L3731" s="3"/>
      <c r="M3731" s="3"/>
      <c r="N3731" s="27"/>
      <c r="O3731" s="4"/>
      <c r="P3731" s="4"/>
      <c r="R3731" s="9"/>
      <c r="S3731" s="4"/>
      <c r="T3731" s="4"/>
      <c r="W3731" s="4"/>
      <c r="X3731" s="21"/>
      <c r="Y3731" s="20"/>
      <c r="Z3731" s="20"/>
      <c r="AD3731" s="5"/>
      <c r="AI3731" s="10"/>
      <c r="AJ3731" s="10"/>
      <c r="AK3731" s="10"/>
      <c r="AL3731" s="10"/>
      <c r="AM3731" s="10"/>
      <c r="AN3731" s="10"/>
      <c r="AO3731" s="10"/>
      <c r="AP3731" s="10"/>
      <c r="AQ3731" s="10"/>
      <c r="AR3731" s="10"/>
      <c r="AS3731" s="10"/>
      <c r="AT3731" s="10"/>
      <c r="AU3731" s="10"/>
    </row>
    <row r="3732" spans="2:47" x14ac:dyDescent="0.2">
      <c r="B3732" s="4"/>
      <c r="C3732" s="4"/>
      <c r="D3732" s="25"/>
      <c r="E3732" s="25"/>
      <c r="F3732" s="26"/>
      <c r="G3732" s="2"/>
      <c r="K3732" s="3"/>
      <c r="L3732" s="3"/>
      <c r="M3732" s="3"/>
      <c r="N3732" s="27"/>
      <c r="O3732" s="4"/>
      <c r="P3732" s="4"/>
      <c r="R3732" s="9"/>
      <c r="S3732" s="4"/>
      <c r="T3732" s="4"/>
      <c r="W3732" s="4"/>
      <c r="X3732" s="21"/>
      <c r="Y3732" s="20"/>
      <c r="Z3732" s="20"/>
      <c r="AD3732" s="5"/>
      <c r="AI3732" s="10"/>
      <c r="AJ3732" s="10"/>
      <c r="AK3732" s="10"/>
      <c r="AL3732" s="10"/>
      <c r="AM3732" s="10"/>
      <c r="AN3732" s="10"/>
      <c r="AO3732" s="10"/>
      <c r="AP3732" s="10"/>
      <c r="AQ3732" s="10"/>
      <c r="AR3732" s="10"/>
      <c r="AS3732" s="10"/>
      <c r="AT3732" s="10"/>
      <c r="AU3732" s="10"/>
    </row>
    <row r="3733" spans="2:47" x14ac:dyDescent="0.2">
      <c r="B3733" s="4"/>
      <c r="C3733" s="4"/>
      <c r="D3733" s="25"/>
      <c r="E3733" s="25"/>
      <c r="F3733" s="26"/>
      <c r="G3733" s="2"/>
      <c r="K3733" s="3"/>
      <c r="L3733" s="3"/>
      <c r="M3733" s="3"/>
      <c r="N3733" s="27"/>
      <c r="O3733" s="4"/>
      <c r="P3733" s="4"/>
      <c r="R3733" s="9"/>
      <c r="S3733" s="4"/>
      <c r="T3733" s="4"/>
      <c r="W3733" s="4"/>
      <c r="X3733" s="21"/>
      <c r="Y3733" s="20"/>
      <c r="Z3733" s="20"/>
      <c r="AD3733" s="5"/>
      <c r="AI3733" s="10"/>
      <c r="AJ3733" s="10"/>
      <c r="AK3733" s="10"/>
      <c r="AL3733" s="10"/>
      <c r="AM3733" s="10"/>
      <c r="AN3733" s="10"/>
      <c r="AO3733" s="10"/>
      <c r="AP3733" s="10"/>
      <c r="AQ3733" s="10"/>
      <c r="AR3733" s="10"/>
      <c r="AS3733" s="10"/>
      <c r="AT3733" s="10"/>
      <c r="AU3733" s="10"/>
    </row>
    <row r="3734" spans="2:47" x14ac:dyDescent="0.2">
      <c r="B3734" s="4"/>
      <c r="C3734" s="4"/>
      <c r="D3734" s="25"/>
      <c r="E3734" s="25"/>
      <c r="F3734" s="26"/>
      <c r="G3734" s="2"/>
      <c r="K3734" s="3"/>
      <c r="L3734" s="3"/>
      <c r="M3734" s="3"/>
      <c r="N3734" s="27"/>
      <c r="O3734" s="4"/>
      <c r="P3734" s="4"/>
      <c r="R3734" s="9"/>
      <c r="S3734" s="4"/>
      <c r="T3734" s="4"/>
      <c r="W3734" s="4"/>
      <c r="X3734" s="21"/>
      <c r="Y3734" s="20"/>
      <c r="Z3734" s="20"/>
      <c r="AD3734" s="5"/>
      <c r="AI3734" s="10"/>
      <c r="AJ3734" s="10"/>
      <c r="AK3734" s="10"/>
      <c r="AL3734" s="10"/>
      <c r="AM3734" s="10"/>
      <c r="AN3734" s="10"/>
      <c r="AO3734" s="10"/>
      <c r="AP3734" s="10"/>
      <c r="AQ3734" s="10"/>
      <c r="AR3734" s="10"/>
      <c r="AS3734" s="10"/>
      <c r="AT3734" s="10"/>
      <c r="AU3734" s="10"/>
    </row>
    <row r="3735" spans="2:47" x14ac:dyDescent="0.2">
      <c r="B3735" s="4"/>
      <c r="C3735" s="4"/>
      <c r="D3735" s="25"/>
      <c r="E3735" s="25"/>
      <c r="F3735" s="26"/>
      <c r="G3735" s="2"/>
      <c r="K3735" s="3"/>
      <c r="L3735" s="3"/>
      <c r="M3735" s="3"/>
      <c r="N3735" s="27"/>
      <c r="O3735" s="4"/>
      <c r="P3735" s="4"/>
      <c r="R3735" s="9"/>
      <c r="S3735" s="4"/>
      <c r="T3735" s="4"/>
      <c r="W3735" s="4"/>
      <c r="X3735" s="21"/>
      <c r="Y3735" s="20"/>
      <c r="Z3735" s="20"/>
      <c r="AD3735" s="5"/>
      <c r="AI3735" s="10"/>
      <c r="AJ3735" s="10"/>
      <c r="AK3735" s="10"/>
      <c r="AL3735" s="10"/>
      <c r="AM3735" s="10"/>
      <c r="AN3735" s="10"/>
      <c r="AO3735" s="10"/>
      <c r="AP3735" s="10"/>
      <c r="AQ3735" s="10"/>
      <c r="AR3735" s="10"/>
      <c r="AS3735" s="10"/>
      <c r="AT3735" s="10"/>
      <c r="AU3735" s="10"/>
    </row>
    <row r="3736" spans="2:47" x14ac:dyDescent="0.2">
      <c r="B3736" s="4"/>
      <c r="C3736" s="4"/>
      <c r="D3736" s="25"/>
      <c r="E3736" s="25"/>
      <c r="F3736" s="26"/>
      <c r="G3736" s="2"/>
      <c r="K3736" s="3"/>
      <c r="L3736" s="3"/>
      <c r="M3736" s="3"/>
      <c r="N3736" s="27"/>
      <c r="O3736" s="4"/>
      <c r="P3736" s="4"/>
      <c r="R3736" s="9"/>
      <c r="S3736" s="4"/>
      <c r="T3736" s="4"/>
      <c r="W3736" s="4"/>
      <c r="X3736" s="21"/>
      <c r="Y3736" s="20"/>
      <c r="Z3736" s="20"/>
      <c r="AD3736" s="5"/>
      <c r="AI3736" s="10"/>
      <c r="AJ3736" s="10"/>
      <c r="AK3736" s="10"/>
      <c r="AL3736" s="10"/>
      <c r="AM3736" s="10"/>
      <c r="AN3736" s="10"/>
      <c r="AO3736" s="10"/>
      <c r="AP3736" s="10"/>
      <c r="AQ3736" s="10"/>
      <c r="AR3736" s="10"/>
      <c r="AS3736" s="10"/>
      <c r="AT3736" s="10"/>
      <c r="AU3736" s="10"/>
    </row>
    <row r="3737" spans="2:47" x14ac:dyDescent="0.2">
      <c r="B3737" s="4"/>
      <c r="C3737" s="4"/>
      <c r="D3737" s="25"/>
      <c r="E3737" s="25"/>
      <c r="F3737" s="26"/>
      <c r="G3737" s="2"/>
      <c r="K3737" s="3"/>
      <c r="L3737" s="3"/>
      <c r="M3737" s="3"/>
      <c r="N3737" s="27"/>
      <c r="O3737" s="4"/>
      <c r="P3737" s="4"/>
      <c r="R3737" s="9"/>
      <c r="S3737" s="4"/>
      <c r="T3737" s="4"/>
      <c r="W3737" s="4"/>
      <c r="X3737" s="21"/>
      <c r="Y3737" s="20"/>
      <c r="Z3737" s="20"/>
      <c r="AD3737" s="5"/>
      <c r="AI3737" s="10"/>
      <c r="AJ3737" s="10"/>
      <c r="AK3737" s="10"/>
      <c r="AL3737" s="10"/>
      <c r="AM3737" s="10"/>
      <c r="AN3737" s="10"/>
      <c r="AO3737" s="10"/>
      <c r="AP3737" s="10"/>
      <c r="AQ3737" s="10"/>
      <c r="AR3737" s="10"/>
      <c r="AS3737" s="10"/>
      <c r="AT3737" s="10"/>
      <c r="AU3737" s="10"/>
    </row>
    <row r="3738" spans="2:47" x14ac:dyDescent="0.2">
      <c r="B3738" s="4"/>
      <c r="C3738" s="4"/>
      <c r="D3738" s="25"/>
      <c r="E3738" s="25"/>
      <c r="F3738" s="26"/>
      <c r="G3738" s="2"/>
      <c r="K3738" s="3"/>
      <c r="L3738" s="3"/>
      <c r="M3738" s="3"/>
      <c r="N3738" s="27"/>
      <c r="O3738" s="4"/>
      <c r="P3738" s="4"/>
      <c r="R3738" s="9"/>
      <c r="S3738" s="4"/>
      <c r="T3738" s="4"/>
      <c r="W3738" s="4"/>
      <c r="X3738" s="21"/>
      <c r="Y3738" s="20"/>
      <c r="Z3738" s="20"/>
      <c r="AD3738" s="5"/>
      <c r="AI3738" s="10"/>
      <c r="AJ3738" s="10"/>
      <c r="AK3738" s="10"/>
      <c r="AL3738" s="10"/>
      <c r="AM3738" s="10"/>
      <c r="AN3738" s="10"/>
      <c r="AO3738" s="10"/>
      <c r="AP3738" s="10"/>
      <c r="AQ3738" s="10"/>
      <c r="AR3738" s="10"/>
      <c r="AS3738" s="10"/>
      <c r="AT3738" s="10"/>
      <c r="AU3738" s="10"/>
    </row>
    <row r="3739" spans="2:47" x14ac:dyDescent="0.2">
      <c r="B3739" s="4"/>
      <c r="C3739" s="4"/>
      <c r="D3739" s="25"/>
      <c r="E3739" s="25"/>
      <c r="F3739" s="26"/>
      <c r="G3739" s="2"/>
      <c r="K3739" s="3"/>
      <c r="L3739" s="3"/>
      <c r="M3739" s="3"/>
      <c r="N3739" s="27"/>
      <c r="O3739" s="4"/>
      <c r="P3739" s="4"/>
      <c r="R3739" s="9"/>
      <c r="S3739" s="4"/>
      <c r="T3739" s="4"/>
      <c r="W3739" s="4"/>
      <c r="X3739" s="21"/>
      <c r="Y3739" s="20"/>
      <c r="Z3739" s="20"/>
      <c r="AD3739" s="5"/>
      <c r="AI3739" s="10"/>
      <c r="AJ3739" s="10"/>
      <c r="AK3739" s="10"/>
      <c r="AL3739" s="10"/>
      <c r="AM3739" s="10"/>
      <c r="AN3739" s="10"/>
      <c r="AO3739" s="10"/>
      <c r="AP3739" s="10"/>
      <c r="AQ3739" s="10"/>
      <c r="AR3739" s="10"/>
      <c r="AS3739" s="10"/>
      <c r="AT3739" s="10"/>
      <c r="AU3739" s="10"/>
    </row>
    <row r="3740" spans="2:47" x14ac:dyDescent="0.2">
      <c r="B3740" s="4"/>
      <c r="C3740" s="4"/>
      <c r="D3740" s="25"/>
      <c r="E3740" s="25"/>
      <c r="F3740" s="26"/>
      <c r="G3740" s="2"/>
      <c r="K3740" s="3"/>
      <c r="L3740" s="3"/>
      <c r="M3740" s="3"/>
      <c r="N3740" s="27"/>
      <c r="O3740" s="4"/>
      <c r="P3740" s="4"/>
      <c r="R3740" s="9"/>
      <c r="S3740" s="4"/>
      <c r="T3740" s="4"/>
      <c r="W3740" s="4"/>
      <c r="X3740" s="21"/>
      <c r="Y3740" s="20"/>
      <c r="Z3740" s="20"/>
      <c r="AD3740" s="5"/>
      <c r="AI3740" s="10"/>
      <c r="AJ3740" s="10"/>
      <c r="AK3740" s="10"/>
      <c r="AL3740" s="10"/>
      <c r="AM3740" s="10"/>
      <c r="AN3740" s="10"/>
      <c r="AO3740" s="10"/>
      <c r="AP3740" s="10"/>
      <c r="AQ3740" s="10"/>
      <c r="AR3740" s="10"/>
      <c r="AS3740" s="10"/>
      <c r="AT3740" s="10"/>
      <c r="AU3740" s="10"/>
    </row>
    <row r="3741" spans="2:47" x14ac:dyDescent="0.2">
      <c r="B3741" s="4"/>
      <c r="C3741" s="4"/>
      <c r="D3741" s="25"/>
      <c r="E3741" s="25"/>
      <c r="F3741" s="26"/>
      <c r="G3741" s="2"/>
      <c r="K3741" s="3"/>
      <c r="L3741" s="3"/>
      <c r="M3741" s="3"/>
      <c r="N3741" s="27"/>
      <c r="O3741" s="4"/>
      <c r="P3741" s="4"/>
      <c r="R3741" s="9"/>
      <c r="S3741" s="4"/>
      <c r="T3741" s="4"/>
      <c r="W3741" s="4"/>
      <c r="X3741" s="21"/>
      <c r="Y3741" s="20"/>
      <c r="Z3741" s="20"/>
      <c r="AD3741" s="5"/>
      <c r="AI3741" s="10"/>
      <c r="AJ3741" s="10"/>
      <c r="AK3741" s="10"/>
      <c r="AL3741" s="10"/>
      <c r="AM3741" s="10"/>
      <c r="AN3741" s="10"/>
      <c r="AO3741" s="10"/>
      <c r="AP3741" s="10"/>
      <c r="AQ3741" s="10"/>
      <c r="AR3741" s="10"/>
      <c r="AS3741" s="10"/>
      <c r="AT3741" s="10"/>
      <c r="AU3741" s="10"/>
    </row>
    <row r="3742" spans="2:47" x14ac:dyDescent="0.2">
      <c r="B3742" s="4"/>
      <c r="C3742" s="4"/>
      <c r="D3742" s="25"/>
      <c r="E3742" s="25"/>
      <c r="F3742" s="26"/>
      <c r="G3742" s="2"/>
      <c r="K3742" s="3"/>
      <c r="L3742" s="3"/>
      <c r="M3742" s="3"/>
      <c r="N3742" s="27"/>
      <c r="O3742" s="4"/>
      <c r="P3742" s="4"/>
      <c r="R3742" s="9"/>
      <c r="S3742" s="4"/>
      <c r="T3742" s="4"/>
      <c r="W3742" s="4"/>
      <c r="X3742" s="21"/>
      <c r="Y3742" s="20"/>
      <c r="Z3742" s="20"/>
      <c r="AD3742" s="5"/>
      <c r="AI3742" s="10"/>
      <c r="AJ3742" s="10"/>
      <c r="AK3742" s="10"/>
      <c r="AL3742" s="10"/>
      <c r="AM3742" s="10"/>
      <c r="AN3742" s="10"/>
      <c r="AO3742" s="10"/>
      <c r="AP3742" s="10"/>
      <c r="AQ3742" s="10"/>
      <c r="AR3742" s="10"/>
      <c r="AS3742" s="10"/>
      <c r="AT3742" s="10"/>
      <c r="AU3742" s="10"/>
    </row>
    <row r="3743" spans="2:47" x14ac:dyDescent="0.2">
      <c r="B3743" s="4"/>
      <c r="C3743" s="4"/>
      <c r="D3743" s="25"/>
      <c r="E3743" s="25"/>
      <c r="F3743" s="26"/>
      <c r="G3743" s="2"/>
      <c r="K3743" s="3"/>
      <c r="L3743" s="3"/>
      <c r="M3743" s="3"/>
      <c r="N3743" s="27"/>
      <c r="O3743" s="4"/>
      <c r="P3743" s="4"/>
      <c r="R3743" s="9"/>
      <c r="S3743" s="4"/>
      <c r="T3743" s="4"/>
      <c r="W3743" s="4"/>
      <c r="X3743" s="21"/>
      <c r="Y3743" s="20"/>
      <c r="Z3743" s="20"/>
      <c r="AD3743" s="5"/>
      <c r="AI3743" s="10"/>
      <c r="AJ3743" s="10"/>
      <c r="AK3743" s="10"/>
      <c r="AL3743" s="10"/>
      <c r="AM3743" s="10"/>
      <c r="AN3743" s="10"/>
      <c r="AO3743" s="10"/>
      <c r="AP3743" s="10"/>
      <c r="AQ3743" s="10"/>
      <c r="AR3743" s="10"/>
      <c r="AS3743" s="10"/>
      <c r="AT3743" s="10"/>
      <c r="AU3743" s="10"/>
    </row>
    <row r="3744" spans="2:47" x14ac:dyDescent="0.2">
      <c r="B3744" s="4"/>
      <c r="C3744" s="4"/>
      <c r="D3744" s="25"/>
      <c r="E3744" s="25"/>
      <c r="F3744" s="26"/>
      <c r="G3744" s="2"/>
      <c r="K3744" s="3"/>
      <c r="L3744" s="3"/>
      <c r="M3744" s="3"/>
      <c r="N3744" s="27"/>
      <c r="O3744" s="4"/>
      <c r="P3744" s="4"/>
      <c r="R3744" s="9"/>
      <c r="S3744" s="4"/>
      <c r="T3744" s="4"/>
      <c r="W3744" s="4"/>
      <c r="X3744" s="21"/>
      <c r="Y3744" s="20"/>
      <c r="Z3744" s="20"/>
      <c r="AD3744" s="5"/>
      <c r="AI3744" s="10"/>
      <c r="AJ3744" s="10"/>
      <c r="AK3744" s="10"/>
      <c r="AL3744" s="10"/>
      <c r="AM3744" s="10"/>
      <c r="AN3744" s="10"/>
      <c r="AO3744" s="10"/>
      <c r="AP3744" s="10"/>
      <c r="AQ3744" s="10"/>
      <c r="AR3744" s="10"/>
      <c r="AS3744" s="10"/>
      <c r="AT3744" s="10"/>
      <c r="AU3744" s="10"/>
    </row>
    <row r="3745" spans="2:47" x14ac:dyDescent="0.2">
      <c r="B3745" s="4"/>
      <c r="C3745" s="4"/>
      <c r="D3745" s="25"/>
      <c r="E3745" s="25"/>
      <c r="F3745" s="26"/>
      <c r="G3745" s="2"/>
      <c r="K3745" s="3"/>
      <c r="L3745" s="3"/>
      <c r="M3745" s="3"/>
      <c r="N3745" s="27"/>
      <c r="O3745" s="4"/>
      <c r="P3745" s="4"/>
      <c r="R3745" s="9"/>
      <c r="S3745" s="4"/>
      <c r="T3745" s="4"/>
      <c r="W3745" s="4"/>
      <c r="X3745" s="21"/>
      <c r="Y3745" s="20"/>
      <c r="Z3745" s="20"/>
      <c r="AD3745" s="5"/>
      <c r="AI3745" s="10"/>
      <c r="AJ3745" s="10"/>
      <c r="AK3745" s="10"/>
      <c r="AL3745" s="10"/>
      <c r="AM3745" s="10"/>
      <c r="AN3745" s="10"/>
      <c r="AO3745" s="10"/>
      <c r="AP3745" s="10"/>
      <c r="AQ3745" s="10"/>
      <c r="AR3745" s="10"/>
      <c r="AS3745" s="10"/>
      <c r="AT3745" s="10"/>
      <c r="AU3745" s="10"/>
    </row>
    <row r="3746" spans="2:47" x14ac:dyDescent="0.2">
      <c r="B3746" s="4"/>
      <c r="C3746" s="4"/>
      <c r="D3746" s="25"/>
      <c r="E3746" s="25"/>
      <c r="F3746" s="26"/>
      <c r="G3746" s="2"/>
      <c r="K3746" s="3"/>
      <c r="L3746" s="3"/>
      <c r="M3746" s="3"/>
      <c r="N3746" s="27"/>
      <c r="O3746" s="4"/>
      <c r="P3746" s="4"/>
      <c r="R3746" s="9"/>
      <c r="S3746" s="4"/>
      <c r="T3746" s="4"/>
      <c r="W3746" s="4"/>
      <c r="X3746" s="21"/>
      <c r="Y3746" s="20"/>
      <c r="Z3746" s="20"/>
      <c r="AD3746" s="5"/>
      <c r="AI3746" s="10"/>
      <c r="AJ3746" s="10"/>
      <c r="AK3746" s="10"/>
      <c r="AL3746" s="10"/>
      <c r="AM3746" s="10"/>
      <c r="AN3746" s="10"/>
      <c r="AO3746" s="10"/>
      <c r="AP3746" s="10"/>
      <c r="AQ3746" s="10"/>
      <c r="AR3746" s="10"/>
      <c r="AS3746" s="10"/>
      <c r="AT3746" s="10"/>
      <c r="AU3746" s="10"/>
    </row>
    <row r="3747" spans="2:47" x14ac:dyDescent="0.2">
      <c r="B3747" s="4"/>
      <c r="C3747" s="4"/>
      <c r="D3747" s="25"/>
      <c r="E3747" s="25"/>
      <c r="F3747" s="26"/>
      <c r="G3747" s="2"/>
      <c r="K3747" s="3"/>
      <c r="L3747" s="3"/>
      <c r="M3747" s="3"/>
      <c r="N3747" s="27"/>
      <c r="O3747" s="4"/>
      <c r="P3747" s="4"/>
      <c r="R3747" s="9"/>
      <c r="S3747" s="4"/>
      <c r="T3747" s="4"/>
      <c r="W3747" s="4"/>
      <c r="X3747" s="21"/>
      <c r="Y3747" s="20"/>
      <c r="Z3747" s="20"/>
      <c r="AD3747" s="5"/>
      <c r="AI3747" s="10"/>
      <c r="AJ3747" s="10"/>
      <c r="AK3747" s="10"/>
      <c r="AL3747" s="10"/>
      <c r="AM3747" s="10"/>
      <c r="AN3747" s="10"/>
      <c r="AO3747" s="10"/>
      <c r="AP3747" s="10"/>
      <c r="AQ3747" s="10"/>
      <c r="AR3747" s="10"/>
      <c r="AS3747" s="10"/>
      <c r="AT3747" s="10"/>
      <c r="AU3747" s="10"/>
    </row>
    <row r="3748" spans="2:47" x14ac:dyDescent="0.2">
      <c r="B3748" s="4"/>
      <c r="C3748" s="4"/>
      <c r="D3748" s="25"/>
      <c r="E3748" s="25"/>
      <c r="F3748" s="26"/>
      <c r="G3748" s="2"/>
      <c r="K3748" s="3"/>
      <c r="L3748" s="3"/>
      <c r="M3748" s="3"/>
      <c r="N3748" s="27"/>
      <c r="O3748" s="4"/>
      <c r="P3748" s="4"/>
      <c r="R3748" s="9"/>
      <c r="S3748" s="4"/>
      <c r="T3748" s="4"/>
      <c r="W3748" s="4"/>
      <c r="X3748" s="21"/>
      <c r="Y3748" s="20"/>
      <c r="Z3748" s="20"/>
      <c r="AD3748" s="5"/>
      <c r="AI3748" s="10"/>
      <c r="AJ3748" s="10"/>
      <c r="AK3748" s="10"/>
      <c r="AL3748" s="10"/>
      <c r="AM3748" s="10"/>
      <c r="AN3748" s="10"/>
      <c r="AO3748" s="10"/>
      <c r="AP3748" s="10"/>
      <c r="AQ3748" s="10"/>
      <c r="AR3748" s="10"/>
      <c r="AS3748" s="10"/>
      <c r="AT3748" s="10"/>
      <c r="AU3748" s="10"/>
    </row>
    <row r="3749" spans="2:47" x14ac:dyDescent="0.2">
      <c r="B3749" s="4"/>
      <c r="C3749" s="4"/>
      <c r="D3749" s="25"/>
      <c r="E3749" s="25"/>
      <c r="F3749" s="26"/>
      <c r="G3749" s="2"/>
      <c r="K3749" s="3"/>
      <c r="L3749" s="3"/>
      <c r="M3749" s="3"/>
      <c r="N3749" s="27"/>
      <c r="O3749" s="4"/>
      <c r="P3749" s="4"/>
      <c r="R3749" s="9"/>
      <c r="S3749" s="4"/>
      <c r="T3749" s="4"/>
      <c r="W3749" s="4"/>
      <c r="X3749" s="21"/>
      <c r="Y3749" s="20"/>
      <c r="Z3749" s="20"/>
      <c r="AD3749" s="5"/>
      <c r="AI3749" s="10"/>
      <c r="AJ3749" s="10"/>
      <c r="AK3749" s="10"/>
      <c r="AL3749" s="10"/>
      <c r="AM3749" s="10"/>
      <c r="AN3749" s="10"/>
      <c r="AO3749" s="10"/>
      <c r="AP3749" s="10"/>
      <c r="AQ3749" s="10"/>
      <c r="AR3749" s="10"/>
      <c r="AS3749" s="10"/>
      <c r="AT3749" s="10"/>
      <c r="AU3749" s="10"/>
    </row>
    <row r="3750" spans="2:47" x14ac:dyDescent="0.2">
      <c r="B3750" s="4"/>
      <c r="C3750" s="4"/>
      <c r="D3750" s="25"/>
      <c r="E3750" s="25"/>
      <c r="F3750" s="26"/>
      <c r="G3750" s="2"/>
      <c r="K3750" s="3"/>
      <c r="L3750" s="3"/>
      <c r="M3750" s="3"/>
      <c r="N3750" s="27"/>
      <c r="O3750" s="4"/>
      <c r="P3750" s="4"/>
      <c r="R3750" s="9"/>
      <c r="S3750" s="4"/>
      <c r="T3750" s="4"/>
      <c r="W3750" s="4"/>
      <c r="X3750" s="21"/>
      <c r="Y3750" s="20"/>
      <c r="Z3750" s="20"/>
      <c r="AD3750" s="5"/>
      <c r="AI3750" s="10"/>
      <c r="AJ3750" s="10"/>
      <c r="AK3750" s="10"/>
      <c r="AL3750" s="10"/>
      <c r="AM3750" s="10"/>
      <c r="AN3750" s="10"/>
      <c r="AO3750" s="10"/>
      <c r="AP3750" s="10"/>
      <c r="AQ3750" s="10"/>
      <c r="AR3750" s="10"/>
      <c r="AS3750" s="10"/>
      <c r="AT3750" s="10"/>
      <c r="AU3750" s="10"/>
    </row>
    <row r="3751" spans="2:47" x14ac:dyDescent="0.2">
      <c r="B3751" s="4"/>
      <c r="C3751" s="4"/>
      <c r="D3751" s="25"/>
      <c r="E3751" s="25"/>
      <c r="F3751" s="26"/>
      <c r="G3751" s="2"/>
      <c r="K3751" s="3"/>
      <c r="L3751" s="3"/>
      <c r="M3751" s="3"/>
      <c r="N3751" s="27"/>
      <c r="O3751" s="4"/>
      <c r="P3751" s="4"/>
      <c r="R3751" s="9"/>
      <c r="S3751" s="4"/>
      <c r="T3751" s="4"/>
      <c r="W3751" s="4"/>
      <c r="X3751" s="21"/>
      <c r="Y3751" s="20"/>
      <c r="Z3751" s="20"/>
      <c r="AD3751" s="5"/>
      <c r="AI3751" s="10"/>
      <c r="AJ3751" s="10"/>
      <c r="AK3751" s="10"/>
      <c r="AL3751" s="10"/>
      <c r="AM3751" s="10"/>
      <c r="AN3751" s="10"/>
      <c r="AO3751" s="10"/>
      <c r="AP3751" s="10"/>
      <c r="AQ3751" s="10"/>
      <c r="AR3751" s="10"/>
      <c r="AS3751" s="10"/>
      <c r="AT3751" s="10"/>
      <c r="AU3751" s="10"/>
    </row>
    <row r="3752" spans="2:47" x14ac:dyDescent="0.2">
      <c r="B3752" s="4"/>
      <c r="C3752" s="4"/>
      <c r="D3752" s="25"/>
      <c r="E3752" s="25"/>
      <c r="F3752" s="26"/>
      <c r="G3752" s="2"/>
      <c r="K3752" s="3"/>
      <c r="L3752" s="3"/>
      <c r="M3752" s="3"/>
      <c r="N3752" s="27"/>
      <c r="O3752" s="4"/>
      <c r="P3752" s="4"/>
      <c r="R3752" s="9"/>
      <c r="S3752" s="4"/>
      <c r="T3752" s="4"/>
      <c r="W3752" s="4"/>
      <c r="X3752" s="21"/>
      <c r="Y3752" s="20"/>
      <c r="Z3752" s="20"/>
      <c r="AD3752" s="5"/>
      <c r="AI3752" s="10"/>
      <c r="AJ3752" s="10"/>
      <c r="AK3752" s="10"/>
      <c r="AL3752" s="10"/>
      <c r="AM3752" s="10"/>
      <c r="AN3752" s="10"/>
      <c r="AO3752" s="10"/>
      <c r="AP3752" s="10"/>
      <c r="AQ3752" s="10"/>
      <c r="AR3752" s="10"/>
      <c r="AS3752" s="10"/>
      <c r="AT3752" s="10"/>
      <c r="AU3752" s="10"/>
    </row>
    <row r="3753" spans="2:47" x14ac:dyDescent="0.2">
      <c r="B3753" s="4"/>
      <c r="C3753" s="4"/>
      <c r="D3753" s="25"/>
      <c r="E3753" s="25"/>
      <c r="F3753" s="26"/>
      <c r="G3753" s="2"/>
      <c r="K3753" s="3"/>
      <c r="L3753" s="3"/>
      <c r="M3753" s="3"/>
      <c r="N3753" s="27"/>
      <c r="O3753" s="4"/>
      <c r="P3753" s="4"/>
      <c r="R3753" s="9"/>
      <c r="S3753" s="4"/>
      <c r="T3753" s="4"/>
      <c r="W3753" s="4"/>
      <c r="X3753" s="21"/>
      <c r="Y3753" s="20"/>
      <c r="Z3753" s="20"/>
      <c r="AD3753" s="5"/>
      <c r="AI3753" s="10"/>
      <c r="AJ3753" s="10"/>
      <c r="AK3753" s="10"/>
      <c r="AL3753" s="10"/>
      <c r="AM3753" s="10"/>
      <c r="AN3753" s="10"/>
      <c r="AO3753" s="10"/>
      <c r="AP3753" s="10"/>
      <c r="AQ3753" s="10"/>
      <c r="AR3753" s="10"/>
      <c r="AS3753" s="10"/>
      <c r="AT3753" s="10"/>
      <c r="AU3753" s="10"/>
    </row>
    <row r="3754" spans="2:47" x14ac:dyDescent="0.2">
      <c r="B3754" s="4"/>
      <c r="C3754" s="4"/>
      <c r="D3754" s="25"/>
      <c r="E3754" s="25"/>
      <c r="F3754" s="26"/>
      <c r="G3754" s="2"/>
      <c r="K3754" s="3"/>
      <c r="L3754" s="3"/>
      <c r="M3754" s="3"/>
      <c r="N3754" s="27"/>
      <c r="O3754" s="4"/>
      <c r="P3754" s="4"/>
      <c r="R3754" s="9"/>
      <c r="S3754" s="4"/>
      <c r="T3754" s="4"/>
      <c r="W3754" s="4"/>
      <c r="X3754" s="21"/>
      <c r="Y3754" s="20"/>
      <c r="Z3754" s="20"/>
      <c r="AD3754" s="5"/>
      <c r="AI3754" s="10"/>
      <c r="AJ3754" s="10"/>
      <c r="AK3754" s="10"/>
      <c r="AL3754" s="10"/>
      <c r="AM3754" s="10"/>
      <c r="AN3754" s="10"/>
      <c r="AO3754" s="10"/>
      <c r="AP3754" s="10"/>
      <c r="AQ3754" s="10"/>
      <c r="AR3754" s="10"/>
      <c r="AS3754" s="10"/>
      <c r="AT3754" s="10"/>
      <c r="AU3754" s="10"/>
    </row>
    <row r="3755" spans="2:47" x14ac:dyDescent="0.2">
      <c r="B3755" s="4"/>
      <c r="C3755" s="4"/>
      <c r="D3755" s="25"/>
      <c r="E3755" s="25"/>
      <c r="F3755" s="26"/>
      <c r="G3755" s="2"/>
      <c r="K3755" s="3"/>
      <c r="L3755" s="3"/>
      <c r="M3755" s="3"/>
      <c r="N3755" s="27"/>
      <c r="O3755" s="4"/>
      <c r="P3755" s="4"/>
      <c r="R3755" s="9"/>
      <c r="S3755" s="4"/>
      <c r="T3755" s="4"/>
      <c r="W3755" s="4"/>
      <c r="X3755" s="21"/>
      <c r="Y3755" s="20"/>
      <c r="Z3755" s="20"/>
      <c r="AD3755" s="5"/>
      <c r="AI3755" s="10"/>
      <c r="AJ3755" s="10"/>
      <c r="AK3755" s="10"/>
      <c r="AL3755" s="10"/>
      <c r="AM3755" s="10"/>
      <c r="AN3755" s="10"/>
      <c r="AO3755" s="10"/>
      <c r="AP3755" s="10"/>
      <c r="AQ3755" s="10"/>
      <c r="AR3755" s="10"/>
      <c r="AS3755" s="10"/>
      <c r="AT3755" s="10"/>
      <c r="AU3755" s="10"/>
    </row>
    <row r="3756" spans="2:47" x14ac:dyDescent="0.2">
      <c r="B3756" s="4"/>
      <c r="C3756" s="4"/>
      <c r="D3756" s="25"/>
      <c r="E3756" s="25"/>
      <c r="F3756" s="26"/>
      <c r="G3756" s="2"/>
      <c r="K3756" s="3"/>
      <c r="L3756" s="3"/>
      <c r="M3756" s="3"/>
      <c r="N3756" s="27"/>
      <c r="O3756" s="4"/>
      <c r="P3756" s="4"/>
      <c r="R3756" s="9"/>
      <c r="S3756" s="4"/>
      <c r="T3756" s="4"/>
      <c r="W3756" s="4"/>
      <c r="X3756" s="21"/>
      <c r="Y3756" s="20"/>
      <c r="Z3756" s="20"/>
      <c r="AD3756" s="5"/>
      <c r="AI3756" s="10"/>
      <c r="AJ3756" s="10"/>
      <c r="AK3756" s="10"/>
      <c r="AL3756" s="10"/>
      <c r="AM3756" s="10"/>
      <c r="AN3756" s="10"/>
      <c r="AO3756" s="10"/>
      <c r="AP3756" s="10"/>
      <c r="AQ3756" s="10"/>
      <c r="AR3756" s="10"/>
      <c r="AS3756" s="10"/>
      <c r="AT3756" s="10"/>
      <c r="AU3756" s="10"/>
    </row>
    <row r="3757" spans="2:47" x14ac:dyDescent="0.2">
      <c r="B3757" s="4"/>
      <c r="C3757" s="4"/>
      <c r="D3757" s="25"/>
      <c r="E3757" s="25"/>
      <c r="F3757" s="26"/>
      <c r="G3757" s="2"/>
      <c r="K3757" s="3"/>
      <c r="L3757" s="3"/>
      <c r="M3757" s="3"/>
      <c r="N3757" s="27"/>
      <c r="O3757" s="4"/>
      <c r="P3757" s="4"/>
      <c r="R3757" s="9"/>
      <c r="S3757" s="4"/>
      <c r="T3757" s="4"/>
      <c r="W3757" s="4"/>
      <c r="X3757" s="21"/>
      <c r="Y3757" s="20"/>
      <c r="Z3757" s="20"/>
      <c r="AD3757" s="5"/>
      <c r="AI3757" s="10"/>
      <c r="AJ3757" s="10"/>
      <c r="AK3757" s="10"/>
      <c r="AL3757" s="10"/>
      <c r="AM3757" s="10"/>
      <c r="AN3757" s="10"/>
      <c r="AO3757" s="10"/>
      <c r="AP3757" s="10"/>
      <c r="AQ3757" s="10"/>
      <c r="AR3757" s="10"/>
      <c r="AS3757" s="10"/>
      <c r="AT3757" s="10"/>
      <c r="AU3757" s="10"/>
    </row>
    <row r="3758" spans="2:47" x14ac:dyDescent="0.2">
      <c r="B3758" s="4"/>
      <c r="C3758" s="4"/>
      <c r="D3758" s="25"/>
      <c r="E3758" s="25"/>
      <c r="F3758" s="26"/>
      <c r="G3758" s="2"/>
      <c r="K3758" s="3"/>
      <c r="L3758" s="3"/>
      <c r="M3758" s="3"/>
      <c r="N3758" s="27"/>
      <c r="O3758" s="4"/>
      <c r="P3758" s="4"/>
      <c r="R3758" s="9"/>
      <c r="S3758" s="4"/>
      <c r="T3758" s="4"/>
      <c r="W3758" s="4"/>
      <c r="X3758" s="21"/>
      <c r="Y3758" s="20"/>
      <c r="Z3758" s="20"/>
      <c r="AD3758" s="5"/>
      <c r="AI3758" s="10"/>
      <c r="AJ3758" s="10"/>
      <c r="AK3758" s="10"/>
      <c r="AL3758" s="10"/>
      <c r="AM3758" s="10"/>
      <c r="AN3758" s="10"/>
      <c r="AO3758" s="10"/>
      <c r="AP3758" s="10"/>
      <c r="AQ3758" s="10"/>
      <c r="AR3758" s="10"/>
      <c r="AS3758" s="10"/>
      <c r="AT3758" s="10"/>
      <c r="AU3758" s="10"/>
    </row>
    <row r="3759" spans="2:47" x14ac:dyDescent="0.2">
      <c r="B3759" s="4"/>
      <c r="C3759" s="4"/>
      <c r="D3759" s="25"/>
      <c r="E3759" s="25"/>
      <c r="F3759" s="26"/>
      <c r="G3759" s="2"/>
      <c r="K3759" s="3"/>
      <c r="L3759" s="3"/>
      <c r="M3759" s="3"/>
      <c r="N3759" s="27"/>
      <c r="O3759" s="4"/>
      <c r="P3759" s="4"/>
      <c r="R3759" s="9"/>
      <c r="S3759" s="4"/>
      <c r="T3759" s="4"/>
      <c r="W3759" s="4"/>
      <c r="X3759" s="21"/>
      <c r="Y3759" s="20"/>
      <c r="Z3759" s="20"/>
      <c r="AD3759" s="5"/>
      <c r="AI3759" s="10"/>
      <c r="AJ3759" s="10"/>
      <c r="AK3759" s="10"/>
      <c r="AL3759" s="10"/>
      <c r="AM3759" s="10"/>
      <c r="AN3759" s="10"/>
      <c r="AO3759" s="10"/>
      <c r="AP3759" s="10"/>
      <c r="AQ3759" s="10"/>
      <c r="AR3759" s="10"/>
      <c r="AS3759" s="10"/>
      <c r="AT3759" s="10"/>
      <c r="AU3759" s="10"/>
    </row>
    <row r="3760" spans="2:47" x14ac:dyDescent="0.2">
      <c r="B3760" s="4"/>
      <c r="C3760" s="4"/>
      <c r="D3760" s="25"/>
      <c r="E3760" s="25"/>
      <c r="F3760" s="26"/>
      <c r="G3760" s="2"/>
      <c r="K3760" s="3"/>
      <c r="L3760" s="3"/>
      <c r="M3760" s="3"/>
      <c r="N3760" s="27"/>
      <c r="O3760" s="4"/>
      <c r="P3760" s="4"/>
      <c r="R3760" s="9"/>
      <c r="S3760" s="4"/>
      <c r="T3760" s="4"/>
      <c r="W3760" s="4"/>
      <c r="X3760" s="21"/>
      <c r="Y3760" s="20"/>
      <c r="Z3760" s="20"/>
      <c r="AD3760" s="5"/>
      <c r="AI3760" s="10"/>
      <c r="AJ3760" s="10"/>
      <c r="AK3760" s="10"/>
      <c r="AL3760" s="10"/>
      <c r="AM3760" s="10"/>
      <c r="AN3760" s="10"/>
      <c r="AO3760" s="10"/>
      <c r="AP3760" s="10"/>
      <c r="AQ3760" s="10"/>
      <c r="AR3760" s="10"/>
      <c r="AS3760" s="10"/>
      <c r="AT3760" s="10"/>
      <c r="AU3760" s="10"/>
    </row>
    <row r="3761" spans="2:47" x14ac:dyDescent="0.2">
      <c r="B3761" s="4"/>
      <c r="C3761" s="4"/>
      <c r="D3761" s="25"/>
      <c r="E3761" s="25"/>
      <c r="F3761" s="26"/>
      <c r="G3761" s="2"/>
      <c r="K3761" s="3"/>
      <c r="L3761" s="3"/>
      <c r="M3761" s="3"/>
      <c r="N3761" s="27"/>
      <c r="O3761" s="4"/>
      <c r="P3761" s="4"/>
      <c r="R3761" s="9"/>
      <c r="S3761" s="4"/>
      <c r="T3761" s="4"/>
      <c r="W3761" s="4"/>
      <c r="X3761" s="21"/>
      <c r="Y3761" s="20"/>
      <c r="Z3761" s="20"/>
      <c r="AD3761" s="5"/>
      <c r="AI3761" s="10"/>
      <c r="AJ3761" s="10"/>
      <c r="AK3761" s="10"/>
      <c r="AL3761" s="10"/>
      <c r="AM3761" s="10"/>
      <c r="AN3761" s="10"/>
      <c r="AO3761" s="10"/>
      <c r="AP3761" s="10"/>
      <c r="AQ3761" s="10"/>
      <c r="AR3761" s="10"/>
      <c r="AS3761" s="10"/>
      <c r="AT3761" s="10"/>
      <c r="AU3761" s="10"/>
    </row>
    <row r="3762" spans="2:47" x14ac:dyDescent="0.2">
      <c r="B3762" s="4"/>
      <c r="C3762" s="4"/>
      <c r="D3762" s="25"/>
      <c r="E3762" s="25"/>
      <c r="F3762" s="26"/>
      <c r="G3762" s="2"/>
      <c r="K3762" s="3"/>
      <c r="L3762" s="3"/>
      <c r="M3762" s="3"/>
      <c r="N3762" s="27"/>
      <c r="O3762" s="4"/>
      <c r="P3762" s="4"/>
      <c r="R3762" s="9"/>
      <c r="S3762" s="4"/>
      <c r="T3762" s="4"/>
      <c r="W3762" s="4"/>
      <c r="X3762" s="21"/>
      <c r="Y3762" s="20"/>
      <c r="Z3762" s="20"/>
      <c r="AD3762" s="5"/>
      <c r="AI3762" s="10"/>
      <c r="AJ3762" s="10"/>
      <c r="AK3762" s="10"/>
      <c r="AL3762" s="10"/>
      <c r="AM3762" s="10"/>
      <c r="AN3762" s="10"/>
      <c r="AO3762" s="10"/>
      <c r="AP3762" s="10"/>
      <c r="AQ3762" s="10"/>
      <c r="AR3762" s="10"/>
      <c r="AS3762" s="10"/>
      <c r="AT3762" s="10"/>
      <c r="AU3762" s="10"/>
    </row>
    <row r="3763" spans="2:47" x14ac:dyDescent="0.2">
      <c r="B3763" s="4"/>
      <c r="C3763" s="4"/>
      <c r="D3763" s="25"/>
      <c r="E3763" s="25"/>
      <c r="F3763" s="26"/>
      <c r="G3763" s="2"/>
      <c r="K3763" s="3"/>
      <c r="L3763" s="3"/>
      <c r="M3763" s="3"/>
      <c r="N3763" s="27"/>
      <c r="O3763" s="4"/>
      <c r="P3763" s="4"/>
      <c r="R3763" s="9"/>
      <c r="S3763" s="4"/>
      <c r="T3763" s="4"/>
      <c r="W3763" s="4"/>
      <c r="X3763" s="21"/>
      <c r="Y3763" s="20"/>
      <c r="Z3763" s="20"/>
      <c r="AD3763" s="5"/>
      <c r="AI3763" s="10"/>
      <c r="AJ3763" s="10"/>
      <c r="AK3763" s="10"/>
      <c r="AL3763" s="10"/>
      <c r="AM3763" s="10"/>
      <c r="AN3763" s="10"/>
      <c r="AO3763" s="10"/>
      <c r="AP3763" s="10"/>
      <c r="AQ3763" s="10"/>
      <c r="AR3763" s="10"/>
      <c r="AS3763" s="10"/>
      <c r="AT3763" s="10"/>
      <c r="AU3763" s="10"/>
    </row>
    <row r="3764" spans="2:47" x14ac:dyDescent="0.2">
      <c r="B3764" s="4"/>
      <c r="C3764" s="4"/>
      <c r="D3764" s="25"/>
      <c r="E3764" s="25"/>
      <c r="F3764" s="26"/>
      <c r="G3764" s="2"/>
      <c r="K3764" s="3"/>
      <c r="L3764" s="3"/>
      <c r="M3764" s="3"/>
      <c r="N3764" s="27"/>
      <c r="O3764" s="4"/>
      <c r="P3764" s="4"/>
      <c r="R3764" s="9"/>
      <c r="S3764" s="4"/>
      <c r="T3764" s="4"/>
      <c r="W3764" s="4"/>
      <c r="X3764" s="21"/>
      <c r="Y3764" s="20"/>
      <c r="Z3764" s="20"/>
      <c r="AD3764" s="5"/>
      <c r="AI3764" s="10"/>
      <c r="AJ3764" s="10"/>
      <c r="AK3764" s="10"/>
      <c r="AL3764" s="10"/>
      <c r="AM3764" s="10"/>
      <c r="AN3764" s="10"/>
      <c r="AO3764" s="10"/>
      <c r="AP3764" s="10"/>
      <c r="AQ3764" s="10"/>
      <c r="AR3764" s="10"/>
      <c r="AS3764" s="10"/>
      <c r="AT3764" s="10"/>
      <c r="AU3764" s="10"/>
    </row>
    <row r="3765" spans="2:47" x14ac:dyDescent="0.2">
      <c r="B3765" s="4"/>
      <c r="C3765" s="4"/>
      <c r="D3765" s="25"/>
      <c r="E3765" s="25"/>
      <c r="F3765" s="26"/>
      <c r="G3765" s="2"/>
      <c r="K3765" s="3"/>
      <c r="L3765" s="3"/>
      <c r="M3765" s="3"/>
      <c r="N3765" s="27"/>
      <c r="O3765" s="4"/>
      <c r="P3765" s="4"/>
      <c r="R3765" s="9"/>
      <c r="S3765" s="4"/>
      <c r="T3765" s="4"/>
      <c r="W3765" s="4"/>
      <c r="X3765" s="21"/>
      <c r="Y3765" s="20"/>
      <c r="Z3765" s="20"/>
      <c r="AD3765" s="5"/>
      <c r="AI3765" s="10"/>
      <c r="AJ3765" s="10"/>
      <c r="AK3765" s="10"/>
      <c r="AL3765" s="10"/>
      <c r="AM3765" s="10"/>
      <c r="AN3765" s="10"/>
      <c r="AO3765" s="10"/>
      <c r="AP3765" s="10"/>
      <c r="AQ3765" s="10"/>
      <c r="AR3765" s="10"/>
      <c r="AS3765" s="10"/>
      <c r="AT3765" s="10"/>
      <c r="AU3765" s="10"/>
    </row>
    <row r="3766" spans="2:47" x14ac:dyDescent="0.2">
      <c r="B3766" s="4"/>
      <c r="C3766" s="4"/>
      <c r="D3766" s="25"/>
      <c r="E3766" s="25"/>
      <c r="F3766" s="26"/>
      <c r="G3766" s="2"/>
      <c r="K3766" s="3"/>
      <c r="L3766" s="3"/>
      <c r="M3766" s="3"/>
      <c r="N3766" s="27"/>
      <c r="O3766" s="4"/>
      <c r="P3766" s="4"/>
      <c r="R3766" s="9"/>
      <c r="S3766" s="4"/>
      <c r="T3766" s="4"/>
      <c r="W3766" s="4"/>
      <c r="X3766" s="21"/>
      <c r="Y3766" s="20"/>
      <c r="Z3766" s="20"/>
      <c r="AD3766" s="5"/>
      <c r="AI3766" s="10"/>
      <c r="AJ3766" s="10"/>
      <c r="AK3766" s="10"/>
      <c r="AL3766" s="10"/>
      <c r="AM3766" s="10"/>
      <c r="AN3766" s="10"/>
      <c r="AO3766" s="10"/>
      <c r="AP3766" s="10"/>
      <c r="AQ3766" s="10"/>
      <c r="AR3766" s="10"/>
      <c r="AS3766" s="10"/>
      <c r="AT3766" s="10"/>
      <c r="AU3766" s="10"/>
    </row>
    <row r="3767" spans="2:47" x14ac:dyDescent="0.2">
      <c r="B3767" s="4"/>
      <c r="C3767" s="4"/>
      <c r="D3767" s="25"/>
      <c r="E3767" s="25"/>
      <c r="F3767" s="26"/>
      <c r="G3767" s="2"/>
      <c r="K3767" s="3"/>
      <c r="L3767" s="3"/>
      <c r="M3767" s="3"/>
      <c r="N3767" s="27"/>
      <c r="O3767" s="4"/>
      <c r="P3767" s="4"/>
      <c r="R3767" s="9"/>
      <c r="S3767" s="4"/>
      <c r="T3767" s="4"/>
      <c r="W3767" s="4"/>
      <c r="X3767" s="21"/>
      <c r="Y3767" s="20"/>
      <c r="Z3767" s="20"/>
      <c r="AD3767" s="5"/>
      <c r="AI3767" s="10"/>
      <c r="AJ3767" s="10"/>
      <c r="AK3767" s="10"/>
      <c r="AL3767" s="10"/>
      <c r="AM3767" s="10"/>
      <c r="AN3767" s="10"/>
      <c r="AO3767" s="10"/>
      <c r="AP3767" s="10"/>
      <c r="AQ3767" s="10"/>
      <c r="AR3767" s="10"/>
      <c r="AS3767" s="10"/>
      <c r="AT3767" s="10"/>
      <c r="AU3767" s="10"/>
    </row>
    <row r="3768" spans="2:47" x14ac:dyDescent="0.2">
      <c r="B3768" s="4"/>
      <c r="C3768" s="4"/>
      <c r="D3768" s="25"/>
      <c r="E3768" s="25"/>
      <c r="F3768" s="26"/>
      <c r="G3768" s="2"/>
      <c r="K3768" s="3"/>
      <c r="L3768" s="3"/>
      <c r="M3768" s="3"/>
      <c r="N3768" s="27"/>
      <c r="O3768" s="4"/>
      <c r="P3768" s="4"/>
      <c r="R3768" s="9"/>
      <c r="S3768" s="4"/>
      <c r="T3768" s="4"/>
      <c r="W3768" s="4"/>
      <c r="X3768" s="21"/>
      <c r="Y3768" s="20"/>
      <c r="Z3768" s="20"/>
      <c r="AD3768" s="5"/>
      <c r="AI3768" s="10"/>
      <c r="AJ3768" s="10"/>
      <c r="AK3768" s="10"/>
      <c r="AL3768" s="10"/>
      <c r="AM3768" s="10"/>
      <c r="AN3768" s="10"/>
      <c r="AO3768" s="10"/>
      <c r="AP3768" s="10"/>
      <c r="AQ3768" s="10"/>
      <c r="AR3768" s="10"/>
      <c r="AS3768" s="10"/>
      <c r="AT3768" s="10"/>
      <c r="AU3768" s="10"/>
    </row>
    <row r="3769" spans="2:47" x14ac:dyDescent="0.2">
      <c r="B3769" s="4"/>
      <c r="C3769" s="4"/>
      <c r="D3769" s="25"/>
      <c r="E3769" s="25"/>
      <c r="F3769" s="26"/>
      <c r="G3769" s="2"/>
      <c r="K3769" s="3"/>
      <c r="L3769" s="3"/>
      <c r="M3769" s="3"/>
      <c r="N3769" s="27"/>
      <c r="O3769" s="4"/>
      <c r="P3769" s="4"/>
      <c r="R3769" s="9"/>
      <c r="S3769" s="4"/>
      <c r="T3769" s="4"/>
      <c r="W3769" s="4"/>
      <c r="X3769" s="21"/>
      <c r="Y3769" s="20"/>
      <c r="Z3769" s="20"/>
      <c r="AD3769" s="5"/>
      <c r="AI3769" s="10"/>
      <c r="AJ3769" s="10"/>
      <c r="AK3769" s="10"/>
      <c r="AL3769" s="10"/>
      <c r="AM3769" s="10"/>
      <c r="AN3769" s="10"/>
      <c r="AO3769" s="10"/>
      <c r="AP3769" s="10"/>
      <c r="AQ3769" s="10"/>
      <c r="AR3769" s="10"/>
      <c r="AS3769" s="10"/>
      <c r="AT3769" s="10"/>
      <c r="AU3769" s="10"/>
    </row>
    <row r="3770" spans="2:47" x14ac:dyDescent="0.2">
      <c r="B3770" s="4"/>
      <c r="C3770" s="4"/>
      <c r="D3770" s="25"/>
      <c r="E3770" s="25"/>
      <c r="F3770" s="26"/>
      <c r="G3770" s="2"/>
      <c r="K3770" s="3"/>
      <c r="L3770" s="3"/>
      <c r="M3770" s="3"/>
      <c r="N3770" s="27"/>
      <c r="O3770" s="4"/>
      <c r="P3770" s="4"/>
      <c r="R3770" s="9"/>
      <c r="S3770" s="4"/>
      <c r="T3770" s="4"/>
      <c r="W3770" s="4"/>
      <c r="X3770" s="21"/>
      <c r="Y3770" s="20"/>
      <c r="Z3770" s="20"/>
      <c r="AD3770" s="5"/>
      <c r="AI3770" s="10"/>
      <c r="AJ3770" s="10"/>
      <c r="AK3770" s="10"/>
      <c r="AL3770" s="10"/>
      <c r="AM3770" s="10"/>
      <c r="AN3770" s="10"/>
      <c r="AO3770" s="10"/>
      <c r="AP3770" s="10"/>
      <c r="AQ3770" s="10"/>
      <c r="AR3770" s="10"/>
      <c r="AS3770" s="10"/>
      <c r="AT3770" s="10"/>
      <c r="AU3770" s="10"/>
    </row>
    <row r="3771" spans="2:47" x14ac:dyDescent="0.2">
      <c r="B3771" s="4"/>
      <c r="C3771" s="4"/>
      <c r="D3771" s="25"/>
      <c r="E3771" s="25"/>
      <c r="F3771" s="26"/>
      <c r="G3771" s="2"/>
      <c r="K3771" s="3"/>
      <c r="L3771" s="3"/>
      <c r="M3771" s="3"/>
      <c r="N3771" s="27"/>
      <c r="O3771" s="4"/>
      <c r="P3771" s="4"/>
      <c r="R3771" s="9"/>
      <c r="S3771" s="4"/>
      <c r="T3771" s="4"/>
      <c r="W3771" s="4"/>
      <c r="X3771" s="21"/>
      <c r="Y3771" s="20"/>
      <c r="Z3771" s="20"/>
      <c r="AD3771" s="5"/>
      <c r="AI3771" s="10"/>
      <c r="AJ3771" s="10"/>
      <c r="AK3771" s="10"/>
      <c r="AL3771" s="10"/>
      <c r="AM3771" s="10"/>
      <c r="AN3771" s="10"/>
      <c r="AO3771" s="10"/>
      <c r="AP3771" s="10"/>
      <c r="AQ3771" s="10"/>
      <c r="AR3771" s="10"/>
      <c r="AS3771" s="10"/>
      <c r="AT3771" s="10"/>
      <c r="AU3771" s="10"/>
    </row>
    <row r="3772" spans="2:47" x14ac:dyDescent="0.2">
      <c r="B3772" s="4"/>
      <c r="C3772" s="4"/>
      <c r="D3772" s="25"/>
      <c r="E3772" s="25"/>
      <c r="F3772" s="26"/>
      <c r="G3772" s="2"/>
      <c r="K3772" s="3"/>
      <c r="L3772" s="3"/>
      <c r="M3772" s="3"/>
      <c r="N3772" s="27"/>
      <c r="O3772" s="4"/>
      <c r="P3772" s="4"/>
      <c r="R3772" s="9"/>
      <c r="S3772" s="4"/>
      <c r="T3772" s="4"/>
      <c r="W3772" s="4"/>
      <c r="X3772" s="21"/>
      <c r="Y3772" s="20"/>
      <c r="Z3772" s="20"/>
      <c r="AD3772" s="5"/>
      <c r="AI3772" s="10"/>
      <c r="AJ3772" s="10"/>
      <c r="AK3772" s="10"/>
      <c r="AL3772" s="10"/>
      <c r="AM3772" s="10"/>
      <c r="AN3772" s="10"/>
      <c r="AO3772" s="10"/>
      <c r="AP3772" s="10"/>
      <c r="AQ3772" s="10"/>
      <c r="AR3772" s="10"/>
      <c r="AS3772" s="10"/>
      <c r="AT3772" s="10"/>
      <c r="AU3772" s="10"/>
    </row>
    <row r="3773" spans="2:47" x14ac:dyDescent="0.2">
      <c r="B3773" s="4"/>
      <c r="C3773" s="4"/>
      <c r="D3773" s="25"/>
      <c r="E3773" s="25"/>
      <c r="F3773" s="26"/>
      <c r="G3773" s="2"/>
      <c r="K3773" s="3"/>
      <c r="L3773" s="3"/>
      <c r="M3773" s="3"/>
      <c r="N3773" s="27"/>
      <c r="O3773" s="4"/>
      <c r="P3773" s="4"/>
      <c r="R3773" s="9"/>
      <c r="S3773" s="4"/>
      <c r="T3773" s="4"/>
      <c r="W3773" s="4"/>
      <c r="X3773" s="21"/>
      <c r="Y3773" s="20"/>
      <c r="Z3773" s="20"/>
      <c r="AD3773" s="5"/>
      <c r="AI3773" s="10"/>
      <c r="AJ3773" s="10"/>
      <c r="AK3773" s="10"/>
      <c r="AL3773" s="10"/>
      <c r="AM3773" s="10"/>
      <c r="AN3773" s="10"/>
      <c r="AO3773" s="10"/>
      <c r="AP3773" s="10"/>
      <c r="AQ3773" s="10"/>
      <c r="AR3773" s="10"/>
      <c r="AS3773" s="10"/>
      <c r="AT3773" s="10"/>
      <c r="AU3773" s="10"/>
    </row>
    <row r="3774" spans="2:47" x14ac:dyDescent="0.2">
      <c r="B3774" s="4"/>
      <c r="C3774" s="4"/>
      <c r="D3774" s="25"/>
      <c r="E3774" s="25"/>
      <c r="F3774" s="26"/>
      <c r="G3774" s="2"/>
      <c r="K3774" s="3"/>
      <c r="L3774" s="3"/>
      <c r="M3774" s="3"/>
      <c r="N3774" s="27"/>
      <c r="O3774" s="4"/>
      <c r="P3774" s="4"/>
      <c r="R3774" s="9"/>
      <c r="S3774" s="4"/>
      <c r="T3774" s="4"/>
      <c r="W3774" s="4"/>
      <c r="X3774" s="21"/>
      <c r="Y3774" s="20"/>
      <c r="Z3774" s="20"/>
      <c r="AD3774" s="5"/>
      <c r="AI3774" s="10"/>
      <c r="AJ3774" s="10"/>
      <c r="AK3774" s="10"/>
      <c r="AL3774" s="10"/>
      <c r="AM3774" s="10"/>
      <c r="AN3774" s="10"/>
      <c r="AO3774" s="10"/>
      <c r="AP3774" s="10"/>
      <c r="AQ3774" s="10"/>
      <c r="AR3774" s="10"/>
      <c r="AS3774" s="10"/>
      <c r="AT3774" s="10"/>
      <c r="AU3774" s="10"/>
    </row>
    <row r="3775" spans="2:47" x14ac:dyDescent="0.2">
      <c r="B3775" s="4"/>
      <c r="C3775" s="4"/>
      <c r="D3775" s="25"/>
      <c r="E3775" s="25"/>
      <c r="F3775" s="26"/>
      <c r="G3775" s="2"/>
      <c r="K3775" s="3"/>
      <c r="L3775" s="3"/>
      <c r="M3775" s="3"/>
      <c r="N3775" s="27"/>
      <c r="O3775" s="4"/>
      <c r="P3775" s="4"/>
      <c r="R3775" s="9"/>
      <c r="S3775" s="4"/>
      <c r="T3775" s="4"/>
      <c r="W3775" s="4"/>
      <c r="X3775" s="21"/>
      <c r="Y3775" s="20"/>
      <c r="Z3775" s="20"/>
      <c r="AD3775" s="5"/>
      <c r="AI3775" s="10"/>
      <c r="AJ3775" s="10"/>
      <c r="AK3775" s="10"/>
      <c r="AL3775" s="10"/>
      <c r="AM3775" s="10"/>
      <c r="AN3775" s="10"/>
      <c r="AO3775" s="10"/>
      <c r="AP3775" s="10"/>
      <c r="AQ3775" s="10"/>
      <c r="AR3775" s="10"/>
      <c r="AS3775" s="10"/>
      <c r="AT3775" s="10"/>
      <c r="AU3775" s="10"/>
    </row>
    <row r="3776" spans="2:47" x14ac:dyDescent="0.2">
      <c r="B3776" s="4"/>
      <c r="C3776" s="4"/>
      <c r="D3776" s="25"/>
      <c r="E3776" s="25"/>
      <c r="F3776" s="26"/>
      <c r="G3776" s="2"/>
      <c r="K3776" s="3"/>
      <c r="L3776" s="3"/>
      <c r="M3776" s="3"/>
      <c r="N3776" s="27"/>
      <c r="O3776" s="4"/>
      <c r="P3776" s="4"/>
      <c r="R3776" s="9"/>
      <c r="S3776" s="4"/>
      <c r="T3776" s="4"/>
      <c r="W3776" s="4"/>
      <c r="X3776" s="21"/>
      <c r="Y3776" s="20"/>
      <c r="Z3776" s="20"/>
      <c r="AD3776" s="5"/>
      <c r="AI3776" s="10"/>
      <c r="AJ3776" s="10"/>
      <c r="AK3776" s="10"/>
      <c r="AL3776" s="10"/>
      <c r="AM3776" s="10"/>
      <c r="AN3776" s="10"/>
      <c r="AO3776" s="10"/>
      <c r="AP3776" s="10"/>
      <c r="AQ3776" s="10"/>
      <c r="AR3776" s="10"/>
      <c r="AS3776" s="10"/>
      <c r="AT3776" s="10"/>
      <c r="AU3776" s="10"/>
    </row>
    <row r="3777" spans="2:47" x14ac:dyDescent="0.2">
      <c r="B3777" s="4"/>
      <c r="C3777" s="4"/>
      <c r="D3777" s="25"/>
      <c r="E3777" s="25"/>
      <c r="F3777" s="26"/>
      <c r="G3777" s="2"/>
      <c r="K3777" s="3"/>
      <c r="L3777" s="3"/>
      <c r="M3777" s="3"/>
      <c r="N3777" s="27"/>
      <c r="O3777" s="4"/>
      <c r="P3777" s="4"/>
      <c r="R3777" s="9"/>
      <c r="S3777" s="4"/>
      <c r="T3777" s="4"/>
      <c r="W3777" s="4"/>
      <c r="X3777" s="21"/>
      <c r="Y3777" s="20"/>
      <c r="Z3777" s="20"/>
      <c r="AD3777" s="5"/>
      <c r="AI3777" s="10"/>
      <c r="AJ3777" s="10"/>
      <c r="AK3777" s="10"/>
      <c r="AL3777" s="10"/>
      <c r="AM3777" s="10"/>
      <c r="AN3777" s="10"/>
      <c r="AO3777" s="10"/>
      <c r="AP3777" s="10"/>
      <c r="AQ3777" s="10"/>
      <c r="AR3777" s="10"/>
      <c r="AS3777" s="10"/>
      <c r="AT3777" s="10"/>
      <c r="AU3777" s="10"/>
    </row>
    <row r="3778" spans="2:47" x14ac:dyDescent="0.2">
      <c r="B3778" s="4"/>
      <c r="C3778" s="4"/>
      <c r="D3778" s="25"/>
      <c r="E3778" s="25"/>
      <c r="F3778" s="26"/>
      <c r="G3778" s="2"/>
      <c r="K3778" s="3"/>
      <c r="L3778" s="3"/>
      <c r="M3778" s="3"/>
      <c r="N3778" s="27"/>
      <c r="O3778" s="4"/>
      <c r="P3778" s="4"/>
      <c r="R3778" s="9"/>
      <c r="S3778" s="4"/>
      <c r="T3778" s="4"/>
      <c r="W3778" s="4"/>
      <c r="X3778" s="21"/>
      <c r="Y3778" s="20"/>
      <c r="Z3778" s="20"/>
      <c r="AD3778" s="5"/>
      <c r="AI3778" s="10"/>
      <c r="AJ3778" s="10"/>
      <c r="AK3778" s="10"/>
      <c r="AL3778" s="10"/>
      <c r="AM3778" s="10"/>
      <c r="AN3778" s="10"/>
      <c r="AO3778" s="10"/>
      <c r="AP3778" s="10"/>
      <c r="AQ3778" s="10"/>
      <c r="AR3778" s="10"/>
      <c r="AS3778" s="10"/>
      <c r="AT3778" s="10"/>
      <c r="AU3778" s="10"/>
    </row>
    <row r="3779" spans="2:47" x14ac:dyDescent="0.2">
      <c r="B3779" s="4"/>
      <c r="C3779" s="4"/>
      <c r="D3779" s="25"/>
      <c r="E3779" s="25"/>
      <c r="F3779" s="26"/>
      <c r="G3779" s="2"/>
      <c r="K3779" s="3"/>
      <c r="L3779" s="3"/>
      <c r="M3779" s="3"/>
      <c r="N3779" s="27"/>
      <c r="O3779" s="4"/>
      <c r="P3779" s="4"/>
      <c r="R3779" s="9"/>
      <c r="S3779" s="4"/>
      <c r="T3779" s="4"/>
      <c r="W3779" s="4"/>
      <c r="X3779" s="21"/>
      <c r="Y3779" s="20"/>
      <c r="Z3779" s="20"/>
      <c r="AD3779" s="5"/>
      <c r="AI3779" s="10"/>
      <c r="AJ3779" s="10"/>
      <c r="AK3779" s="10"/>
      <c r="AL3779" s="10"/>
      <c r="AM3779" s="10"/>
      <c r="AN3779" s="10"/>
      <c r="AO3779" s="10"/>
      <c r="AP3779" s="10"/>
      <c r="AQ3779" s="10"/>
      <c r="AR3779" s="10"/>
      <c r="AS3779" s="10"/>
      <c r="AT3779" s="10"/>
      <c r="AU3779" s="10"/>
    </row>
    <row r="3780" spans="2:47" x14ac:dyDescent="0.2">
      <c r="B3780" s="4"/>
      <c r="C3780" s="4"/>
      <c r="D3780" s="25"/>
      <c r="E3780" s="25"/>
      <c r="F3780" s="26"/>
      <c r="G3780" s="2"/>
      <c r="K3780" s="3"/>
      <c r="L3780" s="3"/>
      <c r="M3780" s="3"/>
      <c r="N3780" s="27"/>
      <c r="O3780" s="4"/>
      <c r="P3780" s="4"/>
      <c r="R3780" s="9"/>
      <c r="S3780" s="4"/>
      <c r="T3780" s="4"/>
      <c r="W3780" s="4"/>
      <c r="X3780" s="21"/>
      <c r="Y3780" s="20"/>
      <c r="Z3780" s="20"/>
      <c r="AD3780" s="5"/>
      <c r="AI3780" s="10"/>
      <c r="AJ3780" s="10"/>
      <c r="AK3780" s="10"/>
      <c r="AL3780" s="10"/>
      <c r="AM3780" s="10"/>
      <c r="AN3780" s="10"/>
      <c r="AO3780" s="10"/>
      <c r="AP3780" s="10"/>
      <c r="AQ3780" s="10"/>
      <c r="AR3780" s="10"/>
      <c r="AS3780" s="10"/>
      <c r="AT3780" s="10"/>
      <c r="AU3780" s="10"/>
    </row>
    <row r="3781" spans="2:47" x14ac:dyDescent="0.2">
      <c r="B3781" s="4"/>
      <c r="C3781" s="4"/>
      <c r="D3781" s="25"/>
      <c r="E3781" s="25"/>
      <c r="F3781" s="26"/>
      <c r="G3781" s="2"/>
      <c r="K3781" s="3"/>
      <c r="L3781" s="3"/>
      <c r="M3781" s="3"/>
      <c r="N3781" s="27"/>
      <c r="O3781" s="4"/>
      <c r="P3781" s="4"/>
      <c r="R3781" s="9"/>
      <c r="S3781" s="4"/>
      <c r="T3781" s="4"/>
      <c r="W3781" s="4"/>
      <c r="X3781" s="21"/>
      <c r="Y3781" s="20"/>
      <c r="Z3781" s="20"/>
      <c r="AD3781" s="5"/>
      <c r="AI3781" s="10"/>
      <c r="AJ3781" s="10"/>
      <c r="AK3781" s="10"/>
      <c r="AL3781" s="10"/>
      <c r="AM3781" s="10"/>
      <c r="AN3781" s="10"/>
      <c r="AO3781" s="10"/>
      <c r="AP3781" s="10"/>
      <c r="AQ3781" s="10"/>
      <c r="AR3781" s="10"/>
      <c r="AS3781" s="10"/>
      <c r="AT3781" s="10"/>
      <c r="AU3781" s="10"/>
    </row>
    <row r="3782" spans="2:47" x14ac:dyDescent="0.2">
      <c r="B3782" s="4"/>
      <c r="C3782" s="4"/>
      <c r="D3782" s="25"/>
      <c r="E3782" s="25"/>
      <c r="F3782" s="26"/>
      <c r="G3782" s="2"/>
      <c r="K3782" s="3"/>
      <c r="L3782" s="3"/>
      <c r="M3782" s="3"/>
      <c r="N3782" s="27"/>
      <c r="O3782" s="4"/>
      <c r="P3782" s="4"/>
      <c r="R3782" s="9"/>
      <c r="S3782" s="4"/>
      <c r="T3782" s="4"/>
      <c r="W3782" s="4"/>
      <c r="X3782" s="21"/>
      <c r="Y3782" s="20"/>
      <c r="Z3782" s="20"/>
      <c r="AD3782" s="5"/>
      <c r="AI3782" s="10"/>
      <c r="AJ3782" s="10"/>
      <c r="AK3782" s="10"/>
      <c r="AL3782" s="10"/>
      <c r="AM3782" s="10"/>
      <c r="AN3782" s="10"/>
      <c r="AO3782" s="10"/>
      <c r="AP3782" s="10"/>
      <c r="AQ3782" s="10"/>
      <c r="AR3782" s="10"/>
      <c r="AS3782" s="10"/>
      <c r="AT3782" s="10"/>
      <c r="AU3782" s="10"/>
    </row>
    <row r="3783" spans="2:47" x14ac:dyDescent="0.2">
      <c r="B3783" s="4"/>
      <c r="C3783" s="4"/>
      <c r="D3783" s="25"/>
      <c r="E3783" s="25"/>
      <c r="F3783" s="26"/>
      <c r="G3783" s="2"/>
      <c r="K3783" s="3"/>
      <c r="L3783" s="3"/>
      <c r="M3783" s="3"/>
      <c r="N3783" s="27"/>
      <c r="O3783" s="4"/>
      <c r="P3783" s="4"/>
      <c r="R3783" s="9"/>
      <c r="S3783" s="4"/>
      <c r="T3783" s="4"/>
      <c r="W3783" s="4"/>
      <c r="X3783" s="21"/>
      <c r="Y3783" s="20"/>
      <c r="Z3783" s="20"/>
      <c r="AD3783" s="5"/>
      <c r="AI3783" s="10"/>
      <c r="AJ3783" s="10"/>
      <c r="AK3783" s="10"/>
      <c r="AL3783" s="10"/>
      <c r="AM3783" s="10"/>
      <c r="AN3783" s="10"/>
      <c r="AO3783" s="10"/>
      <c r="AP3783" s="10"/>
      <c r="AQ3783" s="10"/>
      <c r="AR3783" s="10"/>
      <c r="AS3783" s="10"/>
      <c r="AT3783" s="10"/>
      <c r="AU3783" s="10"/>
    </row>
    <row r="3784" spans="2:47" x14ac:dyDescent="0.2">
      <c r="B3784" s="4"/>
      <c r="C3784" s="4"/>
      <c r="D3784" s="25"/>
      <c r="E3784" s="25"/>
      <c r="F3784" s="26"/>
      <c r="G3784" s="2"/>
      <c r="K3784" s="3"/>
      <c r="L3784" s="3"/>
      <c r="M3784" s="3"/>
      <c r="N3784" s="27"/>
      <c r="O3784" s="4"/>
      <c r="P3784" s="4"/>
      <c r="R3784" s="9"/>
      <c r="S3784" s="4"/>
      <c r="T3784" s="4"/>
      <c r="W3784" s="4"/>
      <c r="X3784" s="21"/>
      <c r="Y3784" s="20"/>
      <c r="Z3784" s="20"/>
      <c r="AD3784" s="5"/>
      <c r="AI3784" s="10"/>
      <c r="AJ3784" s="10"/>
      <c r="AK3784" s="10"/>
      <c r="AL3784" s="10"/>
      <c r="AM3784" s="10"/>
      <c r="AN3784" s="10"/>
      <c r="AO3784" s="10"/>
      <c r="AP3784" s="10"/>
      <c r="AQ3784" s="10"/>
      <c r="AR3784" s="10"/>
      <c r="AS3784" s="10"/>
      <c r="AT3784" s="10"/>
      <c r="AU3784" s="10"/>
    </row>
    <row r="3785" spans="2:47" x14ac:dyDescent="0.2">
      <c r="B3785" s="4"/>
      <c r="C3785" s="4"/>
      <c r="D3785" s="25"/>
      <c r="E3785" s="25"/>
      <c r="F3785" s="26"/>
      <c r="G3785" s="2"/>
      <c r="K3785" s="3"/>
      <c r="L3785" s="3"/>
      <c r="M3785" s="3"/>
      <c r="N3785" s="27"/>
      <c r="O3785" s="4"/>
      <c r="P3785" s="4"/>
      <c r="R3785" s="9"/>
      <c r="S3785" s="4"/>
      <c r="T3785" s="4"/>
      <c r="W3785" s="4"/>
      <c r="X3785" s="21"/>
      <c r="Y3785" s="20"/>
      <c r="Z3785" s="20"/>
      <c r="AD3785" s="5"/>
      <c r="AI3785" s="10"/>
      <c r="AJ3785" s="10"/>
      <c r="AK3785" s="10"/>
      <c r="AL3785" s="10"/>
      <c r="AM3785" s="10"/>
      <c r="AN3785" s="10"/>
      <c r="AO3785" s="10"/>
      <c r="AP3785" s="10"/>
      <c r="AQ3785" s="10"/>
      <c r="AR3785" s="10"/>
      <c r="AS3785" s="10"/>
      <c r="AT3785" s="10"/>
      <c r="AU3785" s="10"/>
    </row>
    <row r="3786" spans="2:47" x14ac:dyDescent="0.2">
      <c r="B3786" s="4"/>
      <c r="C3786" s="4"/>
      <c r="D3786" s="25"/>
      <c r="E3786" s="25"/>
      <c r="F3786" s="26"/>
      <c r="G3786" s="2"/>
      <c r="K3786" s="3"/>
      <c r="L3786" s="3"/>
      <c r="M3786" s="3"/>
      <c r="N3786" s="27"/>
      <c r="O3786" s="4"/>
      <c r="P3786" s="4"/>
      <c r="R3786" s="9"/>
      <c r="S3786" s="4"/>
      <c r="T3786" s="4"/>
      <c r="W3786" s="4"/>
      <c r="X3786" s="21"/>
      <c r="Y3786" s="20"/>
      <c r="Z3786" s="20"/>
      <c r="AD3786" s="5"/>
      <c r="AI3786" s="10"/>
      <c r="AJ3786" s="10"/>
      <c r="AK3786" s="10"/>
      <c r="AL3786" s="10"/>
      <c r="AM3786" s="10"/>
      <c r="AN3786" s="10"/>
      <c r="AO3786" s="10"/>
      <c r="AP3786" s="10"/>
      <c r="AQ3786" s="10"/>
      <c r="AR3786" s="10"/>
      <c r="AS3786" s="10"/>
      <c r="AT3786" s="10"/>
      <c r="AU3786" s="10"/>
    </row>
    <row r="3787" spans="2:47" x14ac:dyDescent="0.2">
      <c r="B3787" s="4"/>
      <c r="C3787" s="4"/>
      <c r="D3787" s="25"/>
      <c r="E3787" s="25"/>
      <c r="F3787" s="26"/>
      <c r="G3787" s="2"/>
      <c r="K3787" s="3"/>
      <c r="L3787" s="3"/>
      <c r="M3787" s="3"/>
      <c r="N3787" s="27"/>
      <c r="O3787" s="4"/>
      <c r="P3787" s="4"/>
      <c r="R3787" s="9"/>
      <c r="S3787" s="4"/>
      <c r="T3787" s="4"/>
      <c r="W3787" s="4"/>
      <c r="X3787" s="21"/>
      <c r="Y3787" s="20"/>
      <c r="Z3787" s="20"/>
      <c r="AD3787" s="5"/>
      <c r="AI3787" s="10"/>
      <c r="AJ3787" s="10"/>
      <c r="AK3787" s="10"/>
      <c r="AL3787" s="10"/>
      <c r="AM3787" s="10"/>
      <c r="AN3787" s="10"/>
      <c r="AO3787" s="10"/>
      <c r="AP3787" s="10"/>
      <c r="AQ3787" s="10"/>
      <c r="AR3787" s="10"/>
      <c r="AS3787" s="10"/>
      <c r="AT3787" s="10"/>
      <c r="AU3787" s="10"/>
    </row>
    <row r="3788" spans="2:47" x14ac:dyDescent="0.2">
      <c r="B3788" s="4"/>
      <c r="C3788" s="4"/>
      <c r="D3788" s="25"/>
      <c r="E3788" s="25"/>
      <c r="F3788" s="26"/>
      <c r="G3788" s="2"/>
      <c r="K3788" s="3"/>
      <c r="L3788" s="3"/>
      <c r="M3788" s="3"/>
      <c r="N3788" s="27"/>
      <c r="O3788" s="4"/>
      <c r="P3788" s="4"/>
      <c r="R3788" s="9"/>
      <c r="S3788" s="4"/>
      <c r="T3788" s="4"/>
      <c r="W3788" s="4"/>
      <c r="X3788" s="21"/>
      <c r="Y3788" s="20"/>
      <c r="Z3788" s="20"/>
      <c r="AD3788" s="5"/>
      <c r="AI3788" s="10"/>
      <c r="AJ3788" s="10"/>
      <c r="AK3788" s="10"/>
      <c r="AL3788" s="10"/>
      <c r="AM3788" s="10"/>
      <c r="AN3788" s="10"/>
      <c r="AO3788" s="10"/>
      <c r="AP3788" s="10"/>
      <c r="AQ3788" s="10"/>
      <c r="AR3788" s="10"/>
      <c r="AS3788" s="10"/>
      <c r="AT3788" s="10"/>
      <c r="AU3788" s="10"/>
    </row>
    <row r="3789" spans="2:47" x14ac:dyDescent="0.2">
      <c r="B3789" s="4"/>
      <c r="C3789" s="4"/>
      <c r="D3789" s="25"/>
      <c r="E3789" s="25"/>
      <c r="F3789" s="26"/>
      <c r="G3789" s="2"/>
      <c r="K3789" s="3"/>
      <c r="L3789" s="3"/>
      <c r="M3789" s="3"/>
      <c r="N3789" s="27"/>
      <c r="O3789" s="4"/>
      <c r="P3789" s="4"/>
      <c r="R3789" s="9"/>
      <c r="S3789" s="4"/>
      <c r="T3789" s="4"/>
      <c r="W3789" s="4"/>
      <c r="X3789" s="21"/>
      <c r="Y3789" s="20"/>
      <c r="Z3789" s="20"/>
      <c r="AD3789" s="5"/>
      <c r="AI3789" s="10"/>
      <c r="AJ3789" s="10"/>
      <c r="AK3789" s="10"/>
      <c r="AL3789" s="10"/>
      <c r="AM3789" s="10"/>
      <c r="AN3789" s="10"/>
      <c r="AO3789" s="10"/>
      <c r="AP3789" s="10"/>
      <c r="AQ3789" s="10"/>
      <c r="AR3789" s="10"/>
      <c r="AS3789" s="10"/>
      <c r="AT3789" s="10"/>
      <c r="AU3789" s="10"/>
    </row>
    <row r="3790" spans="2:47" x14ac:dyDescent="0.2">
      <c r="B3790" s="4"/>
      <c r="C3790" s="4"/>
      <c r="D3790" s="25"/>
      <c r="E3790" s="25"/>
      <c r="F3790" s="26"/>
      <c r="G3790" s="2"/>
      <c r="K3790" s="3"/>
      <c r="L3790" s="3"/>
      <c r="M3790" s="3"/>
      <c r="N3790" s="27"/>
      <c r="O3790" s="4"/>
      <c r="P3790" s="4"/>
      <c r="R3790" s="9"/>
      <c r="S3790" s="4"/>
      <c r="T3790" s="4"/>
      <c r="W3790" s="4"/>
      <c r="X3790" s="21"/>
      <c r="Y3790" s="20"/>
      <c r="Z3790" s="20"/>
      <c r="AD3790" s="5"/>
      <c r="AI3790" s="10"/>
      <c r="AJ3790" s="10"/>
      <c r="AK3790" s="10"/>
      <c r="AL3790" s="10"/>
      <c r="AM3790" s="10"/>
      <c r="AN3790" s="10"/>
      <c r="AO3790" s="10"/>
      <c r="AP3790" s="10"/>
      <c r="AQ3790" s="10"/>
      <c r="AR3790" s="10"/>
      <c r="AS3790" s="10"/>
      <c r="AT3790" s="10"/>
      <c r="AU3790" s="10"/>
    </row>
    <row r="3791" spans="2:47" x14ac:dyDescent="0.2">
      <c r="B3791" s="4"/>
      <c r="C3791" s="4"/>
      <c r="D3791" s="25"/>
      <c r="E3791" s="25"/>
      <c r="F3791" s="26"/>
      <c r="G3791" s="2"/>
      <c r="K3791" s="3"/>
      <c r="L3791" s="3"/>
      <c r="M3791" s="3"/>
      <c r="N3791" s="27"/>
      <c r="O3791" s="4"/>
      <c r="P3791" s="4"/>
      <c r="R3791" s="9"/>
      <c r="S3791" s="4"/>
      <c r="T3791" s="4"/>
      <c r="W3791" s="4"/>
      <c r="X3791" s="21"/>
      <c r="Y3791" s="20"/>
      <c r="Z3791" s="20"/>
      <c r="AD3791" s="5"/>
      <c r="AI3791" s="10"/>
      <c r="AJ3791" s="10"/>
      <c r="AK3791" s="10"/>
      <c r="AL3791" s="10"/>
      <c r="AM3791" s="10"/>
      <c r="AN3791" s="10"/>
      <c r="AO3791" s="10"/>
      <c r="AP3791" s="10"/>
      <c r="AQ3791" s="10"/>
      <c r="AR3791" s="10"/>
      <c r="AS3791" s="10"/>
      <c r="AT3791" s="10"/>
      <c r="AU3791" s="10"/>
    </row>
    <row r="3792" spans="2:47" x14ac:dyDescent="0.2">
      <c r="B3792" s="4"/>
      <c r="C3792" s="4"/>
      <c r="D3792" s="25"/>
      <c r="E3792" s="25"/>
      <c r="F3792" s="26"/>
      <c r="G3792" s="2"/>
      <c r="K3792" s="3"/>
      <c r="L3792" s="3"/>
      <c r="M3792" s="3"/>
      <c r="N3792" s="27"/>
      <c r="O3792" s="4"/>
      <c r="P3792" s="4"/>
      <c r="R3792" s="9"/>
      <c r="S3792" s="4"/>
      <c r="T3792" s="4"/>
      <c r="W3792" s="4"/>
      <c r="X3792" s="21"/>
      <c r="Y3792" s="20"/>
      <c r="Z3792" s="20"/>
      <c r="AD3792" s="5"/>
      <c r="AI3792" s="10"/>
      <c r="AJ3792" s="10"/>
      <c r="AK3792" s="10"/>
      <c r="AL3792" s="10"/>
      <c r="AM3792" s="10"/>
      <c r="AN3792" s="10"/>
      <c r="AO3792" s="10"/>
      <c r="AP3792" s="10"/>
      <c r="AQ3792" s="10"/>
      <c r="AR3792" s="10"/>
      <c r="AS3792" s="10"/>
      <c r="AT3792" s="10"/>
      <c r="AU3792" s="10"/>
    </row>
    <row r="3793" spans="2:47" x14ac:dyDescent="0.2">
      <c r="B3793" s="4"/>
      <c r="C3793" s="4"/>
      <c r="D3793" s="25"/>
      <c r="E3793" s="25"/>
      <c r="F3793" s="26"/>
      <c r="G3793" s="2"/>
      <c r="K3793" s="3"/>
      <c r="L3793" s="3"/>
      <c r="M3793" s="3"/>
      <c r="N3793" s="27"/>
      <c r="O3793" s="4"/>
      <c r="P3793" s="4"/>
      <c r="R3793" s="9"/>
      <c r="S3793" s="4"/>
      <c r="T3793" s="4"/>
      <c r="W3793" s="4"/>
      <c r="X3793" s="21"/>
      <c r="Y3793" s="20"/>
      <c r="Z3793" s="20"/>
      <c r="AD3793" s="5"/>
      <c r="AI3793" s="10"/>
      <c r="AJ3793" s="10"/>
      <c r="AK3793" s="10"/>
      <c r="AL3793" s="10"/>
      <c r="AM3793" s="10"/>
      <c r="AN3793" s="10"/>
      <c r="AO3793" s="10"/>
      <c r="AP3793" s="10"/>
      <c r="AQ3793" s="10"/>
      <c r="AR3793" s="10"/>
      <c r="AS3793" s="10"/>
      <c r="AT3793" s="10"/>
      <c r="AU3793" s="10"/>
    </row>
    <row r="3794" spans="2:47" x14ac:dyDescent="0.2">
      <c r="B3794" s="4"/>
      <c r="C3794" s="4"/>
      <c r="D3794" s="25"/>
      <c r="E3794" s="25"/>
      <c r="F3794" s="26"/>
      <c r="G3794" s="2"/>
      <c r="K3794" s="3"/>
      <c r="L3794" s="3"/>
      <c r="M3794" s="3"/>
      <c r="N3794" s="27"/>
      <c r="O3794" s="4"/>
      <c r="P3794" s="4"/>
      <c r="R3794" s="9"/>
      <c r="S3794" s="4"/>
      <c r="T3794" s="4"/>
      <c r="W3794" s="4"/>
      <c r="X3794" s="21"/>
      <c r="Y3794" s="20"/>
      <c r="Z3794" s="20"/>
      <c r="AD3794" s="5"/>
      <c r="AI3794" s="10"/>
      <c r="AJ3794" s="10"/>
      <c r="AK3794" s="10"/>
      <c r="AL3794" s="10"/>
      <c r="AM3794" s="10"/>
      <c r="AN3794" s="10"/>
      <c r="AO3794" s="10"/>
      <c r="AP3794" s="10"/>
      <c r="AQ3794" s="10"/>
      <c r="AR3794" s="10"/>
      <c r="AS3794" s="10"/>
      <c r="AT3794" s="10"/>
      <c r="AU3794" s="10"/>
    </row>
    <row r="3795" spans="2:47" x14ac:dyDescent="0.2">
      <c r="B3795" s="4"/>
      <c r="C3795" s="4"/>
      <c r="D3795" s="25"/>
      <c r="E3795" s="25"/>
      <c r="F3795" s="26"/>
      <c r="G3795" s="2"/>
      <c r="K3795" s="3"/>
      <c r="L3795" s="3"/>
      <c r="M3795" s="3"/>
      <c r="N3795" s="27"/>
      <c r="O3795" s="4"/>
      <c r="P3795" s="4"/>
      <c r="R3795" s="9"/>
      <c r="S3795" s="4"/>
      <c r="T3795" s="4"/>
      <c r="W3795" s="4"/>
      <c r="X3795" s="21"/>
      <c r="Y3795" s="20"/>
      <c r="Z3795" s="20"/>
      <c r="AD3795" s="5"/>
      <c r="AI3795" s="10"/>
      <c r="AJ3795" s="10"/>
      <c r="AK3795" s="10"/>
      <c r="AL3795" s="10"/>
      <c r="AM3795" s="10"/>
      <c r="AN3795" s="10"/>
      <c r="AO3795" s="10"/>
      <c r="AP3795" s="10"/>
      <c r="AQ3795" s="10"/>
      <c r="AR3795" s="10"/>
      <c r="AS3795" s="10"/>
      <c r="AT3795" s="10"/>
      <c r="AU3795" s="10"/>
    </row>
    <row r="3796" spans="2:47" x14ac:dyDescent="0.2">
      <c r="B3796" s="4"/>
      <c r="C3796" s="4"/>
      <c r="D3796" s="25"/>
      <c r="E3796" s="25"/>
      <c r="F3796" s="26"/>
      <c r="G3796" s="2"/>
      <c r="K3796" s="3"/>
      <c r="L3796" s="3"/>
      <c r="M3796" s="3"/>
      <c r="N3796" s="27"/>
      <c r="O3796" s="4"/>
      <c r="P3796" s="4"/>
      <c r="R3796" s="9"/>
      <c r="S3796" s="4"/>
      <c r="T3796" s="4"/>
      <c r="W3796" s="4"/>
      <c r="X3796" s="21"/>
      <c r="Y3796" s="20"/>
      <c r="Z3796" s="20"/>
      <c r="AD3796" s="5"/>
      <c r="AI3796" s="10"/>
      <c r="AJ3796" s="10"/>
      <c r="AK3796" s="10"/>
      <c r="AL3796" s="10"/>
      <c r="AM3796" s="10"/>
      <c r="AN3796" s="10"/>
      <c r="AO3796" s="10"/>
      <c r="AP3796" s="10"/>
      <c r="AQ3796" s="10"/>
      <c r="AR3796" s="10"/>
      <c r="AS3796" s="10"/>
      <c r="AT3796" s="10"/>
      <c r="AU3796" s="10"/>
    </row>
    <row r="3797" spans="2:47" x14ac:dyDescent="0.2">
      <c r="B3797" s="4"/>
      <c r="C3797" s="4"/>
      <c r="D3797" s="25"/>
      <c r="E3797" s="25"/>
      <c r="F3797" s="26"/>
      <c r="G3797" s="2"/>
      <c r="K3797" s="3"/>
      <c r="L3797" s="3"/>
      <c r="M3797" s="3"/>
      <c r="N3797" s="27"/>
      <c r="O3797" s="4"/>
      <c r="P3797" s="4"/>
      <c r="R3797" s="9"/>
      <c r="S3797" s="4"/>
      <c r="T3797" s="4"/>
      <c r="W3797" s="4"/>
      <c r="X3797" s="21"/>
      <c r="Y3797" s="20"/>
      <c r="Z3797" s="20"/>
      <c r="AD3797" s="5"/>
      <c r="AI3797" s="10"/>
      <c r="AJ3797" s="10"/>
      <c r="AK3797" s="10"/>
      <c r="AL3797" s="10"/>
      <c r="AM3797" s="10"/>
      <c r="AN3797" s="10"/>
      <c r="AO3797" s="10"/>
      <c r="AP3797" s="10"/>
      <c r="AQ3797" s="10"/>
      <c r="AR3797" s="10"/>
      <c r="AS3797" s="10"/>
      <c r="AT3797" s="10"/>
      <c r="AU3797" s="10"/>
    </row>
    <row r="3798" spans="2:47" x14ac:dyDescent="0.2">
      <c r="B3798" s="4"/>
      <c r="C3798" s="4"/>
      <c r="D3798" s="25"/>
      <c r="E3798" s="25"/>
      <c r="F3798" s="26"/>
      <c r="G3798" s="2"/>
      <c r="K3798" s="3"/>
      <c r="L3798" s="3"/>
      <c r="M3798" s="3"/>
      <c r="N3798" s="27"/>
      <c r="O3798" s="4"/>
      <c r="P3798" s="4"/>
      <c r="R3798" s="9"/>
      <c r="S3798" s="4"/>
      <c r="T3798" s="4"/>
      <c r="W3798" s="4"/>
      <c r="X3798" s="21"/>
      <c r="Y3798" s="20"/>
      <c r="Z3798" s="20"/>
      <c r="AD3798" s="5"/>
      <c r="AI3798" s="10"/>
      <c r="AJ3798" s="10"/>
      <c r="AK3798" s="10"/>
      <c r="AL3798" s="10"/>
      <c r="AM3798" s="10"/>
      <c r="AN3798" s="10"/>
      <c r="AO3798" s="10"/>
      <c r="AP3798" s="10"/>
      <c r="AQ3798" s="10"/>
      <c r="AR3798" s="10"/>
      <c r="AS3798" s="10"/>
      <c r="AT3798" s="10"/>
      <c r="AU3798" s="10"/>
    </row>
    <row r="3799" spans="2:47" x14ac:dyDescent="0.2">
      <c r="B3799" s="4"/>
      <c r="C3799" s="4"/>
      <c r="D3799" s="25"/>
      <c r="E3799" s="25"/>
      <c r="F3799" s="26"/>
      <c r="G3799" s="2"/>
      <c r="K3799" s="3"/>
      <c r="L3799" s="3"/>
      <c r="M3799" s="3"/>
      <c r="N3799" s="27"/>
      <c r="O3799" s="4"/>
      <c r="P3799" s="4"/>
      <c r="R3799" s="9"/>
      <c r="S3799" s="4"/>
      <c r="T3799" s="4"/>
      <c r="W3799" s="4"/>
      <c r="X3799" s="21"/>
      <c r="Y3799" s="20"/>
      <c r="Z3799" s="20"/>
      <c r="AD3799" s="5"/>
      <c r="AI3799" s="10"/>
      <c r="AJ3799" s="10"/>
      <c r="AK3799" s="10"/>
      <c r="AL3799" s="10"/>
      <c r="AM3799" s="10"/>
      <c r="AN3799" s="10"/>
      <c r="AO3799" s="10"/>
      <c r="AP3799" s="10"/>
      <c r="AQ3799" s="10"/>
      <c r="AR3799" s="10"/>
      <c r="AS3799" s="10"/>
      <c r="AT3799" s="10"/>
      <c r="AU3799" s="10"/>
    </row>
    <row r="3800" spans="2:47" x14ac:dyDescent="0.2">
      <c r="B3800" s="4"/>
      <c r="C3800" s="4"/>
      <c r="D3800" s="25"/>
      <c r="E3800" s="25"/>
      <c r="F3800" s="26"/>
      <c r="G3800" s="2"/>
      <c r="K3800" s="3"/>
      <c r="L3800" s="3"/>
      <c r="M3800" s="3"/>
      <c r="N3800" s="27"/>
      <c r="O3800" s="4"/>
      <c r="P3800" s="4"/>
      <c r="R3800" s="9"/>
      <c r="S3800" s="4"/>
      <c r="T3800" s="4"/>
      <c r="W3800" s="4"/>
      <c r="X3800" s="21"/>
      <c r="Y3800" s="20"/>
      <c r="Z3800" s="20"/>
      <c r="AD3800" s="5"/>
      <c r="AI3800" s="10"/>
      <c r="AJ3800" s="10"/>
      <c r="AK3800" s="10"/>
      <c r="AL3800" s="10"/>
      <c r="AM3800" s="10"/>
      <c r="AN3800" s="10"/>
      <c r="AO3800" s="10"/>
      <c r="AP3800" s="10"/>
      <c r="AQ3800" s="10"/>
      <c r="AR3800" s="10"/>
      <c r="AS3800" s="10"/>
      <c r="AT3800" s="10"/>
      <c r="AU3800" s="10"/>
    </row>
    <row r="3801" spans="2:47" x14ac:dyDescent="0.2">
      <c r="B3801" s="4"/>
      <c r="C3801" s="4"/>
      <c r="D3801" s="25"/>
      <c r="E3801" s="25"/>
      <c r="F3801" s="26"/>
      <c r="G3801" s="2"/>
      <c r="K3801" s="3"/>
      <c r="L3801" s="3"/>
      <c r="M3801" s="3"/>
      <c r="N3801" s="27"/>
      <c r="O3801" s="4"/>
      <c r="P3801" s="4"/>
      <c r="R3801" s="9"/>
      <c r="S3801" s="4"/>
      <c r="T3801" s="4"/>
      <c r="W3801" s="4"/>
      <c r="X3801" s="21"/>
      <c r="Y3801" s="20"/>
      <c r="Z3801" s="20"/>
      <c r="AD3801" s="5"/>
      <c r="AI3801" s="10"/>
      <c r="AJ3801" s="10"/>
      <c r="AK3801" s="10"/>
      <c r="AL3801" s="10"/>
      <c r="AM3801" s="10"/>
      <c r="AN3801" s="10"/>
      <c r="AO3801" s="10"/>
      <c r="AP3801" s="10"/>
      <c r="AQ3801" s="10"/>
      <c r="AR3801" s="10"/>
      <c r="AS3801" s="10"/>
      <c r="AT3801" s="10"/>
      <c r="AU3801" s="10"/>
    </row>
    <row r="3802" spans="2:47" x14ac:dyDescent="0.2">
      <c r="B3802" s="4"/>
      <c r="C3802" s="4"/>
      <c r="D3802" s="25"/>
      <c r="E3802" s="25"/>
      <c r="F3802" s="26"/>
      <c r="G3802" s="2"/>
      <c r="K3802" s="3"/>
      <c r="L3802" s="3"/>
      <c r="M3802" s="3"/>
      <c r="N3802" s="27"/>
      <c r="O3802" s="4"/>
      <c r="P3802" s="4"/>
      <c r="R3802" s="9"/>
      <c r="S3802" s="4"/>
      <c r="T3802" s="4"/>
      <c r="W3802" s="4"/>
      <c r="X3802" s="21"/>
      <c r="Y3802" s="20"/>
      <c r="Z3802" s="20"/>
      <c r="AD3802" s="5"/>
      <c r="AI3802" s="10"/>
      <c r="AJ3802" s="10"/>
      <c r="AK3802" s="10"/>
      <c r="AL3802" s="10"/>
      <c r="AM3802" s="10"/>
      <c r="AN3802" s="10"/>
      <c r="AO3802" s="10"/>
      <c r="AP3802" s="10"/>
      <c r="AQ3802" s="10"/>
      <c r="AR3802" s="10"/>
      <c r="AS3802" s="10"/>
      <c r="AT3802" s="10"/>
      <c r="AU3802" s="10"/>
    </row>
    <row r="3803" spans="2:47" x14ac:dyDescent="0.2">
      <c r="B3803" s="4"/>
      <c r="C3803" s="4"/>
      <c r="D3803" s="25"/>
      <c r="E3803" s="25"/>
      <c r="F3803" s="26"/>
      <c r="G3803" s="2"/>
      <c r="K3803" s="3"/>
      <c r="L3803" s="3"/>
      <c r="M3803" s="3"/>
      <c r="N3803" s="27"/>
      <c r="O3803" s="4"/>
      <c r="P3803" s="4"/>
      <c r="R3803" s="9"/>
      <c r="S3803" s="4"/>
      <c r="T3803" s="4"/>
      <c r="W3803" s="4"/>
      <c r="X3803" s="21"/>
      <c r="Y3803" s="20"/>
      <c r="Z3803" s="20"/>
      <c r="AD3803" s="5"/>
      <c r="AI3803" s="10"/>
      <c r="AJ3803" s="10"/>
      <c r="AK3803" s="10"/>
      <c r="AL3803" s="10"/>
      <c r="AM3803" s="10"/>
      <c r="AN3803" s="10"/>
      <c r="AO3803" s="10"/>
      <c r="AP3803" s="10"/>
      <c r="AQ3803" s="10"/>
      <c r="AR3803" s="10"/>
      <c r="AS3803" s="10"/>
      <c r="AT3803" s="10"/>
      <c r="AU3803" s="10"/>
    </row>
    <row r="3804" spans="2:47" x14ac:dyDescent="0.2">
      <c r="B3804" s="4"/>
      <c r="C3804" s="4"/>
      <c r="D3804" s="25"/>
      <c r="E3804" s="25"/>
      <c r="F3804" s="26"/>
      <c r="G3804" s="2"/>
      <c r="K3804" s="3"/>
      <c r="L3804" s="3"/>
      <c r="M3804" s="3"/>
      <c r="N3804" s="27"/>
      <c r="O3804" s="4"/>
      <c r="P3804" s="4"/>
      <c r="R3804" s="9"/>
      <c r="S3804" s="4"/>
      <c r="T3804" s="4"/>
      <c r="W3804" s="4"/>
      <c r="X3804" s="21"/>
      <c r="Y3804" s="20"/>
      <c r="Z3804" s="20"/>
      <c r="AD3804" s="5"/>
      <c r="AI3804" s="10"/>
      <c r="AJ3804" s="10"/>
      <c r="AK3804" s="10"/>
      <c r="AL3804" s="10"/>
      <c r="AM3804" s="10"/>
      <c r="AN3804" s="10"/>
      <c r="AO3804" s="10"/>
      <c r="AP3804" s="10"/>
      <c r="AQ3804" s="10"/>
      <c r="AR3804" s="10"/>
      <c r="AS3804" s="10"/>
      <c r="AT3804" s="10"/>
      <c r="AU3804" s="10"/>
    </row>
    <row r="3805" spans="2:47" x14ac:dyDescent="0.2">
      <c r="B3805" s="4"/>
      <c r="C3805" s="4"/>
      <c r="D3805" s="25"/>
      <c r="E3805" s="25"/>
      <c r="F3805" s="26"/>
      <c r="G3805" s="2"/>
      <c r="K3805" s="3"/>
      <c r="L3805" s="3"/>
      <c r="M3805" s="3"/>
      <c r="N3805" s="27"/>
      <c r="O3805" s="4"/>
      <c r="P3805" s="4"/>
      <c r="R3805" s="9"/>
      <c r="S3805" s="4"/>
      <c r="T3805" s="4"/>
      <c r="W3805" s="4"/>
      <c r="X3805" s="21"/>
      <c r="Y3805" s="20"/>
      <c r="Z3805" s="20"/>
      <c r="AD3805" s="5"/>
      <c r="AI3805" s="10"/>
      <c r="AJ3805" s="10"/>
      <c r="AK3805" s="10"/>
      <c r="AL3805" s="10"/>
      <c r="AM3805" s="10"/>
      <c r="AN3805" s="10"/>
      <c r="AO3805" s="10"/>
      <c r="AP3805" s="10"/>
      <c r="AQ3805" s="10"/>
      <c r="AR3805" s="10"/>
      <c r="AS3805" s="10"/>
      <c r="AT3805" s="10"/>
      <c r="AU3805" s="10"/>
    </row>
    <row r="3806" spans="2:47" x14ac:dyDescent="0.2">
      <c r="B3806" s="4"/>
      <c r="C3806" s="4"/>
      <c r="D3806" s="25"/>
      <c r="E3806" s="25"/>
      <c r="F3806" s="26"/>
      <c r="G3806" s="2"/>
      <c r="K3806" s="3"/>
      <c r="L3806" s="3"/>
      <c r="M3806" s="3"/>
      <c r="N3806" s="27"/>
      <c r="O3806" s="4"/>
      <c r="P3806" s="4"/>
      <c r="R3806" s="9"/>
      <c r="S3806" s="4"/>
      <c r="T3806" s="4"/>
      <c r="W3806" s="4"/>
      <c r="X3806" s="21"/>
      <c r="Y3806" s="20"/>
      <c r="Z3806" s="20"/>
      <c r="AD3806" s="5"/>
      <c r="AI3806" s="10"/>
      <c r="AJ3806" s="10"/>
      <c r="AK3806" s="10"/>
      <c r="AL3806" s="10"/>
      <c r="AM3806" s="10"/>
      <c r="AN3806" s="10"/>
      <c r="AO3806" s="10"/>
      <c r="AP3806" s="10"/>
      <c r="AQ3806" s="10"/>
      <c r="AR3806" s="10"/>
      <c r="AS3806" s="10"/>
      <c r="AT3806" s="10"/>
      <c r="AU3806" s="10"/>
    </row>
    <row r="3807" spans="2:47" x14ac:dyDescent="0.2">
      <c r="B3807" s="4"/>
      <c r="C3807" s="4"/>
      <c r="D3807" s="25"/>
      <c r="E3807" s="25"/>
      <c r="F3807" s="26"/>
      <c r="G3807" s="2"/>
      <c r="K3807" s="3"/>
      <c r="L3807" s="3"/>
      <c r="M3807" s="3"/>
      <c r="N3807" s="27"/>
      <c r="O3807" s="4"/>
      <c r="P3807" s="4"/>
      <c r="R3807" s="9"/>
      <c r="S3807" s="4"/>
      <c r="T3807" s="4"/>
      <c r="W3807" s="4"/>
      <c r="X3807" s="21"/>
      <c r="Y3807" s="20"/>
      <c r="Z3807" s="20"/>
      <c r="AD3807" s="5"/>
      <c r="AI3807" s="10"/>
      <c r="AJ3807" s="10"/>
      <c r="AK3807" s="10"/>
      <c r="AL3807" s="10"/>
      <c r="AM3807" s="10"/>
      <c r="AN3807" s="10"/>
      <c r="AO3807" s="10"/>
      <c r="AP3807" s="10"/>
      <c r="AQ3807" s="10"/>
      <c r="AR3807" s="10"/>
      <c r="AS3807" s="10"/>
      <c r="AT3807" s="10"/>
      <c r="AU3807" s="10"/>
    </row>
    <row r="3808" spans="2:47" x14ac:dyDescent="0.2">
      <c r="B3808" s="4"/>
      <c r="C3808" s="4"/>
      <c r="D3808" s="25"/>
      <c r="E3808" s="25"/>
      <c r="F3808" s="26"/>
      <c r="G3808" s="2"/>
      <c r="K3808" s="3"/>
      <c r="L3808" s="3"/>
      <c r="M3808" s="3"/>
      <c r="N3808" s="27"/>
      <c r="O3808" s="4"/>
      <c r="P3808" s="4"/>
      <c r="R3808" s="9"/>
      <c r="S3808" s="4"/>
      <c r="T3808" s="4"/>
      <c r="W3808" s="4"/>
      <c r="X3808" s="21"/>
      <c r="Y3808" s="20"/>
      <c r="Z3808" s="20"/>
      <c r="AD3808" s="5"/>
      <c r="AI3808" s="10"/>
      <c r="AJ3808" s="10"/>
      <c r="AK3808" s="10"/>
      <c r="AL3808" s="10"/>
      <c r="AM3808" s="10"/>
      <c r="AN3808" s="10"/>
      <c r="AO3808" s="10"/>
      <c r="AP3808" s="10"/>
      <c r="AQ3808" s="10"/>
      <c r="AR3808" s="10"/>
      <c r="AS3808" s="10"/>
      <c r="AT3808" s="10"/>
      <c r="AU3808" s="10"/>
    </row>
    <row r="3809" spans="2:47" x14ac:dyDescent="0.2">
      <c r="B3809" s="4"/>
      <c r="C3809" s="4"/>
      <c r="D3809" s="25"/>
      <c r="E3809" s="25"/>
      <c r="F3809" s="26"/>
      <c r="G3809" s="2"/>
      <c r="K3809" s="3"/>
      <c r="L3809" s="3"/>
      <c r="M3809" s="3"/>
      <c r="N3809" s="27"/>
      <c r="O3809" s="4"/>
      <c r="P3809" s="4"/>
      <c r="R3809" s="9"/>
      <c r="S3809" s="4"/>
      <c r="T3809" s="4"/>
      <c r="W3809" s="4"/>
      <c r="X3809" s="21"/>
      <c r="Y3809" s="20"/>
      <c r="Z3809" s="20"/>
      <c r="AD3809" s="5"/>
      <c r="AI3809" s="10"/>
      <c r="AJ3809" s="10"/>
      <c r="AK3809" s="10"/>
      <c r="AL3809" s="10"/>
      <c r="AM3809" s="10"/>
      <c r="AN3809" s="10"/>
      <c r="AO3809" s="10"/>
      <c r="AP3809" s="10"/>
      <c r="AQ3809" s="10"/>
      <c r="AR3809" s="10"/>
      <c r="AS3809" s="10"/>
      <c r="AT3809" s="10"/>
      <c r="AU3809" s="10"/>
    </row>
    <row r="3810" spans="2:47" x14ac:dyDescent="0.2">
      <c r="B3810" s="4"/>
      <c r="C3810" s="4"/>
      <c r="D3810" s="25"/>
      <c r="E3810" s="25"/>
      <c r="F3810" s="26"/>
      <c r="G3810" s="2"/>
      <c r="K3810" s="3"/>
      <c r="L3810" s="3"/>
      <c r="M3810" s="3"/>
      <c r="N3810" s="27"/>
      <c r="O3810" s="4"/>
      <c r="P3810" s="4"/>
      <c r="R3810" s="9"/>
      <c r="S3810" s="4"/>
      <c r="T3810" s="4"/>
      <c r="W3810" s="4"/>
      <c r="X3810" s="21"/>
      <c r="Y3810" s="20"/>
      <c r="Z3810" s="20"/>
      <c r="AD3810" s="5"/>
      <c r="AI3810" s="10"/>
      <c r="AJ3810" s="10"/>
      <c r="AK3810" s="10"/>
      <c r="AL3810" s="10"/>
      <c r="AM3810" s="10"/>
      <c r="AN3810" s="10"/>
      <c r="AO3810" s="10"/>
      <c r="AP3810" s="10"/>
      <c r="AQ3810" s="10"/>
      <c r="AR3810" s="10"/>
      <c r="AS3810" s="10"/>
      <c r="AT3810" s="10"/>
      <c r="AU3810" s="10"/>
    </row>
    <row r="3811" spans="2:47" x14ac:dyDescent="0.2">
      <c r="B3811" s="4"/>
      <c r="C3811" s="4"/>
      <c r="D3811" s="25"/>
      <c r="E3811" s="25"/>
      <c r="F3811" s="26"/>
      <c r="G3811" s="2"/>
      <c r="K3811" s="3"/>
      <c r="L3811" s="3"/>
      <c r="M3811" s="3"/>
      <c r="N3811" s="27"/>
      <c r="O3811" s="4"/>
      <c r="P3811" s="4"/>
      <c r="R3811" s="9"/>
      <c r="S3811" s="4"/>
      <c r="T3811" s="4"/>
      <c r="W3811" s="4"/>
      <c r="X3811" s="21"/>
      <c r="Y3811" s="20"/>
      <c r="Z3811" s="20"/>
      <c r="AD3811" s="5"/>
      <c r="AI3811" s="10"/>
      <c r="AJ3811" s="10"/>
      <c r="AK3811" s="10"/>
      <c r="AL3811" s="10"/>
      <c r="AM3811" s="10"/>
      <c r="AN3811" s="10"/>
      <c r="AO3811" s="10"/>
      <c r="AP3811" s="10"/>
      <c r="AQ3811" s="10"/>
      <c r="AR3811" s="10"/>
      <c r="AS3811" s="10"/>
      <c r="AT3811" s="10"/>
      <c r="AU3811" s="10"/>
    </row>
    <row r="3812" spans="2:47" x14ac:dyDescent="0.2">
      <c r="B3812" s="4"/>
      <c r="C3812" s="4"/>
      <c r="D3812" s="25"/>
      <c r="E3812" s="25"/>
      <c r="F3812" s="26"/>
      <c r="G3812" s="2"/>
      <c r="K3812" s="3"/>
      <c r="L3812" s="3"/>
      <c r="M3812" s="3"/>
      <c r="N3812" s="27"/>
      <c r="O3812" s="4"/>
      <c r="P3812" s="4"/>
      <c r="R3812" s="9"/>
      <c r="S3812" s="4"/>
      <c r="T3812" s="4"/>
      <c r="W3812" s="4"/>
      <c r="X3812" s="21"/>
      <c r="Y3812" s="20"/>
      <c r="Z3812" s="20"/>
      <c r="AD3812" s="5"/>
      <c r="AI3812" s="10"/>
      <c r="AJ3812" s="10"/>
      <c r="AK3812" s="10"/>
      <c r="AL3812" s="10"/>
      <c r="AM3812" s="10"/>
      <c r="AN3812" s="10"/>
      <c r="AO3812" s="10"/>
      <c r="AP3812" s="10"/>
      <c r="AQ3812" s="10"/>
      <c r="AR3812" s="10"/>
      <c r="AS3812" s="10"/>
      <c r="AT3812" s="10"/>
      <c r="AU3812" s="10"/>
    </row>
    <row r="3813" spans="2:47" x14ac:dyDescent="0.2">
      <c r="B3813" s="4"/>
      <c r="C3813" s="4"/>
      <c r="D3813" s="25"/>
      <c r="E3813" s="25"/>
      <c r="F3813" s="26"/>
      <c r="G3813" s="2"/>
      <c r="K3813" s="3"/>
      <c r="L3813" s="3"/>
      <c r="M3813" s="3"/>
      <c r="N3813" s="27"/>
      <c r="O3813" s="4"/>
      <c r="P3813" s="4"/>
      <c r="R3813" s="9"/>
      <c r="S3813" s="4"/>
      <c r="T3813" s="4"/>
      <c r="W3813" s="4"/>
      <c r="X3813" s="21"/>
      <c r="Y3813" s="20"/>
      <c r="Z3813" s="20"/>
      <c r="AD3813" s="5"/>
      <c r="AI3813" s="10"/>
      <c r="AJ3813" s="10"/>
      <c r="AK3813" s="10"/>
      <c r="AL3813" s="10"/>
      <c r="AM3813" s="10"/>
      <c r="AN3813" s="10"/>
      <c r="AO3813" s="10"/>
      <c r="AP3813" s="10"/>
      <c r="AQ3813" s="10"/>
      <c r="AR3813" s="10"/>
      <c r="AS3813" s="10"/>
      <c r="AT3813" s="10"/>
      <c r="AU3813" s="10"/>
    </row>
    <row r="3814" spans="2:47" x14ac:dyDescent="0.2">
      <c r="B3814" s="4"/>
      <c r="C3814" s="4"/>
      <c r="D3814" s="25"/>
      <c r="E3814" s="25"/>
      <c r="F3814" s="26"/>
      <c r="G3814" s="2"/>
      <c r="K3814" s="3"/>
      <c r="L3814" s="3"/>
      <c r="M3814" s="3"/>
      <c r="N3814" s="27"/>
      <c r="O3814" s="4"/>
      <c r="P3814" s="4"/>
      <c r="R3814" s="9"/>
      <c r="S3814" s="4"/>
      <c r="T3814" s="4"/>
      <c r="W3814" s="4"/>
      <c r="X3814" s="21"/>
      <c r="Y3814" s="20"/>
      <c r="Z3814" s="20"/>
      <c r="AD3814" s="5"/>
      <c r="AI3814" s="10"/>
      <c r="AJ3814" s="10"/>
      <c r="AK3814" s="10"/>
      <c r="AL3814" s="10"/>
      <c r="AM3814" s="10"/>
      <c r="AN3814" s="10"/>
      <c r="AO3814" s="10"/>
      <c r="AP3814" s="10"/>
      <c r="AQ3814" s="10"/>
      <c r="AR3814" s="10"/>
      <c r="AS3814" s="10"/>
      <c r="AT3814" s="10"/>
      <c r="AU3814" s="10"/>
    </row>
    <row r="3815" spans="2:47" x14ac:dyDescent="0.2">
      <c r="B3815" s="4"/>
      <c r="C3815" s="4"/>
      <c r="D3815" s="25"/>
      <c r="E3815" s="25"/>
      <c r="F3815" s="26"/>
      <c r="G3815" s="2"/>
      <c r="K3815" s="3"/>
      <c r="L3815" s="3"/>
      <c r="M3815" s="3"/>
      <c r="N3815" s="27"/>
      <c r="O3815" s="4"/>
      <c r="P3815" s="4"/>
      <c r="R3815" s="9"/>
      <c r="S3815" s="4"/>
      <c r="T3815" s="4"/>
      <c r="W3815" s="4"/>
      <c r="X3815" s="21"/>
      <c r="Y3815" s="20"/>
      <c r="Z3815" s="20"/>
      <c r="AD3815" s="5"/>
      <c r="AI3815" s="10"/>
      <c r="AJ3815" s="10"/>
      <c r="AK3815" s="10"/>
      <c r="AL3815" s="10"/>
      <c r="AM3815" s="10"/>
      <c r="AN3815" s="10"/>
      <c r="AO3815" s="10"/>
      <c r="AP3815" s="10"/>
      <c r="AQ3815" s="10"/>
      <c r="AR3815" s="10"/>
      <c r="AS3815" s="10"/>
      <c r="AT3815" s="10"/>
      <c r="AU3815" s="10"/>
    </row>
    <row r="3816" spans="2:47" x14ac:dyDescent="0.2">
      <c r="B3816" s="4"/>
      <c r="C3816" s="4"/>
      <c r="D3816" s="25"/>
      <c r="E3816" s="25"/>
      <c r="F3816" s="26"/>
      <c r="G3816" s="2"/>
      <c r="K3816" s="3"/>
      <c r="L3816" s="3"/>
      <c r="M3816" s="3"/>
      <c r="N3816" s="27"/>
      <c r="O3816" s="4"/>
      <c r="P3816" s="4"/>
      <c r="R3816" s="9"/>
      <c r="S3816" s="4"/>
      <c r="T3816" s="4"/>
      <c r="W3816" s="4"/>
      <c r="X3816" s="21"/>
      <c r="Y3816" s="20"/>
      <c r="Z3816" s="20"/>
      <c r="AD3816" s="5"/>
      <c r="AI3816" s="10"/>
      <c r="AJ3816" s="10"/>
      <c r="AK3816" s="10"/>
      <c r="AL3816" s="10"/>
      <c r="AM3816" s="10"/>
      <c r="AN3816" s="10"/>
      <c r="AO3816" s="10"/>
      <c r="AP3816" s="10"/>
      <c r="AQ3816" s="10"/>
      <c r="AR3816" s="10"/>
      <c r="AS3816" s="10"/>
      <c r="AT3816" s="10"/>
      <c r="AU3816" s="10"/>
    </row>
    <row r="3817" spans="2:47" x14ac:dyDescent="0.2">
      <c r="B3817" s="4"/>
      <c r="C3817" s="4"/>
      <c r="D3817" s="25"/>
      <c r="E3817" s="25"/>
      <c r="F3817" s="26"/>
      <c r="G3817" s="2"/>
      <c r="K3817" s="3"/>
      <c r="L3817" s="3"/>
      <c r="M3817" s="3"/>
      <c r="N3817" s="27"/>
      <c r="O3817" s="4"/>
      <c r="P3817" s="4"/>
      <c r="R3817" s="9"/>
      <c r="S3817" s="4"/>
      <c r="T3817" s="4"/>
      <c r="W3817" s="4"/>
      <c r="X3817" s="21"/>
      <c r="Y3817" s="20"/>
      <c r="Z3817" s="20"/>
      <c r="AD3817" s="5"/>
      <c r="AI3817" s="10"/>
      <c r="AJ3817" s="10"/>
      <c r="AK3817" s="10"/>
      <c r="AL3817" s="10"/>
      <c r="AM3817" s="10"/>
      <c r="AN3817" s="10"/>
      <c r="AO3817" s="10"/>
      <c r="AP3817" s="10"/>
      <c r="AQ3817" s="10"/>
      <c r="AR3817" s="10"/>
      <c r="AS3817" s="10"/>
      <c r="AT3817" s="10"/>
      <c r="AU3817" s="10"/>
    </row>
    <row r="3818" spans="2:47" x14ac:dyDescent="0.2">
      <c r="B3818" s="4"/>
      <c r="C3818" s="4"/>
      <c r="D3818" s="25"/>
      <c r="E3818" s="25"/>
      <c r="F3818" s="26"/>
      <c r="G3818" s="2"/>
      <c r="K3818" s="3"/>
      <c r="L3818" s="3"/>
      <c r="M3818" s="3"/>
      <c r="N3818" s="27"/>
      <c r="O3818" s="4"/>
      <c r="P3818" s="4"/>
      <c r="R3818" s="9"/>
      <c r="S3818" s="4"/>
      <c r="T3818" s="4"/>
      <c r="W3818" s="4"/>
      <c r="X3818" s="21"/>
      <c r="Y3818" s="20"/>
      <c r="Z3818" s="20"/>
      <c r="AD3818" s="5"/>
      <c r="AI3818" s="10"/>
      <c r="AJ3818" s="10"/>
      <c r="AK3818" s="10"/>
      <c r="AL3818" s="10"/>
      <c r="AM3818" s="10"/>
      <c r="AN3818" s="10"/>
      <c r="AO3818" s="10"/>
      <c r="AP3818" s="10"/>
      <c r="AQ3818" s="10"/>
      <c r="AR3818" s="10"/>
      <c r="AS3818" s="10"/>
      <c r="AT3818" s="10"/>
      <c r="AU3818" s="10"/>
    </row>
    <row r="3819" spans="2:47" x14ac:dyDescent="0.2">
      <c r="B3819" s="4"/>
      <c r="C3819" s="4"/>
      <c r="D3819" s="25"/>
      <c r="E3819" s="25"/>
      <c r="F3819" s="26"/>
      <c r="G3819" s="2"/>
      <c r="K3819" s="3"/>
      <c r="L3819" s="3"/>
      <c r="M3819" s="3"/>
      <c r="N3819" s="27"/>
      <c r="O3819" s="4"/>
      <c r="P3819" s="4"/>
      <c r="R3819" s="9"/>
      <c r="S3819" s="4"/>
      <c r="T3819" s="4"/>
      <c r="W3819" s="4"/>
      <c r="X3819" s="21"/>
      <c r="Y3819" s="20"/>
      <c r="Z3819" s="20"/>
      <c r="AD3819" s="5"/>
      <c r="AI3819" s="10"/>
      <c r="AJ3819" s="10"/>
      <c r="AK3819" s="10"/>
      <c r="AL3819" s="10"/>
      <c r="AM3819" s="10"/>
      <c r="AN3819" s="10"/>
      <c r="AO3819" s="10"/>
      <c r="AP3819" s="10"/>
      <c r="AQ3819" s="10"/>
      <c r="AR3819" s="10"/>
      <c r="AS3819" s="10"/>
      <c r="AT3819" s="10"/>
      <c r="AU3819" s="10"/>
    </row>
    <row r="3820" spans="2:47" x14ac:dyDescent="0.2">
      <c r="B3820" s="4"/>
      <c r="C3820" s="4"/>
      <c r="D3820" s="25"/>
      <c r="E3820" s="25"/>
      <c r="F3820" s="26"/>
      <c r="G3820" s="2"/>
      <c r="K3820" s="3"/>
      <c r="L3820" s="3"/>
      <c r="M3820" s="3"/>
      <c r="N3820" s="27"/>
      <c r="O3820" s="4"/>
      <c r="P3820" s="4"/>
      <c r="R3820" s="9"/>
      <c r="S3820" s="4"/>
      <c r="T3820" s="4"/>
      <c r="W3820" s="4"/>
      <c r="X3820" s="21"/>
      <c r="Y3820" s="20"/>
      <c r="Z3820" s="20"/>
      <c r="AD3820" s="5"/>
      <c r="AI3820" s="10"/>
      <c r="AJ3820" s="10"/>
      <c r="AK3820" s="10"/>
      <c r="AL3820" s="10"/>
      <c r="AM3820" s="10"/>
      <c r="AN3820" s="10"/>
      <c r="AO3820" s="10"/>
      <c r="AP3820" s="10"/>
      <c r="AQ3820" s="10"/>
      <c r="AR3820" s="10"/>
      <c r="AS3820" s="10"/>
      <c r="AT3820" s="10"/>
      <c r="AU3820" s="10"/>
    </row>
    <row r="3821" spans="2:47" x14ac:dyDescent="0.2">
      <c r="B3821" s="4"/>
      <c r="C3821" s="4"/>
      <c r="D3821" s="25"/>
      <c r="E3821" s="25"/>
      <c r="F3821" s="26"/>
      <c r="G3821" s="2"/>
      <c r="K3821" s="3"/>
      <c r="L3821" s="3"/>
      <c r="M3821" s="3"/>
      <c r="N3821" s="27"/>
      <c r="O3821" s="4"/>
      <c r="P3821" s="4"/>
      <c r="R3821" s="9"/>
      <c r="S3821" s="4"/>
      <c r="T3821" s="4"/>
      <c r="W3821" s="4"/>
      <c r="X3821" s="21"/>
      <c r="Y3821" s="20"/>
      <c r="Z3821" s="20"/>
      <c r="AD3821" s="5"/>
      <c r="AI3821" s="10"/>
      <c r="AJ3821" s="10"/>
      <c r="AK3821" s="10"/>
      <c r="AL3821" s="10"/>
      <c r="AM3821" s="10"/>
      <c r="AN3821" s="10"/>
      <c r="AO3821" s="10"/>
      <c r="AP3821" s="10"/>
      <c r="AQ3821" s="10"/>
      <c r="AR3821" s="10"/>
      <c r="AS3821" s="10"/>
      <c r="AT3821" s="10"/>
      <c r="AU3821" s="10"/>
    </row>
    <row r="3822" spans="2:47" x14ac:dyDescent="0.2">
      <c r="B3822" s="4"/>
      <c r="C3822" s="4"/>
      <c r="D3822" s="25"/>
      <c r="E3822" s="25"/>
      <c r="F3822" s="26"/>
      <c r="G3822" s="2"/>
      <c r="K3822" s="3"/>
      <c r="L3822" s="3"/>
      <c r="M3822" s="3"/>
      <c r="N3822" s="27"/>
      <c r="O3822" s="4"/>
      <c r="P3822" s="4"/>
      <c r="R3822" s="9"/>
      <c r="S3822" s="4"/>
      <c r="T3822" s="4"/>
      <c r="W3822" s="4"/>
      <c r="X3822" s="21"/>
      <c r="Y3822" s="20"/>
      <c r="Z3822" s="20"/>
      <c r="AD3822" s="5"/>
      <c r="AI3822" s="10"/>
      <c r="AJ3822" s="10"/>
      <c r="AK3822" s="10"/>
      <c r="AL3822" s="10"/>
      <c r="AM3822" s="10"/>
      <c r="AN3822" s="10"/>
      <c r="AO3822" s="10"/>
      <c r="AP3822" s="10"/>
      <c r="AQ3822" s="10"/>
      <c r="AR3822" s="10"/>
      <c r="AS3822" s="10"/>
      <c r="AT3822" s="10"/>
      <c r="AU3822" s="10"/>
    </row>
    <row r="3823" spans="2:47" x14ac:dyDescent="0.2">
      <c r="B3823" s="4"/>
      <c r="C3823" s="4"/>
      <c r="D3823" s="25"/>
      <c r="E3823" s="25"/>
      <c r="F3823" s="26"/>
      <c r="G3823" s="2"/>
      <c r="K3823" s="3"/>
      <c r="L3823" s="3"/>
      <c r="M3823" s="3"/>
      <c r="N3823" s="27"/>
      <c r="O3823" s="4"/>
      <c r="P3823" s="4"/>
      <c r="R3823" s="9"/>
      <c r="S3823" s="4"/>
      <c r="T3823" s="4"/>
      <c r="W3823" s="4"/>
      <c r="X3823" s="21"/>
      <c r="Y3823" s="20"/>
      <c r="Z3823" s="20"/>
      <c r="AD3823" s="5"/>
      <c r="AI3823" s="10"/>
      <c r="AJ3823" s="10"/>
      <c r="AK3823" s="10"/>
      <c r="AL3823" s="10"/>
      <c r="AM3823" s="10"/>
      <c r="AN3823" s="10"/>
      <c r="AO3823" s="10"/>
      <c r="AP3823" s="10"/>
      <c r="AQ3823" s="10"/>
      <c r="AR3823" s="10"/>
      <c r="AS3823" s="10"/>
      <c r="AT3823" s="10"/>
      <c r="AU3823" s="10"/>
    </row>
    <row r="3824" spans="2:47" x14ac:dyDescent="0.2">
      <c r="B3824" s="4"/>
      <c r="C3824" s="4"/>
      <c r="D3824" s="25"/>
      <c r="E3824" s="25"/>
      <c r="F3824" s="26"/>
      <c r="G3824" s="2"/>
      <c r="K3824" s="3"/>
      <c r="L3824" s="3"/>
      <c r="M3824" s="3"/>
      <c r="N3824" s="27"/>
      <c r="O3824" s="4"/>
      <c r="P3824" s="4"/>
      <c r="R3824" s="9"/>
      <c r="S3824" s="4"/>
      <c r="T3824" s="4"/>
      <c r="W3824" s="4"/>
      <c r="X3824" s="21"/>
      <c r="Y3824" s="20"/>
      <c r="Z3824" s="20"/>
      <c r="AD3824" s="5"/>
      <c r="AI3824" s="10"/>
      <c r="AJ3824" s="10"/>
      <c r="AK3824" s="10"/>
      <c r="AL3824" s="10"/>
      <c r="AM3824" s="10"/>
      <c r="AN3824" s="10"/>
      <c r="AO3824" s="10"/>
      <c r="AP3824" s="10"/>
      <c r="AQ3824" s="10"/>
      <c r="AR3824" s="10"/>
      <c r="AS3824" s="10"/>
      <c r="AT3824" s="10"/>
      <c r="AU3824" s="10"/>
    </row>
    <row r="3825" spans="2:47" x14ac:dyDescent="0.2">
      <c r="B3825" s="4"/>
      <c r="C3825" s="4"/>
      <c r="D3825" s="25"/>
      <c r="E3825" s="25"/>
      <c r="F3825" s="26"/>
      <c r="G3825" s="2"/>
      <c r="K3825" s="3"/>
      <c r="L3825" s="3"/>
      <c r="M3825" s="3"/>
      <c r="N3825" s="27"/>
      <c r="O3825" s="4"/>
      <c r="P3825" s="4"/>
      <c r="R3825" s="9"/>
      <c r="S3825" s="4"/>
      <c r="T3825" s="4"/>
      <c r="W3825" s="4"/>
      <c r="X3825" s="21"/>
      <c r="Y3825" s="20"/>
      <c r="Z3825" s="20"/>
      <c r="AD3825" s="5"/>
      <c r="AI3825" s="10"/>
      <c r="AJ3825" s="10"/>
      <c r="AK3825" s="10"/>
      <c r="AL3825" s="10"/>
      <c r="AM3825" s="10"/>
      <c r="AN3825" s="10"/>
      <c r="AO3825" s="10"/>
      <c r="AP3825" s="10"/>
      <c r="AQ3825" s="10"/>
      <c r="AR3825" s="10"/>
      <c r="AS3825" s="10"/>
      <c r="AT3825" s="10"/>
      <c r="AU3825" s="10"/>
    </row>
    <row r="3826" spans="2:47" x14ac:dyDescent="0.2">
      <c r="B3826" s="4"/>
      <c r="C3826" s="4"/>
      <c r="D3826" s="25"/>
      <c r="E3826" s="25"/>
      <c r="F3826" s="26"/>
      <c r="G3826" s="2"/>
      <c r="K3826" s="3"/>
      <c r="L3826" s="3"/>
      <c r="M3826" s="3"/>
      <c r="N3826" s="27"/>
      <c r="O3826" s="4"/>
      <c r="P3826" s="4"/>
      <c r="R3826" s="9"/>
      <c r="S3826" s="4"/>
      <c r="T3826" s="4"/>
      <c r="W3826" s="4"/>
      <c r="X3826" s="21"/>
      <c r="Y3826" s="20"/>
      <c r="Z3826" s="20"/>
      <c r="AD3826" s="5"/>
      <c r="AI3826" s="10"/>
      <c r="AJ3826" s="10"/>
      <c r="AK3826" s="10"/>
      <c r="AL3826" s="10"/>
      <c r="AM3826" s="10"/>
      <c r="AN3826" s="10"/>
      <c r="AO3826" s="10"/>
      <c r="AP3826" s="10"/>
      <c r="AQ3826" s="10"/>
      <c r="AR3826" s="10"/>
      <c r="AS3826" s="10"/>
      <c r="AT3826" s="10"/>
      <c r="AU3826" s="10"/>
    </row>
    <row r="3827" spans="2:47" x14ac:dyDescent="0.2">
      <c r="B3827" s="4"/>
      <c r="C3827" s="4"/>
      <c r="D3827" s="25"/>
      <c r="E3827" s="25"/>
      <c r="F3827" s="26"/>
      <c r="G3827" s="2"/>
      <c r="K3827" s="3"/>
      <c r="L3827" s="3"/>
      <c r="M3827" s="3"/>
      <c r="N3827" s="27"/>
      <c r="O3827" s="4"/>
      <c r="P3827" s="4"/>
      <c r="R3827" s="9"/>
      <c r="S3827" s="4"/>
      <c r="T3827" s="4"/>
      <c r="W3827" s="4"/>
      <c r="X3827" s="21"/>
      <c r="Y3827" s="20"/>
      <c r="Z3827" s="20"/>
      <c r="AD3827" s="5"/>
      <c r="AI3827" s="10"/>
      <c r="AJ3827" s="10"/>
      <c r="AK3827" s="10"/>
      <c r="AL3827" s="10"/>
      <c r="AM3827" s="10"/>
      <c r="AN3827" s="10"/>
      <c r="AO3827" s="10"/>
      <c r="AP3827" s="10"/>
      <c r="AQ3827" s="10"/>
      <c r="AR3827" s="10"/>
      <c r="AS3827" s="10"/>
      <c r="AT3827" s="10"/>
      <c r="AU3827" s="10"/>
    </row>
    <row r="3828" spans="2:47" x14ac:dyDescent="0.2">
      <c r="B3828" s="4"/>
      <c r="C3828" s="4"/>
      <c r="D3828" s="25"/>
      <c r="E3828" s="25"/>
      <c r="F3828" s="26"/>
      <c r="G3828" s="2"/>
      <c r="K3828" s="3"/>
      <c r="L3828" s="3"/>
      <c r="M3828" s="3"/>
      <c r="N3828" s="27"/>
      <c r="O3828" s="4"/>
      <c r="P3828" s="4"/>
      <c r="R3828" s="9"/>
      <c r="S3828" s="4"/>
      <c r="T3828" s="4"/>
      <c r="W3828" s="4"/>
      <c r="X3828" s="21"/>
      <c r="Y3828" s="20"/>
      <c r="Z3828" s="20"/>
      <c r="AD3828" s="5"/>
      <c r="AI3828" s="10"/>
      <c r="AJ3828" s="10"/>
      <c r="AK3828" s="10"/>
      <c r="AL3828" s="10"/>
      <c r="AM3828" s="10"/>
      <c r="AN3828" s="10"/>
      <c r="AO3828" s="10"/>
      <c r="AP3828" s="10"/>
      <c r="AQ3828" s="10"/>
      <c r="AR3828" s="10"/>
      <c r="AS3828" s="10"/>
      <c r="AT3828" s="10"/>
      <c r="AU3828" s="10"/>
    </row>
    <row r="3829" spans="2:47" x14ac:dyDescent="0.2">
      <c r="B3829" s="4"/>
      <c r="C3829" s="4"/>
      <c r="D3829" s="25"/>
      <c r="E3829" s="25"/>
      <c r="F3829" s="26"/>
      <c r="G3829" s="2"/>
      <c r="K3829" s="3"/>
      <c r="L3829" s="3"/>
      <c r="M3829" s="3"/>
      <c r="N3829" s="27"/>
      <c r="O3829" s="4"/>
      <c r="P3829" s="4"/>
      <c r="R3829" s="9"/>
      <c r="S3829" s="4"/>
      <c r="T3829" s="4"/>
      <c r="W3829" s="4"/>
      <c r="X3829" s="21"/>
      <c r="Y3829" s="20"/>
      <c r="Z3829" s="20"/>
      <c r="AD3829" s="5"/>
      <c r="AI3829" s="10"/>
      <c r="AJ3829" s="10"/>
      <c r="AK3829" s="10"/>
      <c r="AL3829" s="10"/>
      <c r="AM3829" s="10"/>
      <c r="AN3829" s="10"/>
      <c r="AO3829" s="10"/>
      <c r="AP3829" s="10"/>
      <c r="AQ3829" s="10"/>
      <c r="AR3829" s="10"/>
      <c r="AS3829" s="10"/>
      <c r="AT3829" s="10"/>
      <c r="AU3829" s="10"/>
    </row>
    <row r="3830" spans="2:47" x14ac:dyDescent="0.2">
      <c r="B3830" s="4"/>
      <c r="C3830" s="4"/>
      <c r="D3830" s="25"/>
      <c r="E3830" s="25"/>
      <c r="F3830" s="26"/>
      <c r="G3830" s="2"/>
      <c r="K3830" s="3"/>
      <c r="L3830" s="3"/>
      <c r="M3830" s="3"/>
      <c r="N3830" s="27"/>
      <c r="O3830" s="4"/>
      <c r="P3830" s="4"/>
      <c r="R3830" s="9"/>
      <c r="S3830" s="4"/>
      <c r="T3830" s="4"/>
      <c r="W3830" s="4"/>
      <c r="X3830" s="21"/>
      <c r="Y3830" s="20"/>
      <c r="Z3830" s="20"/>
      <c r="AD3830" s="5"/>
      <c r="AI3830" s="10"/>
      <c r="AJ3830" s="10"/>
      <c r="AK3830" s="10"/>
      <c r="AL3830" s="10"/>
      <c r="AM3830" s="10"/>
      <c r="AN3830" s="10"/>
      <c r="AO3830" s="10"/>
      <c r="AP3830" s="10"/>
      <c r="AQ3830" s="10"/>
      <c r="AR3830" s="10"/>
      <c r="AS3830" s="10"/>
      <c r="AT3830" s="10"/>
      <c r="AU3830" s="10"/>
    </row>
    <row r="3831" spans="2:47" x14ac:dyDescent="0.2">
      <c r="B3831" s="4"/>
      <c r="C3831" s="4"/>
      <c r="D3831" s="25"/>
      <c r="E3831" s="25"/>
      <c r="F3831" s="26"/>
      <c r="G3831" s="2"/>
      <c r="K3831" s="3"/>
      <c r="L3831" s="3"/>
      <c r="M3831" s="3"/>
      <c r="N3831" s="27"/>
      <c r="O3831" s="4"/>
      <c r="P3831" s="4"/>
      <c r="R3831" s="9"/>
      <c r="S3831" s="4"/>
      <c r="T3831" s="4"/>
      <c r="W3831" s="4"/>
      <c r="X3831" s="21"/>
      <c r="Y3831" s="20"/>
      <c r="Z3831" s="20"/>
      <c r="AD3831" s="5"/>
      <c r="AI3831" s="10"/>
      <c r="AJ3831" s="10"/>
      <c r="AK3831" s="10"/>
      <c r="AL3831" s="10"/>
      <c r="AM3831" s="10"/>
      <c r="AN3831" s="10"/>
      <c r="AO3831" s="10"/>
      <c r="AP3831" s="10"/>
      <c r="AQ3831" s="10"/>
      <c r="AR3831" s="10"/>
      <c r="AS3831" s="10"/>
      <c r="AT3831" s="10"/>
      <c r="AU3831" s="10"/>
    </row>
    <row r="3832" spans="2:47" x14ac:dyDescent="0.2">
      <c r="B3832" s="4"/>
      <c r="C3832" s="4"/>
      <c r="D3832" s="25"/>
      <c r="E3832" s="25"/>
      <c r="F3832" s="26"/>
      <c r="G3832" s="2"/>
      <c r="K3832" s="3"/>
      <c r="L3832" s="3"/>
      <c r="M3832" s="3"/>
      <c r="N3832" s="27"/>
      <c r="O3832" s="4"/>
      <c r="P3832" s="4"/>
      <c r="R3832" s="9"/>
      <c r="S3832" s="4"/>
      <c r="T3832" s="4"/>
      <c r="W3832" s="4"/>
      <c r="X3832" s="21"/>
      <c r="Y3832" s="20"/>
      <c r="Z3832" s="20"/>
      <c r="AD3832" s="5"/>
      <c r="AI3832" s="10"/>
      <c r="AJ3832" s="10"/>
      <c r="AK3832" s="10"/>
      <c r="AL3832" s="10"/>
      <c r="AM3832" s="10"/>
      <c r="AN3832" s="10"/>
      <c r="AO3832" s="10"/>
      <c r="AP3832" s="10"/>
      <c r="AQ3832" s="10"/>
      <c r="AR3832" s="10"/>
      <c r="AS3832" s="10"/>
      <c r="AT3832" s="10"/>
      <c r="AU3832" s="10"/>
    </row>
    <row r="3833" spans="2:47" x14ac:dyDescent="0.2">
      <c r="B3833" s="4"/>
      <c r="C3833" s="4"/>
      <c r="D3833" s="25"/>
      <c r="E3833" s="25"/>
      <c r="F3833" s="26"/>
      <c r="G3833" s="2"/>
      <c r="K3833" s="3"/>
      <c r="L3833" s="3"/>
      <c r="M3833" s="3"/>
      <c r="N3833" s="27"/>
      <c r="O3833" s="4"/>
      <c r="P3833" s="4"/>
      <c r="R3833" s="9"/>
      <c r="S3833" s="4"/>
      <c r="T3833" s="4"/>
      <c r="W3833" s="4"/>
      <c r="X3833" s="21"/>
      <c r="Y3833" s="20"/>
      <c r="Z3833" s="20"/>
      <c r="AD3833" s="5"/>
      <c r="AI3833" s="10"/>
      <c r="AJ3833" s="10"/>
      <c r="AK3833" s="10"/>
      <c r="AL3833" s="10"/>
      <c r="AM3833" s="10"/>
      <c r="AN3833" s="10"/>
      <c r="AO3833" s="10"/>
      <c r="AP3833" s="10"/>
      <c r="AQ3833" s="10"/>
      <c r="AR3833" s="10"/>
      <c r="AS3833" s="10"/>
      <c r="AT3833" s="10"/>
      <c r="AU3833" s="10"/>
    </row>
    <row r="3834" spans="2:47" x14ac:dyDescent="0.2">
      <c r="B3834" s="4"/>
      <c r="C3834" s="4"/>
      <c r="D3834" s="25"/>
      <c r="E3834" s="25"/>
      <c r="F3834" s="26"/>
      <c r="G3834" s="2"/>
      <c r="K3834" s="3"/>
      <c r="L3834" s="3"/>
      <c r="M3834" s="3"/>
      <c r="N3834" s="27"/>
      <c r="O3834" s="4"/>
      <c r="P3834" s="4"/>
      <c r="R3834" s="9"/>
      <c r="S3834" s="4"/>
      <c r="T3834" s="4"/>
      <c r="W3834" s="4"/>
      <c r="X3834" s="21"/>
      <c r="Y3834" s="20"/>
      <c r="Z3834" s="20"/>
      <c r="AD3834" s="5"/>
      <c r="AI3834" s="10"/>
      <c r="AJ3834" s="10"/>
      <c r="AK3834" s="10"/>
      <c r="AL3834" s="10"/>
      <c r="AM3834" s="10"/>
      <c r="AN3834" s="10"/>
      <c r="AO3834" s="10"/>
      <c r="AP3834" s="10"/>
      <c r="AQ3834" s="10"/>
      <c r="AR3834" s="10"/>
      <c r="AS3834" s="10"/>
      <c r="AT3834" s="10"/>
      <c r="AU3834" s="10"/>
    </row>
    <row r="3835" spans="2:47" x14ac:dyDescent="0.2">
      <c r="B3835" s="4"/>
      <c r="C3835" s="4"/>
      <c r="D3835" s="25"/>
      <c r="E3835" s="25"/>
      <c r="F3835" s="26"/>
      <c r="G3835" s="2"/>
      <c r="K3835" s="3"/>
      <c r="L3835" s="3"/>
      <c r="M3835" s="3"/>
      <c r="N3835" s="27"/>
      <c r="O3835" s="4"/>
      <c r="P3835" s="4"/>
      <c r="R3835" s="9"/>
      <c r="S3835" s="4"/>
      <c r="T3835" s="4"/>
      <c r="W3835" s="4"/>
      <c r="X3835" s="21"/>
      <c r="Y3835" s="20"/>
      <c r="Z3835" s="20"/>
      <c r="AD3835" s="5"/>
      <c r="AI3835" s="10"/>
      <c r="AJ3835" s="10"/>
      <c r="AK3835" s="10"/>
      <c r="AL3835" s="10"/>
      <c r="AM3835" s="10"/>
      <c r="AN3835" s="10"/>
      <c r="AO3835" s="10"/>
      <c r="AP3835" s="10"/>
      <c r="AQ3835" s="10"/>
      <c r="AR3835" s="10"/>
      <c r="AS3835" s="10"/>
      <c r="AT3835" s="10"/>
      <c r="AU3835" s="10"/>
    </row>
    <row r="3836" spans="2:47" x14ac:dyDescent="0.2">
      <c r="B3836" s="4"/>
      <c r="C3836" s="4"/>
      <c r="D3836" s="25"/>
      <c r="E3836" s="25"/>
      <c r="F3836" s="26"/>
      <c r="G3836" s="2"/>
      <c r="K3836" s="3"/>
      <c r="L3836" s="3"/>
      <c r="M3836" s="3"/>
      <c r="N3836" s="27"/>
      <c r="O3836" s="4"/>
      <c r="P3836" s="4"/>
      <c r="R3836" s="9"/>
      <c r="S3836" s="4"/>
      <c r="T3836" s="4"/>
      <c r="W3836" s="4"/>
      <c r="X3836" s="21"/>
      <c r="Y3836" s="20"/>
      <c r="Z3836" s="20"/>
      <c r="AD3836" s="5"/>
      <c r="AI3836" s="10"/>
      <c r="AJ3836" s="10"/>
      <c r="AK3836" s="10"/>
      <c r="AL3836" s="10"/>
      <c r="AM3836" s="10"/>
      <c r="AN3836" s="10"/>
      <c r="AO3836" s="10"/>
      <c r="AP3836" s="10"/>
      <c r="AQ3836" s="10"/>
      <c r="AR3836" s="10"/>
      <c r="AS3836" s="10"/>
      <c r="AT3836" s="10"/>
      <c r="AU3836" s="10"/>
    </row>
    <row r="3837" spans="2:47" x14ac:dyDescent="0.2">
      <c r="B3837" s="4"/>
      <c r="C3837" s="4"/>
      <c r="D3837" s="25"/>
      <c r="E3837" s="25"/>
      <c r="F3837" s="26"/>
      <c r="G3837" s="2"/>
      <c r="K3837" s="3"/>
      <c r="L3837" s="3"/>
      <c r="M3837" s="3"/>
      <c r="N3837" s="27"/>
      <c r="O3837" s="4"/>
      <c r="P3837" s="4"/>
      <c r="R3837" s="9"/>
      <c r="S3837" s="4"/>
      <c r="T3837" s="4"/>
      <c r="W3837" s="4"/>
      <c r="X3837" s="21"/>
      <c r="Y3837" s="20"/>
      <c r="Z3837" s="20"/>
      <c r="AD3837" s="5"/>
      <c r="AI3837" s="10"/>
      <c r="AJ3837" s="10"/>
      <c r="AK3837" s="10"/>
      <c r="AL3837" s="10"/>
      <c r="AM3837" s="10"/>
      <c r="AN3837" s="10"/>
      <c r="AO3837" s="10"/>
      <c r="AP3837" s="10"/>
      <c r="AQ3837" s="10"/>
      <c r="AR3837" s="10"/>
      <c r="AS3837" s="10"/>
      <c r="AT3837" s="10"/>
      <c r="AU3837" s="10"/>
    </row>
    <row r="3838" spans="2:47" x14ac:dyDescent="0.2">
      <c r="B3838" s="4"/>
      <c r="C3838" s="4"/>
      <c r="D3838" s="25"/>
      <c r="E3838" s="25"/>
      <c r="F3838" s="26"/>
      <c r="G3838" s="2"/>
      <c r="K3838" s="3"/>
      <c r="L3838" s="3"/>
      <c r="M3838" s="3"/>
      <c r="N3838" s="27"/>
      <c r="O3838" s="4"/>
      <c r="P3838" s="4"/>
      <c r="R3838" s="9"/>
      <c r="S3838" s="4"/>
      <c r="T3838" s="4"/>
      <c r="W3838" s="4"/>
      <c r="X3838" s="21"/>
      <c r="Y3838" s="20"/>
      <c r="Z3838" s="20"/>
      <c r="AD3838" s="5"/>
      <c r="AI3838" s="10"/>
      <c r="AJ3838" s="10"/>
      <c r="AK3838" s="10"/>
      <c r="AL3838" s="10"/>
      <c r="AM3838" s="10"/>
      <c r="AN3838" s="10"/>
      <c r="AO3838" s="10"/>
      <c r="AP3838" s="10"/>
      <c r="AQ3838" s="10"/>
      <c r="AR3838" s="10"/>
      <c r="AS3838" s="10"/>
      <c r="AT3838" s="10"/>
      <c r="AU3838" s="10"/>
    </row>
    <row r="3839" spans="2:47" x14ac:dyDescent="0.2">
      <c r="B3839" s="4"/>
      <c r="C3839" s="4"/>
      <c r="D3839" s="25"/>
      <c r="E3839" s="25"/>
      <c r="F3839" s="26"/>
      <c r="G3839" s="2"/>
      <c r="K3839" s="3"/>
      <c r="L3839" s="3"/>
      <c r="M3839" s="3"/>
      <c r="N3839" s="27"/>
      <c r="O3839" s="4"/>
      <c r="P3839" s="4"/>
      <c r="R3839" s="9"/>
      <c r="S3839" s="4"/>
      <c r="T3839" s="4"/>
      <c r="W3839" s="4"/>
      <c r="X3839" s="21"/>
      <c r="Y3839" s="20"/>
      <c r="Z3839" s="20"/>
      <c r="AD3839" s="5"/>
      <c r="AI3839" s="10"/>
      <c r="AJ3839" s="10"/>
      <c r="AK3839" s="10"/>
      <c r="AL3839" s="10"/>
      <c r="AM3839" s="10"/>
      <c r="AN3839" s="10"/>
      <c r="AO3839" s="10"/>
      <c r="AP3839" s="10"/>
      <c r="AQ3839" s="10"/>
      <c r="AR3839" s="10"/>
      <c r="AS3839" s="10"/>
      <c r="AT3839" s="10"/>
      <c r="AU3839" s="10"/>
    </row>
    <row r="3840" spans="2:47" x14ac:dyDescent="0.2">
      <c r="B3840" s="4"/>
      <c r="C3840" s="4"/>
      <c r="D3840" s="25"/>
      <c r="E3840" s="25"/>
      <c r="F3840" s="26"/>
      <c r="G3840" s="2"/>
      <c r="K3840" s="3"/>
      <c r="L3840" s="3"/>
      <c r="M3840" s="3"/>
      <c r="N3840" s="27"/>
      <c r="O3840" s="4"/>
      <c r="P3840" s="4"/>
      <c r="R3840" s="9"/>
      <c r="S3840" s="4"/>
      <c r="T3840" s="4"/>
      <c r="W3840" s="4"/>
      <c r="X3840" s="21"/>
      <c r="Y3840" s="20"/>
      <c r="Z3840" s="20"/>
      <c r="AD3840" s="5"/>
      <c r="AI3840" s="10"/>
      <c r="AJ3840" s="10"/>
      <c r="AK3840" s="10"/>
      <c r="AL3840" s="10"/>
      <c r="AM3840" s="10"/>
      <c r="AN3840" s="10"/>
      <c r="AO3840" s="10"/>
      <c r="AP3840" s="10"/>
      <c r="AQ3840" s="10"/>
      <c r="AR3840" s="10"/>
      <c r="AS3840" s="10"/>
      <c r="AT3840" s="10"/>
      <c r="AU3840" s="10"/>
    </row>
    <row r="3841" spans="2:47" x14ac:dyDescent="0.2">
      <c r="B3841" s="4"/>
      <c r="C3841" s="4"/>
      <c r="D3841" s="25"/>
      <c r="E3841" s="25"/>
      <c r="F3841" s="26"/>
      <c r="G3841" s="2"/>
      <c r="K3841" s="3"/>
      <c r="L3841" s="3"/>
      <c r="M3841" s="3"/>
      <c r="N3841" s="27"/>
      <c r="O3841" s="4"/>
      <c r="P3841" s="4"/>
      <c r="R3841" s="9"/>
      <c r="S3841" s="4"/>
      <c r="T3841" s="4"/>
      <c r="W3841" s="4"/>
      <c r="X3841" s="21"/>
      <c r="Y3841" s="20"/>
      <c r="Z3841" s="20"/>
      <c r="AD3841" s="5"/>
      <c r="AI3841" s="10"/>
      <c r="AJ3841" s="10"/>
      <c r="AK3841" s="10"/>
      <c r="AL3841" s="10"/>
      <c r="AM3841" s="10"/>
      <c r="AN3841" s="10"/>
      <c r="AO3841" s="10"/>
      <c r="AP3841" s="10"/>
      <c r="AQ3841" s="10"/>
      <c r="AR3841" s="10"/>
      <c r="AS3841" s="10"/>
      <c r="AT3841" s="10"/>
      <c r="AU3841" s="10"/>
    </row>
    <row r="3842" spans="2:47" x14ac:dyDescent="0.2">
      <c r="B3842" s="4"/>
      <c r="C3842" s="4"/>
      <c r="D3842" s="25"/>
      <c r="E3842" s="25"/>
      <c r="F3842" s="26"/>
      <c r="G3842" s="2"/>
      <c r="K3842" s="3"/>
      <c r="L3842" s="3"/>
      <c r="M3842" s="3"/>
      <c r="N3842" s="27"/>
      <c r="O3842" s="4"/>
      <c r="P3842" s="4"/>
      <c r="R3842" s="9"/>
      <c r="S3842" s="4"/>
      <c r="T3842" s="4"/>
      <c r="W3842" s="4"/>
      <c r="X3842" s="21"/>
      <c r="Y3842" s="20"/>
      <c r="Z3842" s="20"/>
      <c r="AD3842" s="5"/>
      <c r="AI3842" s="10"/>
      <c r="AJ3842" s="10"/>
      <c r="AK3842" s="10"/>
      <c r="AL3842" s="10"/>
      <c r="AM3842" s="10"/>
      <c r="AN3842" s="10"/>
      <c r="AO3842" s="10"/>
      <c r="AP3842" s="10"/>
      <c r="AQ3842" s="10"/>
      <c r="AR3842" s="10"/>
      <c r="AS3842" s="10"/>
      <c r="AT3842" s="10"/>
      <c r="AU3842" s="10"/>
    </row>
    <row r="3843" spans="2:47" x14ac:dyDescent="0.2">
      <c r="B3843" s="4"/>
      <c r="C3843" s="4"/>
      <c r="D3843" s="25"/>
      <c r="E3843" s="25"/>
      <c r="F3843" s="26"/>
      <c r="G3843" s="2"/>
      <c r="K3843" s="3"/>
      <c r="L3843" s="3"/>
      <c r="M3843" s="3"/>
      <c r="N3843" s="27"/>
      <c r="O3843" s="4"/>
      <c r="P3843" s="4"/>
      <c r="R3843" s="9"/>
      <c r="S3843" s="4"/>
      <c r="T3843" s="4"/>
      <c r="W3843" s="4"/>
      <c r="X3843" s="21"/>
      <c r="Y3843" s="20"/>
      <c r="Z3843" s="20"/>
      <c r="AD3843" s="5"/>
      <c r="AI3843" s="10"/>
      <c r="AJ3843" s="10"/>
      <c r="AK3843" s="10"/>
      <c r="AL3843" s="10"/>
      <c r="AM3843" s="10"/>
      <c r="AN3843" s="10"/>
      <c r="AO3843" s="10"/>
      <c r="AP3843" s="10"/>
      <c r="AQ3843" s="10"/>
      <c r="AR3843" s="10"/>
      <c r="AS3843" s="10"/>
      <c r="AT3843" s="10"/>
      <c r="AU3843" s="10"/>
    </row>
    <row r="3844" spans="2:47" x14ac:dyDescent="0.2">
      <c r="B3844" s="4"/>
      <c r="C3844" s="4"/>
      <c r="D3844" s="25"/>
      <c r="E3844" s="25"/>
      <c r="F3844" s="26"/>
      <c r="G3844" s="2"/>
      <c r="K3844" s="3"/>
      <c r="L3844" s="3"/>
      <c r="M3844" s="3"/>
      <c r="N3844" s="27"/>
      <c r="O3844" s="4"/>
      <c r="P3844" s="4"/>
      <c r="R3844" s="9"/>
      <c r="S3844" s="4"/>
      <c r="T3844" s="4"/>
      <c r="W3844" s="4"/>
      <c r="X3844" s="21"/>
      <c r="Y3844" s="20"/>
      <c r="Z3844" s="20"/>
      <c r="AD3844" s="5"/>
      <c r="AI3844" s="10"/>
      <c r="AJ3844" s="10"/>
      <c r="AK3844" s="10"/>
      <c r="AL3844" s="10"/>
      <c r="AM3844" s="10"/>
      <c r="AN3844" s="10"/>
      <c r="AO3844" s="10"/>
      <c r="AP3844" s="10"/>
      <c r="AQ3844" s="10"/>
      <c r="AR3844" s="10"/>
      <c r="AS3844" s="10"/>
      <c r="AT3844" s="10"/>
      <c r="AU3844" s="10"/>
    </row>
    <row r="3845" spans="2:47" x14ac:dyDescent="0.2">
      <c r="B3845" s="4"/>
      <c r="C3845" s="4"/>
      <c r="D3845" s="25"/>
      <c r="E3845" s="25"/>
      <c r="F3845" s="26"/>
      <c r="G3845" s="2"/>
      <c r="K3845" s="3"/>
      <c r="L3845" s="3"/>
      <c r="M3845" s="3"/>
      <c r="N3845" s="27"/>
      <c r="O3845" s="4"/>
      <c r="P3845" s="4"/>
      <c r="R3845" s="9"/>
      <c r="S3845" s="4"/>
      <c r="T3845" s="4"/>
      <c r="W3845" s="4"/>
      <c r="X3845" s="21"/>
      <c r="Y3845" s="20"/>
      <c r="Z3845" s="20"/>
      <c r="AD3845" s="5"/>
      <c r="AI3845" s="10"/>
      <c r="AJ3845" s="10"/>
      <c r="AK3845" s="10"/>
      <c r="AL3845" s="10"/>
      <c r="AM3845" s="10"/>
      <c r="AN3845" s="10"/>
      <c r="AO3845" s="10"/>
      <c r="AP3845" s="10"/>
      <c r="AQ3845" s="10"/>
      <c r="AR3845" s="10"/>
      <c r="AS3845" s="10"/>
      <c r="AT3845" s="10"/>
      <c r="AU3845" s="10"/>
    </row>
    <row r="3846" spans="2:47" x14ac:dyDescent="0.2">
      <c r="B3846" s="4"/>
      <c r="C3846" s="4"/>
      <c r="D3846" s="25"/>
      <c r="E3846" s="25"/>
      <c r="F3846" s="26"/>
      <c r="G3846" s="2"/>
      <c r="K3846" s="3"/>
      <c r="L3846" s="3"/>
      <c r="M3846" s="3"/>
      <c r="N3846" s="27"/>
      <c r="O3846" s="4"/>
      <c r="P3846" s="4"/>
      <c r="R3846" s="9"/>
      <c r="S3846" s="4"/>
      <c r="T3846" s="4"/>
      <c r="W3846" s="4"/>
      <c r="X3846" s="21"/>
      <c r="Y3846" s="20"/>
      <c r="Z3846" s="20"/>
      <c r="AD3846" s="5"/>
      <c r="AI3846" s="10"/>
      <c r="AJ3846" s="10"/>
      <c r="AK3846" s="10"/>
      <c r="AL3846" s="10"/>
      <c r="AM3846" s="10"/>
      <c r="AN3846" s="10"/>
      <c r="AO3846" s="10"/>
      <c r="AP3846" s="10"/>
      <c r="AQ3846" s="10"/>
      <c r="AR3846" s="10"/>
      <c r="AS3846" s="10"/>
      <c r="AT3846" s="10"/>
      <c r="AU3846" s="10"/>
    </row>
    <row r="3847" spans="2:47" x14ac:dyDescent="0.2">
      <c r="B3847" s="4"/>
      <c r="C3847" s="4"/>
      <c r="D3847" s="25"/>
      <c r="E3847" s="25"/>
      <c r="F3847" s="26"/>
      <c r="G3847" s="2"/>
      <c r="K3847" s="3"/>
      <c r="L3847" s="3"/>
      <c r="M3847" s="3"/>
      <c r="N3847" s="27"/>
      <c r="O3847" s="4"/>
      <c r="P3847" s="4"/>
      <c r="R3847" s="9"/>
      <c r="S3847" s="4"/>
      <c r="T3847" s="4"/>
      <c r="W3847" s="4"/>
      <c r="X3847" s="21"/>
      <c r="Y3847" s="20"/>
      <c r="Z3847" s="20"/>
      <c r="AD3847" s="5"/>
      <c r="AI3847" s="10"/>
      <c r="AJ3847" s="10"/>
      <c r="AK3847" s="10"/>
      <c r="AL3847" s="10"/>
      <c r="AM3847" s="10"/>
      <c r="AN3847" s="10"/>
      <c r="AO3847" s="10"/>
      <c r="AP3847" s="10"/>
      <c r="AQ3847" s="10"/>
      <c r="AR3847" s="10"/>
      <c r="AS3847" s="10"/>
      <c r="AT3847" s="10"/>
      <c r="AU3847" s="10"/>
    </row>
    <row r="3848" spans="2:47" x14ac:dyDescent="0.2">
      <c r="B3848" s="4"/>
      <c r="C3848" s="4"/>
      <c r="D3848" s="25"/>
      <c r="E3848" s="25"/>
      <c r="F3848" s="26"/>
      <c r="G3848" s="2"/>
      <c r="K3848" s="3"/>
      <c r="L3848" s="3"/>
      <c r="M3848" s="3"/>
      <c r="N3848" s="27"/>
      <c r="O3848" s="4"/>
      <c r="P3848" s="4"/>
      <c r="R3848" s="9"/>
      <c r="S3848" s="4"/>
      <c r="T3848" s="4"/>
      <c r="W3848" s="4"/>
      <c r="X3848" s="21"/>
      <c r="Y3848" s="20"/>
      <c r="Z3848" s="20"/>
      <c r="AD3848" s="5"/>
      <c r="AI3848" s="10"/>
      <c r="AJ3848" s="10"/>
      <c r="AK3848" s="10"/>
      <c r="AL3848" s="10"/>
      <c r="AM3848" s="10"/>
      <c r="AN3848" s="10"/>
      <c r="AO3848" s="10"/>
      <c r="AP3848" s="10"/>
      <c r="AQ3848" s="10"/>
      <c r="AR3848" s="10"/>
      <c r="AS3848" s="10"/>
      <c r="AT3848" s="10"/>
      <c r="AU3848" s="10"/>
    </row>
    <row r="3849" spans="2:47" x14ac:dyDescent="0.2">
      <c r="B3849" s="4"/>
      <c r="C3849" s="4"/>
      <c r="D3849" s="25"/>
      <c r="E3849" s="25"/>
      <c r="F3849" s="26"/>
      <c r="G3849" s="2"/>
      <c r="K3849" s="3"/>
      <c r="L3849" s="3"/>
      <c r="M3849" s="3"/>
      <c r="N3849" s="27"/>
      <c r="O3849" s="4"/>
      <c r="P3849" s="4"/>
      <c r="R3849" s="9"/>
      <c r="S3849" s="4"/>
      <c r="T3849" s="4"/>
      <c r="W3849" s="4"/>
      <c r="X3849" s="21"/>
      <c r="Y3849" s="20"/>
      <c r="Z3849" s="20"/>
      <c r="AD3849" s="5"/>
      <c r="AI3849" s="10"/>
      <c r="AJ3849" s="10"/>
      <c r="AK3849" s="10"/>
      <c r="AL3849" s="10"/>
      <c r="AM3849" s="10"/>
      <c r="AN3849" s="10"/>
      <c r="AO3849" s="10"/>
      <c r="AP3849" s="10"/>
      <c r="AQ3849" s="10"/>
      <c r="AR3849" s="10"/>
      <c r="AS3849" s="10"/>
      <c r="AT3849" s="10"/>
      <c r="AU3849" s="10"/>
    </row>
    <row r="3850" spans="2:47" x14ac:dyDescent="0.2">
      <c r="B3850" s="4"/>
      <c r="C3850" s="4"/>
      <c r="D3850" s="25"/>
      <c r="E3850" s="25"/>
      <c r="F3850" s="26"/>
      <c r="G3850" s="2"/>
      <c r="K3850" s="3"/>
      <c r="L3850" s="3"/>
      <c r="M3850" s="3"/>
      <c r="N3850" s="27"/>
      <c r="O3850" s="4"/>
      <c r="P3850" s="4"/>
      <c r="R3850" s="9"/>
      <c r="S3850" s="4"/>
      <c r="T3850" s="4"/>
      <c r="W3850" s="4"/>
      <c r="X3850" s="21"/>
      <c r="Y3850" s="20"/>
      <c r="Z3850" s="20"/>
      <c r="AD3850" s="5"/>
      <c r="AI3850" s="10"/>
      <c r="AJ3850" s="10"/>
      <c r="AK3850" s="10"/>
      <c r="AL3850" s="10"/>
      <c r="AM3850" s="10"/>
      <c r="AN3850" s="10"/>
      <c r="AO3850" s="10"/>
      <c r="AP3850" s="10"/>
      <c r="AQ3850" s="10"/>
      <c r="AR3850" s="10"/>
      <c r="AS3850" s="10"/>
      <c r="AT3850" s="10"/>
      <c r="AU3850" s="10"/>
    </row>
    <row r="3851" spans="2:47" x14ac:dyDescent="0.2">
      <c r="B3851" s="4"/>
      <c r="C3851" s="4"/>
      <c r="D3851" s="25"/>
      <c r="E3851" s="25"/>
      <c r="F3851" s="26"/>
      <c r="G3851" s="2"/>
      <c r="K3851" s="3"/>
      <c r="L3851" s="3"/>
      <c r="M3851" s="3"/>
      <c r="N3851" s="27"/>
      <c r="O3851" s="4"/>
      <c r="P3851" s="4"/>
      <c r="R3851" s="9"/>
      <c r="S3851" s="4"/>
      <c r="T3851" s="4"/>
      <c r="W3851" s="4"/>
      <c r="X3851" s="21"/>
      <c r="Y3851" s="20"/>
      <c r="Z3851" s="20"/>
      <c r="AD3851" s="5"/>
      <c r="AI3851" s="10"/>
      <c r="AJ3851" s="10"/>
      <c r="AK3851" s="10"/>
      <c r="AL3851" s="10"/>
      <c r="AM3851" s="10"/>
      <c r="AN3851" s="10"/>
      <c r="AO3851" s="10"/>
      <c r="AP3851" s="10"/>
      <c r="AQ3851" s="10"/>
      <c r="AR3851" s="10"/>
      <c r="AS3851" s="10"/>
      <c r="AT3851" s="10"/>
      <c r="AU3851" s="10"/>
    </row>
    <row r="3852" spans="2:47" x14ac:dyDescent="0.2">
      <c r="B3852" s="4"/>
      <c r="C3852" s="4"/>
      <c r="D3852" s="25"/>
      <c r="E3852" s="25"/>
      <c r="F3852" s="26"/>
      <c r="G3852" s="2"/>
      <c r="K3852" s="3"/>
      <c r="L3852" s="3"/>
      <c r="M3852" s="3"/>
      <c r="N3852" s="27"/>
      <c r="O3852" s="4"/>
      <c r="P3852" s="4"/>
      <c r="R3852" s="9"/>
      <c r="S3852" s="4"/>
      <c r="T3852" s="4"/>
      <c r="W3852" s="4"/>
      <c r="X3852" s="21"/>
      <c r="Y3852" s="20"/>
      <c r="Z3852" s="20"/>
      <c r="AD3852" s="5"/>
      <c r="AI3852" s="10"/>
      <c r="AJ3852" s="10"/>
      <c r="AK3852" s="10"/>
      <c r="AL3852" s="10"/>
      <c r="AM3852" s="10"/>
      <c r="AN3852" s="10"/>
      <c r="AO3852" s="10"/>
      <c r="AP3852" s="10"/>
      <c r="AQ3852" s="10"/>
      <c r="AR3852" s="10"/>
      <c r="AS3852" s="10"/>
      <c r="AT3852" s="10"/>
      <c r="AU3852" s="10"/>
    </row>
    <row r="3853" spans="2:47" x14ac:dyDescent="0.2">
      <c r="B3853" s="4"/>
      <c r="C3853" s="4"/>
      <c r="D3853" s="25"/>
      <c r="E3853" s="25"/>
      <c r="F3853" s="26"/>
      <c r="G3853" s="2"/>
      <c r="K3853" s="3"/>
      <c r="L3853" s="3"/>
      <c r="M3853" s="3"/>
      <c r="N3853" s="27"/>
      <c r="O3853" s="4"/>
      <c r="P3853" s="4"/>
      <c r="R3853" s="9"/>
      <c r="S3853" s="4"/>
      <c r="T3853" s="4"/>
      <c r="W3853" s="4"/>
      <c r="X3853" s="21"/>
      <c r="Y3853" s="20"/>
      <c r="Z3853" s="20"/>
      <c r="AD3853" s="5"/>
      <c r="AI3853" s="10"/>
      <c r="AJ3853" s="10"/>
      <c r="AK3853" s="10"/>
      <c r="AL3853" s="10"/>
      <c r="AM3853" s="10"/>
      <c r="AN3853" s="10"/>
      <c r="AO3853" s="10"/>
      <c r="AP3853" s="10"/>
      <c r="AQ3853" s="10"/>
      <c r="AR3853" s="10"/>
      <c r="AS3853" s="10"/>
      <c r="AT3853" s="10"/>
      <c r="AU3853" s="10"/>
    </row>
    <row r="3854" spans="2:47" x14ac:dyDescent="0.2">
      <c r="B3854" s="4"/>
      <c r="C3854" s="4"/>
      <c r="D3854" s="25"/>
      <c r="E3854" s="25"/>
      <c r="F3854" s="26"/>
      <c r="G3854" s="2"/>
      <c r="K3854" s="3"/>
      <c r="L3854" s="3"/>
      <c r="M3854" s="3"/>
      <c r="N3854" s="27"/>
      <c r="O3854" s="4"/>
      <c r="P3854" s="4"/>
      <c r="R3854" s="9"/>
      <c r="S3854" s="4"/>
      <c r="T3854" s="4"/>
      <c r="W3854" s="4"/>
      <c r="X3854" s="21"/>
      <c r="Y3854" s="20"/>
      <c r="Z3854" s="20"/>
      <c r="AD3854" s="5"/>
      <c r="AI3854" s="10"/>
      <c r="AJ3854" s="10"/>
      <c r="AK3854" s="10"/>
      <c r="AL3854" s="10"/>
      <c r="AM3854" s="10"/>
      <c r="AN3854" s="10"/>
      <c r="AO3854" s="10"/>
      <c r="AP3854" s="10"/>
      <c r="AQ3854" s="10"/>
      <c r="AR3854" s="10"/>
      <c r="AS3854" s="10"/>
      <c r="AT3854" s="10"/>
      <c r="AU3854" s="10"/>
    </row>
    <row r="3855" spans="2:47" x14ac:dyDescent="0.2">
      <c r="B3855" s="4"/>
      <c r="C3855" s="4"/>
      <c r="D3855" s="25"/>
      <c r="E3855" s="25"/>
      <c r="F3855" s="26"/>
      <c r="G3855" s="2"/>
      <c r="K3855" s="3"/>
      <c r="L3855" s="3"/>
      <c r="M3855" s="3"/>
      <c r="N3855" s="27"/>
      <c r="O3855" s="4"/>
      <c r="P3855" s="4"/>
      <c r="R3855" s="9"/>
      <c r="S3855" s="4"/>
      <c r="T3855" s="4"/>
      <c r="W3855" s="4"/>
      <c r="X3855" s="21"/>
      <c r="Y3855" s="20"/>
      <c r="Z3855" s="20"/>
      <c r="AD3855" s="5"/>
      <c r="AI3855" s="10"/>
      <c r="AJ3855" s="10"/>
      <c r="AK3855" s="10"/>
      <c r="AL3855" s="10"/>
      <c r="AM3855" s="10"/>
      <c r="AN3855" s="10"/>
      <c r="AO3855" s="10"/>
      <c r="AP3855" s="10"/>
      <c r="AQ3855" s="10"/>
      <c r="AR3855" s="10"/>
      <c r="AS3855" s="10"/>
      <c r="AT3855" s="10"/>
      <c r="AU3855" s="10"/>
    </row>
    <row r="3856" spans="2:47" x14ac:dyDescent="0.2">
      <c r="B3856" s="4"/>
      <c r="C3856" s="4"/>
      <c r="D3856" s="25"/>
      <c r="E3856" s="25"/>
      <c r="F3856" s="26"/>
      <c r="G3856" s="2"/>
      <c r="K3856" s="3"/>
      <c r="L3856" s="3"/>
      <c r="M3856" s="3"/>
      <c r="N3856" s="27"/>
      <c r="O3856" s="4"/>
      <c r="P3856" s="4"/>
      <c r="R3856" s="9"/>
      <c r="S3856" s="4"/>
      <c r="T3856" s="4"/>
      <c r="W3856" s="4"/>
      <c r="X3856" s="21"/>
      <c r="Y3856" s="20"/>
      <c r="Z3856" s="20"/>
      <c r="AD3856" s="5"/>
      <c r="AI3856" s="10"/>
      <c r="AJ3856" s="10"/>
      <c r="AK3856" s="10"/>
      <c r="AL3856" s="10"/>
      <c r="AM3856" s="10"/>
      <c r="AN3856" s="10"/>
      <c r="AO3856" s="10"/>
      <c r="AP3856" s="10"/>
      <c r="AQ3856" s="10"/>
      <c r="AR3856" s="10"/>
      <c r="AS3856" s="10"/>
      <c r="AT3856" s="10"/>
      <c r="AU3856" s="10"/>
    </row>
    <row r="3857" spans="2:47" x14ac:dyDescent="0.2">
      <c r="B3857" s="4"/>
      <c r="C3857" s="4"/>
      <c r="D3857" s="25"/>
      <c r="E3857" s="25"/>
      <c r="F3857" s="26"/>
      <c r="G3857" s="2"/>
      <c r="K3857" s="3"/>
      <c r="L3857" s="3"/>
      <c r="M3857" s="3"/>
      <c r="N3857" s="27"/>
      <c r="O3857" s="4"/>
      <c r="P3857" s="4"/>
      <c r="R3857" s="9"/>
      <c r="S3857" s="4"/>
      <c r="T3857" s="4"/>
      <c r="W3857" s="4"/>
      <c r="X3857" s="21"/>
      <c r="Y3857" s="20"/>
      <c r="Z3857" s="20"/>
      <c r="AD3857" s="5"/>
      <c r="AI3857" s="10"/>
      <c r="AJ3857" s="10"/>
      <c r="AK3857" s="10"/>
      <c r="AL3857" s="10"/>
      <c r="AM3857" s="10"/>
      <c r="AN3857" s="10"/>
      <c r="AO3857" s="10"/>
      <c r="AP3857" s="10"/>
      <c r="AQ3857" s="10"/>
      <c r="AR3857" s="10"/>
      <c r="AS3857" s="10"/>
      <c r="AT3857" s="10"/>
      <c r="AU3857" s="10"/>
    </row>
    <row r="3858" spans="2:47" x14ac:dyDescent="0.2">
      <c r="B3858" s="4"/>
      <c r="C3858" s="4"/>
      <c r="D3858" s="25"/>
      <c r="E3858" s="25"/>
      <c r="F3858" s="26"/>
      <c r="G3858" s="2"/>
      <c r="K3858" s="3"/>
      <c r="L3858" s="3"/>
      <c r="M3858" s="3"/>
      <c r="N3858" s="27"/>
      <c r="O3858" s="4"/>
      <c r="P3858" s="4"/>
      <c r="R3858" s="9"/>
      <c r="S3858" s="4"/>
      <c r="T3858" s="4"/>
      <c r="W3858" s="4"/>
      <c r="X3858" s="21"/>
      <c r="Y3858" s="20"/>
      <c r="Z3858" s="20"/>
      <c r="AD3858" s="5"/>
      <c r="AI3858" s="10"/>
      <c r="AJ3858" s="10"/>
      <c r="AK3858" s="10"/>
      <c r="AL3858" s="10"/>
      <c r="AM3858" s="10"/>
      <c r="AN3858" s="10"/>
      <c r="AO3858" s="10"/>
      <c r="AP3858" s="10"/>
      <c r="AQ3858" s="10"/>
      <c r="AR3858" s="10"/>
      <c r="AS3858" s="10"/>
      <c r="AT3858" s="10"/>
      <c r="AU3858" s="10"/>
    </row>
    <row r="3859" spans="2:47" x14ac:dyDescent="0.2">
      <c r="B3859" s="4"/>
      <c r="C3859" s="4"/>
      <c r="D3859" s="25"/>
      <c r="E3859" s="25"/>
      <c r="F3859" s="26"/>
      <c r="G3859" s="2"/>
      <c r="K3859" s="3"/>
      <c r="L3859" s="3"/>
      <c r="M3859" s="3"/>
      <c r="N3859" s="27"/>
      <c r="O3859" s="4"/>
      <c r="P3859" s="4"/>
      <c r="R3859" s="9"/>
      <c r="S3859" s="4"/>
      <c r="T3859" s="4"/>
      <c r="W3859" s="4"/>
      <c r="X3859" s="21"/>
      <c r="Y3859" s="20"/>
      <c r="Z3859" s="20"/>
      <c r="AD3859" s="5"/>
      <c r="AI3859" s="10"/>
      <c r="AJ3859" s="10"/>
      <c r="AK3859" s="10"/>
      <c r="AL3859" s="10"/>
      <c r="AM3859" s="10"/>
      <c r="AN3859" s="10"/>
      <c r="AO3859" s="10"/>
      <c r="AP3859" s="10"/>
      <c r="AQ3859" s="10"/>
      <c r="AR3859" s="10"/>
      <c r="AS3859" s="10"/>
      <c r="AT3859" s="10"/>
      <c r="AU3859" s="10"/>
    </row>
    <row r="3860" spans="2:47" x14ac:dyDescent="0.2">
      <c r="B3860" s="4"/>
      <c r="C3860" s="4"/>
      <c r="D3860" s="25"/>
      <c r="E3860" s="25"/>
      <c r="F3860" s="26"/>
      <c r="G3860" s="2"/>
      <c r="K3860" s="3"/>
      <c r="L3860" s="3"/>
      <c r="M3860" s="3"/>
      <c r="N3860" s="27"/>
      <c r="O3860" s="4"/>
      <c r="P3860" s="4"/>
      <c r="R3860" s="9"/>
      <c r="S3860" s="4"/>
      <c r="T3860" s="4"/>
      <c r="W3860" s="4"/>
      <c r="X3860" s="21"/>
      <c r="Y3860" s="20"/>
      <c r="Z3860" s="20"/>
      <c r="AD3860" s="5"/>
      <c r="AI3860" s="10"/>
      <c r="AJ3860" s="10"/>
      <c r="AK3860" s="10"/>
      <c r="AL3860" s="10"/>
      <c r="AM3860" s="10"/>
      <c r="AN3860" s="10"/>
      <c r="AO3860" s="10"/>
      <c r="AP3860" s="10"/>
      <c r="AQ3860" s="10"/>
      <c r="AR3860" s="10"/>
      <c r="AS3860" s="10"/>
      <c r="AT3860" s="10"/>
      <c r="AU3860" s="10"/>
    </row>
    <row r="3861" spans="2:47" x14ac:dyDescent="0.2">
      <c r="B3861" s="4"/>
      <c r="C3861" s="4"/>
      <c r="D3861" s="25"/>
      <c r="E3861" s="25"/>
      <c r="F3861" s="26"/>
      <c r="G3861" s="2"/>
      <c r="K3861" s="3"/>
      <c r="L3861" s="3"/>
      <c r="M3861" s="3"/>
      <c r="N3861" s="27"/>
      <c r="O3861" s="4"/>
      <c r="P3861" s="4"/>
      <c r="R3861" s="9"/>
      <c r="S3861" s="4"/>
      <c r="T3861" s="4"/>
      <c r="W3861" s="4"/>
      <c r="X3861" s="21"/>
      <c r="Y3861" s="20"/>
      <c r="Z3861" s="20"/>
      <c r="AD3861" s="5"/>
      <c r="AI3861" s="10"/>
      <c r="AJ3861" s="10"/>
      <c r="AK3861" s="10"/>
      <c r="AL3861" s="10"/>
      <c r="AM3861" s="10"/>
      <c r="AN3861" s="10"/>
      <c r="AO3861" s="10"/>
      <c r="AP3861" s="10"/>
      <c r="AQ3861" s="10"/>
      <c r="AR3861" s="10"/>
      <c r="AS3861" s="10"/>
      <c r="AT3861" s="10"/>
      <c r="AU3861" s="10"/>
    </row>
    <row r="3862" spans="2:47" x14ac:dyDescent="0.2">
      <c r="B3862" s="4"/>
      <c r="C3862" s="4"/>
      <c r="D3862" s="25"/>
      <c r="E3862" s="25"/>
      <c r="F3862" s="26"/>
      <c r="G3862" s="2"/>
      <c r="K3862" s="3"/>
      <c r="L3862" s="3"/>
      <c r="M3862" s="3"/>
      <c r="N3862" s="27"/>
      <c r="O3862" s="4"/>
      <c r="P3862" s="4"/>
      <c r="R3862" s="9"/>
      <c r="S3862" s="4"/>
      <c r="T3862" s="4"/>
      <c r="W3862" s="4"/>
      <c r="X3862" s="21"/>
      <c r="Y3862" s="20"/>
      <c r="Z3862" s="20"/>
      <c r="AD3862" s="5"/>
      <c r="AI3862" s="10"/>
      <c r="AJ3862" s="10"/>
      <c r="AK3862" s="10"/>
      <c r="AL3862" s="10"/>
      <c r="AM3862" s="10"/>
      <c r="AN3862" s="10"/>
      <c r="AO3862" s="10"/>
      <c r="AP3862" s="10"/>
      <c r="AQ3862" s="10"/>
      <c r="AR3862" s="10"/>
      <c r="AS3862" s="10"/>
      <c r="AT3862" s="10"/>
      <c r="AU3862" s="10"/>
    </row>
    <row r="3863" spans="2:47" x14ac:dyDescent="0.2">
      <c r="B3863" s="4"/>
      <c r="C3863" s="4"/>
      <c r="D3863" s="25"/>
      <c r="E3863" s="25"/>
      <c r="F3863" s="26"/>
      <c r="G3863" s="2"/>
      <c r="K3863" s="3"/>
      <c r="L3863" s="3"/>
      <c r="M3863" s="3"/>
      <c r="N3863" s="27"/>
      <c r="O3863" s="4"/>
      <c r="P3863" s="4"/>
      <c r="R3863" s="9"/>
      <c r="S3863" s="4"/>
      <c r="T3863" s="4"/>
      <c r="W3863" s="4"/>
      <c r="X3863" s="21"/>
      <c r="Y3863" s="20"/>
      <c r="Z3863" s="20"/>
      <c r="AD3863" s="5"/>
      <c r="AI3863" s="10"/>
      <c r="AJ3863" s="10"/>
      <c r="AK3863" s="10"/>
      <c r="AL3863" s="10"/>
      <c r="AM3863" s="10"/>
      <c r="AN3863" s="10"/>
      <c r="AO3863" s="10"/>
      <c r="AP3863" s="10"/>
      <c r="AQ3863" s="10"/>
      <c r="AR3863" s="10"/>
      <c r="AS3863" s="10"/>
      <c r="AT3863" s="10"/>
      <c r="AU3863" s="10"/>
    </row>
    <row r="3864" spans="2:47" x14ac:dyDescent="0.2">
      <c r="B3864" s="4"/>
      <c r="C3864" s="4"/>
      <c r="D3864" s="25"/>
      <c r="E3864" s="25"/>
      <c r="F3864" s="26"/>
      <c r="G3864" s="2"/>
      <c r="K3864" s="3"/>
      <c r="L3864" s="3"/>
      <c r="M3864" s="3"/>
      <c r="N3864" s="27"/>
      <c r="O3864" s="4"/>
      <c r="P3864" s="4"/>
      <c r="R3864" s="9"/>
      <c r="S3864" s="4"/>
      <c r="T3864" s="4"/>
      <c r="W3864" s="4"/>
      <c r="X3864" s="21"/>
      <c r="Y3864" s="20"/>
      <c r="Z3864" s="20"/>
      <c r="AD3864" s="5"/>
      <c r="AI3864" s="10"/>
      <c r="AJ3864" s="10"/>
      <c r="AK3864" s="10"/>
      <c r="AL3864" s="10"/>
      <c r="AM3864" s="10"/>
      <c r="AN3864" s="10"/>
      <c r="AO3864" s="10"/>
      <c r="AP3864" s="10"/>
      <c r="AQ3864" s="10"/>
      <c r="AR3864" s="10"/>
      <c r="AS3864" s="10"/>
      <c r="AT3864" s="10"/>
      <c r="AU3864" s="10"/>
    </row>
    <row r="3865" spans="2:47" x14ac:dyDescent="0.2">
      <c r="B3865" s="4"/>
      <c r="C3865" s="4"/>
      <c r="D3865" s="25"/>
      <c r="E3865" s="25"/>
      <c r="F3865" s="26"/>
      <c r="G3865" s="2"/>
      <c r="K3865" s="3"/>
      <c r="L3865" s="3"/>
      <c r="M3865" s="3"/>
      <c r="N3865" s="27"/>
      <c r="O3865" s="4"/>
      <c r="P3865" s="4"/>
      <c r="R3865" s="9"/>
      <c r="S3865" s="4"/>
      <c r="T3865" s="4"/>
      <c r="W3865" s="4"/>
      <c r="X3865" s="21"/>
      <c r="Y3865" s="20"/>
      <c r="Z3865" s="20"/>
      <c r="AD3865" s="5"/>
      <c r="AI3865" s="10"/>
      <c r="AJ3865" s="10"/>
      <c r="AK3865" s="10"/>
      <c r="AL3865" s="10"/>
      <c r="AM3865" s="10"/>
      <c r="AN3865" s="10"/>
      <c r="AO3865" s="10"/>
      <c r="AP3865" s="10"/>
      <c r="AQ3865" s="10"/>
      <c r="AR3865" s="10"/>
      <c r="AS3865" s="10"/>
      <c r="AT3865" s="10"/>
      <c r="AU3865" s="10"/>
    </row>
    <row r="3866" spans="2:47" x14ac:dyDescent="0.2">
      <c r="B3866" s="4"/>
      <c r="C3866" s="4"/>
      <c r="D3866" s="25"/>
      <c r="E3866" s="25"/>
      <c r="F3866" s="26"/>
      <c r="G3866" s="2"/>
      <c r="K3866" s="3"/>
      <c r="L3866" s="3"/>
      <c r="M3866" s="3"/>
      <c r="N3866" s="27"/>
      <c r="O3866" s="4"/>
      <c r="P3866" s="4"/>
      <c r="R3866" s="9"/>
      <c r="S3866" s="4"/>
      <c r="T3866" s="4"/>
      <c r="W3866" s="4"/>
      <c r="X3866" s="21"/>
      <c r="Y3866" s="20"/>
      <c r="Z3866" s="20"/>
      <c r="AD3866" s="5"/>
      <c r="AI3866" s="10"/>
      <c r="AJ3866" s="10"/>
      <c r="AK3866" s="10"/>
      <c r="AL3866" s="10"/>
      <c r="AM3866" s="10"/>
      <c r="AN3866" s="10"/>
      <c r="AO3866" s="10"/>
      <c r="AP3866" s="10"/>
      <c r="AQ3866" s="10"/>
      <c r="AR3866" s="10"/>
      <c r="AS3866" s="10"/>
      <c r="AT3866" s="10"/>
      <c r="AU3866" s="10"/>
    </row>
    <row r="3867" spans="2:47" x14ac:dyDescent="0.2">
      <c r="B3867" s="4"/>
      <c r="C3867" s="4"/>
      <c r="D3867" s="25"/>
      <c r="E3867" s="25"/>
      <c r="F3867" s="26"/>
      <c r="G3867" s="2"/>
      <c r="K3867" s="3"/>
      <c r="L3867" s="3"/>
      <c r="M3867" s="3"/>
      <c r="N3867" s="27"/>
      <c r="O3867" s="4"/>
      <c r="P3867" s="4"/>
      <c r="R3867" s="9"/>
      <c r="S3867" s="4"/>
      <c r="T3867" s="4"/>
      <c r="W3867" s="4"/>
      <c r="X3867" s="21"/>
      <c r="Y3867" s="20"/>
      <c r="Z3867" s="20"/>
      <c r="AD3867" s="5"/>
      <c r="AI3867" s="10"/>
      <c r="AJ3867" s="10"/>
      <c r="AK3867" s="10"/>
      <c r="AL3867" s="10"/>
      <c r="AM3867" s="10"/>
      <c r="AN3867" s="10"/>
      <c r="AO3867" s="10"/>
      <c r="AP3867" s="10"/>
      <c r="AQ3867" s="10"/>
      <c r="AR3867" s="10"/>
      <c r="AS3867" s="10"/>
      <c r="AT3867" s="10"/>
      <c r="AU3867" s="10"/>
    </row>
    <row r="3868" spans="2:47" x14ac:dyDescent="0.2">
      <c r="B3868" s="4"/>
      <c r="C3868" s="4"/>
      <c r="D3868" s="25"/>
      <c r="E3868" s="25"/>
      <c r="F3868" s="26"/>
      <c r="G3868" s="2"/>
      <c r="K3868" s="3"/>
      <c r="L3868" s="3"/>
      <c r="M3868" s="3"/>
      <c r="N3868" s="27"/>
      <c r="O3868" s="4"/>
      <c r="P3868" s="4"/>
      <c r="R3868" s="9"/>
      <c r="S3868" s="4"/>
      <c r="T3868" s="4"/>
      <c r="W3868" s="4"/>
      <c r="X3868" s="21"/>
      <c r="Y3868" s="20"/>
      <c r="Z3868" s="20"/>
      <c r="AD3868" s="5"/>
      <c r="AI3868" s="10"/>
      <c r="AJ3868" s="10"/>
      <c r="AK3868" s="10"/>
      <c r="AL3868" s="10"/>
      <c r="AM3868" s="10"/>
      <c r="AN3868" s="10"/>
      <c r="AO3868" s="10"/>
      <c r="AP3868" s="10"/>
      <c r="AQ3868" s="10"/>
      <c r="AR3868" s="10"/>
      <c r="AS3868" s="10"/>
      <c r="AT3868" s="10"/>
      <c r="AU3868" s="10"/>
    </row>
    <row r="3869" spans="2:47" x14ac:dyDescent="0.2">
      <c r="B3869" s="4"/>
      <c r="C3869" s="4"/>
      <c r="D3869" s="25"/>
      <c r="E3869" s="25"/>
      <c r="F3869" s="26"/>
      <c r="G3869" s="2"/>
      <c r="K3869" s="3"/>
      <c r="L3869" s="3"/>
      <c r="M3869" s="3"/>
      <c r="N3869" s="27"/>
      <c r="O3869" s="4"/>
      <c r="P3869" s="4"/>
      <c r="R3869" s="9"/>
      <c r="S3869" s="4"/>
      <c r="T3869" s="4"/>
      <c r="W3869" s="4"/>
      <c r="X3869" s="21"/>
      <c r="Y3869" s="20"/>
      <c r="Z3869" s="20"/>
      <c r="AD3869" s="5"/>
      <c r="AI3869" s="10"/>
      <c r="AJ3869" s="10"/>
      <c r="AK3869" s="10"/>
      <c r="AL3869" s="10"/>
      <c r="AM3869" s="10"/>
      <c r="AN3869" s="10"/>
      <c r="AO3869" s="10"/>
      <c r="AP3869" s="10"/>
      <c r="AQ3869" s="10"/>
      <c r="AR3869" s="10"/>
      <c r="AS3869" s="10"/>
      <c r="AT3869" s="10"/>
      <c r="AU3869" s="10"/>
    </row>
    <row r="3870" spans="2:47" x14ac:dyDescent="0.2">
      <c r="B3870" s="4"/>
      <c r="C3870" s="4"/>
      <c r="D3870" s="25"/>
      <c r="E3870" s="25"/>
      <c r="F3870" s="26"/>
      <c r="G3870" s="2"/>
      <c r="K3870" s="3"/>
      <c r="L3870" s="3"/>
      <c r="M3870" s="3"/>
      <c r="N3870" s="27"/>
      <c r="O3870" s="4"/>
      <c r="P3870" s="4"/>
      <c r="R3870" s="9"/>
      <c r="S3870" s="4"/>
      <c r="T3870" s="4"/>
      <c r="W3870" s="4"/>
      <c r="X3870" s="21"/>
      <c r="Y3870" s="20"/>
      <c r="Z3870" s="20"/>
      <c r="AD3870" s="5"/>
      <c r="AI3870" s="10"/>
      <c r="AJ3870" s="10"/>
      <c r="AK3870" s="10"/>
      <c r="AL3870" s="10"/>
      <c r="AM3870" s="10"/>
      <c r="AN3870" s="10"/>
      <c r="AO3870" s="10"/>
      <c r="AP3870" s="10"/>
      <c r="AQ3870" s="10"/>
      <c r="AR3870" s="10"/>
      <c r="AS3870" s="10"/>
      <c r="AT3870" s="10"/>
      <c r="AU3870" s="10"/>
    </row>
    <row r="3871" spans="2:47" x14ac:dyDescent="0.2">
      <c r="B3871" s="4"/>
      <c r="C3871" s="4"/>
      <c r="D3871" s="25"/>
      <c r="E3871" s="25"/>
      <c r="F3871" s="26"/>
      <c r="G3871" s="2"/>
      <c r="K3871" s="3"/>
      <c r="L3871" s="3"/>
      <c r="M3871" s="3"/>
      <c r="N3871" s="27"/>
      <c r="O3871" s="4"/>
      <c r="P3871" s="4"/>
      <c r="R3871" s="9"/>
      <c r="S3871" s="4"/>
      <c r="T3871" s="4"/>
      <c r="W3871" s="4"/>
      <c r="X3871" s="21"/>
      <c r="Y3871" s="20"/>
      <c r="Z3871" s="20"/>
      <c r="AD3871" s="5"/>
      <c r="AI3871" s="10"/>
      <c r="AJ3871" s="10"/>
      <c r="AK3871" s="10"/>
      <c r="AL3871" s="10"/>
      <c r="AM3871" s="10"/>
      <c r="AN3871" s="10"/>
      <c r="AO3871" s="10"/>
      <c r="AP3871" s="10"/>
      <c r="AQ3871" s="10"/>
      <c r="AR3871" s="10"/>
      <c r="AS3871" s="10"/>
      <c r="AT3871" s="10"/>
      <c r="AU3871" s="10"/>
    </row>
    <row r="3872" spans="2:47" x14ac:dyDescent="0.2">
      <c r="B3872" s="4"/>
      <c r="C3872" s="4"/>
      <c r="D3872" s="25"/>
      <c r="E3872" s="25"/>
      <c r="F3872" s="26"/>
      <c r="G3872" s="2"/>
      <c r="K3872" s="3"/>
      <c r="L3872" s="3"/>
      <c r="M3872" s="3"/>
      <c r="N3872" s="27"/>
      <c r="O3872" s="4"/>
      <c r="P3872" s="4"/>
      <c r="R3872" s="9"/>
      <c r="S3872" s="4"/>
      <c r="T3872" s="4"/>
      <c r="W3872" s="4"/>
      <c r="X3872" s="21"/>
      <c r="Y3872" s="20"/>
      <c r="Z3872" s="20"/>
      <c r="AD3872" s="5"/>
      <c r="AI3872" s="10"/>
      <c r="AJ3872" s="10"/>
      <c r="AK3872" s="10"/>
      <c r="AL3872" s="10"/>
      <c r="AM3872" s="10"/>
      <c r="AN3872" s="10"/>
      <c r="AO3872" s="10"/>
      <c r="AP3872" s="10"/>
      <c r="AQ3872" s="10"/>
      <c r="AR3872" s="10"/>
      <c r="AS3872" s="10"/>
      <c r="AT3872" s="10"/>
      <c r="AU3872" s="10"/>
    </row>
    <row r="3873" spans="2:47" x14ac:dyDescent="0.2">
      <c r="B3873" s="4"/>
      <c r="C3873" s="4"/>
      <c r="D3873" s="25"/>
      <c r="E3873" s="25"/>
      <c r="F3873" s="26"/>
      <c r="G3873" s="2"/>
      <c r="K3873" s="3"/>
      <c r="L3873" s="3"/>
      <c r="M3873" s="3"/>
      <c r="N3873" s="27"/>
      <c r="O3873" s="4"/>
      <c r="P3873" s="4"/>
      <c r="R3873" s="9"/>
      <c r="S3873" s="4"/>
      <c r="T3873" s="4"/>
      <c r="W3873" s="4"/>
      <c r="X3873" s="21"/>
      <c r="Y3873" s="20"/>
      <c r="Z3873" s="20"/>
      <c r="AD3873" s="5"/>
      <c r="AI3873" s="10"/>
      <c r="AJ3873" s="10"/>
      <c r="AK3873" s="10"/>
      <c r="AL3873" s="10"/>
      <c r="AM3873" s="10"/>
      <c r="AN3873" s="10"/>
      <c r="AO3873" s="10"/>
      <c r="AP3873" s="10"/>
      <c r="AQ3873" s="10"/>
      <c r="AR3873" s="10"/>
      <c r="AS3873" s="10"/>
      <c r="AT3873" s="10"/>
      <c r="AU3873" s="10"/>
    </row>
    <row r="3874" spans="2:47" x14ac:dyDescent="0.2">
      <c r="B3874" s="4"/>
      <c r="C3874" s="4"/>
      <c r="D3874" s="25"/>
      <c r="E3874" s="25"/>
      <c r="F3874" s="26"/>
      <c r="G3874" s="2"/>
      <c r="K3874" s="3"/>
      <c r="L3874" s="3"/>
      <c r="M3874" s="3"/>
      <c r="N3874" s="27"/>
      <c r="O3874" s="4"/>
      <c r="P3874" s="4"/>
      <c r="R3874" s="9"/>
      <c r="S3874" s="4"/>
      <c r="T3874" s="4"/>
      <c r="W3874" s="4"/>
      <c r="X3874" s="21"/>
      <c r="Y3874" s="20"/>
      <c r="Z3874" s="20"/>
      <c r="AD3874" s="5"/>
      <c r="AI3874" s="10"/>
      <c r="AJ3874" s="10"/>
      <c r="AK3874" s="10"/>
      <c r="AL3874" s="10"/>
      <c r="AM3874" s="10"/>
      <c r="AN3874" s="10"/>
      <c r="AO3874" s="10"/>
      <c r="AP3874" s="10"/>
      <c r="AQ3874" s="10"/>
      <c r="AR3874" s="10"/>
      <c r="AS3874" s="10"/>
      <c r="AT3874" s="10"/>
      <c r="AU3874" s="10"/>
    </row>
    <row r="3875" spans="2:47" x14ac:dyDescent="0.2">
      <c r="B3875" s="4"/>
      <c r="C3875" s="4"/>
      <c r="D3875" s="25"/>
      <c r="E3875" s="25"/>
      <c r="F3875" s="26"/>
      <c r="G3875" s="2"/>
      <c r="K3875" s="3"/>
      <c r="L3875" s="3"/>
      <c r="M3875" s="3"/>
      <c r="N3875" s="27"/>
      <c r="O3875" s="4"/>
      <c r="P3875" s="4"/>
      <c r="R3875" s="9"/>
      <c r="S3875" s="4"/>
      <c r="T3875" s="4"/>
      <c r="W3875" s="4"/>
      <c r="X3875" s="21"/>
      <c r="Y3875" s="20"/>
      <c r="Z3875" s="20"/>
      <c r="AD3875" s="5"/>
      <c r="AI3875" s="10"/>
      <c r="AJ3875" s="10"/>
      <c r="AK3875" s="10"/>
      <c r="AL3875" s="10"/>
      <c r="AM3875" s="10"/>
      <c r="AN3875" s="10"/>
      <c r="AO3875" s="10"/>
      <c r="AP3875" s="10"/>
      <c r="AQ3875" s="10"/>
      <c r="AR3875" s="10"/>
      <c r="AS3875" s="10"/>
      <c r="AT3875" s="10"/>
      <c r="AU3875" s="10"/>
    </row>
    <row r="3876" spans="2:47" x14ac:dyDescent="0.2">
      <c r="B3876" s="4"/>
      <c r="C3876" s="4"/>
      <c r="D3876" s="25"/>
      <c r="E3876" s="25"/>
      <c r="F3876" s="26"/>
      <c r="G3876" s="2"/>
      <c r="K3876" s="3"/>
      <c r="L3876" s="3"/>
      <c r="M3876" s="3"/>
      <c r="N3876" s="27"/>
      <c r="O3876" s="4"/>
      <c r="P3876" s="4"/>
      <c r="R3876" s="9"/>
      <c r="S3876" s="4"/>
      <c r="T3876" s="4"/>
      <c r="W3876" s="4"/>
      <c r="X3876" s="21"/>
      <c r="Y3876" s="20"/>
      <c r="Z3876" s="20"/>
      <c r="AD3876" s="5"/>
      <c r="AI3876" s="10"/>
      <c r="AJ3876" s="10"/>
      <c r="AK3876" s="10"/>
      <c r="AL3876" s="10"/>
      <c r="AM3876" s="10"/>
      <c r="AN3876" s="10"/>
      <c r="AO3876" s="10"/>
      <c r="AP3876" s="10"/>
      <c r="AQ3876" s="10"/>
      <c r="AR3876" s="10"/>
      <c r="AS3876" s="10"/>
      <c r="AT3876" s="10"/>
      <c r="AU3876" s="10"/>
    </row>
    <row r="3877" spans="2:47" x14ac:dyDescent="0.2">
      <c r="B3877" s="4"/>
      <c r="C3877" s="4"/>
      <c r="D3877" s="25"/>
      <c r="E3877" s="25"/>
      <c r="F3877" s="26"/>
      <c r="G3877" s="2"/>
      <c r="K3877" s="3"/>
      <c r="L3877" s="3"/>
      <c r="M3877" s="3"/>
      <c r="N3877" s="27"/>
      <c r="O3877" s="4"/>
      <c r="P3877" s="4"/>
      <c r="R3877" s="9"/>
      <c r="S3877" s="4"/>
      <c r="T3877" s="4"/>
      <c r="W3877" s="4"/>
      <c r="X3877" s="21"/>
      <c r="Y3877" s="20"/>
      <c r="Z3877" s="20"/>
      <c r="AD3877" s="5"/>
      <c r="AI3877" s="10"/>
      <c r="AJ3877" s="10"/>
      <c r="AK3877" s="10"/>
      <c r="AL3877" s="10"/>
      <c r="AM3877" s="10"/>
      <c r="AN3877" s="10"/>
      <c r="AO3877" s="10"/>
      <c r="AP3877" s="10"/>
      <c r="AQ3877" s="10"/>
      <c r="AR3877" s="10"/>
      <c r="AS3877" s="10"/>
      <c r="AT3877" s="10"/>
      <c r="AU3877" s="10"/>
    </row>
    <row r="3878" spans="2:47" x14ac:dyDescent="0.2">
      <c r="B3878" s="4"/>
      <c r="C3878" s="4"/>
      <c r="D3878" s="25"/>
      <c r="E3878" s="25"/>
      <c r="F3878" s="26"/>
      <c r="G3878" s="2"/>
      <c r="K3878" s="3"/>
      <c r="L3878" s="3"/>
      <c r="M3878" s="3"/>
      <c r="N3878" s="27"/>
      <c r="O3878" s="4"/>
      <c r="P3878" s="4"/>
      <c r="R3878" s="9"/>
      <c r="S3878" s="4"/>
      <c r="T3878" s="4"/>
      <c r="W3878" s="4"/>
      <c r="X3878" s="21"/>
      <c r="Y3878" s="20"/>
      <c r="Z3878" s="20"/>
      <c r="AD3878" s="5"/>
      <c r="AI3878" s="10"/>
      <c r="AJ3878" s="10"/>
      <c r="AK3878" s="10"/>
      <c r="AL3878" s="10"/>
      <c r="AM3878" s="10"/>
      <c r="AN3878" s="10"/>
      <c r="AO3878" s="10"/>
      <c r="AP3878" s="10"/>
      <c r="AQ3878" s="10"/>
      <c r="AR3878" s="10"/>
      <c r="AS3878" s="10"/>
      <c r="AT3878" s="10"/>
      <c r="AU3878" s="10"/>
    </row>
    <row r="3879" spans="2:47" x14ac:dyDescent="0.2">
      <c r="B3879" s="4"/>
      <c r="C3879" s="4"/>
      <c r="D3879" s="25"/>
      <c r="E3879" s="25"/>
      <c r="F3879" s="26"/>
      <c r="G3879" s="2"/>
      <c r="K3879" s="3"/>
      <c r="L3879" s="3"/>
      <c r="M3879" s="3"/>
      <c r="N3879" s="27"/>
      <c r="O3879" s="4"/>
      <c r="P3879" s="4"/>
      <c r="R3879" s="9"/>
      <c r="S3879" s="4"/>
      <c r="T3879" s="4"/>
      <c r="W3879" s="4"/>
      <c r="X3879" s="21"/>
      <c r="Y3879" s="20"/>
      <c r="Z3879" s="20"/>
      <c r="AD3879" s="5"/>
      <c r="AI3879" s="10"/>
      <c r="AJ3879" s="10"/>
      <c r="AK3879" s="10"/>
      <c r="AL3879" s="10"/>
      <c r="AM3879" s="10"/>
      <c r="AN3879" s="10"/>
      <c r="AO3879" s="10"/>
      <c r="AP3879" s="10"/>
      <c r="AQ3879" s="10"/>
      <c r="AR3879" s="10"/>
      <c r="AS3879" s="10"/>
      <c r="AT3879" s="10"/>
      <c r="AU3879" s="10"/>
    </row>
    <row r="3880" spans="2:47" x14ac:dyDescent="0.2">
      <c r="B3880" s="4"/>
      <c r="C3880" s="4"/>
      <c r="D3880" s="25"/>
      <c r="E3880" s="25"/>
      <c r="F3880" s="26"/>
      <c r="G3880" s="2"/>
      <c r="K3880" s="3"/>
      <c r="L3880" s="3"/>
      <c r="M3880" s="3"/>
      <c r="N3880" s="27"/>
      <c r="O3880" s="4"/>
      <c r="P3880" s="4"/>
      <c r="R3880" s="9"/>
      <c r="S3880" s="4"/>
      <c r="T3880" s="4"/>
      <c r="W3880" s="4"/>
      <c r="X3880" s="21"/>
      <c r="Y3880" s="20"/>
      <c r="Z3880" s="20"/>
      <c r="AD3880" s="5"/>
      <c r="AI3880" s="10"/>
      <c r="AJ3880" s="10"/>
      <c r="AK3880" s="10"/>
      <c r="AL3880" s="10"/>
      <c r="AM3880" s="10"/>
      <c r="AN3880" s="10"/>
      <c r="AO3880" s="10"/>
      <c r="AP3880" s="10"/>
      <c r="AQ3880" s="10"/>
      <c r="AR3880" s="10"/>
      <c r="AS3880" s="10"/>
      <c r="AT3880" s="10"/>
      <c r="AU3880" s="10"/>
    </row>
    <row r="3881" spans="2:47" x14ac:dyDescent="0.2">
      <c r="B3881" s="4"/>
      <c r="C3881" s="4"/>
      <c r="D3881" s="25"/>
      <c r="E3881" s="25"/>
      <c r="F3881" s="26"/>
      <c r="G3881" s="2"/>
      <c r="K3881" s="3"/>
      <c r="L3881" s="3"/>
      <c r="M3881" s="3"/>
      <c r="N3881" s="27"/>
      <c r="O3881" s="4"/>
      <c r="P3881" s="4"/>
      <c r="R3881" s="9"/>
      <c r="S3881" s="4"/>
      <c r="T3881" s="4"/>
      <c r="W3881" s="4"/>
      <c r="X3881" s="21"/>
      <c r="Y3881" s="20"/>
      <c r="Z3881" s="20"/>
      <c r="AD3881" s="5"/>
      <c r="AI3881" s="10"/>
      <c r="AJ3881" s="10"/>
      <c r="AK3881" s="10"/>
      <c r="AL3881" s="10"/>
      <c r="AM3881" s="10"/>
      <c r="AN3881" s="10"/>
      <c r="AO3881" s="10"/>
      <c r="AP3881" s="10"/>
      <c r="AQ3881" s="10"/>
      <c r="AR3881" s="10"/>
      <c r="AS3881" s="10"/>
      <c r="AT3881" s="10"/>
      <c r="AU3881" s="10"/>
    </row>
    <row r="3882" spans="2:47" x14ac:dyDescent="0.2">
      <c r="B3882" s="4"/>
      <c r="C3882" s="4"/>
      <c r="D3882" s="25"/>
      <c r="E3882" s="25"/>
      <c r="F3882" s="26"/>
      <c r="G3882" s="2"/>
      <c r="K3882" s="3"/>
      <c r="L3882" s="3"/>
      <c r="M3882" s="3"/>
      <c r="N3882" s="27"/>
      <c r="O3882" s="4"/>
      <c r="P3882" s="4"/>
      <c r="R3882" s="9"/>
      <c r="S3882" s="4"/>
      <c r="T3882" s="4"/>
      <c r="W3882" s="4"/>
      <c r="X3882" s="21"/>
      <c r="Y3882" s="20"/>
      <c r="Z3882" s="20"/>
      <c r="AD3882" s="5"/>
      <c r="AI3882" s="10"/>
      <c r="AJ3882" s="10"/>
      <c r="AK3882" s="10"/>
      <c r="AL3882" s="10"/>
      <c r="AM3882" s="10"/>
      <c r="AN3882" s="10"/>
      <c r="AO3882" s="10"/>
      <c r="AP3882" s="10"/>
      <c r="AQ3882" s="10"/>
      <c r="AR3882" s="10"/>
      <c r="AS3882" s="10"/>
      <c r="AT3882" s="10"/>
      <c r="AU3882" s="10"/>
    </row>
    <row r="3883" spans="2:47" x14ac:dyDescent="0.2">
      <c r="B3883" s="4"/>
      <c r="C3883" s="4"/>
      <c r="D3883" s="25"/>
      <c r="E3883" s="25"/>
      <c r="F3883" s="26"/>
      <c r="G3883" s="2"/>
      <c r="K3883" s="3"/>
      <c r="L3883" s="3"/>
      <c r="M3883" s="3"/>
      <c r="N3883" s="27"/>
      <c r="O3883" s="4"/>
      <c r="P3883" s="4"/>
      <c r="R3883" s="9"/>
      <c r="S3883" s="4"/>
      <c r="T3883" s="4"/>
      <c r="W3883" s="4"/>
      <c r="X3883" s="21"/>
      <c r="Y3883" s="20"/>
      <c r="Z3883" s="20"/>
      <c r="AD3883" s="5"/>
      <c r="AI3883" s="10"/>
      <c r="AJ3883" s="10"/>
      <c r="AK3883" s="10"/>
      <c r="AL3883" s="10"/>
      <c r="AM3883" s="10"/>
      <c r="AN3883" s="10"/>
      <c r="AO3883" s="10"/>
      <c r="AP3883" s="10"/>
      <c r="AQ3883" s="10"/>
      <c r="AR3883" s="10"/>
      <c r="AS3883" s="10"/>
      <c r="AT3883" s="10"/>
      <c r="AU3883" s="10"/>
    </row>
    <row r="3884" spans="2:47" x14ac:dyDescent="0.2">
      <c r="B3884" s="4"/>
      <c r="C3884" s="4"/>
      <c r="D3884" s="25"/>
      <c r="E3884" s="25"/>
      <c r="F3884" s="26"/>
      <c r="G3884" s="2"/>
      <c r="K3884" s="3"/>
      <c r="L3884" s="3"/>
      <c r="M3884" s="3"/>
      <c r="N3884" s="27"/>
      <c r="O3884" s="4"/>
      <c r="P3884" s="4"/>
      <c r="R3884" s="9"/>
      <c r="S3884" s="4"/>
      <c r="T3884" s="4"/>
      <c r="W3884" s="4"/>
      <c r="X3884" s="21"/>
      <c r="Y3884" s="20"/>
      <c r="Z3884" s="20"/>
      <c r="AD3884" s="5"/>
      <c r="AI3884" s="10"/>
      <c r="AJ3884" s="10"/>
      <c r="AK3884" s="10"/>
      <c r="AL3884" s="10"/>
      <c r="AM3884" s="10"/>
      <c r="AN3884" s="10"/>
      <c r="AO3884" s="10"/>
      <c r="AP3884" s="10"/>
      <c r="AQ3884" s="10"/>
      <c r="AR3884" s="10"/>
      <c r="AS3884" s="10"/>
      <c r="AT3884" s="10"/>
      <c r="AU3884" s="10"/>
    </row>
    <row r="3885" spans="2:47" x14ac:dyDescent="0.2">
      <c r="B3885" s="4"/>
      <c r="C3885" s="4"/>
      <c r="D3885" s="25"/>
      <c r="E3885" s="25"/>
      <c r="F3885" s="26"/>
      <c r="G3885" s="2"/>
      <c r="K3885" s="3"/>
      <c r="L3885" s="3"/>
      <c r="M3885" s="3"/>
      <c r="N3885" s="27"/>
      <c r="O3885" s="4"/>
      <c r="P3885" s="4"/>
      <c r="R3885" s="9"/>
      <c r="S3885" s="4"/>
      <c r="T3885" s="4"/>
      <c r="W3885" s="4"/>
      <c r="X3885" s="21"/>
      <c r="Y3885" s="20"/>
      <c r="Z3885" s="20"/>
      <c r="AD3885" s="5"/>
      <c r="AI3885" s="10"/>
      <c r="AJ3885" s="10"/>
      <c r="AK3885" s="10"/>
      <c r="AL3885" s="10"/>
      <c r="AM3885" s="10"/>
      <c r="AN3885" s="10"/>
      <c r="AO3885" s="10"/>
      <c r="AP3885" s="10"/>
      <c r="AQ3885" s="10"/>
      <c r="AR3885" s="10"/>
      <c r="AS3885" s="10"/>
      <c r="AT3885" s="10"/>
      <c r="AU3885" s="10"/>
    </row>
    <row r="3886" spans="2:47" x14ac:dyDescent="0.2">
      <c r="B3886" s="4"/>
      <c r="C3886" s="4"/>
      <c r="D3886" s="25"/>
      <c r="E3886" s="25"/>
      <c r="F3886" s="26"/>
      <c r="G3886" s="2"/>
      <c r="K3886" s="3"/>
      <c r="L3886" s="3"/>
      <c r="M3886" s="3"/>
      <c r="N3886" s="27"/>
      <c r="O3886" s="4"/>
      <c r="P3886" s="4"/>
      <c r="R3886" s="9"/>
      <c r="S3886" s="4"/>
      <c r="T3886" s="4"/>
      <c r="W3886" s="4"/>
      <c r="X3886" s="21"/>
      <c r="Y3886" s="20"/>
      <c r="Z3886" s="20"/>
      <c r="AD3886" s="5"/>
      <c r="AI3886" s="10"/>
      <c r="AJ3886" s="10"/>
      <c r="AK3886" s="10"/>
      <c r="AL3886" s="10"/>
      <c r="AM3886" s="10"/>
      <c r="AN3886" s="10"/>
      <c r="AO3886" s="10"/>
      <c r="AP3886" s="10"/>
      <c r="AQ3886" s="10"/>
      <c r="AR3886" s="10"/>
      <c r="AS3886" s="10"/>
      <c r="AT3886" s="10"/>
      <c r="AU3886" s="10"/>
    </row>
    <row r="3887" spans="2:47" x14ac:dyDescent="0.2">
      <c r="B3887" s="4"/>
      <c r="C3887" s="4"/>
      <c r="D3887" s="25"/>
      <c r="E3887" s="25"/>
      <c r="F3887" s="26"/>
      <c r="G3887" s="2"/>
      <c r="K3887" s="3"/>
      <c r="L3887" s="3"/>
      <c r="M3887" s="3"/>
      <c r="N3887" s="27"/>
      <c r="O3887" s="4"/>
      <c r="P3887" s="4"/>
      <c r="R3887" s="9"/>
      <c r="S3887" s="4"/>
      <c r="T3887" s="4"/>
      <c r="W3887" s="4"/>
      <c r="X3887" s="21"/>
      <c r="Y3887" s="20"/>
      <c r="Z3887" s="20"/>
      <c r="AD3887" s="5"/>
      <c r="AI3887" s="10"/>
      <c r="AJ3887" s="10"/>
      <c r="AK3887" s="10"/>
      <c r="AL3887" s="10"/>
      <c r="AM3887" s="10"/>
      <c r="AN3887" s="10"/>
      <c r="AO3887" s="10"/>
      <c r="AP3887" s="10"/>
      <c r="AQ3887" s="10"/>
      <c r="AR3887" s="10"/>
      <c r="AS3887" s="10"/>
      <c r="AT3887" s="10"/>
      <c r="AU3887" s="10"/>
    </row>
    <row r="3888" spans="2:47" x14ac:dyDescent="0.2">
      <c r="B3888" s="4"/>
      <c r="C3888" s="4"/>
      <c r="D3888" s="25"/>
      <c r="E3888" s="25"/>
      <c r="F3888" s="26"/>
      <c r="G3888" s="2"/>
      <c r="K3888" s="3"/>
      <c r="L3888" s="3"/>
      <c r="M3888" s="3"/>
      <c r="N3888" s="27"/>
      <c r="O3888" s="4"/>
      <c r="P3888" s="4"/>
      <c r="R3888" s="9"/>
      <c r="S3888" s="4"/>
      <c r="T3888" s="4"/>
      <c r="W3888" s="4"/>
      <c r="X3888" s="21"/>
      <c r="Y3888" s="20"/>
      <c r="Z3888" s="20"/>
      <c r="AD3888" s="5"/>
      <c r="AI3888" s="10"/>
      <c r="AJ3888" s="10"/>
      <c r="AK3888" s="10"/>
      <c r="AL3888" s="10"/>
      <c r="AM3888" s="10"/>
      <c r="AN3888" s="10"/>
      <c r="AO3888" s="10"/>
      <c r="AP3888" s="10"/>
      <c r="AQ3888" s="10"/>
      <c r="AR3888" s="10"/>
      <c r="AS3888" s="10"/>
      <c r="AT3888" s="10"/>
      <c r="AU3888" s="10"/>
    </row>
    <row r="3889" spans="2:47" x14ac:dyDescent="0.2">
      <c r="B3889" s="4"/>
      <c r="C3889" s="4"/>
      <c r="D3889" s="25"/>
      <c r="E3889" s="25"/>
      <c r="F3889" s="26"/>
      <c r="G3889" s="2"/>
      <c r="K3889" s="3"/>
      <c r="L3889" s="3"/>
      <c r="M3889" s="3"/>
      <c r="N3889" s="27"/>
      <c r="O3889" s="4"/>
      <c r="P3889" s="4"/>
      <c r="R3889" s="9"/>
      <c r="S3889" s="4"/>
      <c r="T3889" s="4"/>
      <c r="W3889" s="4"/>
      <c r="X3889" s="21"/>
      <c r="Y3889" s="20"/>
      <c r="Z3889" s="20"/>
      <c r="AD3889" s="5"/>
      <c r="AI3889" s="10"/>
      <c r="AJ3889" s="10"/>
      <c r="AK3889" s="10"/>
      <c r="AL3889" s="10"/>
      <c r="AM3889" s="10"/>
      <c r="AN3889" s="10"/>
      <c r="AO3889" s="10"/>
      <c r="AP3889" s="10"/>
      <c r="AQ3889" s="10"/>
      <c r="AR3889" s="10"/>
      <c r="AS3889" s="10"/>
      <c r="AT3889" s="10"/>
      <c r="AU3889" s="10"/>
    </row>
    <row r="3890" spans="2:47" x14ac:dyDescent="0.2">
      <c r="B3890" s="4"/>
      <c r="C3890" s="4"/>
      <c r="D3890" s="25"/>
      <c r="E3890" s="25"/>
      <c r="F3890" s="26"/>
      <c r="G3890" s="2"/>
      <c r="K3890" s="3"/>
      <c r="L3890" s="3"/>
      <c r="M3890" s="3"/>
      <c r="N3890" s="27"/>
      <c r="O3890" s="4"/>
      <c r="P3890" s="4"/>
      <c r="R3890" s="9"/>
      <c r="S3890" s="4"/>
      <c r="T3890" s="4"/>
      <c r="W3890" s="4"/>
      <c r="X3890" s="21"/>
      <c r="Y3890" s="20"/>
      <c r="Z3890" s="20"/>
      <c r="AD3890" s="5"/>
      <c r="AI3890" s="10"/>
      <c r="AJ3890" s="10"/>
      <c r="AK3890" s="10"/>
      <c r="AL3890" s="10"/>
      <c r="AM3890" s="10"/>
      <c r="AN3890" s="10"/>
      <c r="AO3890" s="10"/>
      <c r="AP3890" s="10"/>
      <c r="AQ3890" s="10"/>
      <c r="AR3890" s="10"/>
      <c r="AS3890" s="10"/>
      <c r="AT3890" s="10"/>
      <c r="AU3890" s="10"/>
    </row>
    <row r="3891" spans="2:47" x14ac:dyDescent="0.2">
      <c r="B3891" s="4"/>
      <c r="C3891" s="4"/>
      <c r="D3891" s="25"/>
      <c r="E3891" s="25"/>
      <c r="F3891" s="26"/>
      <c r="G3891" s="2"/>
      <c r="K3891" s="3"/>
      <c r="L3891" s="3"/>
      <c r="M3891" s="3"/>
      <c r="N3891" s="27"/>
      <c r="O3891" s="4"/>
      <c r="P3891" s="4"/>
      <c r="R3891" s="9"/>
      <c r="S3891" s="4"/>
      <c r="T3891" s="4"/>
      <c r="W3891" s="4"/>
      <c r="X3891" s="21"/>
      <c r="Y3891" s="20"/>
      <c r="Z3891" s="20"/>
      <c r="AD3891" s="5"/>
      <c r="AI3891" s="10"/>
      <c r="AJ3891" s="10"/>
      <c r="AK3891" s="10"/>
      <c r="AL3891" s="10"/>
      <c r="AM3891" s="10"/>
      <c r="AN3891" s="10"/>
      <c r="AO3891" s="10"/>
      <c r="AP3891" s="10"/>
      <c r="AQ3891" s="10"/>
      <c r="AR3891" s="10"/>
      <c r="AS3891" s="10"/>
      <c r="AT3891" s="10"/>
      <c r="AU3891" s="10"/>
    </row>
    <row r="3892" spans="2:47" x14ac:dyDescent="0.2">
      <c r="B3892" s="4"/>
      <c r="C3892" s="4"/>
      <c r="D3892" s="25"/>
      <c r="E3892" s="25"/>
      <c r="F3892" s="26"/>
      <c r="G3892" s="2"/>
      <c r="K3892" s="3"/>
      <c r="L3892" s="3"/>
      <c r="M3892" s="3"/>
      <c r="N3892" s="27"/>
      <c r="O3892" s="4"/>
      <c r="P3892" s="4"/>
      <c r="R3892" s="9"/>
      <c r="S3892" s="4"/>
      <c r="T3892" s="4"/>
      <c r="W3892" s="4"/>
      <c r="X3892" s="21"/>
      <c r="Y3892" s="20"/>
      <c r="Z3892" s="20"/>
      <c r="AD3892" s="5"/>
      <c r="AI3892" s="10"/>
      <c r="AJ3892" s="10"/>
      <c r="AK3892" s="10"/>
      <c r="AL3892" s="10"/>
      <c r="AM3892" s="10"/>
      <c r="AN3892" s="10"/>
      <c r="AO3892" s="10"/>
      <c r="AP3892" s="10"/>
      <c r="AQ3892" s="10"/>
      <c r="AR3892" s="10"/>
      <c r="AS3892" s="10"/>
      <c r="AT3892" s="10"/>
      <c r="AU3892" s="10"/>
    </row>
    <row r="3893" spans="2:47" x14ac:dyDescent="0.2">
      <c r="B3893" s="4"/>
      <c r="C3893" s="4"/>
      <c r="D3893" s="25"/>
      <c r="E3893" s="25"/>
      <c r="F3893" s="26"/>
      <c r="G3893" s="2"/>
      <c r="K3893" s="3"/>
      <c r="L3893" s="3"/>
      <c r="M3893" s="3"/>
      <c r="N3893" s="27"/>
      <c r="O3893" s="4"/>
      <c r="P3893" s="4"/>
      <c r="R3893" s="9"/>
      <c r="S3893" s="4"/>
      <c r="T3893" s="4"/>
      <c r="W3893" s="4"/>
      <c r="X3893" s="21"/>
      <c r="Y3893" s="20"/>
      <c r="Z3893" s="20"/>
      <c r="AD3893" s="5"/>
      <c r="AI3893" s="10"/>
      <c r="AJ3893" s="10"/>
      <c r="AK3893" s="10"/>
      <c r="AL3893" s="10"/>
      <c r="AM3893" s="10"/>
      <c r="AN3893" s="10"/>
      <c r="AO3893" s="10"/>
      <c r="AP3893" s="10"/>
      <c r="AQ3893" s="10"/>
      <c r="AR3893" s="10"/>
      <c r="AS3893" s="10"/>
      <c r="AT3893" s="10"/>
      <c r="AU3893" s="10"/>
    </row>
    <row r="3894" spans="2:47" x14ac:dyDescent="0.2">
      <c r="B3894" s="4"/>
      <c r="C3894" s="4"/>
      <c r="D3894" s="25"/>
      <c r="E3894" s="25"/>
      <c r="F3894" s="26"/>
      <c r="G3894" s="2"/>
      <c r="K3894" s="3"/>
      <c r="L3894" s="3"/>
      <c r="M3894" s="3"/>
      <c r="N3894" s="27"/>
      <c r="O3894" s="4"/>
      <c r="P3894" s="4"/>
      <c r="R3894" s="9"/>
      <c r="S3894" s="4"/>
      <c r="T3894" s="4"/>
      <c r="W3894" s="4"/>
      <c r="X3894" s="21"/>
      <c r="Y3894" s="20"/>
      <c r="Z3894" s="20"/>
      <c r="AD3894" s="5"/>
      <c r="AI3894" s="10"/>
      <c r="AJ3894" s="10"/>
      <c r="AK3894" s="10"/>
      <c r="AL3894" s="10"/>
      <c r="AM3894" s="10"/>
      <c r="AN3894" s="10"/>
      <c r="AO3894" s="10"/>
      <c r="AP3894" s="10"/>
      <c r="AQ3894" s="10"/>
      <c r="AR3894" s="10"/>
      <c r="AS3894" s="10"/>
      <c r="AT3894" s="10"/>
      <c r="AU3894" s="10"/>
    </row>
    <row r="3895" spans="2:47" x14ac:dyDescent="0.2">
      <c r="B3895" s="4"/>
      <c r="C3895" s="4"/>
      <c r="D3895" s="25"/>
      <c r="E3895" s="25"/>
      <c r="F3895" s="26"/>
      <c r="G3895" s="2"/>
      <c r="K3895" s="3"/>
      <c r="L3895" s="3"/>
      <c r="M3895" s="3"/>
      <c r="N3895" s="27"/>
      <c r="O3895" s="4"/>
      <c r="P3895" s="4"/>
      <c r="R3895" s="9"/>
      <c r="S3895" s="4"/>
      <c r="T3895" s="4"/>
      <c r="W3895" s="4"/>
      <c r="X3895" s="21"/>
      <c r="Y3895" s="20"/>
      <c r="Z3895" s="20"/>
      <c r="AD3895" s="5"/>
      <c r="AI3895" s="10"/>
      <c r="AJ3895" s="10"/>
      <c r="AK3895" s="10"/>
      <c r="AL3895" s="10"/>
      <c r="AM3895" s="10"/>
      <c r="AN3895" s="10"/>
      <c r="AO3895" s="10"/>
      <c r="AP3895" s="10"/>
      <c r="AQ3895" s="10"/>
      <c r="AR3895" s="10"/>
      <c r="AS3895" s="10"/>
      <c r="AT3895" s="10"/>
      <c r="AU3895" s="10"/>
    </row>
    <row r="3896" spans="2:47" x14ac:dyDescent="0.2">
      <c r="B3896" s="4"/>
      <c r="C3896" s="4"/>
      <c r="D3896" s="25"/>
      <c r="E3896" s="25"/>
      <c r="F3896" s="26"/>
      <c r="G3896" s="2"/>
      <c r="K3896" s="3"/>
      <c r="L3896" s="3"/>
      <c r="M3896" s="3"/>
      <c r="N3896" s="27"/>
      <c r="O3896" s="4"/>
      <c r="P3896" s="4"/>
      <c r="R3896" s="9"/>
      <c r="S3896" s="4"/>
      <c r="T3896" s="4"/>
      <c r="W3896" s="4"/>
      <c r="X3896" s="21"/>
      <c r="Y3896" s="20"/>
      <c r="Z3896" s="20"/>
      <c r="AD3896" s="5"/>
      <c r="AI3896" s="10"/>
      <c r="AJ3896" s="10"/>
      <c r="AK3896" s="10"/>
      <c r="AL3896" s="10"/>
      <c r="AM3896" s="10"/>
      <c r="AN3896" s="10"/>
      <c r="AO3896" s="10"/>
      <c r="AP3896" s="10"/>
      <c r="AQ3896" s="10"/>
      <c r="AR3896" s="10"/>
      <c r="AS3896" s="10"/>
      <c r="AT3896" s="10"/>
      <c r="AU3896" s="10"/>
    </row>
    <row r="3897" spans="2:47" x14ac:dyDescent="0.2">
      <c r="B3897" s="4"/>
      <c r="C3897" s="4"/>
      <c r="D3897" s="25"/>
      <c r="E3897" s="25"/>
      <c r="F3897" s="26"/>
      <c r="G3897" s="2"/>
      <c r="K3897" s="3"/>
      <c r="L3897" s="3"/>
      <c r="M3897" s="3"/>
      <c r="N3897" s="27"/>
      <c r="O3897" s="4"/>
      <c r="P3897" s="4"/>
      <c r="R3897" s="9"/>
      <c r="S3897" s="4"/>
      <c r="T3897" s="4"/>
      <c r="W3897" s="4"/>
      <c r="X3897" s="21"/>
      <c r="Y3897" s="20"/>
      <c r="Z3897" s="20"/>
      <c r="AD3897" s="5"/>
      <c r="AI3897" s="10"/>
      <c r="AJ3897" s="10"/>
      <c r="AK3897" s="10"/>
      <c r="AL3897" s="10"/>
      <c r="AM3897" s="10"/>
      <c r="AN3897" s="10"/>
      <c r="AO3897" s="10"/>
      <c r="AP3897" s="10"/>
      <c r="AQ3897" s="10"/>
      <c r="AR3897" s="10"/>
      <c r="AS3897" s="10"/>
      <c r="AT3897" s="10"/>
      <c r="AU3897" s="10"/>
    </row>
    <row r="3898" spans="2:47" x14ac:dyDescent="0.2">
      <c r="B3898" s="4"/>
      <c r="C3898" s="4"/>
      <c r="D3898" s="25"/>
      <c r="E3898" s="25"/>
      <c r="F3898" s="26"/>
      <c r="G3898" s="2"/>
      <c r="K3898" s="3"/>
      <c r="L3898" s="3"/>
      <c r="M3898" s="3"/>
      <c r="N3898" s="27"/>
      <c r="O3898" s="4"/>
      <c r="P3898" s="4"/>
      <c r="R3898" s="9"/>
      <c r="S3898" s="4"/>
      <c r="T3898" s="4"/>
      <c r="W3898" s="4"/>
      <c r="X3898" s="21"/>
      <c r="Y3898" s="20"/>
      <c r="Z3898" s="20"/>
      <c r="AD3898" s="5"/>
      <c r="AI3898" s="10"/>
      <c r="AJ3898" s="10"/>
      <c r="AK3898" s="10"/>
      <c r="AL3898" s="10"/>
      <c r="AM3898" s="10"/>
      <c r="AN3898" s="10"/>
      <c r="AO3898" s="10"/>
      <c r="AP3898" s="10"/>
      <c r="AQ3898" s="10"/>
      <c r="AR3898" s="10"/>
      <c r="AS3898" s="10"/>
      <c r="AT3898" s="10"/>
      <c r="AU3898" s="10"/>
    </row>
    <row r="3899" spans="2:47" x14ac:dyDescent="0.2">
      <c r="B3899" s="4"/>
      <c r="C3899" s="4"/>
      <c r="D3899" s="25"/>
      <c r="E3899" s="25"/>
      <c r="F3899" s="26"/>
      <c r="G3899" s="2"/>
      <c r="K3899" s="3"/>
      <c r="L3899" s="3"/>
      <c r="M3899" s="3"/>
      <c r="N3899" s="27"/>
      <c r="O3899" s="4"/>
      <c r="P3899" s="4"/>
      <c r="R3899" s="9"/>
      <c r="S3899" s="4"/>
      <c r="T3899" s="4"/>
      <c r="W3899" s="4"/>
      <c r="X3899" s="21"/>
      <c r="Y3899" s="20"/>
      <c r="Z3899" s="20"/>
      <c r="AD3899" s="5"/>
      <c r="AI3899" s="10"/>
      <c r="AJ3899" s="10"/>
      <c r="AK3899" s="10"/>
      <c r="AL3899" s="10"/>
      <c r="AM3899" s="10"/>
      <c r="AN3899" s="10"/>
      <c r="AO3899" s="10"/>
      <c r="AP3899" s="10"/>
      <c r="AQ3899" s="10"/>
      <c r="AR3899" s="10"/>
      <c r="AS3899" s="10"/>
      <c r="AT3899" s="10"/>
      <c r="AU3899" s="10"/>
    </row>
    <row r="3900" spans="2:47" x14ac:dyDescent="0.2">
      <c r="B3900" s="4"/>
      <c r="C3900" s="4"/>
      <c r="D3900" s="25"/>
      <c r="E3900" s="25"/>
      <c r="F3900" s="26"/>
      <c r="G3900" s="2"/>
      <c r="K3900" s="3"/>
      <c r="L3900" s="3"/>
      <c r="M3900" s="3"/>
      <c r="N3900" s="27"/>
      <c r="O3900" s="4"/>
      <c r="P3900" s="4"/>
      <c r="R3900" s="9"/>
      <c r="S3900" s="4"/>
      <c r="T3900" s="4"/>
      <c r="W3900" s="4"/>
      <c r="X3900" s="21"/>
      <c r="Y3900" s="20"/>
      <c r="Z3900" s="20"/>
      <c r="AD3900" s="5"/>
      <c r="AI3900" s="10"/>
      <c r="AJ3900" s="10"/>
      <c r="AK3900" s="10"/>
      <c r="AL3900" s="10"/>
      <c r="AM3900" s="10"/>
      <c r="AN3900" s="10"/>
      <c r="AO3900" s="10"/>
      <c r="AP3900" s="10"/>
      <c r="AQ3900" s="10"/>
      <c r="AR3900" s="10"/>
      <c r="AS3900" s="10"/>
      <c r="AT3900" s="10"/>
      <c r="AU3900" s="10"/>
    </row>
    <row r="3901" spans="2:47" x14ac:dyDescent="0.2">
      <c r="B3901" s="4"/>
      <c r="C3901" s="4"/>
      <c r="D3901" s="25"/>
      <c r="E3901" s="25"/>
      <c r="F3901" s="26"/>
      <c r="G3901" s="2"/>
      <c r="K3901" s="3"/>
      <c r="L3901" s="3"/>
      <c r="M3901" s="3"/>
      <c r="N3901" s="27"/>
      <c r="O3901" s="4"/>
      <c r="P3901" s="4"/>
      <c r="R3901" s="9"/>
      <c r="S3901" s="4"/>
      <c r="T3901" s="4"/>
      <c r="W3901" s="4"/>
      <c r="X3901" s="21"/>
      <c r="Y3901" s="20"/>
      <c r="Z3901" s="20"/>
      <c r="AD3901" s="5"/>
      <c r="AI3901" s="10"/>
      <c r="AJ3901" s="10"/>
      <c r="AK3901" s="10"/>
      <c r="AL3901" s="10"/>
      <c r="AM3901" s="10"/>
      <c r="AN3901" s="10"/>
      <c r="AO3901" s="10"/>
      <c r="AP3901" s="10"/>
      <c r="AQ3901" s="10"/>
      <c r="AR3901" s="10"/>
      <c r="AS3901" s="10"/>
      <c r="AT3901" s="10"/>
      <c r="AU3901" s="10"/>
    </row>
    <row r="3902" spans="2:47" x14ac:dyDescent="0.2">
      <c r="B3902" s="4"/>
      <c r="C3902" s="4"/>
      <c r="D3902" s="25"/>
      <c r="E3902" s="25"/>
      <c r="F3902" s="26"/>
      <c r="G3902" s="2"/>
      <c r="K3902" s="3"/>
      <c r="L3902" s="3"/>
      <c r="M3902" s="3"/>
      <c r="N3902" s="27"/>
      <c r="O3902" s="4"/>
      <c r="P3902" s="4"/>
      <c r="R3902" s="9"/>
      <c r="S3902" s="4"/>
      <c r="T3902" s="4"/>
      <c r="W3902" s="4"/>
      <c r="X3902" s="21"/>
      <c r="Y3902" s="20"/>
      <c r="Z3902" s="20"/>
      <c r="AD3902" s="5"/>
      <c r="AI3902" s="10"/>
      <c r="AJ3902" s="10"/>
      <c r="AK3902" s="10"/>
      <c r="AL3902" s="10"/>
      <c r="AM3902" s="10"/>
      <c r="AN3902" s="10"/>
      <c r="AO3902" s="10"/>
      <c r="AP3902" s="10"/>
      <c r="AQ3902" s="10"/>
      <c r="AR3902" s="10"/>
      <c r="AS3902" s="10"/>
      <c r="AT3902" s="10"/>
      <c r="AU3902" s="10"/>
    </row>
    <row r="3903" spans="2:47" x14ac:dyDescent="0.2">
      <c r="B3903" s="4"/>
      <c r="C3903" s="4"/>
      <c r="D3903" s="25"/>
      <c r="E3903" s="25"/>
      <c r="F3903" s="26"/>
      <c r="G3903" s="2"/>
      <c r="K3903" s="3"/>
      <c r="L3903" s="3"/>
      <c r="M3903" s="3"/>
      <c r="N3903" s="27"/>
      <c r="O3903" s="4"/>
      <c r="P3903" s="4"/>
      <c r="R3903" s="9"/>
      <c r="S3903" s="4"/>
      <c r="T3903" s="4"/>
      <c r="W3903" s="4"/>
      <c r="X3903" s="21"/>
      <c r="Y3903" s="20"/>
      <c r="Z3903" s="20"/>
      <c r="AD3903" s="5"/>
      <c r="AI3903" s="10"/>
      <c r="AJ3903" s="10"/>
      <c r="AK3903" s="10"/>
      <c r="AL3903" s="10"/>
      <c r="AM3903" s="10"/>
      <c r="AN3903" s="10"/>
      <c r="AO3903" s="10"/>
      <c r="AP3903" s="10"/>
      <c r="AQ3903" s="10"/>
      <c r="AR3903" s="10"/>
      <c r="AS3903" s="10"/>
      <c r="AT3903" s="10"/>
      <c r="AU3903" s="10"/>
    </row>
    <row r="3904" spans="2:47" x14ac:dyDescent="0.2">
      <c r="B3904" s="4"/>
      <c r="C3904" s="4"/>
      <c r="D3904" s="25"/>
      <c r="E3904" s="25"/>
      <c r="F3904" s="26"/>
      <c r="G3904" s="2"/>
      <c r="K3904" s="3"/>
      <c r="L3904" s="3"/>
      <c r="M3904" s="3"/>
      <c r="N3904" s="27"/>
      <c r="O3904" s="4"/>
      <c r="P3904" s="4"/>
      <c r="R3904" s="9"/>
      <c r="S3904" s="4"/>
      <c r="T3904" s="4"/>
      <c r="W3904" s="4"/>
      <c r="X3904" s="21"/>
      <c r="Y3904" s="20"/>
      <c r="Z3904" s="20"/>
      <c r="AD3904" s="5"/>
      <c r="AI3904" s="10"/>
      <c r="AJ3904" s="10"/>
      <c r="AK3904" s="10"/>
      <c r="AL3904" s="10"/>
      <c r="AM3904" s="10"/>
      <c r="AN3904" s="10"/>
      <c r="AO3904" s="10"/>
      <c r="AP3904" s="10"/>
      <c r="AQ3904" s="10"/>
      <c r="AR3904" s="10"/>
      <c r="AS3904" s="10"/>
      <c r="AT3904" s="10"/>
      <c r="AU3904" s="10"/>
    </row>
    <row r="3905" spans="2:47" x14ac:dyDescent="0.2">
      <c r="B3905" s="4"/>
      <c r="C3905" s="4"/>
      <c r="D3905" s="25"/>
      <c r="E3905" s="25"/>
      <c r="F3905" s="26"/>
      <c r="G3905" s="2"/>
      <c r="K3905" s="3"/>
      <c r="L3905" s="3"/>
      <c r="M3905" s="3"/>
      <c r="N3905" s="27"/>
      <c r="O3905" s="4"/>
      <c r="P3905" s="4"/>
      <c r="R3905" s="9"/>
      <c r="S3905" s="4"/>
      <c r="T3905" s="4"/>
      <c r="W3905" s="4"/>
      <c r="X3905" s="21"/>
      <c r="Y3905" s="20"/>
      <c r="Z3905" s="20"/>
      <c r="AD3905" s="5"/>
      <c r="AI3905" s="10"/>
      <c r="AJ3905" s="10"/>
      <c r="AK3905" s="10"/>
      <c r="AL3905" s="10"/>
      <c r="AM3905" s="10"/>
      <c r="AN3905" s="10"/>
      <c r="AO3905" s="10"/>
      <c r="AP3905" s="10"/>
      <c r="AQ3905" s="10"/>
      <c r="AR3905" s="10"/>
      <c r="AS3905" s="10"/>
      <c r="AT3905" s="10"/>
      <c r="AU3905" s="10"/>
    </row>
    <row r="3906" spans="2:47" x14ac:dyDescent="0.2">
      <c r="B3906" s="4"/>
      <c r="C3906" s="4"/>
      <c r="D3906" s="25"/>
      <c r="E3906" s="25"/>
      <c r="F3906" s="26"/>
      <c r="G3906" s="2"/>
      <c r="K3906" s="3"/>
      <c r="L3906" s="3"/>
      <c r="M3906" s="3"/>
      <c r="N3906" s="27"/>
      <c r="O3906" s="4"/>
      <c r="P3906" s="4"/>
      <c r="R3906" s="9"/>
      <c r="S3906" s="4"/>
      <c r="T3906" s="4"/>
      <c r="W3906" s="4"/>
      <c r="X3906" s="21"/>
      <c r="Y3906" s="20"/>
      <c r="Z3906" s="20"/>
      <c r="AD3906" s="5"/>
      <c r="AI3906" s="10"/>
      <c r="AJ3906" s="10"/>
      <c r="AK3906" s="10"/>
      <c r="AL3906" s="10"/>
      <c r="AM3906" s="10"/>
      <c r="AN3906" s="10"/>
      <c r="AO3906" s="10"/>
      <c r="AP3906" s="10"/>
      <c r="AQ3906" s="10"/>
      <c r="AR3906" s="10"/>
      <c r="AS3906" s="10"/>
      <c r="AT3906" s="10"/>
      <c r="AU3906" s="10"/>
    </row>
    <row r="3907" spans="2:47" x14ac:dyDescent="0.2">
      <c r="B3907" s="4"/>
      <c r="C3907" s="4"/>
      <c r="D3907" s="25"/>
      <c r="E3907" s="25"/>
      <c r="F3907" s="26"/>
      <c r="G3907" s="2"/>
      <c r="K3907" s="3"/>
      <c r="L3907" s="3"/>
      <c r="M3907" s="3"/>
      <c r="N3907" s="27"/>
      <c r="O3907" s="4"/>
      <c r="P3907" s="4"/>
      <c r="R3907" s="9"/>
      <c r="S3907" s="4"/>
      <c r="T3907" s="4"/>
      <c r="W3907" s="4"/>
      <c r="X3907" s="21"/>
      <c r="Y3907" s="20"/>
      <c r="Z3907" s="20"/>
      <c r="AD3907" s="5"/>
      <c r="AI3907" s="10"/>
      <c r="AJ3907" s="10"/>
      <c r="AK3907" s="10"/>
      <c r="AL3907" s="10"/>
      <c r="AM3907" s="10"/>
      <c r="AN3907" s="10"/>
      <c r="AO3907" s="10"/>
      <c r="AP3907" s="10"/>
      <c r="AQ3907" s="10"/>
      <c r="AR3907" s="10"/>
      <c r="AS3907" s="10"/>
      <c r="AT3907" s="10"/>
      <c r="AU3907" s="10"/>
    </row>
    <row r="3908" spans="2:47" x14ac:dyDescent="0.2">
      <c r="B3908" s="4"/>
      <c r="C3908" s="4"/>
      <c r="D3908" s="25"/>
      <c r="E3908" s="25"/>
      <c r="F3908" s="26"/>
      <c r="G3908" s="2"/>
      <c r="K3908" s="3"/>
      <c r="L3908" s="3"/>
      <c r="M3908" s="3"/>
      <c r="N3908" s="27"/>
      <c r="O3908" s="4"/>
      <c r="P3908" s="4"/>
      <c r="R3908" s="9"/>
      <c r="S3908" s="4"/>
      <c r="T3908" s="4"/>
      <c r="W3908" s="4"/>
      <c r="X3908" s="21"/>
      <c r="Y3908" s="20"/>
      <c r="Z3908" s="20"/>
      <c r="AD3908" s="5"/>
      <c r="AI3908" s="10"/>
      <c r="AJ3908" s="10"/>
      <c r="AK3908" s="10"/>
      <c r="AL3908" s="10"/>
      <c r="AM3908" s="10"/>
      <c r="AN3908" s="10"/>
      <c r="AO3908" s="10"/>
      <c r="AP3908" s="10"/>
      <c r="AQ3908" s="10"/>
      <c r="AR3908" s="10"/>
      <c r="AS3908" s="10"/>
      <c r="AT3908" s="10"/>
      <c r="AU3908" s="10"/>
    </row>
    <row r="3909" spans="2:47" x14ac:dyDescent="0.2">
      <c r="B3909" s="4"/>
      <c r="C3909" s="4"/>
      <c r="D3909" s="25"/>
      <c r="E3909" s="25"/>
      <c r="F3909" s="26"/>
      <c r="G3909" s="2"/>
      <c r="K3909" s="3"/>
      <c r="L3909" s="3"/>
      <c r="M3909" s="3"/>
      <c r="N3909" s="27"/>
      <c r="O3909" s="4"/>
      <c r="P3909" s="4"/>
      <c r="R3909" s="9"/>
      <c r="S3909" s="4"/>
      <c r="T3909" s="4"/>
      <c r="W3909" s="4"/>
      <c r="X3909" s="21"/>
      <c r="Y3909" s="20"/>
      <c r="Z3909" s="20"/>
      <c r="AD3909" s="5"/>
      <c r="AI3909" s="10"/>
      <c r="AJ3909" s="10"/>
      <c r="AK3909" s="10"/>
      <c r="AL3909" s="10"/>
      <c r="AM3909" s="10"/>
      <c r="AN3909" s="10"/>
      <c r="AO3909" s="10"/>
      <c r="AP3909" s="10"/>
      <c r="AQ3909" s="10"/>
      <c r="AR3909" s="10"/>
      <c r="AS3909" s="10"/>
      <c r="AT3909" s="10"/>
      <c r="AU3909" s="10"/>
    </row>
    <row r="3910" spans="2:47" x14ac:dyDescent="0.2">
      <c r="B3910" s="4"/>
      <c r="C3910" s="4"/>
      <c r="D3910" s="25"/>
      <c r="E3910" s="25"/>
      <c r="F3910" s="26"/>
      <c r="G3910" s="2"/>
      <c r="K3910" s="3"/>
      <c r="L3910" s="3"/>
      <c r="M3910" s="3"/>
      <c r="N3910" s="27"/>
      <c r="O3910" s="4"/>
      <c r="P3910" s="4"/>
      <c r="R3910" s="9"/>
      <c r="S3910" s="4"/>
      <c r="T3910" s="4"/>
      <c r="W3910" s="4"/>
      <c r="X3910" s="21"/>
      <c r="Y3910" s="20"/>
      <c r="Z3910" s="20"/>
      <c r="AD3910" s="5"/>
      <c r="AI3910" s="10"/>
      <c r="AJ3910" s="10"/>
      <c r="AK3910" s="10"/>
      <c r="AL3910" s="10"/>
      <c r="AM3910" s="10"/>
      <c r="AN3910" s="10"/>
      <c r="AO3910" s="10"/>
      <c r="AP3910" s="10"/>
      <c r="AQ3910" s="10"/>
      <c r="AR3910" s="10"/>
      <c r="AS3910" s="10"/>
      <c r="AT3910" s="10"/>
      <c r="AU3910" s="10"/>
    </row>
    <row r="3911" spans="2:47" x14ac:dyDescent="0.2">
      <c r="B3911" s="4"/>
      <c r="C3911" s="4"/>
      <c r="D3911" s="25"/>
      <c r="E3911" s="25"/>
      <c r="F3911" s="26"/>
      <c r="G3911" s="2"/>
      <c r="K3911" s="3"/>
      <c r="L3911" s="3"/>
      <c r="M3911" s="3"/>
      <c r="N3911" s="27"/>
      <c r="O3911" s="4"/>
      <c r="P3911" s="4"/>
      <c r="R3911" s="9"/>
      <c r="S3911" s="4"/>
      <c r="T3911" s="4"/>
      <c r="W3911" s="4"/>
      <c r="X3911" s="21"/>
      <c r="Y3911" s="20"/>
      <c r="Z3911" s="20"/>
      <c r="AD3911" s="5"/>
      <c r="AI3911" s="10"/>
      <c r="AJ3911" s="10"/>
      <c r="AK3911" s="10"/>
      <c r="AL3911" s="10"/>
      <c r="AM3911" s="10"/>
      <c r="AN3911" s="10"/>
      <c r="AO3911" s="10"/>
      <c r="AP3911" s="10"/>
      <c r="AQ3911" s="10"/>
      <c r="AR3911" s="10"/>
      <c r="AS3911" s="10"/>
      <c r="AT3911" s="10"/>
      <c r="AU3911" s="10"/>
    </row>
    <row r="3912" spans="2:47" x14ac:dyDescent="0.2">
      <c r="B3912" s="4"/>
      <c r="C3912" s="4"/>
      <c r="D3912" s="25"/>
      <c r="E3912" s="25"/>
      <c r="F3912" s="26"/>
      <c r="G3912" s="2"/>
      <c r="K3912" s="3"/>
      <c r="L3912" s="3"/>
      <c r="M3912" s="3"/>
      <c r="N3912" s="27"/>
      <c r="O3912" s="4"/>
      <c r="P3912" s="4"/>
      <c r="R3912" s="9"/>
      <c r="S3912" s="4"/>
      <c r="T3912" s="4"/>
      <c r="W3912" s="4"/>
      <c r="X3912" s="21"/>
      <c r="Y3912" s="20"/>
      <c r="Z3912" s="20"/>
      <c r="AD3912" s="5"/>
      <c r="AI3912" s="10"/>
      <c r="AJ3912" s="10"/>
      <c r="AK3912" s="10"/>
      <c r="AL3912" s="10"/>
      <c r="AM3912" s="10"/>
      <c r="AN3912" s="10"/>
      <c r="AO3912" s="10"/>
      <c r="AP3912" s="10"/>
      <c r="AQ3912" s="10"/>
      <c r="AR3912" s="10"/>
      <c r="AS3912" s="10"/>
      <c r="AT3912" s="10"/>
      <c r="AU3912" s="10"/>
    </row>
    <row r="3913" spans="2:47" x14ac:dyDescent="0.2">
      <c r="B3913" s="4"/>
      <c r="C3913" s="4"/>
      <c r="D3913" s="25"/>
      <c r="E3913" s="25"/>
      <c r="F3913" s="26"/>
      <c r="G3913" s="2"/>
      <c r="K3913" s="3"/>
      <c r="L3913" s="3"/>
      <c r="M3913" s="3"/>
      <c r="N3913" s="27"/>
      <c r="O3913" s="4"/>
      <c r="P3913" s="4"/>
      <c r="R3913" s="9"/>
      <c r="S3913" s="4"/>
      <c r="T3913" s="4"/>
      <c r="W3913" s="4"/>
      <c r="X3913" s="21"/>
      <c r="Y3913" s="20"/>
      <c r="Z3913" s="20"/>
      <c r="AD3913" s="5"/>
      <c r="AI3913" s="10"/>
      <c r="AJ3913" s="10"/>
      <c r="AK3913" s="10"/>
      <c r="AL3913" s="10"/>
      <c r="AM3913" s="10"/>
      <c r="AN3913" s="10"/>
      <c r="AO3913" s="10"/>
      <c r="AP3913" s="10"/>
      <c r="AQ3913" s="10"/>
      <c r="AR3913" s="10"/>
      <c r="AS3913" s="10"/>
      <c r="AT3913" s="10"/>
      <c r="AU3913" s="10"/>
    </row>
    <row r="3914" spans="2:47" x14ac:dyDescent="0.2">
      <c r="B3914" s="4"/>
      <c r="C3914" s="4"/>
      <c r="D3914" s="25"/>
      <c r="E3914" s="25"/>
      <c r="F3914" s="26"/>
      <c r="G3914" s="2"/>
      <c r="K3914" s="3"/>
      <c r="L3914" s="3"/>
      <c r="M3914" s="3"/>
      <c r="N3914" s="27"/>
      <c r="O3914" s="4"/>
      <c r="P3914" s="4"/>
      <c r="R3914" s="9"/>
      <c r="S3914" s="4"/>
      <c r="T3914" s="4"/>
      <c r="W3914" s="4"/>
      <c r="X3914" s="21"/>
      <c r="Y3914" s="20"/>
      <c r="Z3914" s="20"/>
      <c r="AD3914" s="5"/>
      <c r="AI3914" s="10"/>
      <c r="AJ3914" s="10"/>
      <c r="AK3914" s="10"/>
      <c r="AL3914" s="10"/>
      <c r="AM3914" s="10"/>
      <c r="AN3914" s="10"/>
      <c r="AO3914" s="10"/>
      <c r="AP3914" s="10"/>
      <c r="AQ3914" s="10"/>
      <c r="AR3914" s="10"/>
      <c r="AS3914" s="10"/>
      <c r="AT3914" s="10"/>
      <c r="AU3914" s="10"/>
    </row>
    <row r="3915" spans="2:47" x14ac:dyDescent="0.2">
      <c r="B3915" s="4"/>
      <c r="C3915" s="4"/>
      <c r="D3915" s="25"/>
      <c r="E3915" s="25"/>
      <c r="F3915" s="26"/>
      <c r="G3915" s="2"/>
      <c r="K3915" s="3"/>
      <c r="L3915" s="3"/>
      <c r="M3915" s="3"/>
      <c r="N3915" s="27"/>
      <c r="O3915" s="4"/>
      <c r="P3915" s="4"/>
      <c r="R3915" s="9"/>
      <c r="S3915" s="4"/>
      <c r="T3915" s="4"/>
      <c r="W3915" s="4"/>
      <c r="X3915" s="21"/>
      <c r="Y3915" s="20"/>
      <c r="Z3915" s="20"/>
      <c r="AD3915" s="5"/>
      <c r="AI3915" s="10"/>
      <c r="AJ3915" s="10"/>
      <c r="AK3915" s="10"/>
      <c r="AL3915" s="10"/>
      <c r="AM3915" s="10"/>
      <c r="AN3915" s="10"/>
      <c r="AO3915" s="10"/>
      <c r="AP3915" s="10"/>
      <c r="AQ3915" s="10"/>
      <c r="AR3915" s="10"/>
      <c r="AS3915" s="10"/>
      <c r="AT3915" s="10"/>
      <c r="AU3915" s="10"/>
    </row>
    <row r="3916" spans="2:47" x14ac:dyDescent="0.2">
      <c r="B3916" s="4"/>
      <c r="C3916" s="4"/>
      <c r="D3916" s="25"/>
      <c r="E3916" s="25"/>
      <c r="F3916" s="26"/>
      <c r="G3916" s="2"/>
      <c r="K3916" s="3"/>
      <c r="L3916" s="3"/>
      <c r="M3916" s="3"/>
      <c r="N3916" s="27"/>
      <c r="O3916" s="4"/>
      <c r="P3916" s="4"/>
      <c r="R3916" s="9"/>
      <c r="S3916" s="4"/>
      <c r="T3916" s="4"/>
      <c r="W3916" s="4"/>
      <c r="X3916" s="21"/>
      <c r="Y3916" s="20"/>
      <c r="Z3916" s="20"/>
      <c r="AD3916" s="5"/>
      <c r="AI3916" s="10"/>
      <c r="AJ3916" s="10"/>
      <c r="AK3916" s="10"/>
      <c r="AL3916" s="10"/>
      <c r="AM3916" s="10"/>
      <c r="AN3916" s="10"/>
      <c r="AO3916" s="10"/>
      <c r="AP3916" s="10"/>
      <c r="AQ3916" s="10"/>
      <c r="AR3916" s="10"/>
      <c r="AS3916" s="10"/>
      <c r="AT3916" s="10"/>
      <c r="AU3916" s="10"/>
    </row>
    <row r="3917" spans="2:47" x14ac:dyDescent="0.2">
      <c r="B3917" s="4"/>
      <c r="C3917" s="4"/>
      <c r="D3917" s="25"/>
      <c r="E3917" s="25"/>
      <c r="F3917" s="26"/>
      <c r="G3917" s="2"/>
      <c r="K3917" s="3"/>
      <c r="L3917" s="3"/>
      <c r="M3917" s="3"/>
      <c r="N3917" s="27"/>
      <c r="O3917" s="4"/>
      <c r="P3917" s="4"/>
      <c r="R3917" s="9"/>
      <c r="S3917" s="4"/>
      <c r="T3917" s="4"/>
      <c r="W3917" s="4"/>
      <c r="X3917" s="21"/>
      <c r="Y3917" s="20"/>
      <c r="Z3917" s="20"/>
      <c r="AD3917" s="5"/>
      <c r="AI3917" s="10"/>
      <c r="AJ3917" s="10"/>
      <c r="AK3917" s="10"/>
      <c r="AL3917" s="10"/>
      <c r="AM3917" s="10"/>
      <c r="AN3917" s="10"/>
      <c r="AO3917" s="10"/>
      <c r="AP3917" s="10"/>
      <c r="AQ3917" s="10"/>
      <c r="AR3917" s="10"/>
      <c r="AS3917" s="10"/>
      <c r="AT3917" s="10"/>
      <c r="AU3917" s="10"/>
    </row>
    <row r="3918" spans="2:47" x14ac:dyDescent="0.2">
      <c r="B3918" s="4"/>
      <c r="C3918" s="4"/>
      <c r="D3918" s="25"/>
      <c r="E3918" s="25"/>
      <c r="F3918" s="26"/>
      <c r="G3918" s="2"/>
      <c r="K3918" s="3"/>
      <c r="L3918" s="3"/>
      <c r="M3918" s="3"/>
      <c r="N3918" s="27"/>
      <c r="O3918" s="4"/>
      <c r="P3918" s="4"/>
      <c r="R3918" s="9"/>
      <c r="S3918" s="4"/>
      <c r="T3918" s="4"/>
      <c r="W3918" s="4"/>
      <c r="X3918" s="21"/>
      <c r="Y3918" s="20"/>
      <c r="Z3918" s="20"/>
      <c r="AD3918" s="5"/>
      <c r="AI3918" s="10"/>
      <c r="AJ3918" s="10"/>
      <c r="AK3918" s="10"/>
      <c r="AL3918" s="10"/>
      <c r="AM3918" s="10"/>
      <c r="AN3918" s="10"/>
      <c r="AO3918" s="10"/>
      <c r="AP3918" s="10"/>
      <c r="AQ3918" s="10"/>
      <c r="AR3918" s="10"/>
      <c r="AS3918" s="10"/>
      <c r="AT3918" s="10"/>
      <c r="AU3918" s="10"/>
    </row>
    <row r="3919" spans="2:47" x14ac:dyDescent="0.2">
      <c r="B3919" s="4"/>
      <c r="C3919" s="4"/>
      <c r="D3919" s="25"/>
      <c r="E3919" s="25"/>
      <c r="F3919" s="26"/>
      <c r="G3919" s="2"/>
      <c r="K3919" s="3"/>
      <c r="L3919" s="3"/>
      <c r="M3919" s="3"/>
      <c r="N3919" s="27"/>
      <c r="O3919" s="4"/>
      <c r="P3919" s="4"/>
      <c r="R3919" s="9"/>
      <c r="S3919" s="4"/>
      <c r="T3919" s="4"/>
      <c r="W3919" s="4"/>
      <c r="X3919" s="21"/>
      <c r="Y3919" s="20"/>
      <c r="Z3919" s="20"/>
      <c r="AD3919" s="5"/>
      <c r="AI3919" s="10"/>
      <c r="AJ3919" s="10"/>
      <c r="AK3919" s="10"/>
      <c r="AL3919" s="10"/>
      <c r="AM3919" s="10"/>
      <c r="AN3919" s="10"/>
      <c r="AO3919" s="10"/>
      <c r="AP3919" s="10"/>
      <c r="AQ3919" s="10"/>
      <c r="AR3919" s="10"/>
      <c r="AS3919" s="10"/>
      <c r="AT3919" s="10"/>
      <c r="AU3919" s="10"/>
    </row>
    <row r="3920" spans="2:47" x14ac:dyDescent="0.2">
      <c r="B3920" s="4"/>
      <c r="C3920" s="4"/>
      <c r="D3920" s="25"/>
      <c r="E3920" s="25"/>
      <c r="F3920" s="26"/>
      <c r="G3920" s="2"/>
      <c r="K3920" s="3"/>
      <c r="L3920" s="3"/>
      <c r="M3920" s="3"/>
      <c r="N3920" s="27"/>
      <c r="O3920" s="4"/>
      <c r="P3920" s="4"/>
      <c r="R3920" s="9"/>
      <c r="S3920" s="4"/>
      <c r="T3920" s="4"/>
      <c r="W3920" s="4"/>
      <c r="X3920" s="21"/>
      <c r="Y3920" s="20"/>
      <c r="Z3920" s="20"/>
      <c r="AD3920" s="5"/>
      <c r="AI3920" s="10"/>
      <c r="AJ3920" s="10"/>
      <c r="AK3920" s="10"/>
      <c r="AL3920" s="10"/>
      <c r="AM3920" s="10"/>
      <c r="AN3920" s="10"/>
      <c r="AO3920" s="10"/>
      <c r="AP3920" s="10"/>
      <c r="AQ3920" s="10"/>
      <c r="AR3920" s="10"/>
      <c r="AS3920" s="10"/>
      <c r="AT3920" s="10"/>
      <c r="AU3920" s="10"/>
    </row>
    <row r="3921" spans="2:47" x14ac:dyDescent="0.2">
      <c r="B3921" s="4"/>
      <c r="C3921" s="4"/>
      <c r="D3921" s="25"/>
      <c r="E3921" s="25"/>
      <c r="F3921" s="26"/>
      <c r="G3921" s="2"/>
      <c r="K3921" s="3"/>
      <c r="L3921" s="3"/>
      <c r="M3921" s="3"/>
      <c r="N3921" s="27"/>
      <c r="O3921" s="4"/>
      <c r="P3921" s="4"/>
      <c r="R3921" s="9"/>
      <c r="S3921" s="4"/>
      <c r="T3921" s="4"/>
      <c r="W3921" s="4"/>
      <c r="X3921" s="21"/>
      <c r="Y3921" s="20"/>
      <c r="Z3921" s="20"/>
      <c r="AD3921" s="5"/>
      <c r="AI3921" s="10"/>
      <c r="AJ3921" s="10"/>
      <c r="AK3921" s="10"/>
      <c r="AL3921" s="10"/>
      <c r="AM3921" s="10"/>
      <c r="AN3921" s="10"/>
      <c r="AO3921" s="10"/>
      <c r="AP3921" s="10"/>
      <c r="AQ3921" s="10"/>
      <c r="AR3921" s="10"/>
      <c r="AS3921" s="10"/>
      <c r="AT3921" s="10"/>
      <c r="AU3921" s="10"/>
    </row>
    <row r="3922" spans="2:47" x14ac:dyDescent="0.2">
      <c r="B3922" s="4"/>
      <c r="C3922" s="4"/>
      <c r="D3922" s="25"/>
      <c r="E3922" s="25"/>
      <c r="F3922" s="26"/>
      <c r="G3922" s="2"/>
      <c r="K3922" s="3"/>
      <c r="L3922" s="3"/>
      <c r="M3922" s="3"/>
      <c r="N3922" s="27"/>
      <c r="O3922" s="4"/>
      <c r="P3922" s="4"/>
      <c r="R3922" s="9"/>
      <c r="S3922" s="4"/>
      <c r="T3922" s="4"/>
      <c r="W3922" s="4"/>
      <c r="X3922" s="21"/>
      <c r="Y3922" s="20"/>
      <c r="Z3922" s="20"/>
      <c r="AD3922" s="5"/>
      <c r="AI3922" s="10"/>
      <c r="AJ3922" s="10"/>
      <c r="AK3922" s="10"/>
      <c r="AL3922" s="10"/>
      <c r="AM3922" s="10"/>
      <c r="AN3922" s="10"/>
      <c r="AO3922" s="10"/>
      <c r="AP3922" s="10"/>
      <c r="AQ3922" s="10"/>
      <c r="AR3922" s="10"/>
      <c r="AS3922" s="10"/>
      <c r="AT3922" s="10"/>
      <c r="AU3922" s="10"/>
    </row>
    <row r="3923" spans="2:47" x14ac:dyDescent="0.2">
      <c r="B3923" s="4"/>
      <c r="C3923" s="4"/>
      <c r="D3923" s="25"/>
      <c r="E3923" s="25"/>
      <c r="F3923" s="26"/>
      <c r="G3923" s="2"/>
      <c r="K3923" s="3"/>
      <c r="L3923" s="3"/>
      <c r="M3923" s="3"/>
      <c r="N3923" s="27"/>
      <c r="O3923" s="4"/>
      <c r="P3923" s="4"/>
      <c r="R3923" s="9"/>
      <c r="S3923" s="4"/>
      <c r="T3923" s="4"/>
      <c r="W3923" s="4"/>
      <c r="X3923" s="21"/>
      <c r="Y3923" s="20"/>
      <c r="Z3923" s="20"/>
      <c r="AD3923" s="5"/>
      <c r="AI3923" s="10"/>
      <c r="AJ3923" s="10"/>
      <c r="AK3923" s="10"/>
      <c r="AL3923" s="10"/>
      <c r="AM3923" s="10"/>
      <c r="AN3923" s="10"/>
      <c r="AO3923" s="10"/>
      <c r="AP3923" s="10"/>
      <c r="AQ3923" s="10"/>
      <c r="AR3923" s="10"/>
      <c r="AS3923" s="10"/>
      <c r="AT3923" s="10"/>
      <c r="AU3923" s="10"/>
    </row>
    <row r="3924" spans="2:47" x14ac:dyDescent="0.2">
      <c r="B3924" s="4"/>
      <c r="C3924" s="4"/>
      <c r="D3924" s="25"/>
      <c r="E3924" s="25"/>
      <c r="F3924" s="26"/>
      <c r="G3924" s="2"/>
      <c r="K3924" s="3"/>
      <c r="L3924" s="3"/>
      <c r="M3924" s="3"/>
      <c r="N3924" s="27"/>
      <c r="O3924" s="4"/>
      <c r="P3924" s="4"/>
      <c r="R3924" s="9"/>
      <c r="S3924" s="4"/>
      <c r="T3924" s="4"/>
      <c r="W3924" s="4"/>
      <c r="X3924" s="21"/>
      <c r="Y3924" s="20"/>
      <c r="Z3924" s="20"/>
      <c r="AD3924" s="5"/>
      <c r="AI3924" s="10"/>
      <c r="AJ3924" s="10"/>
      <c r="AK3924" s="10"/>
      <c r="AL3924" s="10"/>
      <c r="AM3924" s="10"/>
      <c r="AN3924" s="10"/>
      <c r="AO3924" s="10"/>
      <c r="AP3924" s="10"/>
      <c r="AQ3924" s="10"/>
      <c r="AR3924" s="10"/>
      <c r="AS3924" s="10"/>
      <c r="AT3924" s="10"/>
      <c r="AU3924" s="10"/>
    </row>
    <row r="3925" spans="2:47" x14ac:dyDescent="0.2">
      <c r="B3925" s="4"/>
      <c r="C3925" s="4"/>
      <c r="D3925" s="25"/>
      <c r="E3925" s="25"/>
      <c r="F3925" s="26"/>
      <c r="G3925" s="2"/>
      <c r="K3925" s="3"/>
      <c r="L3925" s="3"/>
      <c r="M3925" s="3"/>
      <c r="N3925" s="27"/>
      <c r="O3925" s="4"/>
      <c r="P3925" s="4"/>
      <c r="R3925" s="9"/>
      <c r="S3925" s="4"/>
      <c r="T3925" s="4"/>
      <c r="W3925" s="4"/>
      <c r="X3925" s="21"/>
      <c r="Y3925" s="20"/>
      <c r="Z3925" s="20"/>
      <c r="AD3925" s="5"/>
      <c r="AI3925" s="10"/>
      <c r="AJ3925" s="10"/>
      <c r="AK3925" s="10"/>
      <c r="AL3925" s="10"/>
      <c r="AM3925" s="10"/>
      <c r="AN3925" s="10"/>
      <c r="AO3925" s="10"/>
      <c r="AP3925" s="10"/>
      <c r="AQ3925" s="10"/>
      <c r="AR3925" s="10"/>
      <c r="AS3925" s="10"/>
      <c r="AT3925" s="10"/>
      <c r="AU3925" s="10"/>
    </row>
    <row r="3926" spans="2:47" x14ac:dyDescent="0.2">
      <c r="B3926" s="4"/>
      <c r="C3926" s="4"/>
      <c r="D3926" s="25"/>
      <c r="E3926" s="25"/>
      <c r="F3926" s="26"/>
      <c r="G3926" s="2"/>
      <c r="K3926" s="3"/>
      <c r="L3926" s="3"/>
      <c r="M3926" s="3"/>
      <c r="N3926" s="27"/>
      <c r="O3926" s="4"/>
      <c r="P3926" s="4"/>
      <c r="R3926" s="9"/>
      <c r="S3926" s="4"/>
      <c r="T3926" s="4"/>
      <c r="W3926" s="4"/>
      <c r="X3926" s="21"/>
      <c r="Y3926" s="20"/>
      <c r="Z3926" s="20"/>
      <c r="AD3926" s="5"/>
      <c r="AI3926" s="10"/>
      <c r="AJ3926" s="10"/>
      <c r="AK3926" s="10"/>
      <c r="AL3926" s="10"/>
      <c r="AM3926" s="10"/>
      <c r="AN3926" s="10"/>
      <c r="AO3926" s="10"/>
      <c r="AP3926" s="10"/>
      <c r="AQ3926" s="10"/>
      <c r="AR3926" s="10"/>
      <c r="AS3926" s="10"/>
      <c r="AT3926" s="10"/>
      <c r="AU3926" s="10"/>
    </row>
    <row r="3927" spans="2:47" x14ac:dyDescent="0.2">
      <c r="B3927" s="4"/>
      <c r="C3927" s="4"/>
      <c r="D3927" s="25"/>
      <c r="E3927" s="25"/>
      <c r="F3927" s="26"/>
      <c r="G3927" s="2"/>
      <c r="K3927" s="3"/>
      <c r="L3927" s="3"/>
      <c r="M3927" s="3"/>
      <c r="N3927" s="27"/>
      <c r="O3927" s="4"/>
      <c r="P3927" s="4"/>
      <c r="R3927" s="9"/>
      <c r="S3927" s="4"/>
      <c r="T3927" s="4"/>
      <c r="W3927" s="4"/>
      <c r="X3927" s="21"/>
      <c r="Y3927" s="20"/>
      <c r="Z3927" s="20"/>
      <c r="AD3927" s="5"/>
      <c r="AI3927" s="10"/>
      <c r="AJ3927" s="10"/>
      <c r="AK3927" s="10"/>
      <c r="AL3927" s="10"/>
      <c r="AM3927" s="10"/>
      <c r="AN3927" s="10"/>
      <c r="AO3927" s="10"/>
      <c r="AP3927" s="10"/>
      <c r="AQ3927" s="10"/>
      <c r="AR3927" s="10"/>
      <c r="AS3927" s="10"/>
      <c r="AT3927" s="10"/>
      <c r="AU3927" s="10"/>
    </row>
    <row r="3928" spans="2:47" x14ac:dyDescent="0.2">
      <c r="B3928" s="4"/>
      <c r="C3928" s="4"/>
      <c r="D3928" s="25"/>
      <c r="E3928" s="25"/>
      <c r="F3928" s="26"/>
      <c r="G3928" s="2"/>
      <c r="K3928" s="3"/>
      <c r="L3928" s="3"/>
      <c r="M3928" s="3"/>
      <c r="N3928" s="27"/>
      <c r="O3928" s="4"/>
      <c r="P3928" s="4"/>
      <c r="R3928" s="9"/>
      <c r="S3928" s="4"/>
      <c r="T3928" s="4"/>
      <c r="W3928" s="4"/>
      <c r="X3928" s="21"/>
      <c r="Y3928" s="20"/>
      <c r="Z3928" s="20"/>
      <c r="AD3928" s="5"/>
      <c r="AI3928" s="10"/>
      <c r="AJ3928" s="10"/>
      <c r="AK3928" s="10"/>
      <c r="AL3928" s="10"/>
      <c r="AM3928" s="10"/>
      <c r="AN3928" s="10"/>
      <c r="AO3928" s="10"/>
      <c r="AP3928" s="10"/>
      <c r="AQ3928" s="10"/>
      <c r="AR3928" s="10"/>
      <c r="AS3928" s="10"/>
      <c r="AT3928" s="10"/>
      <c r="AU3928" s="10"/>
    </row>
    <row r="3929" spans="2:47" x14ac:dyDescent="0.2">
      <c r="B3929" s="4"/>
      <c r="C3929" s="4"/>
      <c r="D3929" s="25"/>
      <c r="E3929" s="25"/>
      <c r="F3929" s="26"/>
      <c r="G3929" s="2"/>
      <c r="K3929" s="3"/>
      <c r="L3929" s="3"/>
      <c r="M3929" s="3"/>
      <c r="N3929" s="27"/>
      <c r="O3929" s="4"/>
      <c r="P3929" s="4"/>
      <c r="R3929" s="9"/>
      <c r="S3929" s="4"/>
      <c r="T3929" s="4"/>
      <c r="W3929" s="4"/>
      <c r="X3929" s="21"/>
      <c r="Y3929" s="20"/>
      <c r="Z3929" s="20"/>
      <c r="AD3929" s="5"/>
      <c r="AI3929" s="10"/>
      <c r="AJ3929" s="10"/>
      <c r="AK3929" s="10"/>
      <c r="AL3929" s="10"/>
      <c r="AM3929" s="10"/>
      <c r="AN3929" s="10"/>
      <c r="AO3929" s="10"/>
      <c r="AP3929" s="10"/>
      <c r="AQ3929" s="10"/>
      <c r="AR3929" s="10"/>
      <c r="AS3929" s="10"/>
      <c r="AT3929" s="10"/>
      <c r="AU3929" s="10"/>
    </row>
    <row r="3930" spans="2:47" x14ac:dyDescent="0.2">
      <c r="B3930" s="4"/>
      <c r="C3930" s="4"/>
      <c r="D3930" s="25"/>
      <c r="E3930" s="25"/>
      <c r="F3930" s="26"/>
      <c r="G3930" s="2"/>
      <c r="K3930" s="3"/>
      <c r="L3930" s="3"/>
      <c r="M3930" s="3"/>
      <c r="N3930" s="27"/>
      <c r="O3930" s="4"/>
      <c r="P3930" s="4"/>
      <c r="R3930" s="9"/>
      <c r="S3930" s="4"/>
      <c r="T3930" s="4"/>
      <c r="W3930" s="4"/>
      <c r="X3930" s="21"/>
      <c r="Y3930" s="20"/>
      <c r="Z3930" s="20"/>
      <c r="AD3930" s="5"/>
      <c r="AI3930" s="10"/>
      <c r="AJ3930" s="10"/>
      <c r="AK3930" s="10"/>
      <c r="AL3930" s="10"/>
      <c r="AM3930" s="10"/>
      <c r="AN3930" s="10"/>
      <c r="AO3930" s="10"/>
      <c r="AP3930" s="10"/>
      <c r="AQ3930" s="10"/>
      <c r="AR3930" s="10"/>
      <c r="AS3930" s="10"/>
      <c r="AT3930" s="10"/>
      <c r="AU3930" s="10"/>
    </row>
    <row r="3931" spans="2:47" x14ac:dyDescent="0.2">
      <c r="B3931" s="4"/>
      <c r="C3931" s="4"/>
      <c r="D3931" s="25"/>
      <c r="E3931" s="25"/>
      <c r="F3931" s="26"/>
      <c r="G3931" s="2"/>
      <c r="K3931" s="3"/>
      <c r="L3931" s="3"/>
      <c r="M3931" s="3"/>
      <c r="N3931" s="27"/>
      <c r="O3931" s="4"/>
      <c r="P3931" s="4"/>
      <c r="R3931" s="9"/>
      <c r="S3931" s="4"/>
      <c r="T3931" s="4"/>
      <c r="W3931" s="4"/>
      <c r="X3931" s="21"/>
      <c r="Y3931" s="20"/>
      <c r="Z3931" s="20"/>
      <c r="AD3931" s="5"/>
      <c r="AI3931" s="10"/>
      <c r="AJ3931" s="10"/>
      <c r="AK3931" s="10"/>
      <c r="AL3931" s="10"/>
      <c r="AM3931" s="10"/>
      <c r="AN3931" s="10"/>
      <c r="AO3931" s="10"/>
      <c r="AP3931" s="10"/>
      <c r="AQ3931" s="10"/>
      <c r="AR3931" s="10"/>
      <c r="AS3931" s="10"/>
      <c r="AT3931" s="10"/>
      <c r="AU3931" s="10"/>
    </row>
    <row r="3932" spans="2:47" x14ac:dyDescent="0.2">
      <c r="B3932" s="4"/>
      <c r="C3932" s="4"/>
      <c r="D3932" s="25"/>
      <c r="E3932" s="25"/>
      <c r="F3932" s="26"/>
      <c r="G3932" s="2"/>
      <c r="K3932" s="3"/>
      <c r="L3932" s="3"/>
      <c r="M3932" s="3"/>
      <c r="N3932" s="27"/>
      <c r="O3932" s="4"/>
      <c r="P3932" s="4"/>
      <c r="R3932" s="9"/>
      <c r="S3932" s="4"/>
      <c r="T3932" s="4"/>
      <c r="W3932" s="4"/>
      <c r="X3932" s="21"/>
      <c r="Y3932" s="20"/>
      <c r="Z3932" s="20"/>
      <c r="AD3932" s="5"/>
      <c r="AI3932" s="10"/>
      <c r="AJ3932" s="10"/>
      <c r="AK3932" s="10"/>
      <c r="AL3932" s="10"/>
      <c r="AM3932" s="10"/>
      <c r="AN3932" s="10"/>
      <c r="AO3932" s="10"/>
      <c r="AP3932" s="10"/>
      <c r="AQ3932" s="10"/>
      <c r="AR3932" s="10"/>
      <c r="AS3932" s="10"/>
      <c r="AT3932" s="10"/>
      <c r="AU3932" s="10"/>
    </row>
    <row r="3933" spans="2:47" x14ac:dyDescent="0.2">
      <c r="B3933" s="4"/>
      <c r="C3933" s="4"/>
      <c r="D3933" s="25"/>
      <c r="E3933" s="25"/>
      <c r="F3933" s="26"/>
      <c r="G3933" s="2"/>
      <c r="K3933" s="3"/>
      <c r="L3933" s="3"/>
      <c r="M3933" s="3"/>
      <c r="N3933" s="27"/>
      <c r="O3933" s="4"/>
      <c r="P3933" s="4"/>
      <c r="R3933" s="9"/>
      <c r="S3933" s="4"/>
      <c r="T3933" s="4"/>
      <c r="W3933" s="4"/>
      <c r="X3933" s="21"/>
      <c r="Y3933" s="20"/>
      <c r="Z3933" s="20"/>
      <c r="AD3933" s="5"/>
      <c r="AI3933" s="10"/>
      <c r="AJ3933" s="10"/>
      <c r="AK3933" s="10"/>
      <c r="AL3933" s="10"/>
      <c r="AM3933" s="10"/>
      <c r="AN3933" s="10"/>
      <c r="AO3933" s="10"/>
      <c r="AP3933" s="10"/>
      <c r="AQ3933" s="10"/>
      <c r="AR3933" s="10"/>
      <c r="AS3933" s="10"/>
      <c r="AT3933" s="10"/>
      <c r="AU3933" s="10"/>
    </row>
    <row r="3934" spans="2:47" x14ac:dyDescent="0.2">
      <c r="B3934" s="4"/>
      <c r="C3934" s="4"/>
      <c r="D3934" s="25"/>
      <c r="E3934" s="25"/>
      <c r="F3934" s="26"/>
      <c r="G3934" s="2"/>
      <c r="K3934" s="3"/>
      <c r="L3934" s="3"/>
      <c r="M3934" s="3"/>
      <c r="N3934" s="27"/>
      <c r="O3934" s="4"/>
      <c r="P3934" s="4"/>
      <c r="R3934" s="9"/>
      <c r="S3934" s="4"/>
      <c r="T3934" s="4"/>
      <c r="W3934" s="4"/>
      <c r="X3934" s="21"/>
      <c r="Y3934" s="20"/>
      <c r="Z3934" s="20"/>
      <c r="AD3934" s="5"/>
      <c r="AI3934" s="10"/>
      <c r="AJ3934" s="10"/>
      <c r="AK3934" s="10"/>
      <c r="AL3934" s="10"/>
      <c r="AM3934" s="10"/>
      <c r="AN3934" s="10"/>
      <c r="AO3934" s="10"/>
      <c r="AP3934" s="10"/>
      <c r="AQ3934" s="10"/>
      <c r="AR3934" s="10"/>
      <c r="AS3934" s="10"/>
      <c r="AT3934" s="10"/>
      <c r="AU3934" s="10"/>
    </row>
    <row r="3935" spans="2:47" x14ac:dyDescent="0.2">
      <c r="B3935" s="4"/>
      <c r="C3935" s="4"/>
      <c r="D3935" s="25"/>
      <c r="E3935" s="25"/>
      <c r="F3935" s="26"/>
      <c r="G3935" s="2"/>
      <c r="K3935" s="3"/>
      <c r="L3935" s="3"/>
      <c r="M3935" s="3"/>
      <c r="N3935" s="27"/>
      <c r="O3935" s="4"/>
      <c r="P3935" s="4"/>
      <c r="R3935" s="9"/>
      <c r="S3935" s="4"/>
      <c r="T3935" s="4"/>
      <c r="W3935" s="4"/>
      <c r="X3935" s="21"/>
      <c r="Y3935" s="20"/>
      <c r="Z3935" s="20"/>
      <c r="AD3935" s="5"/>
      <c r="AI3935" s="10"/>
      <c r="AJ3935" s="10"/>
      <c r="AK3935" s="10"/>
      <c r="AL3935" s="10"/>
      <c r="AM3935" s="10"/>
      <c r="AN3935" s="10"/>
      <c r="AO3935" s="10"/>
      <c r="AP3935" s="10"/>
      <c r="AQ3935" s="10"/>
      <c r="AR3935" s="10"/>
      <c r="AS3935" s="10"/>
      <c r="AT3935" s="10"/>
      <c r="AU3935" s="10"/>
    </row>
    <row r="3936" spans="2:47" x14ac:dyDescent="0.2">
      <c r="B3936" s="4"/>
      <c r="C3936" s="4"/>
      <c r="D3936" s="25"/>
      <c r="E3936" s="25"/>
      <c r="F3936" s="26"/>
      <c r="G3936" s="2"/>
      <c r="K3936" s="3"/>
      <c r="L3936" s="3"/>
      <c r="M3936" s="3"/>
      <c r="N3936" s="27"/>
      <c r="O3936" s="4"/>
      <c r="P3936" s="4"/>
      <c r="R3936" s="9"/>
      <c r="S3936" s="4"/>
      <c r="T3936" s="4"/>
      <c r="W3936" s="4"/>
      <c r="X3936" s="21"/>
      <c r="Y3936" s="20"/>
      <c r="Z3936" s="20"/>
      <c r="AD3936" s="5"/>
      <c r="AI3936" s="10"/>
      <c r="AJ3936" s="10"/>
      <c r="AK3936" s="10"/>
      <c r="AL3936" s="10"/>
      <c r="AM3936" s="10"/>
      <c r="AN3936" s="10"/>
      <c r="AO3936" s="10"/>
      <c r="AP3936" s="10"/>
      <c r="AQ3936" s="10"/>
      <c r="AR3936" s="10"/>
      <c r="AS3936" s="10"/>
      <c r="AT3936" s="10"/>
      <c r="AU3936" s="10"/>
    </row>
    <row r="3937" spans="2:47" x14ac:dyDescent="0.2">
      <c r="B3937" s="4"/>
      <c r="C3937" s="4"/>
      <c r="D3937" s="25"/>
      <c r="E3937" s="25"/>
      <c r="F3937" s="26"/>
      <c r="G3937" s="2"/>
      <c r="K3937" s="3"/>
      <c r="L3937" s="3"/>
      <c r="M3937" s="3"/>
      <c r="N3937" s="27"/>
      <c r="O3937" s="4"/>
      <c r="P3937" s="4"/>
      <c r="R3937" s="9"/>
      <c r="S3937" s="4"/>
      <c r="T3937" s="4"/>
      <c r="W3937" s="4"/>
      <c r="X3937" s="21"/>
      <c r="Y3937" s="20"/>
      <c r="Z3937" s="20"/>
      <c r="AD3937" s="5"/>
      <c r="AI3937" s="10"/>
      <c r="AJ3937" s="10"/>
      <c r="AK3937" s="10"/>
      <c r="AL3937" s="10"/>
      <c r="AM3937" s="10"/>
      <c r="AN3937" s="10"/>
      <c r="AO3937" s="10"/>
      <c r="AP3937" s="10"/>
      <c r="AQ3937" s="10"/>
      <c r="AR3937" s="10"/>
      <c r="AS3937" s="10"/>
      <c r="AT3937" s="10"/>
      <c r="AU3937" s="10"/>
    </row>
    <row r="3938" spans="2:47" x14ac:dyDescent="0.2">
      <c r="B3938" s="4"/>
      <c r="C3938" s="4"/>
      <c r="D3938" s="25"/>
      <c r="E3938" s="25"/>
      <c r="F3938" s="26"/>
      <c r="G3938" s="2"/>
      <c r="K3938" s="3"/>
      <c r="L3938" s="3"/>
      <c r="M3938" s="3"/>
      <c r="N3938" s="27"/>
      <c r="O3938" s="4"/>
      <c r="P3938" s="4"/>
      <c r="R3938" s="9"/>
      <c r="S3938" s="4"/>
      <c r="T3938" s="4"/>
      <c r="W3938" s="4"/>
      <c r="X3938" s="21"/>
      <c r="Y3938" s="20"/>
      <c r="Z3938" s="20"/>
      <c r="AD3938" s="5"/>
      <c r="AI3938" s="10"/>
      <c r="AJ3938" s="10"/>
      <c r="AK3938" s="10"/>
      <c r="AL3938" s="10"/>
      <c r="AM3938" s="10"/>
      <c r="AN3938" s="10"/>
      <c r="AO3938" s="10"/>
      <c r="AP3938" s="10"/>
      <c r="AQ3938" s="10"/>
      <c r="AR3938" s="10"/>
      <c r="AS3938" s="10"/>
      <c r="AT3938" s="10"/>
      <c r="AU3938" s="10"/>
    </row>
    <row r="3939" spans="2:47" x14ac:dyDescent="0.2">
      <c r="B3939" s="4"/>
      <c r="C3939" s="4"/>
      <c r="D3939" s="25"/>
      <c r="E3939" s="25"/>
      <c r="F3939" s="26"/>
      <c r="G3939" s="2"/>
      <c r="K3939" s="3"/>
      <c r="L3939" s="3"/>
      <c r="M3939" s="3"/>
      <c r="N3939" s="27"/>
      <c r="O3939" s="4"/>
      <c r="P3939" s="4"/>
      <c r="R3939" s="9"/>
      <c r="S3939" s="4"/>
      <c r="T3939" s="4"/>
      <c r="W3939" s="4"/>
      <c r="X3939" s="21"/>
      <c r="Y3939" s="20"/>
      <c r="Z3939" s="20"/>
      <c r="AD3939" s="5"/>
      <c r="AI3939" s="10"/>
      <c r="AJ3939" s="10"/>
      <c r="AK3939" s="10"/>
      <c r="AL3939" s="10"/>
      <c r="AM3939" s="10"/>
      <c r="AN3939" s="10"/>
      <c r="AO3939" s="10"/>
      <c r="AP3939" s="10"/>
      <c r="AQ3939" s="10"/>
      <c r="AR3939" s="10"/>
      <c r="AS3939" s="10"/>
      <c r="AT3939" s="10"/>
      <c r="AU3939" s="10"/>
    </row>
    <row r="3940" spans="2:47" x14ac:dyDescent="0.2">
      <c r="B3940" s="4"/>
      <c r="C3940" s="4"/>
      <c r="D3940" s="25"/>
      <c r="E3940" s="25"/>
      <c r="F3940" s="26"/>
      <c r="G3940" s="2"/>
      <c r="K3940" s="3"/>
      <c r="L3940" s="3"/>
      <c r="M3940" s="3"/>
      <c r="N3940" s="27"/>
      <c r="O3940" s="4"/>
      <c r="P3940" s="4"/>
      <c r="R3940" s="9"/>
      <c r="S3940" s="4"/>
      <c r="T3940" s="4"/>
      <c r="W3940" s="4"/>
      <c r="X3940" s="21"/>
      <c r="Y3940" s="20"/>
      <c r="Z3940" s="20"/>
      <c r="AD3940" s="5"/>
      <c r="AI3940" s="10"/>
      <c r="AJ3940" s="10"/>
      <c r="AK3940" s="10"/>
      <c r="AL3940" s="10"/>
      <c r="AM3940" s="10"/>
      <c r="AN3940" s="10"/>
      <c r="AO3940" s="10"/>
      <c r="AP3940" s="10"/>
      <c r="AQ3940" s="10"/>
      <c r="AR3940" s="10"/>
      <c r="AS3940" s="10"/>
      <c r="AT3940" s="10"/>
      <c r="AU3940" s="10"/>
    </row>
    <row r="3941" spans="2:47" x14ac:dyDescent="0.2">
      <c r="B3941" s="4"/>
      <c r="C3941" s="4"/>
      <c r="D3941" s="25"/>
      <c r="E3941" s="25"/>
      <c r="F3941" s="26"/>
      <c r="G3941" s="2"/>
      <c r="K3941" s="3"/>
      <c r="L3941" s="3"/>
      <c r="M3941" s="3"/>
      <c r="N3941" s="27"/>
      <c r="O3941" s="4"/>
      <c r="P3941" s="4"/>
      <c r="R3941" s="9"/>
      <c r="S3941" s="4"/>
      <c r="T3941" s="4"/>
      <c r="W3941" s="4"/>
      <c r="X3941" s="21"/>
      <c r="Y3941" s="20"/>
      <c r="Z3941" s="20"/>
      <c r="AD3941" s="5"/>
      <c r="AI3941" s="10"/>
      <c r="AJ3941" s="10"/>
      <c r="AK3941" s="10"/>
      <c r="AL3941" s="10"/>
      <c r="AM3941" s="10"/>
      <c r="AN3941" s="10"/>
      <c r="AO3941" s="10"/>
      <c r="AP3941" s="10"/>
      <c r="AQ3941" s="10"/>
      <c r="AR3941" s="10"/>
      <c r="AS3941" s="10"/>
      <c r="AT3941" s="10"/>
      <c r="AU3941" s="10"/>
    </row>
    <row r="3942" spans="2:47" x14ac:dyDescent="0.2">
      <c r="B3942" s="4"/>
      <c r="C3942" s="4"/>
      <c r="D3942" s="25"/>
      <c r="E3942" s="25"/>
      <c r="F3942" s="26"/>
      <c r="G3942" s="2"/>
      <c r="K3942" s="3"/>
      <c r="L3942" s="3"/>
      <c r="M3942" s="3"/>
      <c r="N3942" s="27"/>
      <c r="O3942" s="4"/>
      <c r="P3942" s="4"/>
      <c r="R3942" s="9"/>
      <c r="S3942" s="4"/>
      <c r="T3942" s="4"/>
      <c r="W3942" s="4"/>
      <c r="X3942" s="21"/>
      <c r="Y3942" s="20"/>
      <c r="Z3942" s="20"/>
      <c r="AD3942" s="5"/>
      <c r="AI3942" s="10"/>
      <c r="AJ3942" s="10"/>
      <c r="AK3942" s="10"/>
      <c r="AL3942" s="10"/>
      <c r="AM3942" s="10"/>
      <c r="AN3942" s="10"/>
      <c r="AO3942" s="10"/>
      <c r="AP3942" s="10"/>
      <c r="AQ3942" s="10"/>
      <c r="AR3942" s="10"/>
      <c r="AS3942" s="10"/>
      <c r="AT3942" s="10"/>
      <c r="AU3942" s="10"/>
    </row>
    <row r="3943" spans="2:47" x14ac:dyDescent="0.2">
      <c r="B3943" s="4"/>
      <c r="C3943" s="4"/>
      <c r="D3943" s="25"/>
      <c r="E3943" s="25"/>
      <c r="F3943" s="26"/>
      <c r="G3943" s="2"/>
      <c r="K3943" s="3"/>
      <c r="L3943" s="3"/>
      <c r="M3943" s="3"/>
      <c r="N3943" s="27"/>
      <c r="O3943" s="4"/>
      <c r="P3943" s="4"/>
      <c r="R3943" s="9"/>
      <c r="S3943" s="4"/>
      <c r="T3943" s="4"/>
      <c r="W3943" s="4"/>
      <c r="X3943" s="21"/>
      <c r="Y3943" s="20"/>
      <c r="Z3943" s="20"/>
      <c r="AD3943" s="5"/>
      <c r="AI3943" s="10"/>
      <c r="AJ3943" s="10"/>
      <c r="AK3943" s="10"/>
      <c r="AL3943" s="10"/>
      <c r="AM3943" s="10"/>
      <c r="AN3943" s="10"/>
      <c r="AO3943" s="10"/>
      <c r="AP3943" s="10"/>
      <c r="AQ3943" s="10"/>
      <c r="AR3943" s="10"/>
      <c r="AS3943" s="10"/>
      <c r="AT3943" s="10"/>
      <c r="AU3943" s="10"/>
    </row>
    <row r="3944" spans="2:47" x14ac:dyDescent="0.2">
      <c r="B3944" s="4"/>
      <c r="C3944" s="4"/>
      <c r="D3944" s="25"/>
      <c r="E3944" s="25"/>
      <c r="F3944" s="26"/>
      <c r="G3944" s="2"/>
      <c r="K3944" s="3"/>
      <c r="L3944" s="3"/>
      <c r="M3944" s="3"/>
      <c r="N3944" s="27"/>
      <c r="O3944" s="4"/>
      <c r="P3944" s="4"/>
      <c r="R3944" s="9"/>
      <c r="S3944" s="4"/>
      <c r="T3944" s="4"/>
      <c r="W3944" s="4"/>
      <c r="X3944" s="21"/>
      <c r="Y3944" s="20"/>
      <c r="Z3944" s="20"/>
      <c r="AD3944" s="5"/>
      <c r="AI3944" s="10"/>
      <c r="AJ3944" s="10"/>
      <c r="AK3944" s="10"/>
      <c r="AL3944" s="10"/>
      <c r="AM3944" s="10"/>
      <c r="AN3944" s="10"/>
      <c r="AO3944" s="10"/>
      <c r="AP3944" s="10"/>
      <c r="AQ3944" s="10"/>
      <c r="AR3944" s="10"/>
      <c r="AS3944" s="10"/>
      <c r="AT3944" s="10"/>
      <c r="AU3944" s="10"/>
    </row>
    <row r="3945" spans="2:47" x14ac:dyDescent="0.2">
      <c r="B3945" s="4"/>
      <c r="C3945" s="4"/>
      <c r="D3945" s="25"/>
      <c r="E3945" s="25"/>
      <c r="F3945" s="26"/>
      <c r="G3945" s="2"/>
      <c r="K3945" s="3"/>
      <c r="L3945" s="3"/>
      <c r="M3945" s="3"/>
      <c r="N3945" s="27"/>
      <c r="O3945" s="4"/>
      <c r="P3945" s="4"/>
      <c r="R3945" s="9"/>
      <c r="S3945" s="4"/>
      <c r="T3945" s="4"/>
      <c r="W3945" s="4"/>
      <c r="X3945" s="21"/>
      <c r="Y3945" s="20"/>
      <c r="Z3945" s="20"/>
      <c r="AD3945" s="5"/>
      <c r="AI3945" s="10"/>
      <c r="AJ3945" s="10"/>
      <c r="AK3945" s="10"/>
      <c r="AL3945" s="10"/>
      <c r="AM3945" s="10"/>
      <c r="AN3945" s="10"/>
      <c r="AO3945" s="10"/>
      <c r="AP3945" s="10"/>
      <c r="AQ3945" s="10"/>
      <c r="AR3945" s="10"/>
      <c r="AS3945" s="10"/>
      <c r="AT3945" s="10"/>
      <c r="AU3945" s="10"/>
    </row>
    <row r="3946" spans="2:47" x14ac:dyDescent="0.2">
      <c r="B3946" s="4"/>
      <c r="C3946" s="4"/>
      <c r="D3946" s="25"/>
      <c r="E3946" s="25"/>
      <c r="F3946" s="26"/>
      <c r="G3946" s="2"/>
      <c r="K3946" s="3"/>
      <c r="L3946" s="3"/>
      <c r="M3946" s="3"/>
      <c r="N3946" s="27"/>
      <c r="O3946" s="4"/>
      <c r="P3946" s="4"/>
      <c r="R3946" s="9"/>
      <c r="S3946" s="4"/>
      <c r="T3946" s="4"/>
      <c r="W3946" s="4"/>
      <c r="X3946" s="21"/>
      <c r="Y3946" s="20"/>
      <c r="Z3946" s="20"/>
      <c r="AD3946" s="5"/>
      <c r="AI3946" s="10"/>
      <c r="AJ3946" s="10"/>
      <c r="AK3946" s="10"/>
      <c r="AL3946" s="10"/>
      <c r="AM3946" s="10"/>
      <c r="AN3946" s="10"/>
      <c r="AO3946" s="10"/>
      <c r="AP3946" s="10"/>
      <c r="AQ3946" s="10"/>
      <c r="AR3946" s="10"/>
      <c r="AS3946" s="10"/>
      <c r="AT3946" s="10"/>
      <c r="AU3946" s="10"/>
    </row>
    <row r="3947" spans="2:47" x14ac:dyDescent="0.2">
      <c r="B3947" s="4"/>
      <c r="C3947" s="4"/>
      <c r="D3947" s="25"/>
      <c r="E3947" s="25"/>
      <c r="F3947" s="26"/>
      <c r="G3947" s="2"/>
      <c r="K3947" s="3"/>
      <c r="L3947" s="3"/>
      <c r="M3947" s="3"/>
      <c r="N3947" s="27"/>
      <c r="O3947" s="4"/>
      <c r="P3947" s="4"/>
      <c r="R3947" s="9"/>
      <c r="S3947" s="4"/>
      <c r="T3947" s="4"/>
      <c r="W3947" s="4"/>
      <c r="X3947" s="21"/>
      <c r="Y3947" s="20"/>
      <c r="Z3947" s="20"/>
      <c r="AD3947" s="5"/>
      <c r="AI3947" s="10"/>
      <c r="AJ3947" s="10"/>
      <c r="AK3947" s="10"/>
      <c r="AL3947" s="10"/>
      <c r="AM3947" s="10"/>
      <c r="AN3947" s="10"/>
      <c r="AO3947" s="10"/>
      <c r="AP3947" s="10"/>
      <c r="AQ3947" s="10"/>
      <c r="AR3947" s="10"/>
      <c r="AS3947" s="10"/>
      <c r="AT3947" s="10"/>
      <c r="AU3947" s="10"/>
    </row>
    <row r="3948" spans="2:47" x14ac:dyDescent="0.2">
      <c r="B3948" s="4"/>
      <c r="C3948" s="4"/>
      <c r="D3948" s="25"/>
      <c r="E3948" s="25"/>
      <c r="F3948" s="26"/>
      <c r="G3948" s="2"/>
      <c r="K3948" s="3"/>
      <c r="L3948" s="3"/>
      <c r="M3948" s="3"/>
      <c r="N3948" s="27"/>
      <c r="O3948" s="4"/>
      <c r="P3948" s="4"/>
      <c r="R3948" s="9"/>
      <c r="S3948" s="4"/>
      <c r="T3948" s="4"/>
      <c r="W3948" s="4"/>
      <c r="X3948" s="21"/>
      <c r="Y3948" s="20"/>
      <c r="Z3948" s="20"/>
      <c r="AD3948" s="5"/>
      <c r="AI3948" s="10"/>
      <c r="AJ3948" s="10"/>
      <c r="AK3948" s="10"/>
      <c r="AL3948" s="10"/>
      <c r="AM3948" s="10"/>
      <c r="AN3948" s="10"/>
      <c r="AO3948" s="10"/>
      <c r="AP3948" s="10"/>
      <c r="AQ3948" s="10"/>
      <c r="AR3948" s="10"/>
      <c r="AS3948" s="10"/>
      <c r="AT3948" s="10"/>
      <c r="AU3948" s="10"/>
    </row>
    <row r="3949" spans="2:47" x14ac:dyDescent="0.2">
      <c r="B3949" s="4"/>
      <c r="C3949" s="4"/>
      <c r="D3949" s="25"/>
      <c r="E3949" s="25"/>
      <c r="F3949" s="26"/>
      <c r="G3949" s="2"/>
      <c r="K3949" s="3"/>
      <c r="L3949" s="3"/>
      <c r="M3949" s="3"/>
      <c r="N3949" s="27"/>
      <c r="O3949" s="4"/>
      <c r="P3949" s="4"/>
      <c r="R3949" s="9"/>
      <c r="S3949" s="4"/>
      <c r="T3949" s="4"/>
      <c r="W3949" s="4"/>
      <c r="X3949" s="21"/>
      <c r="Y3949" s="20"/>
      <c r="Z3949" s="20"/>
      <c r="AD3949" s="5"/>
      <c r="AI3949" s="10"/>
      <c r="AJ3949" s="10"/>
      <c r="AK3949" s="10"/>
      <c r="AL3949" s="10"/>
      <c r="AM3949" s="10"/>
      <c r="AN3949" s="10"/>
      <c r="AO3949" s="10"/>
      <c r="AP3949" s="10"/>
      <c r="AQ3949" s="10"/>
      <c r="AR3949" s="10"/>
      <c r="AS3949" s="10"/>
      <c r="AT3949" s="10"/>
      <c r="AU3949" s="10"/>
    </row>
    <row r="3950" spans="2:47" x14ac:dyDescent="0.2">
      <c r="B3950" s="4"/>
      <c r="C3950" s="4"/>
      <c r="D3950" s="25"/>
      <c r="E3950" s="25"/>
      <c r="F3950" s="26"/>
      <c r="G3950" s="2"/>
      <c r="K3950" s="3"/>
      <c r="L3950" s="3"/>
      <c r="M3950" s="3"/>
      <c r="N3950" s="27"/>
      <c r="O3950" s="4"/>
      <c r="P3950" s="4"/>
      <c r="R3950" s="9"/>
      <c r="S3950" s="4"/>
      <c r="T3950" s="4"/>
      <c r="W3950" s="4"/>
      <c r="X3950" s="21"/>
      <c r="Y3950" s="20"/>
      <c r="Z3950" s="20"/>
      <c r="AD3950" s="5"/>
      <c r="AI3950" s="10"/>
      <c r="AJ3950" s="10"/>
      <c r="AK3950" s="10"/>
      <c r="AL3950" s="10"/>
      <c r="AM3950" s="10"/>
      <c r="AN3950" s="10"/>
      <c r="AO3950" s="10"/>
      <c r="AP3950" s="10"/>
      <c r="AQ3950" s="10"/>
      <c r="AR3950" s="10"/>
      <c r="AS3950" s="10"/>
      <c r="AT3950" s="10"/>
      <c r="AU3950" s="10"/>
    </row>
    <row r="3951" spans="2:47" x14ac:dyDescent="0.2">
      <c r="B3951" s="4"/>
      <c r="C3951" s="4"/>
      <c r="D3951" s="25"/>
      <c r="E3951" s="25"/>
      <c r="F3951" s="26"/>
      <c r="G3951" s="2"/>
      <c r="K3951" s="3"/>
      <c r="L3951" s="3"/>
      <c r="M3951" s="3"/>
      <c r="N3951" s="27"/>
      <c r="O3951" s="4"/>
      <c r="P3951" s="4"/>
      <c r="R3951" s="9"/>
      <c r="S3951" s="4"/>
      <c r="T3951" s="4"/>
      <c r="W3951" s="4"/>
      <c r="X3951" s="21"/>
      <c r="Y3951" s="20"/>
      <c r="Z3951" s="20"/>
      <c r="AD3951" s="5"/>
      <c r="AI3951" s="10"/>
      <c r="AJ3951" s="10"/>
      <c r="AK3951" s="10"/>
      <c r="AL3951" s="10"/>
      <c r="AM3951" s="10"/>
      <c r="AN3951" s="10"/>
      <c r="AO3951" s="10"/>
      <c r="AP3951" s="10"/>
      <c r="AQ3951" s="10"/>
      <c r="AR3951" s="10"/>
      <c r="AS3951" s="10"/>
      <c r="AT3951" s="10"/>
      <c r="AU3951" s="10"/>
    </row>
    <row r="3952" spans="2:47" x14ac:dyDescent="0.2">
      <c r="B3952" s="4"/>
      <c r="C3952" s="4"/>
      <c r="D3952" s="25"/>
      <c r="E3952" s="25"/>
      <c r="F3952" s="26"/>
      <c r="G3952" s="2"/>
      <c r="K3952" s="3"/>
      <c r="L3952" s="3"/>
      <c r="M3952" s="3"/>
      <c r="N3952" s="27"/>
      <c r="O3952" s="4"/>
      <c r="P3952" s="4"/>
      <c r="R3952" s="9"/>
      <c r="S3952" s="4"/>
      <c r="T3952" s="4"/>
      <c r="W3952" s="4"/>
      <c r="X3952" s="21"/>
      <c r="Y3952" s="20"/>
      <c r="Z3952" s="20"/>
      <c r="AD3952" s="5"/>
      <c r="AI3952" s="10"/>
      <c r="AJ3952" s="10"/>
      <c r="AK3952" s="10"/>
      <c r="AL3952" s="10"/>
      <c r="AM3952" s="10"/>
      <c r="AN3952" s="10"/>
      <c r="AO3952" s="10"/>
      <c r="AP3952" s="10"/>
      <c r="AQ3952" s="10"/>
      <c r="AR3952" s="10"/>
      <c r="AS3952" s="10"/>
      <c r="AT3952" s="10"/>
      <c r="AU3952" s="10"/>
    </row>
    <row r="3953" spans="2:47" x14ac:dyDescent="0.2">
      <c r="B3953" s="4"/>
      <c r="C3953" s="4"/>
      <c r="D3953" s="25"/>
      <c r="E3953" s="25"/>
      <c r="F3953" s="26"/>
      <c r="G3953" s="2"/>
      <c r="K3953" s="3"/>
      <c r="L3953" s="3"/>
      <c r="M3953" s="3"/>
      <c r="N3953" s="27"/>
      <c r="O3953" s="4"/>
      <c r="P3953" s="4"/>
      <c r="R3953" s="9"/>
      <c r="S3953" s="4"/>
      <c r="T3953" s="4"/>
      <c r="W3953" s="4"/>
      <c r="X3953" s="21"/>
      <c r="Y3953" s="20"/>
      <c r="Z3953" s="20"/>
      <c r="AD3953" s="5"/>
      <c r="AI3953" s="10"/>
      <c r="AJ3953" s="10"/>
      <c r="AK3953" s="10"/>
      <c r="AL3953" s="10"/>
      <c r="AM3953" s="10"/>
      <c r="AN3953" s="10"/>
      <c r="AO3953" s="10"/>
      <c r="AP3953" s="10"/>
      <c r="AQ3953" s="10"/>
      <c r="AR3953" s="10"/>
      <c r="AS3953" s="10"/>
      <c r="AT3953" s="10"/>
      <c r="AU3953" s="10"/>
    </row>
    <row r="3954" spans="2:47" x14ac:dyDescent="0.2">
      <c r="B3954" s="4"/>
      <c r="C3954" s="4"/>
      <c r="D3954" s="25"/>
      <c r="E3954" s="25"/>
      <c r="F3954" s="26"/>
      <c r="G3954" s="2"/>
      <c r="K3954" s="3"/>
      <c r="L3954" s="3"/>
      <c r="M3954" s="3"/>
      <c r="N3954" s="27"/>
      <c r="O3954" s="4"/>
      <c r="P3954" s="4"/>
      <c r="R3954" s="9"/>
      <c r="S3954" s="4"/>
      <c r="T3954" s="4"/>
      <c r="W3954" s="4"/>
      <c r="X3954" s="21"/>
      <c r="Y3954" s="20"/>
      <c r="Z3954" s="20"/>
      <c r="AD3954" s="5"/>
      <c r="AI3954" s="10"/>
      <c r="AJ3954" s="10"/>
      <c r="AK3954" s="10"/>
      <c r="AL3954" s="10"/>
      <c r="AM3954" s="10"/>
      <c r="AN3954" s="10"/>
      <c r="AO3954" s="10"/>
      <c r="AP3954" s="10"/>
      <c r="AQ3954" s="10"/>
      <c r="AR3954" s="10"/>
      <c r="AS3954" s="10"/>
      <c r="AT3954" s="10"/>
      <c r="AU3954" s="10"/>
    </row>
    <row r="3955" spans="2:47" x14ac:dyDescent="0.2">
      <c r="B3955" s="4"/>
      <c r="C3955" s="4"/>
      <c r="D3955" s="25"/>
      <c r="E3955" s="25"/>
      <c r="F3955" s="26"/>
      <c r="G3955" s="2"/>
      <c r="K3955" s="3"/>
      <c r="L3955" s="3"/>
      <c r="M3955" s="3"/>
      <c r="N3955" s="27"/>
      <c r="O3955" s="4"/>
      <c r="P3955" s="4"/>
      <c r="R3955" s="9"/>
      <c r="S3955" s="4"/>
      <c r="T3955" s="4"/>
      <c r="W3955" s="4"/>
      <c r="X3955" s="21"/>
      <c r="Y3955" s="20"/>
      <c r="Z3955" s="20"/>
      <c r="AD3955" s="5"/>
      <c r="AI3955" s="10"/>
      <c r="AJ3955" s="10"/>
      <c r="AK3955" s="10"/>
      <c r="AL3955" s="10"/>
      <c r="AM3955" s="10"/>
      <c r="AN3955" s="10"/>
      <c r="AO3955" s="10"/>
      <c r="AP3955" s="10"/>
      <c r="AQ3955" s="10"/>
      <c r="AR3955" s="10"/>
      <c r="AS3955" s="10"/>
      <c r="AT3955" s="10"/>
      <c r="AU3955" s="10"/>
    </row>
    <row r="3956" spans="2:47" x14ac:dyDescent="0.2">
      <c r="B3956" s="4"/>
      <c r="C3956" s="4"/>
      <c r="D3956" s="25"/>
      <c r="E3956" s="25"/>
      <c r="F3956" s="26"/>
      <c r="G3956" s="2"/>
      <c r="K3956" s="3"/>
      <c r="L3956" s="3"/>
      <c r="M3956" s="3"/>
      <c r="N3956" s="27"/>
      <c r="O3956" s="4"/>
      <c r="P3956" s="4"/>
      <c r="R3956" s="9"/>
      <c r="S3956" s="4"/>
      <c r="T3956" s="4"/>
      <c r="W3956" s="4"/>
      <c r="X3956" s="21"/>
      <c r="Y3956" s="20"/>
      <c r="Z3956" s="20"/>
      <c r="AD3956" s="5"/>
      <c r="AI3956" s="10"/>
      <c r="AJ3956" s="10"/>
      <c r="AK3956" s="10"/>
      <c r="AL3956" s="10"/>
      <c r="AM3956" s="10"/>
      <c r="AN3956" s="10"/>
      <c r="AO3956" s="10"/>
      <c r="AP3956" s="10"/>
      <c r="AQ3956" s="10"/>
      <c r="AR3956" s="10"/>
      <c r="AS3956" s="10"/>
      <c r="AT3956" s="10"/>
      <c r="AU3956" s="10"/>
    </row>
    <row r="3957" spans="2:47" x14ac:dyDescent="0.2">
      <c r="B3957" s="4"/>
      <c r="C3957" s="4"/>
      <c r="D3957" s="25"/>
      <c r="E3957" s="25"/>
      <c r="F3957" s="26"/>
      <c r="G3957" s="2"/>
      <c r="K3957" s="3"/>
      <c r="L3957" s="3"/>
      <c r="M3957" s="3"/>
      <c r="N3957" s="27"/>
      <c r="O3957" s="4"/>
      <c r="P3957" s="4"/>
      <c r="R3957" s="9"/>
      <c r="S3957" s="4"/>
      <c r="T3957" s="4"/>
      <c r="W3957" s="4"/>
      <c r="X3957" s="21"/>
      <c r="Y3957" s="20"/>
      <c r="Z3957" s="20"/>
      <c r="AD3957" s="5"/>
      <c r="AI3957" s="10"/>
      <c r="AJ3957" s="10"/>
      <c r="AK3957" s="10"/>
      <c r="AL3957" s="10"/>
      <c r="AM3957" s="10"/>
      <c r="AN3957" s="10"/>
      <c r="AO3957" s="10"/>
      <c r="AP3957" s="10"/>
      <c r="AQ3957" s="10"/>
      <c r="AR3957" s="10"/>
      <c r="AS3957" s="10"/>
      <c r="AT3957" s="10"/>
      <c r="AU3957" s="10"/>
    </row>
    <row r="3958" spans="2:47" x14ac:dyDescent="0.2">
      <c r="B3958" s="4"/>
      <c r="C3958" s="4"/>
      <c r="D3958" s="25"/>
      <c r="E3958" s="25"/>
      <c r="F3958" s="26"/>
      <c r="G3958" s="2"/>
      <c r="K3958" s="3"/>
      <c r="L3958" s="3"/>
      <c r="M3958" s="3"/>
      <c r="N3958" s="27"/>
      <c r="O3958" s="4"/>
      <c r="P3958" s="4"/>
      <c r="R3958" s="9"/>
      <c r="S3958" s="4"/>
      <c r="T3958" s="4"/>
      <c r="W3958" s="4"/>
      <c r="X3958" s="21"/>
      <c r="Y3958" s="20"/>
      <c r="Z3958" s="20"/>
      <c r="AD3958" s="5"/>
      <c r="AI3958" s="10"/>
      <c r="AJ3958" s="10"/>
      <c r="AK3958" s="10"/>
      <c r="AL3958" s="10"/>
      <c r="AM3958" s="10"/>
      <c r="AN3958" s="10"/>
      <c r="AO3958" s="10"/>
      <c r="AP3958" s="10"/>
      <c r="AQ3958" s="10"/>
      <c r="AR3958" s="10"/>
      <c r="AS3958" s="10"/>
      <c r="AT3958" s="10"/>
      <c r="AU3958" s="10"/>
    </row>
    <row r="3959" spans="2:47" x14ac:dyDescent="0.2">
      <c r="B3959" s="4"/>
      <c r="C3959" s="4"/>
      <c r="D3959" s="25"/>
      <c r="E3959" s="25"/>
      <c r="F3959" s="26"/>
      <c r="G3959" s="2"/>
      <c r="K3959" s="3"/>
      <c r="L3959" s="3"/>
      <c r="M3959" s="3"/>
      <c r="N3959" s="27"/>
      <c r="O3959" s="4"/>
      <c r="P3959" s="4"/>
      <c r="R3959" s="9"/>
      <c r="S3959" s="4"/>
      <c r="T3959" s="4"/>
      <c r="W3959" s="4"/>
      <c r="X3959" s="21"/>
      <c r="Y3959" s="20"/>
      <c r="Z3959" s="20"/>
      <c r="AD3959" s="5"/>
      <c r="AI3959" s="10"/>
      <c r="AJ3959" s="10"/>
      <c r="AK3959" s="10"/>
      <c r="AL3959" s="10"/>
      <c r="AM3959" s="10"/>
      <c r="AN3959" s="10"/>
      <c r="AO3959" s="10"/>
      <c r="AP3959" s="10"/>
      <c r="AQ3959" s="10"/>
      <c r="AR3959" s="10"/>
      <c r="AS3959" s="10"/>
      <c r="AT3959" s="10"/>
      <c r="AU3959" s="10"/>
    </row>
    <row r="3960" spans="2:47" x14ac:dyDescent="0.2">
      <c r="B3960" s="4"/>
      <c r="C3960" s="4"/>
      <c r="D3960" s="25"/>
      <c r="E3960" s="25"/>
      <c r="F3960" s="26"/>
      <c r="G3960" s="2"/>
      <c r="K3960" s="3"/>
      <c r="L3960" s="3"/>
      <c r="M3960" s="3"/>
      <c r="N3960" s="27"/>
      <c r="O3960" s="4"/>
      <c r="P3960" s="4"/>
      <c r="R3960" s="9"/>
      <c r="S3960" s="4"/>
      <c r="T3960" s="4"/>
      <c r="W3960" s="4"/>
      <c r="X3960" s="21"/>
      <c r="Y3960" s="20"/>
      <c r="Z3960" s="20"/>
      <c r="AD3960" s="5"/>
      <c r="AI3960" s="10"/>
      <c r="AJ3960" s="10"/>
      <c r="AK3960" s="10"/>
      <c r="AL3960" s="10"/>
      <c r="AM3960" s="10"/>
      <c r="AN3960" s="10"/>
      <c r="AO3960" s="10"/>
      <c r="AP3960" s="10"/>
      <c r="AQ3960" s="10"/>
      <c r="AR3960" s="10"/>
      <c r="AS3960" s="10"/>
      <c r="AT3960" s="10"/>
      <c r="AU3960" s="10"/>
    </row>
    <row r="3961" spans="2:47" x14ac:dyDescent="0.2">
      <c r="B3961" s="4"/>
      <c r="C3961" s="4"/>
      <c r="D3961" s="25"/>
      <c r="E3961" s="25"/>
      <c r="F3961" s="26"/>
      <c r="G3961" s="2"/>
      <c r="K3961" s="3"/>
      <c r="L3961" s="3"/>
      <c r="M3961" s="3"/>
      <c r="N3961" s="27"/>
      <c r="O3961" s="4"/>
      <c r="P3961" s="4"/>
      <c r="R3961" s="9"/>
      <c r="S3961" s="4"/>
      <c r="T3961" s="4"/>
      <c r="W3961" s="4"/>
      <c r="X3961" s="21"/>
      <c r="Y3961" s="20"/>
      <c r="Z3961" s="20"/>
      <c r="AD3961" s="5"/>
      <c r="AI3961" s="10"/>
      <c r="AJ3961" s="10"/>
      <c r="AK3961" s="10"/>
      <c r="AL3961" s="10"/>
      <c r="AM3961" s="10"/>
      <c r="AN3961" s="10"/>
      <c r="AO3961" s="10"/>
      <c r="AP3961" s="10"/>
      <c r="AQ3961" s="10"/>
      <c r="AR3961" s="10"/>
      <c r="AS3961" s="10"/>
      <c r="AT3961" s="10"/>
      <c r="AU3961" s="10"/>
    </row>
    <row r="3962" spans="2:47" x14ac:dyDescent="0.2">
      <c r="B3962" s="4"/>
      <c r="C3962" s="4"/>
      <c r="D3962" s="25"/>
      <c r="E3962" s="25"/>
      <c r="F3962" s="26"/>
      <c r="G3962" s="2"/>
      <c r="K3962" s="3"/>
      <c r="L3962" s="3"/>
      <c r="M3962" s="3"/>
      <c r="N3962" s="27"/>
      <c r="O3962" s="4"/>
      <c r="P3962" s="4"/>
      <c r="R3962" s="9"/>
      <c r="S3962" s="4"/>
      <c r="T3962" s="4"/>
      <c r="W3962" s="4"/>
      <c r="X3962" s="21"/>
      <c r="Y3962" s="20"/>
      <c r="Z3962" s="20"/>
      <c r="AD3962" s="5"/>
      <c r="AI3962" s="10"/>
      <c r="AJ3962" s="10"/>
      <c r="AK3962" s="10"/>
      <c r="AL3962" s="10"/>
      <c r="AM3962" s="10"/>
      <c r="AN3962" s="10"/>
      <c r="AO3962" s="10"/>
      <c r="AP3962" s="10"/>
      <c r="AQ3962" s="10"/>
      <c r="AR3962" s="10"/>
      <c r="AS3962" s="10"/>
      <c r="AT3962" s="10"/>
      <c r="AU3962" s="10"/>
    </row>
    <row r="3963" spans="2:47" x14ac:dyDescent="0.2">
      <c r="B3963" s="4"/>
      <c r="C3963" s="4"/>
      <c r="D3963" s="25"/>
      <c r="E3963" s="25"/>
      <c r="F3963" s="26"/>
      <c r="G3963" s="2"/>
      <c r="K3963" s="3"/>
      <c r="L3963" s="3"/>
      <c r="M3963" s="3"/>
      <c r="N3963" s="27"/>
      <c r="O3963" s="4"/>
      <c r="P3963" s="4"/>
      <c r="R3963" s="9"/>
      <c r="S3963" s="4"/>
      <c r="T3963" s="4"/>
      <c r="W3963" s="4"/>
      <c r="X3963" s="21"/>
      <c r="Y3963" s="20"/>
      <c r="Z3963" s="20"/>
      <c r="AD3963" s="5"/>
      <c r="AI3963" s="10"/>
      <c r="AJ3963" s="10"/>
      <c r="AK3963" s="10"/>
      <c r="AL3963" s="10"/>
      <c r="AM3963" s="10"/>
      <c r="AN3963" s="10"/>
      <c r="AO3963" s="10"/>
      <c r="AP3963" s="10"/>
      <c r="AQ3963" s="10"/>
      <c r="AR3963" s="10"/>
      <c r="AS3963" s="10"/>
      <c r="AT3963" s="10"/>
      <c r="AU3963" s="10"/>
    </row>
    <row r="3964" spans="2:47" x14ac:dyDescent="0.2">
      <c r="B3964" s="4"/>
      <c r="C3964" s="4"/>
      <c r="D3964" s="25"/>
      <c r="E3964" s="25"/>
      <c r="F3964" s="26"/>
      <c r="G3964" s="2"/>
      <c r="K3964" s="3"/>
      <c r="L3964" s="3"/>
      <c r="M3964" s="3"/>
      <c r="N3964" s="27"/>
      <c r="O3964" s="4"/>
      <c r="P3964" s="4"/>
      <c r="R3964" s="9"/>
      <c r="S3964" s="4"/>
      <c r="T3964" s="4"/>
      <c r="W3964" s="4"/>
      <c r="X3964" s="21"/>
      <c r="Y3964" s="20"/>
      <c r="Z3964" s="20"/>
      <c r="AD3964" s="5"/>
      <c r="AI3964" s="10"/>
      <c r="AJ3964" s="10"/>
      <c r="AK3964" s="10"/>
      <c r="AL3964" s="10"/>
      <c r="AM3964" s="10"/>
      <c r="AN3964" s="10"/>
      <c r="AO3964" s="10"/>
      <c r="AP3964" s="10"/>
      <c r="AQ3964" s="10"/>
      <c r="AR3964" s="10"/>
      <c r="AS3964" s="10"/>
      <c r="AT3964" s="10"/>
      <c r="AU3964" s="10"/>
    </row>
    <row r="3965" spans="2:47" x14ac:dyDescent="0.2">
      <c r="B3965" s="4"/>
      <c r="C3965" s="4"/>
      <c r="D3965" s="25"/>
      <c r="E3965" s="25"/>
      <c r="F3965" s="26"/>
      <c r="G3965" s="2"/>
      <c r="K3965" s="3"/>
      <c r="L3965" s="3"/>
      <c r="M3965" s="3"/>
      <c r="N3965" s="27"/>
      <c r="O3965" s="4"/>
      <c r="P3965" s="4"/>
      <c r="R3965" s="9"/>
      <c r="S3965" s="4"/>
      <c r="T3965" s="4"/>
      <c r="W3965" s="4"/>
      <c r="X3965" s="21"/>
      <c r="Y3965" s="20"/>
      <c r="Z3965" s="20"/>
      <c r="AD3965" s="5"/>
      <c r="AI3965" s="10"/>
      <c r="AJ3965" s="10"/>
      <c r="AK3965" s="10"/>
      <c r="AL3965" s="10"/>
      <c r="AM3965" s="10"/>
      <c r="AN3965" s="10"/>
      <c r="AO3965" s="10"/>
      <c r="AP3965" s="10"/>
      <c r="AQ3965" s="10"/>
      <c r="AR3965" s="10"/>
      <c r="AS3965" s="10"/>
      <c r="AT3965" s="10"/>
      <c r="AU3965" s="10"/>
    </row>
    <row r="3966" spans="2:47" x14ac:dyDescent="0.2">
      <c r="B3966" s="4"/>
      <c r="C3966" s="4"/>
      <c r="D3966" s="25"/>
      <c r="E3966" s="25"/>
      <c r="F3966" s="26"/>
      <c r="G3966" s="2"/>
      <c r="K3966" s="3"/>
      <c r="L3966" s="3"/>
      <c r="M3966" s="3"/>
      <c r="N3966" s="27"/>
      <c r="O3966" s="4"/>
      <c r="P3966" s="4"/>
      <c r="R3966" s="9"/>
      <c r="S3966" s="4"/>
      <c r="T3966" s="4"/>
      <c r="W3966" s="4"/>
      <c r="X3966" s="21"/>
      <c r="Y3966" s="20"/>
      <c r="Z3966" s="20"/>
      <c r="AD3966" s="5"/>
      <c r="AI3966" s="10"/>
      <c r="AJ3966" s="10"/>
      <c r="AK3966" s="10"/>
      <c r="AL3966" s="10"/>
      <c r="AM3966" s="10"/>
      <c r="AN3966" s="10"/>
      <c r="AO3966" s="10"/>
      <c r="AP3966" s="10"/>
      <c r="AQ3966" s="10"/>
      <c r="AR3966" s="10"/>
      <c r="AS3966" s="10"/>
      <c r="AT3966" s="10"/>
      <c r="AU3966" s="10"/>
    </row>
    <row r="3967" spans="2:47" x14ac:dyDescent="0.2">
      <c r="B3967" s="4"/>
      <c r="C3967" s="4"/>
      <c r="D3967" s="25"/>
      <c r="E3967" s="25"/>
      <c r="F3967" s="26"/>
      <c r="G3967" s="2"/>
      <c r="K3967" s="3"/>
      <c r="L3967" s="3"/>
      <c r="M3967" s="3"/>
      <c r="N3967" s="27"/>
      <c r="O3967" s="4"/>
      <c r="P3967" s="4"/>
      <c r="R3967" s="9"/>
      <c r="S3967" s="4"/>
      <c r="T3967" s="4"/>
      <c r="W3967" s="4"/>
      <c r="X3967" s="21"/>
      <c r="Y3967" s="20"/>
      <c r="Z3967" s="20"/>
      <c r="AD3967" s="5"/>
      <c r="AI3967" s="10"/>
      <c r="AJ3967" s="10"/>
      <c r="AK3967" s="10"/>
      <c r="AL3967" s="10"/>
      <c r="AM3967" s="10"/>
      <c r="AN3967" s="10"/>
      <c r="AO3967" s="10"/>
      <c r="AP3967" s="10"/>
      <c r="AQ3967" s="10"/>
      <c r="AR3967" s="10"/>
      <c r="AS3967" s="10"/>
      <c r="AT3967" s="10"/>
      <c r="AU3967" s="10"/>
    </row>
    <row r="3968" spans="2:47" x14ac:dyDescent="0.2">
      <c r="B3968" s="4"/>
      <c r="C3968" s="4"/>
      <c r="D3968" s="25"/>
      <c r="E3968" s="25"/>
      <c r="F3968" s="26"/>
      <c r="G3968" s="2"/>
      <c r="K3968" s="3"/>
      <c r="L3968" s="3"/>
      <c r="M3968" s="3"/>
      <c r="N3968" s="27"/>
      <c r="O3968" s="4"/>
      <c r="P3968" s="4"/>
      <c r="R3968" s="9"/>
      <c r="S3968" s="4"/>
      <c r="T3968" s="4"/>
      <c r="W3968" s="4"/>
      <c r="X3968" s="21"/>
      <c r="Y3968" s="20"/>
      <c r="Z3968" s="20"/>
      <c r="AD3968" s="5"/>
      <c r="AI3968" s="10"/>
      <c r="AJ3968" s="10"/>
      <c r="AK3968" s="10"/>
      <c r="AL3968" s="10"/>
      <c r="AM3968" s="10"/>
      <c r="AN3968" s="10"/>
      <c r="AO3968" s="10"/>
      <c r="AP3968" s="10"/>
      <c r="AQ3968" s="10"/>
      <c r="AR3968" s="10"/>
      <c r="AS3968" s="10"/>
      <c r="AT3968" s="10"/>
      <c r="AU3968" s="10"/>
    </row>
    <row r="3969" spans="2:47" x14ac:dyDescent="0.2">
      <c r="B3969" s="4"/>
      <c r="C3969" s="4"/>
      <c r="D3969" s="25"/>
      <c r="E3969" s="25"/>
      <c r="F3969" s="26"/>
      <c r="G3969" s="2"/>
      <c r="K3969" s="3"/>
      <c r="L3969" s="3"/>
      <c r="M3969" s="3"/>
      <c r="N3969" s="27"/>
      <c r="O3969" s="4"/>
      <c r="P3969" s="4"/>
      <c r="R3969" s="9"/>
      <c r="S3969" s="4"/>
      <c r="T3969" s="4"/>
      <c r="W3969" s="4"/>
      <c r="X3969" s="21"/>
      <c r="Y3969" s="20"/>
      <c r="Z3969" s="20"/>
      <c r="AD3969" s="5"/>
      <c r="AI3969" s="10"/>
      <c r="AJ3969" s="10"/>
      <c r="AK3969" s="10"/>
      <c r="AL3969" s="10"/>
      <c r="AM3969" s="10"/>
      <c r="AN3969" s="10"/>
      <c r="AO3969" s="10"/>
      <c r="AP3969" s="10"/>
      <c r="AQ3969" s="10"/>
      <c r="AR3969" s="10"/>
      <c r="AS3969" s="10"/>
      <c r="AT3969" s="10"/>
      <c r="AU3969" s="10"/>
    </row>
    <row r="3970" spans="2:47" x14ac:dyDescent="0.2">
      <c r="B3970" s="4"/>
      <c r="C3970" s="4"/>
      <c r="D3970" s="25"/>
      <c r="E3970" s="25"/>
      <c r="F3970" s="26"/>
      <c r="G3970" s="2"/>
      <c r="K3970" s="3"/>
      <c r="L3970" s="3"/>
      <c r="M3970" s="3"/>
      <c r="N3970" s="27"/>
      <c r="O3970" s="4"/>
      <c r="P3970" s="4"/>
      <c r="R3970" s="9"/>
      <c r="S3970" s="4"/>
      <c r="T3970" s="4"/>
      <c r="W3970" s="4"/>
      <c r="X3970" s="21"/>
      <c r="Y3970" s="20"/>
      <c r="Z3970" s="20"/>
      <c r="AD3970" s="5"/>
      <c r="AI3970" s="10"/>
      <c r="AJ3970" s="10"/>
      <c r="AK3970" s="10"/>
      <c r="AL3970" s="10"/>
      <c r="AM3970" s="10"/>
      <c r="AN3970" s="10"/>
      <c r="AO3970" s="10"/>
      <c r="AP3970" s="10"/>
      <c r="AQ3970" s="10"/>
      <c r="AR3970" s="10"/>
      <c r="AS3970" s="10"/>
      <c r="AT3970" s="10"/>
      <c r="AU3970" s="10"/>
    </row>
    <row r="3971" spans="2:47" x14ac:dyDescent="0.2">
      <c r="B3971" s="4"/>
      <c r="C3971" s="4"/>
      <c r="D3971" s="25"/>
      <c r="E3971" s="25"/>
      <c r="F3971" s="26"/>
      <c r="G3971" s="2"/>
      <c r="K3971" s="3"/>
      <c r="L3971" s="3"/>
      <c r="M3971" s="3"/>
      <c r="N3971" s="27"/>
      <c r="O3971" s="4"/>
      <c r="P3971" s="4"/>
      <c r="R3971" s="9"/>
      <c r="S3971" s="4"/>
      <c r="T3971" s="4"/>
      <c r="W3971" s="4"/>
      <c r="X3971" s="21"/>
      <c r="Y3971" s="20"/>
      <c r="Z3971" s="20"/>
      <c r="AD3971" s="5"/>
      <c r="AI3971" s="10"/>
      <c r="AJ3971" s="10"/>
      <c r="AK3971" s="10"/>
      <c r="AL3971" s="10"/>
      <c r="AM3971" s="10"/>
      <c r="AN3971" s="10"/>
      <c r="AO3971" s="10"/>
      <c r="AP3971" s="10"/>
      <c r="AQ3971" s="10"/>
      <c r="AR3971" s="10"/>
      <c r="AS3971" s="10"/>
      <c r="AT3971" s="10"/>
      <c r="AU3971" s="10"/>
    </row>
    <row r="3972" spans="2:47" x14ac:dyDescent="0.2">
      <c r="B3972" s="4"/>
      <c r="C3972" s="4"/>
      <c r="D3972" s="25"/>
      <c r="E3972" s="25"/>
      <c r="F3972" s="26"/>
      <c r="G3972" s="2"/>
      <c r="K3972" s="3"/>
      <c r="L3972" s="3"/>
      <c r="M3972" s="3"/>
      <c r="N3972" s="27"/>
      <c r="O3972" s="4"/>
      <c r="P3972" s="4"/>
      <c r="R3972" s="9"/>
      <c r="S3972" s="4"/>
      <c r="T3972" s="4"/>
      <c r="W3972" s="4"/>
      <c r="X3972" s="21"/>
      <c r="Y3972" s="20"/>
      <c r="Z3972" s="20"/>
      <c r="AD3972" s="5"/>
      <c r="AI3972" s="10"/>
      <c r="AJ3972" s="10"/>
      <c r="AK3972" s="10"/>
      <c r="AL3972" s="10"/>
      <c r="AM3972" s="10"/>
      <c r="AN3972" s="10"/>
      <c r="AO3972" s="10"/>
      <c r="AP3972" s="10"/>
      <c r="AQ3972" s="10"/>
      <c r="AR3972" s="10"/>
      <c r="AS3972" s="10"/>
      <c r="AT3972" s="10"/>
      <c r="AU3972" s="10"/>
    </row>
    <row r="3973" spans="2:47" x14ac:dyDescent="0.2">
      <c r="B3973" s="4"/>
      <c r="C3973" s="4"/>
      <c r="D3973" s="25"/>
      <c r="E3973" s="25"/>
      <c r="F3973" s="26"/>
      <c r="G3973" s="2"/>
      <c r="K3973" s="3"/>
      <c r="L3973" s="3"/>
      <c r="M3973" s="3"/>
      <c r="N3973" s="27"/>
      <c r="O3973" s="4"/>
      <c r="P3973" s="4"/>
      <c r="R3973" s="9"/>
      <c r="S3973" s="4"/>
      <c r="T3973" s="4"/>
      <c r="W3973" s="4"/>
      <c r="X3973" s="21"/>
      <c r="Y3973" s="20"/>
      <c r="Z3973" s="20"/>
      <c r="AD3973" s="5"/>
      <c r="AI3973" s="10"/>
      <c r="AJ3973" s="10"/>
      <c r="AK3973" s="10"/>
      <c r="AL3973" s="10"/>
      <c r="AM3973" s="10"/>
      <c r="AN3973" s="10"/>
      <c r="AO3973" s="10"/>
      <c r="AP3973" s="10"/>
      <c r="AQ3973" s="10"/>
      <c r="AR3973" s="10"/>
      <c r="AS3973" s="10"/>
      <c r="AT3973" s="10"/>
      <c r="AU3973" s="10"/>
    </row>
    <row r="3974" spans="2:47" x14ac:dyDescent="0.2">
      <c r="B3974" s="4"/>
      <c r="C3974" s="4"/>
      <c r="D3974" s="25"/>
      <c r="E3974" s="25"/>
      <c r="F3974" s="26"/>
      <c r="G3974" s="2"/>
      <c r="K3974" s="3"/>
      <c r="L3974" s="3"/>
      <c r="M3974" s="3"/>
      <c r="N3974" s="27"/>
      <c r="O3974" s="4"/>
      <c r="P3974" s="4"/>
      <c r="R3974" s="9"/>
      <c r="S3974" s="4"/>
      <c r="T3974" s="4"/>
      <c r="W3974" s="4"/>
      <c r="X3974" s="21"/>
      <c r="Y3974" s="20"/>
      <c r="Z3974" s="20"/>
      <c r="AD3974" s="5"/>
      <c r="AI3974" s="10"/>
      <c r="AJ3974" s="10"/>
      <c r="AK3974" s="10"/>
      <c r="AL3974" s="10"/>
      <c r="AM3974" s="10"/>
      <c r="AN3974" s="10"/>
      <c r="AO3974" s="10"/>
      <c r="AP3974" s="10"/>
      <c r="AQ3974" s="10"/>
      <c r="AR3974" s="10"/>
      <c r="AS3974" s="10"/>
      <c r="AT3974" s="10"/>
      <c r="AU3974" s="10"/>
    </row>
    <row r="3975" spans="2:47" x14ac:dyDescent="0.2">
      <c r="B3975" s="4"/>
      <c r="C3975" s="4"/>
      <c r="D3975" s="25"/>
      <c r="E3975" s="25"/>
      <c r="F3975" s="26"/>
      <c r="G3975" s="2"/>
      <c r="K3975" s="3"/>
      <c r="L3975" s="3"/>
      <c r="M3975" s="3"/>
      <c r="N3975" s="27"/>
      <c r="O3975" s="4"/>
      <c r="P3975" s="4"/>
      <c r="R3975" s="9"/>
      <c r="S3975" s="4"/>
      <c r="T3975" s="4"/>
      <c r="W3975" s="4"/>
      <c r="X3975" s="21"/>
      <c r="Y3975" s="20"/>
      <c r="Z3975" s="20"/>
      <c r="AD3975" s="5"/>
      <c r="AI3975" s="10"/>
      <c r="AJ3975" s="10"/>
      <c r="AK3975" s="10"/>
      <c r="AL3975" s="10"/>
      <c r="AM3975" s="10"/>
      <c r="AN3975" s="10"/>
      <c r="AO3975" s="10"/>
      <c r="AP3975" s="10"/>
      <c r="AQ3975" s="10"/>
      <c r="AR3975" s="10"/>
      <c r="AS3975" s="10"/>
      <c r="AT3975" s="10"/>
      <c r="AU3975" s="10"/>
    </row>
    <row r="3976" spans="2:47" x14ac:dyDescent="0.2">
      <c r="B3976" s="4"/>
      <c r="C3976" s="4"/>
      <c r="D3976" s="25"/>
      <c r="E3976" s="25"/>
      <c r="F3976" s="26"/>
      <c r="G3976" s="2"/>
      <c r="K3976" s="3"/>
      <c r="L3976" s="3"/>
      <c r="M3976" s="3"/>
      <c r="N3976" s="27"/>
      <c r="O3976" s="4"/>
      <c r="P3976" s="4"/>
      <c r="R3976" s="9"/>
      <c r="S3976" s="4"/>
      <c r="T3976" s="4"/>
      <c r="W3976" s="4"/>
      <c r="X3976" s="21"/>
      <c r="Y3976" s="20"/>
      <c r="Z3976" s="20"/>
      <c r="AD3976" s="5"/>
      <c r="AI3976" s="10"/>
      <c r="AJ3976" s="10"/>
      <c r="AK3976" s="10"/>
      <c r="AL3976" s="10"/>
      <c r="AM3976" s="10"/>
      <c r="AN3976" s="10"/>
      <c r="AO3976" s="10"/>
      <c r="AP3976" s="10"/>
      <c r="AQ3976" s="10"/>
      <c r="AR3976" s="10"/>
      <c r="AS3976" s="10"/>
      <c r="AT3976" s="10"/>
      <c r="AU3976" s="10"/>
    </row>
    <row r="3977" spans="2:47" x14ac:dyDescent="0.2">
      <c r="B3977" s="4"/>
      <c r="C3977" s="4"/>
      <c r="D3977" s="25"/>
      <c r="E3977" s="25"/>
      <c r="F3977" s="26"/>
      <c r="G3977" s="2"/>
      <c r="K3977" s="3"/>
      <c r="L3977" s="3"/>
      <c r="M3977" s="3"/>
      <c r="N3977" s="27"/>
      <c r="O3977" s="4"/>
      <c r="P3977" s="4"/>
      <c r="R3977" s="9"/>
      <c r="S3977" s="4"/>
      <c r="T3977" s="4"/>
      <c r="W3977" s="4"/>
      <c r="X3977" s="21"/>
      <c r="Y3977" s="20"/>
      <c r="Z3977" s="20"/>
      <c r="AD3977" s="5"/>
      <c r="AI3977" s="10"/>
      <c r="AJ3977" s="10"/>
      <c r="AK3977" s="10"/>
      <c r="AL3977" s="10"/>
      <c r="AM3977" s="10"/>
      <c r="AN3977" s="10"/>
      <c r="AO3977" s="10"/>
      <c r="AP3977" s="10"/>
      <c r="AQ3977" s="10"/>
      <c r="AR3977" s="10"/>
      <c r="AS3977" s="10"/>
      <c r="AT3977" s="10"/>
      <c r="AU3977" s="10"/>
    </row>
    <row r="3978" spans="2:47" x14ac:dyDescent="0.2">
      <c r="B3978" s="4"/>
      <c r="C3978" s="4"/>
      <c r="D3978" s="25"/>
      <c r="E3978" s="25"/>
      <c r="F3978" s="26"/>
      <c r="G3978" s="2"/>
      <c r="K3978" s="3"/>
      <c r="L3978" s="3"/>
      <c r="M3978" s="3"/>
      <c r="N3978" s="27"/>
      <c r="O3978" s="4"/>
      <c r="P3978" s="4"/>
      <c r="R3978" s="9"/>
      <c r="S3978" s="4"/>
      <c r="T3978" s="4"/>
      <c r="W3978" s="4"/>
      <c r="X3978" s="21"/>
      <c r="Y3978" s="20"/>
      <c r="Z3978" s="20"/>
      <c r="AD3978" s="5"/>
      <c r="AI3978" s="10"/>
      <c r="AJ3978" s="10"/>
      <c r="AK3978" s="10"/>
      <c r="AL3978" s="10"/>
      <c r="AM3978" s="10"/>
      <c r="AN3978" s="10"/>
      <c r="AO3978" s="10"/>
      <c r="AP3978" s="10"/>
      <c r="AQ3978" s="10"/>
      <c r="AR3978" s="10"/>
      <c r="AS3978" s="10"/>
      <c r="AT3978" s="10"/>
      <c r="AU3978" s="10"/>
    </row>
    <row r="3979" spans="2:47" x14ac:dyDescent="0.2">
      <c r="B3979" s="4"/>
      <c r="C3979" s="4"/>
      <c r="D3979" s="25"/>
      <c r="E3979" s="25"/>
      <c r="F3979" s="26"/>
      <c r="G3979" s="2"/>
      <c r="K3979" s="3"/>
      <c r="L3979" s="3"/>
      <c r="M3979" s="3"/>
      <c r="N3979" s="27"/>
      <c r="O3979" s="4"/>
      <c r="P3979" s="4"/>
      <c r="R3979" s="9"/>
      <c r="S3979" s="4"/>
      <c r="T3979" s="4"/>
      <c r="W3979" s="4"/>
      <c r="X3979" s="21"/>
      <c r="Y3979" s="20"/>
      <c r="Z3979" s="20"/>
      <c r="AD3979" s="5"/>
      <c r="AI3979" s="10"/>
      <c r="AJ3979" s="10"/>
      <c r="AK3979" s="10"/>
      <c r="AL3979" s="10"/>
      <c r="AM3979" s="10"/>
      <c r="AN3979" s="10"/>
      <c r="AO3979" s="10"/>
      <c r="AP3979" s="10"/>
      <c r="AQ3979" s="10"/>
      <c r="AR3979" s="10"/>
      <c r="AS3979" s="10"/>
      <c r="AT3979" s="10"/>
      <c r="AU3979" s="10"/>
    </row>
    <row r="3980" spans="2:47" x14ac:dyDescent="0.2">
      <c r="B3980" s="4"/>
      <c r="C3980" s="4"/>
      <c r="D3980" s="25"/>
      <c r="E3980" s="25"/>
      <c r="F3980" s="26"/>
      <c r="G3980" s="2"/>
      <c r="K3980" s="3"/>
      <c r="L3980" s="3"/>
      <c r="M3980" s="3"/>
      <c r="N3980" s="27"/>
      <c r="O3980" s="4"/>
      <c r="P3980" s="4"/>
      <c r="R3980" s="9"/>
      <c r="S3980" s="4"/>
      <c r="T3980" s="4"/>
      <c r="W3980" s="4"/>
      <c r="X3980" s="21"/>
      <c r="Y3980" s="20"/>
      <c r="Z3980" s="20"/>
      <c r="AD3980" s="5"/>
      <c r="AI3980" s="10"/>
      <c r="AJ3980" s="10"/>
      <c r="AK3980" s="10"/>
      <c r="AL3980" s="10"/>
      <c r="AM3980" s="10"/>
      <c r="AN3980" s="10"/>
      <c r="AO3980" s="10"/>
      <c r="AP3980" s="10"/>
      <c r="AQ3980" s="10"/>
      <c r="AR3980" s="10"/>
      <c r="AS3980" s="10"/>
      <c r="AT3980" s="10"/>
      <c r="AU3980" s="10"/>
    </row>
    <row r="3981" spans="2:47" x14ac:dyDescent="0.2">
      <c r="B3981" s="4"/>
      <c r="C3981" s="4"/>
      <c r="D3981" s="25"/>
      <c r="E3981" s="25"/>
      <c r="F3981" s="26"/>
      <c r="G3981" s="2"/>
      <c r="K3981" s="3"/>
      <c r="L3981" s="3"/>
      <c r="M3981" s="3"/>
      <c r="N3981" s="27"/>
      <c r="O3981" s="4"/>
      <c r="P3981" s="4"/>
      <c r="R3981" s="9"/>
      <c r="S3981" s="4"/>
      <c r="T3981" s="4"/>
      <c r="W3981" s="4"/>
      <c r="X3981" s="21"/>
      <c r="Y3981" s="20"/>
      <c r="Z3981" s="20"/>
      <c r="AD3981" s="5"/>
      <c r="AI3981" s="10"/>
      <c r="AJ3981" s="10"/>
      <c r="AK3981" s="10"/>
      <c r="AL3981" s="10"/>
      <c r="AM3981" s="10"/>
      <c r="AN3981" s="10"/>
      <c r="AO3981" s="10"/>
      <c r="AP3981" s="10"/>
      <c r="AQ3981" s="10"/>
      <c r="AR3981" s="10"/>
      <c r="AS3981" s="10"/>
      <c r="AT3981" s="10"/>
      <c r="AU3981" s="10"/>
    </row>
    <row r="3982" spans="2:47" x14ac:dyDescent="0.2">
      <c r="B3982" s="4"/>
      <c r="C3982" s="4"/>
      <c r="D3982" s="25"/>
      <c r="E3982" s="25"/>
      <c r="F3982" s="26"/>
      <c r="G3982" s="2"/>
      <c r="K3982" s="3"/>
      <c r="L3982" s="3"/>
      <c r="M3982" s="3"/>
      <c r="N3982" s="27"/>
      <c r="O3982" s="4"/>
      <c r="P3982" s="4"/>
      <c r="R3982" s="9"/>
      <c r="S3982" s="4"/>
      <c r="T3982" s="4"/>
      <c r="W3982" s="4"/>
      <c r="X3982" s="21"/>
      <c r="Y3982" s="20"/>
      <c r="Z3982" s="20"/>
      <c r="AD3982" s="5"/>
      <c r="AI3982" s="10"/>
      <c r="AJ3982" s="10"/>
      <c r="AK3982" s="10"/>
      <c r="AL3982" s="10"/>
      <c r="AM3982" s="10"/>
      <c r="AN3982" s="10"/>
      <c r="AO3982" s="10"/>
      <c r="AP3982" s="10"/>
      <c r="AQ3982" s="10"/>
      <c r="AR3982" s="10"/>
      <c r="AS3982" s="10"/>
      <c r="AT3982" s="10"/>
      <c r="AU3982" s="10"/>
    </row>
    <row r="3983" spans="2:47" x14ac:dyDescent="0.2">
      <c r="B3983" s="4"/>
      <c r="C3983" s="4"/>
      <c r="D3983" s="25"/>
      <c r="E3983" s="25"/>
      <c r="F3983" s="26"/>
      <c r="G3983" s="2"/>
      <c r="K3983" s="3"/>
      <c r="L3983" s="3"/>
      <c r="M3983" s="3"/>
      <c r="N3983" s="27"/>
      <c r="O3983" s="4"/>
      <c r="P3983" s="4"/>
      <c r="R3983" s="9"/>
      <c r="S3983" s="4"/>
      <c r="T3983" s="4"/>
      <c r="W3983" s="4"/>
      <c r="X3983" s="21"/>
      <c r="Y3983" s="20"/>
      <c r="Z3983" s="20"/>
      <c r="AD3983" s="5"/>
      <c r="AI3983" s="10"/>
      <c r="AJ3983" s="10"/>
      <c r="AK3983" s="10"/>
      <c r="AL3983" s="10"/>
      <c r="AM3983" s="10"/>
      <c r="AN3983" s="10"/>
      <c r="AO3983" s="10"/>
      <c r="AP3983" s="10"/>
      <c r="AQ3983" s="10"/>
      <c r="AR3983" s="10"/>
      <c r="AS3983" s="10"/>
      <c r="AT3983" s="10"/>
      <c r="AU3983" s="10"/>
    </row>
    <row r="3984" spans="2:47" x14ac:dyDescent="0.2">
      <c r="B3984" s="4"/>
      <c r="C3984" s="4"/>
      <c r="D3984" s="25"/>
      <c r="E3984" s="25"/>
      <c r="F3984" s="26"/>
      <c r="G3984" s="2"/>
      <c r="K3984" s="3"/>
      <c r="L3984" s="3"/>
      <c r="M3984" s="3"/>
      <c r="N3984" s="27"/>
      <c r="O3984" s="4"/>
      <c r="P3984" s="4"/>
      <c r="R3984" s="9"/>
      <c r="S3984" s="4"/>
      <c r="T3984" s="4"/>
      <c r="W3984" s="4"/>
      <c r="X3984" s="21"/>
      <c r="Y3984" s="20"/>
      <c r="Z3984" s="20"/>
      <c r="AD3984" s="5"/>
      <c r="AI3984" s="10"/>
      <c r="AJ3984" s="10"/>
      <c r="AK3984" s="10"/>
      <c r="AL3984" s="10"/>
      <c r="AM3984" s="10"/>
      <c r="AN3984" s="10"/>
      <c r="AO3984" s="10"/>
      <c r="AP3984" s="10"/>
      <c r="AQ3984" s="10"/>
      <c r="AR3984" s="10"/>
      <c r="AS3984" s="10"/>
      <c r="AT3984" s="10"/>
      <c r="AU3984" s="10"/>
    </row>
    <row r="3985" spans="2:47" x14ac:dyDescent="0.2">
      <c r="B3985" s="4"/>
      <c r="C3985" s="4"/>
      <c r="D3985" s="25"/>
      <c r="E3985" s="25"/>
      <c r="F3985" s="26"/>
      <c r="G3985" s="2"/>
      <c r="K3985" s="3"/>
      <c r="L3985" s="3"/>
      <c r="M3985" s="3"/>
      <c r="N3985" s="27"/>
      <c r="O3985" s="4"/>
      <c r="P3985" s="4"/>
      <c r="R3985" s="9"/>
      <c r="S3985" s="4"/>
      <c r="T3985" s="4"/>
      <c r="W3985" s="4"/>
      <c r="X3985" s="21"/>
      <c r="Y3985" s="20"/>
      <c r="Z3985" s="20"/>
      <c r="AD3985" s="5"/>
      <c r="AI3985" s="10"/>
      <c r="AJ3985" s="10"/>
      <c r="AK3985" s="10"/>
      <c r="AL3985" s="10"/>
      <c r="AM3985" s="10"/>
      <c r="AN3985" s="10"/>
      <c r="AO3985" s="10"/>
      <c r="AP3985" s="10"/>
      <c r="AQ3985" s="10"/>
      <c r="AR3985" s="10"/>
      <c r="AS3985" s="10"/>
      <c r="AT3985" s="10"/>
      <c r="AU3985" s="10"/>
    </row>
    <row r="3986" spans="2:47" x14ac:dyDescent="0.2">
      <c r="B3986" s="4"/>
      <c r="C3986" s="4"/>
      <c r="D3986" s="25"/>
      <c r="E3986" s="25"/>
      <c r="F3986" s="26"/>
      <c r="G3986" s="2"/>
      <c r="K3986" s="3"/>
      <c r="L3986" s="3"/>
      <c r="M3986" s="3"/>
      <c r="N3986" s="27"/>
      <c r="O3986" s="4"/>
      <c r="P3986" s="4"/>
      <c r="R3986" s="9"/>
      <c r="S3986" s="4"/>
      <c r="T3986" s="4"/>
      <c r="W3986" s="4"/>
      <c r="X3986" s="21"/>
      <c r="Y3986" s="20"/>
      <c r="Z3986" s="20"/>
      <c r="AD3986" s="5"/>
      <c r="AI3986" s="10"/>
      <c r="AJ3986" s="10"/>
      <c r="AK3986" s="10"/>
      <c r="AL3986" s="10"/>
      <c r="AM3986" s="10"/>
      <c r="AN3986" s="10"/>
      <c r="AO3986" s="10"/>
      <c r="AP3986" s="10"/>
      <c r="AQ3986" s="10"/>
      <c r="AR3986" s="10"/>
      <c r="AS3986" s="10"/>
      <c r="AT3986" s="10"/>
      <c r="AU3986" s="10"/>
    </row>
    <row r="3987" spans="2:47" x14ac:dyDescent="0.2">
      <c r="B3987" s="4"/>
      <c r="C3987" s="4"/>
      <c r="D3987" s="25"/>
      <c r="E3987" s="25"/>
      <c r="F3987" s="26"/>
      <c r="G3987" s="2"/>
      <c r="K3987" s="3"/>
      <c r="L3987" s="3"/>
      <c r="M3987" s="3"/>
      <c r="N3987" s="27"/>
      <c r="O3987" s="4"/>
      <c r="P3987" s="4"/>
      <c r="R3987" s="9"/>
      <c r="S3987" s="4"/>
      <c r="T3987" s="4"/>
      <c r="W3987" s="4"/>
      <c r="X3987" s="21"/>
      <c r="Y3987" s="20"/>
      <c r="Z3987" s="20"/>
      <c r="AD3987" s="5"/>
      <c r="AI3987" s="10"/>
      <c r="AJ3987" s="10"/>
      <c r="AK3987" s="10"/>
      <c r="AL3987" s="10"/>
      <c r="AM3987" s="10"/>
      <c r="AN3987" s="10"/>
      <c r="AO3987" s="10"/>
      <c r="AP3987" s="10"/>
      <c r="AQ3987" s="10"/>
      <c r="AR3987" s="10"/>
      <c r="AS3987" s="10"/>
      <c r="AT3987" s="10"/>
      <c r="AU3987" s="10"/>
    </row>
    <row r="3988" spans="2:47" x14ac:dyDescent="0.2">
      <c r="B3988" s="4"/>
      <c r="C3988" s="4"/>
      <c r="D3988" s="25"/>
      <c r="E3988" s="25"/>
      <c r="F3988" s="26"/>
      <c r="G3988" s="2"/>
      <c r="K3988" s="3"/>
      <c r="L3988" s="3"/>
      <c r="M3988" s="3"/>
      <c r="N3988" s="27"/>
      <c r="O3988" s="4"/>
      <c r="P3988" s="4"/>
      <c r="R3988" s="9"/>
      <c r="S3988" s="4"/>
      <c r="T3988" s="4"/>
      <c r="W3988" s="4"/>
      <c r="X3988" s="21"/>
      <c r="Y3988" s="20"/>
      <c r="Z3988" s="20"/>
      <c r="AD3988" s="5"/>
      <c r="AI3988" s="10"/>
      <c r="AJ3988" s="10"/>
      <c r="AK3988" s="10"/>
      <c r="AL3988" s="10"/>
      <c r="AM3988" s="10"/>
      <c r="AN3988" s="10"/>
      <c r="AO3988" s="10"/>
      <c r="AP3988" s="10"/>
      <c r="AQ3988" s="10"/>
      <c r="AR3988" s="10"/>
      <c r="AS3988" s="10"/>
      <c r="AT3988" s="10"/>
      <c r="AU3988" s="10"/>
    </row>
    <row r="3989" spans="2:47" x14ac:dyDescent="0.2">
      <c r="B3989" s="4"/>
      <c r="C3989" s="4"/>
      <c r="D3989" s="25"/>
      <c r="E3989" s="25"/>
      <c r="F3989" s="26"/>
      <c r="G3989" s="2"/>
      <c r="K3989" s="3"/>
      <c r="L3989" s="3"/>
      <c r="M3989" s="3"/>
      <c r="N3989" s="27"/>
      <c r="O3989" s="4"/>
      <c r="P3989" s="4"/>
      <c r="R3989" s="9"/>
      <c r="S3989" s="4"/>
      <c r="T3989" s="4"/>
      <c r="W3989" s="4"/>
      <c r="X3989" s="21"/>
      <c r="Y3989" s="20"/>
      <c r="Z3989" s="20"/>
      <c r="AD3989" s="5"/>
      <c r="AI3989" s="10"/>
      <c r="AJ3989" s="10"/>
      <c r="AK3989" s="10"/>
      <c r="AL3989" s="10"/>
      <c r="AM3989" s="10"/>
      <c r="AN3989" s="10"/>
      <c r="AO3989" s="10"/>
      <c r="AP3989" s="10"/>
      <c r="AQ3989" s="10"/>
      <c r="AR3989" s="10"/>
      <c r="AS3989" s="10"/>
      <c r="AT3989" s="10"/>
      <c r="AU3989" s="10"/>
    </row>
    <row r="3990" spans="2:47" x14ac:dyDescent="0.2">
      <c r="B3990" s="4"/>
      <c r="C3990" s="4"/>
      <c r="D3990" s="25"/>
      <c r="E3990" s="25"/>
      <c r="F3990" s="26"/>
      <c r="G3990" s="2"/>
      <c r="K3990" s="3"/>
      <c r="L3990" s="3"/>
      <c r="M3990" s="3"/>
      <c r="N3990" s="27"/>
      <c r="O3990" s="4"/>
      <c r="P3990" s="4"/>
      <c r="R3990" s="9"/>
      <c r="S3990" s="4"/>
      <c r="T3990" s="4"/>
      <c r="W3990" s="4"/>
      <c r="X3990" s="21"/>
      <c r="Y3990" s="20"/>
      <c r="Z3990" s="20"/>
      <c r="AD3990" s="5"/>
      <c r="AI3990" s="10"/>
      <c r="AJ3990" s="10"/>
      <c r="AK3990" s="10"/>
      <c r="AL3990" s="10"/>
      <c r="AM3990" s="10"/>
      <c r="AN3990" s="10"/>
      <c r="AO3990" s="10"/>
      <c r="AP3990" s="10"/>
      <c r="AQ3990" s="10"/>
      <c r="AR3990" s="10"/>
      <c r="AS3990" s="10"/>
      <c r="AT3990" s="10"/>
      <c r="AU3990" s="10"/>
    </row>
    <row r="3991" spans="2:47" x14ac:dyDescent="0.2">
      <c r="B3991" s="4"/>
      <c r="C3991" s="4"/>
      <c r="D3991" s="25"/>
      <c r="E3991" s="25"/>
      <c r="F3991" s="26"/>
      <c r="G3991" s="2"/>
      <c r="K3991" s="3"/>
      <c r="L3991" s="3"/>
      <c r="M3991" s="3"/>
      <c r="N3991" s="27"/>
      <c r="O3991" s="4"/>
      <c r="P3991" s="4"/>
      <c r="R3991" s="9"/>
      <c r="S3991" s="4"/>
      <c r="T3991" s="4"/>
      <c r="W3991" s="4"/>
      <c r="X3991" s="21"/>
      <c r="Y3991" s="20"/>
      <c r="Z3991" s="20"/>
      <c r="AD3991" s="5"/>
      <c r="AI3991" s="10"/>
      <c r="AJ3991" s="10"/>
      <c r="AK3991" s="10"/>
      <c r="AL3991" s="10"/>
      <c r="AM3991" s="10"/>
      <c r="AN3991" s="10"/>
      <c r="AO3991" s="10"/>
      <c r="AP3991" s="10"/>
      <c r="AQ3991" s="10"/>
      <c r="AR3991" s="10"/>
      <c r="AS3991" s="10"/>
      <c r="AT3991" s="10"/>
      <c r="AU3991" s="10"/>
    </row>
    <row r="3992" spans="2:47" x14ac:dyDescent="0.2">
      <c r="B3992" s="4"/>
      <c r="C3992" s="4"/>
      <c r="D3992" s="25"/>
      <c r="E3992" s="25"/>
      <c r="F3992" s="26"/>
      <c r="G3992" s="2"/>
      <c r="K3992" s="3"/>
      <c r="L3992" s="3"/>
      <c r="M3992" s="3"/>
      <c r="N3992" s="27"/>
      <c r="O3992" s="4"/>
      <c r="P3992" s="4"/>
      <c r="R3992" s="9"/>
      <c r="S3992" s="4"/>
      <c r="T3992" s="4"/>
      <c r="W3992" s="4"/>
      <c r="X3992" s="21"/>
      <c r="Y3992" s="20"/>
      <c r="Z3992" s="20"/>
      <c r="AD3992" s="5"/>
      <c r="AI3992" s="10"/>
      <c r="AJ3992" s="10"/>
      <c r="AK3992" s="10"/>
      <c r="AL3992" s="10"/>
      <c r="AM3992" s="10"/>
      <c r="AN3992" s="10"/>
      <c r="AO3992" s="10"/>
      <c r="AP3992" s="10"/>
      <c r="AQ3992" s="10"/>
      <c r="AR3992" s="10"/>
      <c r="AS3992" s="10"/>
      <c r="AT3992" s="10"/>
      <c r="AU3992" s="10"/>
    </row>
    <row r="3993" spans="2:47" x14ac:dyDescent="0.2">
      <c r="B3993" s="4"/>
      <c r="C3993" s="4"/>
      <c r="D3993" s="25"/>
      <c r="E3993" s="25"/>
      <c r="F3993" s="26"/>
      <c r="G3993" s="2"/>
      <c r="K3993" s="3"/>
      <c r="L3993" s="3"/>
      <c r="M3993" s="3"/>
      <c r="N3993" s="27"/>
      <c r="O3993" s="4"/>
      <c r="P3993" s="4"/>
      <c r="R3993" s="9"/>
      <c r="S3993" s="4"/>
      <c r="T3993" s="4"/>
      <c r="W3993" s="4"/>
      <c r="X3993" s="21"/>
      <c r="Y3993" s="20"/>
      <c r="Z3993" s="20"/>
      <c r="AD3993" s="5"/>
      <c r="AI3993" s="10"/>
      <c r="AJ3993" s="10"/>
      <c r="AK3993" s="10"/>
      <c r="AL3993" s="10"/>
      <c r="AM3993" s="10"/>
      <c r="AN3993" s="10"/>
      <c r="AO3993" s="10"/>
      <c r="AP3993" s="10"/>
      <c r="AQ3993" s="10"/>
      <c r="AR3993" s="10"/>
      <c r="AS3993" s="10"/>
      <c r="AT3993" s="10"/>
      <c r="AU3993" s="10"/>
    </row>
    <row r="3994" spans="2:47" x14ac:dyDescent="0.2">
      <c r="B3994" s="4"/>
      <c r="C3994" s="4"/>
      <c r="D3994" s="25"/>
      <c r="E3994" s="25"/>
      <c r="F3994" s="26"/>
      <c r="G3994" s="2"/>
      <c r="K3994" s="3"/>
      <c r="L3994" s="3"/>
      <c r="M3994" s="3"/>
      <c r="N3994" s="27"/>
      <c r="O3994" s="4"/>
      <c r="P3994" s="4"/>
      <c r="R3994" s="9"/>
      <c r="S3994" s="4"/>
      <c r="T3994" s="4"/>
      <c r="W3994" s="4"/>
      <c r="X3994" s="21"/>
      <c r="Y3994" s="20"/>
      <c r="Z3994" s="20"/>
      <c r="AD3994" s="5"/>
      <c r="AI3994" s="10"/>
      <c r="AJ3994" s="10"/>
      <c r="AK3994" s="10"/>
      <c r="AL3994" s="10"/>
      <c r="AM3994" s="10"/>
      <c r="AN3994" s="10"/>
      <c r="AO3994" s="10"/>
      <c r="AP3994" s="10"/>
      <c r="AQ3994" s="10"/>
      <c r="AR3994" s="10"/>
      <c r="AS3994" s="10"/>
      <c r="AT3994" s="10"/>
      <c r="AU3994" s="10"/>
    </row>
    <row r="3995" spans="2:47" x14ac:dyDescent="0.2">
      <c r="B3995" s="4"/>
      <c r="C3995" s="4"/>
      <c r="D3995" s="25"/>
      <c r="E3995" s="25"/>
      <c r="F3995" s="26"/>
      <c r="G3995" s="2"/>
      <c r="K3995" s="3"/>
      <c r="L3995" s="3"/>
      <c r="M3995" s="3"/>
      <c r="N3995" s="27"/>
      <c r="O3995" s="4"/>
      <c r="P3995" s="4"/>
      <c r="R3995" s="9"/>
      <c r="S3995" s="4"/>
      <c r="T3995" s="4"/>
      <c r="W3995" s="4"/>
      <c r="X3995" s="21"/>
      <c r="Y3995" s="20"/>
      <c r="Z3995" s="20"/>
      <c r="AD3995" s="5"/>
      <c r="AI3995" s="10"/>
      <c r="AJ3995" s="10"/>
      <c r="AK3995" s="10"/>
      <c r="AL3995" s="10"/>
      <c r="AM3995" s="10"/>
      <c r="AN3995" s="10"/>
      <c r="AO3995" s="10"/>
      <c r="AP3995" s="10"/>
      <c r="AQ3995" s="10"/>
      <c r="AR3995" s="10"/>
      <c r="AS3995" s="10"/>
      <c r="AT3995" s="10"/>
      <c r="AU3995" s="10"/>
    </row>
    <row r="3996" spans="2:47" x14ac:dyDescent="0.2">
      <c r="B3996" s="4"/>
      <c r="C3996" s="4"/>
      <c r="D3996" s="25"/>
      <c r="E3996" s="25"/>
      <c r="F3996" s="26"/>
      <c r="G3996" s="2"/>
      <c r="K3996" s="3"/>
      <c r="L3996" s="3"/>
      <c r="M3996" s="3"/>
      <c r="N3996" s="27"/>
      <c r="O3996" s="4"/>
      <c r="P3996" s="4"/>
      <c r="R3996" s="9"/>
      <c r="S3996" s="4"/>
      <c r="T3996" s="4"/>
      <c r="W3996" s="4"/>
      <c r="X3996" s="21"/>
      <c r="Y3996" s="20"/>
      <c r="Z3996" s="20"/>
      <c r="AD3996" s="5"/>
      <c r="AI3996" s="10"/>
      <c r="AJ3996" s="10"/>
      <c r="AK3996" s="10"/>
      <c r="AL3996" s="10"/>
      <c r="AM3996" s="10"/>
      <c r="AN3996" s="10"/>
      <c r="AO3996" s="10"/>
      <c r="AP3996" s="10"/>
      <c r="AQ3996" s="10"/>
      <c r="AR3996" s="10"/>
      <c r="AS3996" s="10"/>
      <c r="AT3996" s="10"/>
      <c r="AU3996" s="10"/>
    </row>
    <row r="3997" spans="2:47" x14ac:dyDescent="0.2">
      <c r="B3997" s="4"/>
      <c r="C3997" s="4"/>
      <c r="D3997" s="25"/>
      <c r="E3997" s="25"/>
      <c r="F3997" s="26"/>
      <c r="G3997" s="2"/>
      <c r="K3997" s="3"/>
      <c r="L3997" s="3"/>
      <c r="M3997" s="3"/>
      <c r="N3997" s="27"/>
      <c r="O3997" s="4"/>
      <c r="P3997" s="4"/>
      <c r="R3997" s="9"/>
      <c r="S3997" s="4"/>
      <c r="T3997" s="4"/>
      <c r="W3997" s="4"/>
      <c r="X3997" s="21"/>
      <c r="Y3997" s="20"/>
      <c r="Z3997" s="20"/>
      <c r="AD3997" s="5"/>
      <c r="AI3997" s="10"/>
      <c r="AJ3997" s="10"/>
      <c r="AK3997" s="10"/>
      <c r="AL3997" s="10"/>
      <c r="AM3997" s="10"/>
      <c r="AN3997" s="10"/>
      <c r="AO3997" s="10"/>
      <c r="AP3997" s="10"/>
      <c r="AQ3997" s="10"/>
      <c r="AR3997" s="10"/>
      <c r="AS3997" s="10"/>
      <c r="AT3997" s="10"/>
      <c r="AU3997" s="10"/>
    </row>
    <row r="3998" spans="2:47" x14ac:dyDescent="0.2">
      <c r="B3998" s="4"/>
      <c r="C3998" s="4"/>
      <c r="D3998" s="25"/>
      <c r="E3998" s="25"/>
      <c r="F3998" s="26"/>
      <c r="G3998" s="2"/>
      <c r="K3998" s="3"/>
      <c r="L3998" s="3"/>
      <c r="M3998" s="3"/>
      <c r="N3998" s="27"/>
      <c r="O3998" s="4"/>
      <c r="P3998" s="4"/>
      <c r="R3998" s="9"/>
      <c r="S3998" s="4"/>
      <c r="T3998" s="4"/>
      <c r="W3998" s="4"/>
      <c r="X3998" s="21"/>
      <c r="Y3998" s="20"/>
      <c r="Z3998" s="20"/>
      <c r="AD3998" s="5"/>
      <c r="AI3998" s="10"/>
      <c r="AJ3998" s="10"/>
      <c r="AK3998" s="10"/>
      <c r="AL3998" s="10"/>
      <c r="AM3998" s="10"/>
      <c r="AN3998" s="10"/>
      <c r="AO3998" s="10"/>
      <c r="AP3998" s="10"/>
      <c r="AQ3998" s="10"/>
      <c r="AR3998" s="10"/>
      <c r="AS3998" s="10"/>
      <c r="AT3998" s="10"/>
      <c r="AU3998" s="10"/>
    </row>
    <row r="3999" spans="2:47" x14ac:dyDescent="0.2">
      <c r="B3999" s="4"/>
      <c r="C3999" s="4"/>
      <c r="D3999" s="25"/>
      <c r="E3999" s="25"/>
      <c r="F3999" s="26"/>
      <c r="G3999" s="2"/>
      <c r="K3999" s="3"/>
      <c r="L3999" s="3"/>
      <c r="M3999" s="3"/>
      <c r="N3999" s="27"/>
      <c r="O3999" s="4"/>
      <c r="P3999" s="4"/>
      <c r="R3999" s="9"/>
      <c r="S3999" s="4"/>
      <c r="T3999" s="4"/>
      <c r="W3999" s="4"/>
      <c r="X3999" s="21"/>
      <c r="Y3999" s="20"/>
      <c r="Z3999" s="20"/>
      <c r="AD3999" s="5"/>
      <c r="AI3999" s="10"/>
      <c r="AJ3999" s="10"/>
      <c r="AK3999" s="10"/>
      <c r="AL3999" s="10"/>
      <c r="AM3999" s="10"/>
      <c r="AN3999" s="10"/>
      <c r="AO3999" s="10"/>
      <c r="AP3999" s="10"/>
      <c r="AQ3999" s="10"/>
      <c r="AR3999" s="10"/>
      <c r="AS3999" s="10"/>
      <c r="AT3999" s="10"/>
      <c r="AU3999" s="10"/>
    </row>
    <row r="4000" spans="2:47" x14ac:dyDescent="0.2">
      <c r="B4000" s="4"/>
      <c r="C4000" s="4"/>
      <c r="D4000" s="25"/>
      <c r="E4000" s="25"/>
      <c r="F4000" s="26"/>
      <c r="G4000" s="2"/>
      <c r="K4000" s="3"/>
      <c r="L4000" s="3"/>
      <c r="M4000" s="3"/>
      <c r="N4000" s="27"/>
      <c r="O4000" s="4"/>
      <c r="P4000" s="4"/>
      <c r="R4000" s="9"/>
      <c r="S4000" s="4"/>
      <c r="T4000" s="4"/>
      <c r="W4000" s="4"/>
      <c r="X4000" s="21"/>
      <c r="Y4000" s="20"/>
      <c r="Z4000" s="20"/>
      <c r="AD4000" s="5"/>
      <c r="AI4000" s="10"/>
      <c r="AJ4000" s="10"/>
      <c r="AK4000" s="10"/>
      <c r="AL4000" s="10"/>
      <c r="AM4000" s="10"/>
      <c r="AN4000" s="10"/>
      <c r="AO4000" s="10"/>
      <c r="AP4000" s="10"/>
      <c r="AQ4000" s="10"/>
      <c r="AR4000" s="10"/>
      <c r="AS4000" s="10"/>
      <c r="AT4000" s="10"/>
      <c r="AU4000" s="10"/>
    </row>
    <row r="4001" spans="2:47" x14ac:dyDescent="0.2">
      <c r="B4001" s="4"/>
      <c r="C4001" s="4"/>
      <c r="D4001" s="25"/>
      <c r="E4001" s="25"/>
      <c r="F4001" s="26"/>
      <c r="G4001" s="2"/>
      <c r="K4001" s="3"/>
      <c r="L4001" s="3"/>
      <c r="M4001" s="3"/>
      <c r="N4001" s="27"/>
      <c r="O4001" s="4"/>
      <c r="P4001" s="4"/>
      <c r="R4001" s="9"/>
      <c r="S4001" s="4"/>
      <c r="T4001" s="4"/>
      <c r="W4001" s="4"/>
      <c r="X4001" s="21"/>
      <c r="Y4001" s="20"/>
      <c r="Z4001" s="20"/>
      <c r="AD4001" s="5"/>
      <c r="AI4001" s="10"/>
      <c r="AJ4001" s="10"/>
      <c r="AK4001" s="10"/>
      <c r="AL4001" s="10"/>
      <c r="AM4001" s="10"/>
      <c r="AN4001" s="10"/>
      <c r="AO4001" s="10"/>
      <c r="AP4001" s="10"/>
      <c r="AQ4001" s="10"/>
      <c r="AR4001" s="10"/>
      <c r="AS4001" s="10"/>
      <c r="AT4001" s="10"/>
      <c r="AU4001" s="10"/>
    </row>
    <row r="4002" spans="2:47" x14ac:dyDescent="0.2">
      <c r="B4002" s="4"/>
      <c r="C4002" s="4"/>
      <c r="D4002" s="25"/>
      <c r="E4002" s="25"/>
      <c r="F4002" s="26"/>
      <c r="G4002" s="2"/>
      <c r="K4002" s="3"/>
      <c r="L4002" s="3"/>
      <c r="M4002" s="3"/>
      <c r="N4002" s="27"/>
      <c r="O4002" s="4"/>
      <c r="P4002" s="4"/>
      <c r="R4002" s="9"/>
      <c r="S4002" s="4"/>
      <c r="T4002" s="4"/>
      <c r="W4002" s="4"/>
      <c r="X4002" s="21"/>
      <c r="Y4002" s="20"/>
      <c r="Z4002" s="20"/>
      <c r="AD4002" s="5"/>
      <c r="AI4002" s="10"/>
      <c r="AJ4002" s="10"/>
      <c r="AK4002" s="10"/>
      <c r="AL4002" s="10"/>
      <c r="AM4002" s="10"/>
      <c r="AN4002" s="10"/>
      <c r="AO4002" s="10"/>
      <c r="AP4002" s="10"/>
      <c r="AQ4002" s="10"/>
      <c r="AR4002" s="10"/>
      <c r="AS4002" s="10"/>
      <c r="AT4002" s="10"/>
      <c r="AU4002" s="10"/>
    </row>
    <row r="4003" spans="2:47" x14ac:dyDescent="0.2">
      <c r="B4003" s="4"/>
      <c r="C4003" s="4"/>
      <c r="D4003" s="25"/>
      <c r="E4003" s="25"/>
      <c r="F4003" s="26"/>
      <c r="G4003" s="2"/>
      <c r="K4003" s="3"/>
      <c r="L4003" s="3"/>
      <c r="M4003" s="3"/>
      <c r="N4003" s="27"/>
      <c r="O4003" s="4"/>
      <c r="P4003" s="4"/>
      <c r="R4003" s="9"/>
      <c r="S4003" s="4"/>
      <c r="T4003" s="4"/>
      <c r="W4003" s="4"/>
      <c r="X4003" s="21"/>
      <c r="Y4003" s="20"/>
      <c r="Z4003" s="20"/>
      <c r="AD4003" s="5"/>
      <c r="AI4003" s="10"/>
      <c r="AJ4003" s="10"/>
      <c r="AK4003" s="10"/>
      <c r="AL4003" s="10"/>
      <c r="AM4003" s="10"/>
      <c r="AN4003" s="10"/>
      <c r="AO4003" s="10"/>
      <c r="AP4003" s="10"/>
      <c r="AQ4003" s="10"/>
      <c r="AR4003" s="10"/>
      <c r="AS4003" s="10"/>
      <c r="AT4003" s="10"/>
      <c r="AU4003" s="10"/>
    </row>
    <row r="4004" spans="2:47" x14ac:dyDescent="0.2">
      <c r="B4004" s="4"/>
      <c r="C4004" s="4"/>
      <c r="D4004" s="25"/>
      <c r="E4004" s="25"/>
      <c r="F4004" s="26"/>
      <c r="G4004" s="2"/>
      <c r="K4004" s="3"/>
      <c r="L4004" s="3"/>
      <c r="M4004" s="3"/>
      <c r="N4004" s="27"/>
      <c r="O4004" s="4"/>
      <c r="P4004" s="4"/>
      <c r="R4004" s="9"/>
      <c r="S4004" s="4"/>
      <c r="T4004" s="4"/>
      <c r="W4004" s="4"/>
      <c r="X4004" s="21"/>
      <c r="Y4004" s="20"/>
      <c r="Z4004" s="20"/>
      <c r="AD4004" s="5"/>
      <c r="AI4004" s="10"/>
      <c r="AJ4004" s="10"/>
      <c r="AK4004" s="10"/>
      <c r="AL4004" s="10"/>
      <c r="AM4004" s="10"/>
      <c r="AN4004" s="10"/>
      <c r="AO4004" s="10"/>
      <c r="AP4004" s="10"/>
      <c r="AQ4004" s="10"/>
      <c r="AR4004" s="10"/>
      <c r="AS4004" s="10"/>
      <c r="AT4004" s="10"/>
      <c r="AU4004" s="10"/>
    </row>
    <row r="4005" spans="2:47" x14ac:dyDescent="0.2">
      <c r="B4005" s="4"/>
      <c r="C4005" s="4"/>
      <c r="D4005" s="25"/>
      <c r="E4005" s="25"/>
      <c r="F4005" s="26"/>
      <c r="G4005" s="2"/>
      <c r="K4005" s="3"/>
      <c r="L4005" s="3"/>
      <c r="M4005" s="3"/>
      <c r="N4005" s="27"/>
      <c r="O4005" s="4"/>
      <c r="P4005" s="4"/>
      <c r="R4005" s="9"/>
      <c r="S4005" s="4"/>
      <c r="T4005" s="4"/>
      <c r="W4005" s="4"/>
      <c r="X4005" s="21"/>
      <c r="Y4005" s="20"/>
      <c r="Z4005" s="20"/>
      <c r="AD4005" s="5"/>
      <c r="AI4005" s="10"/>
      <c r="AJ4005" s="10"/>
      <c r="AK4005" s="10"/>
      <c r="AL4005" s="10"/>
      <c r="AM4005" s="10"/>
      <c r="AN4005" s="10"/>
      <c r="AO4005" s="10"/>
      <c r="AP4005" s="10"/>
      <c r="AQ4005" s="10"/>
      <c r="AR4005" s="10"/>
      <c r="AS4005" s="10"/>
      <c r="AT4005" s="10"/>
      <c r="AU4005" s="10"/>
    </row>
    <row r="4006" spans="2:47" x14ac:dyDescent="0.2">
      <c r="B4006" s="4"/>
      <c r="C4006" s="4"/>
      <c r="D4006" s="25"/>
      <c r="E4006" s="25"/>
      <c r="F4006" s="26"/>
      <c r="G4006" s="2"/>
      <c r="K4006" s="3"/>
      <c r="L4006" s="3"/>
      <c r="M4006" s="3"/>
      <c r="N4006" s="27"/>
      <c r="O4006" s="4"/>
      <c r="P4006" s="4"/>
      <c r="R4006" s="9"/>
      <c r="S4006" s="4"/>
      <c r="T4006" s="4"/>
      <c r="W4006" s="4"/>
      <c r="X4006" s="21"/>
      <c r="Y4006" s="20"/>
      <c r="Z4006" s="20"/>
      <c r="AD4006" s="5"/>
      <c r="AI4006" s="10"/>
      <c r="AJ4006" s="10"/>
      <c r="AK4006" s="10"/>
      <c r="AL4006" s="10"/>
      <c r="AM4006" s="10"/>
      <c r="AN4006" s="10"/>
      <c r="AO4006" s="10"/>
      <c r="AP4006" s="10"/>
      <c r="AQ4006" s="10"/>
      <c r="AR4006" s="10"/>
      <c r="AS4006" s="10"/>
      <c r="AT4006" s="10"/>
      <c r="AU4006" s="10"/>
    </row>
    <row r="4007" spans="2:47" x14ac:dyDescent="0.2">
      <c r="B4007" s="4"/>
      <c r="C4007" s="4"/>
      <c r="D4007" s="25"/>
      <c r="E4007" s="25"/>
      <c r="F4007" s="26"/>
      <c r="G4007" s="2"/>
      <c r="K4007" s="3"/>
      <c r="L4007" s="3"/>
      <c r="M4007" s="3"/>
      <c r="N4007" s="27"/>
      <c r="O4007" s="4"/>
      <c r="P4007" s="4"/>
      <c r="R4007" s="9"/>
      <c r="S4007" s="4"/>
      <c r="T4007" s="4"/>
      <c r="W4007" s="4"/>
      <c r="X4007" s="21"/>
      <c r="Y4007" s="20"/>
      <c r="Z4007" s="20"/>
      <c r="AD4007" s="5"/>
      <c r="AI4007" s="10"/>
      <c r="AJ4007" s="10"/>
      <c r="AK4007" s="10"/>
      <c r="AL4007" s="10"/>
      <c r="AM4007" s="10"/>
      <c r="AN4007" s="10"/>
      <c r="AO4007" s="10"/>
      <c r="AP4007" s="10"/>
      <c r="AQ4007" s="10"/>
      <c r="AR4007" s="10"/>
      <c r="AS4007" s="10"/>
      <c r="AT4007" s="10"/>
      <c r="AU4007" s="10"/>
    </row>
    <row r="4008" spans="2:47" x14ac:dyDescent="0.2">
      <c r="B4008" s="4"/>
      <c r="C4008" s="4"/>
      <c r="D4008" s="25"/>
      <c r="E4008" s="25"/>
      <c r="F4008" s="26"/>
      <c r="G4008" s="2"/>
      <c r="K4008" s="3"/>
      <c r="L4008" s="3"/>
      <c r="M4008" s="3"/>
      <c r="N4008" s="27"/>
      <c r="O4008" s="4"/>
      <c r="P4008" s="4"/>
      <c r="R4008" s="9"/>
      <c r="S4008" s="4"/>
      <c r="T4008" s="4"/>
      <c r="W4008" s="4"/>
      <c r="X4008" s="21"/>
      <c r="Y4008" s="20"/>
      <c r="Z4008" s="20"/>
      <c r="AD4008" s="5"/>
      <c r="AI4008" s="10"/>
      <c r="AJ4008" s="10"/>
      <c r="AK4008" s="10"/>
      <c r="AL4008" s="10"/>
      <c r="AM4008" s="10"/>
      <c r="AN4008" s="10"/>
      <c r="AO4008" s="10"/>
      <c r="AP4008" s="10"/>
      <c r="AQ4008" s="10"/>
      <c r="AR4008" s="10"/>
      <c r="AS4008" s="10"/>
      <c r="AT4008" s="10"/>
      <c r="AU4008" s="10"/>
    </row>
    <row r="4009" spans="2:47" x14ac:dyDescent="0.2">
      <c r="B4009" s="4"/>
      <c r="C4009" s="4"/>
      <c r="D4009" s="25"/>
      <c r="E4009" s="25"/>
      <c r="F4009" s="26"/>
      <c r="G4009" s="2"/>
      <c r="K4009" s="3"/>
      <c r="L4009" s="3"/>
      <c r="M4009" s="3"/>
      <c r="N4009" s="27"/>
      <c r="O4009" s="4"/>
      <c r="P4009" s="4"/>
      <c r="R4009" s="9"/>
      <c r="S4009" s="4"/>
      <c r="T4009" s="4"/>
      <c r="W4009" s="4"/>
      <c r="X4009" s="21"/>
      <c r="Y4009" s="20"/>
      <c r="Z4009" s="20"/>
      <c r="AD4009" s="5"/>
      <c r="AI4009" s="10"/>
      <c r="AJ4009" s="10"/>
      <c r="AK4009" s="10"/>
      <c r="AL4009" s="10"/>
      <c r="AM4009" s="10"/>
      <c r="AN4009" s="10"/>
      <c r="AO4009" s="10"/>
      <c r="AP4009" s="10"/>
      <c r="AQ4009" s="10"/>
      <c r="AR4009" s="10"/>
      <c r="AS4009" s="10"/>
      <c r="AT4009" s="10"/>
      <c r="AU4009" s="10"/>
    </row>
    <row r="4010" spans="2:47" x14ac:dyDescent="0.2">
      <c r="B4010" s="4"/>
      <c r="C4010" s="4"/>
      <c r="D4010" s="25"/>
      <c r="E4010" s="25"/>
      <c r="F4010" s="26"/>
      <c r="G4010" s="2"/>
      <c r="K4010" s="3"/>
      <c r="L4010" s="3"/>
      <c r="M4010" s="3"/>
      <c r="N4010" s="27"/>
      <c r="O4010" s="4"/>
      <c r="P4010" s="4"/>
      <c r="R4010" s="9"/>
      <c r="S4010" s="4"/>
      <c r="T4010" s="4"/>
      <c r="W4010" s="4"/>
      <c r="X4010" s="21"/>
      <c r="Y4010" s="20"/>
      <c r="Z4010" s="20"/>
      <c r="AD4010" s="5"/>
      <c r="AI4010" s="10"/>
      <c r="AJ4010" s="10"/>
      <c r="AK4010" s="10"/>
      <c r="AL4010" s="10"/>
      <c r="AM4010" s="10"/>
      <c r="AN4010" s="10"/>
      <c r="AO4010" s="10"/>
      <c r="AP4010" s="10"/>
      <c r="AQ4010" s="10"/>
      <c r="AR4010" s="10"/>
      <c r="AS4010" s="10"/>
      <c r="AT4010" s="10"/>
      <c r="AU4010" s="10"/>
    </row>
    <row r="4011" spans="2:47" x14ac:dyDescent="0.2">
      <c r="B4011" s="4"/>
      <c r="C4011" s="4"/>
      <c r="D4011" s="25"/>
      <c r="E4011" s="25"/>
      <c r="F4011" s="26"/>
      <c r="G4011" s="2"/>
      <c r="K4011" s="3"/>
      <c r="L4011" s="3"/>
      <c r="M4011" s="3"/>
      <c r="N4011" s="27"/>
      <c r="O4011" s="4"/>
      <c r="P4011" s="4"/>
      <c r="R4011" s="9"/>
      <c r="S4011" s="4"/>
      <c r="T4011" s="4"/>
      <c r="W4011" s="4"/>
      <c r="X4011" s="21"/>
      <c r="Y4011" s="20"/>
      <c r="Z4011" s="20"/>
      <c r="AD4011" s="5"/>
      <c r="AI4011" s="10"/>
      <c r="AJ4011" s="10"/>
      <c r="AK4011" s="10"/>
      <c r="AL4011" s="10"/>
      <c r="AM4011" s="10"/>
      <c r="AN4011" s="10"/>
      <c r="AO4011" s="10"/>
      <c r="AP4011" s="10"/>
      <c r="AQ4011" s="10"/>
      <c r="AR4011" s="10"/>
      <c r="AS4011" s="10"/>
      <c r="AT4011" s="10"/>
      <c r="AU4011" s="10"/>
    </row>
    <row r="4012" spans="2:47" x14ac:dyDescent="0.2">
      <c r="B4012" s="4"/>
      <c r="C4012" s="4"/>
      <c r="D4012" s="25"/>
      <c r="E4012" s="25"/>
      <c r="F4012" s="26"/>
      <c r="G4012" s="2"/>
      <c r="K4012" s="3"/>
      <c r="L4012" s="3"/>
      <c r="M4012" s="3"/>
      <c r="N4012" s="27"/>
      <c r="O4012" s="4"/>
      <c r="P4012" s="4"/>
      <c r="R4012" s="9"/>
      <c r="S4012" s="4"/>
      <c r="T4012" s="4"/>
      <c r="W4012" s="4"/>
      <c r="X4012" s="21"/>
      <c r="Y4012" s="20"/>
      <c r="Z4012" s="20"/>
      <c r="AD4012" s="5"/>
      <c r="AI4012" s="10"/>
      <c r="AJ4012" s="10"/>
      <c r="AK4012" s="10"/>
      <c r="AL4012" s="10"/>
      <c r="AM4012" s="10"/>
      <c r="AN4012" s="10"/>
      <c r="AO4012" s="10"/>
      <c r="AP4012" s="10"/>
      <c r="AQ4012" s="10"/>
      <c r="AR4012" s="10"/>
      <c r="AS4012" s="10"/>
      <c r="AT4012" s="10"/>
      <c r="AU4012" s="10"/>
    </row>
    <row r="4013" spans="2:47" x14ac:dyDescent="0.2">
      <c r="B4013" s="4"/>
      <c r="C4013" s="4"/>
      <c r="D4013" s="25"/>
      <c r="E4013" s="25"/>
      <c r="F4013" s="26"/>
      <c r="G4013" s="2"/>
      <c r="K4013" s="3"/>
      <c r="L4013" s="3"/>
      <c r="M4013" s="3"/>
      <c r="N4013" s="27"/>
      <c r="O4013" s="4"/>
      <c r="P4013" s="4"/>
      <c r="R4013" s="9"/>
      <c r="S4013" s="4"/>
      <c r="T4013" s="4"/>
      <c r="W4013" s="4"/>
      <c r="X4013" s="21"/>
      <c r="Y4013" s="20"/>
      <c r="Z4013" s="20"/>
      <c r="AD4013" s="5"/>
      <c r="AI4013" s="10"/>
      <c r="AJ4013" s="10"/>
      <c r="AK4013" s="10"/>
      <c r="AL4013" s="10"/>
      <c r="AM4013" s="10"/>
      <c r="AN4013" s="10"/>
      <c r="AO4013" s="10"/>
      <c r="AP4013" s="10"/>
      <c r="AQ4013" s="10"/>
      <c r="AR4013" s="10"/>
      <c r="AS4013" s="10"/>
      <c r="AT4013" s="10"/>
      <c r="AU4013" s="10"/>
    </row>
    <row r="4014" spans="2:47" x14ac:dyDescent="0.2">
      <c r="B4014" s="4"/>
      <c r="C4014" s="4"/>
      <c r="D4014" s="25"/>
      <c r="E4014" s="25"/>
      <c r="F4014" s="26"/>
      <c r="G4014" s="2"/>
      <c r="K4014" s="3"/>
      <c r="L4014" s="3"/>
      <c r="M4014" s="3"/>
      <c r="N4014" s="27"/>
      <c r="O4014" s="4"/>
      <c r="P4014" s="4"/>
      <c r="R4014" s="9"/>
      <c r="S4014" s="4"/>
      <c r="T4014" s="4"/>
      <c r="W4014" s="4"/>
      <c r="X4014" s="21"/>
      <c r="Y4014" s="20"/>
      <c r="Z4014" s="20"/>
      <c r="AD4014" s="5"/>
      <c r="AI4014" s="10"/>
      <c r="AJ4014" s="10"/>
      <c r="AK4014" s="10"/>
      <c r="AL4014" s="10"/>
      <c r="AM4014" s="10"/>
      <c r="AN4014" s="10"/>
      <c r="AO4014" s="10"/>
      <c r="AP4014" s="10"/>
      <c r="AQ4014" s="10"/>
      <c r="AR4014" s="10"/>
      <c r="AS4014" s="10"/>
      <c r="AT4014" s="10"/>
      <c r="AU4014" s="10"/>
    </row>
    <row r="4015" spans="2:47" x14ac:dyDescent="0.2">
      <c r="B4015" s="4"/>
      <c r="C4015" s="4"/>
      <c r="D4015" s="25"/>
      <c r="E4015" s="25"/>
      <c r="F4015" s="26"/>
      <c r="G4015" s="2"/>
      <c r="K4015" s="3"/>
      <c r="L4015" s="3"/>
      <c r="M4015" s="3"/>
      <c r="N4015" s="27"/>
      <c r="O4015" s="4"/>
      <c r="P4015" s="4"/>
      <c r="R4015" s="9"/>
      <c r="S4015" s="4"/>
      <c r="T4015" s="4"/>
      <c r="W4015" s="4"/>
      <c r="X4015" s="21"/>
      <c r="Y4015" s="20"/>
      <c r="Z4015" s="20"/>
      <c r="AD4015" s="5"/>
      <c r="AI4015" s="10"/>
      <c r="AJ4015" s="10"/>
      <c r="AK4015" s="10"/>
      <c r="AL4015" s="10"/>
      <c r="AM4015" s="10"/>
      <c r="AN4015" s="10"/>
      <c r="AO4015" s="10"/>
      <c r="AP4015" s="10"/>
      <c r="AQ4015" s="10"/>
      <c r="AR4015" s="10"/>
      <c r="AS4015" s="10"/>
      <c r="AT4015" s="10"/>
      <c r="AU4015" s="10"/>
    </row>
    <row r="4016" spans="2:47" x14ac:dyDescent="0.2">
      <c r="B4016" s="4"/>
      <c r="C4016" s="4"/>
      <c r="D4016" s="25"/>
      <c r="E4016" s="25"/>
      <c r="F4016" s="26"/>
      <c r="G4016" s="2"/>
      <c r="K4016" s="3"/>
      <c r="L4016" s="3"/>
      <c r="M4016" s="3"/>
      <c r="N4016" s="27"/>
      <c r="O4016" s="4"/>
      <c r="P4016" s="4"/>
      <c r="R4016" s="9"/>
      <c r="S4016" s="4"/>
      <c r="T4016" s="4"/>
      <c r="W4016" s="4"/>
      <c r="X4016" s="21"/>
      <c r="Y4016" s="20"/>
      <c r="Z4016" s="20"/>
      <c r="AD4016" s="5"/>
      <c r="AI4016" s="10"/>
      <c r="AJ4016" s="10"/>
      <c r="AK4016" s="10"/>
      <c r="AL4016" s="10"/>
      <c r="AM4016" s="10"/>
      <c r="AN4016" s="10"/>
      <c r="AO4016" s="10"/>
      <c r="AP4016" s="10"/>
      <c r="AQ4016" s="10"/>
      <c r="AR4016" s="10"/>
      <c r="AS4016" s="10"/>
      <c r="AT4016" s="10"/>
      <c r="AU4016" s="10"/>
    </row>
    <row r="4017" spans="2:47" x14ac:dyDescent="0.2">
      <c r="B4017" s="4"/>
      <c r="C4017" s="4"/>
      <c r="D4017" s="25"/>
      <c r="E4017" s="25"/>
      <c r="F4017" s="26"/>
      <c r="G4017" s="2"/>
      <c r="K4017" s="3"/>
      <c r="L4017" s="3"/>
      <c r="M4017" s="3"/>
      <c r="N4017" s="27"/>
      <c r="O4017" s="4"/>
      <c r="P4017" s="4"/>
      <c r="R4017" s="9"/>
      <c r="S4017" s="4"/>
      <c r="T4017" s="4"/>
      <c r="W4017" s="4"/>
      <c r="X4017" s="21"/>
      <c r="Y4017" s="20"/>
      <c r="Z4017" s="20"/>
      <c r="AD4017" s="5"/>
      <c r="AI4017" s="10"/>
      <c r="AJ4017" s="10"/>
      <c r="AK4017" s="10"/>
      <c r="AL4017" s="10"/>
      <c r="AM4017" s="10"/>
      <c r="AN4017" s="10"/>
      <c r="AO4017" s="10"/>
      <c r="AP4017" s="10"/>
      <c r="AQ4017" s="10"/>
      <c r="AR4017" s="10"/>
      <c r="AS4017" s="10"/>
      <c r="AT4017" s="10"/>
      <c r="AU4017" s="10"/>
    </row>
    <row r="4018" spans="2:47" x14ac:dyDescent="0.2">
      <c r="B4018" s="4"/>
      <c r="C4018" s="4"/>
      <c r="D4018" s="25"/>
      <c r="E4018" s="25"/>
      <c r="F4018" s="26"/>
      <c r="G4018" s="2"/>
      <c r="K4018" s="3"/>
      <c r="L4018" s="3"/>
      <c r="M4018" s="3"/>
      <c r="N4018" s="27"/>
      <c r="O4018" s="4"/>
      <c r="P4018" s="4"/>
      <c r="R4018" s="9"/>
      <c r="S4018" s="4"/>
      <c r="T4018" s="4"/>
      <c r="W4018" s="4"/>
      <c r="X4018" s="21"/>
      <c r="Y4018" s="20"/>
      <c r="Z4018" s="20"/>
      <c r="AD4018" s="5"/>
      <c r="AI4018" s="10"/>
      <c r="AJ4018" s="10"/>
      <c r="AK4018" s="10"/>
      <c r="AL4018" s="10"/>
      <c r="AM4018" s="10"/>
      <c r="AN4018" s="10"/>
      <c r="AO4018" s="10"/>
      <c r="AP4018" s="10"/>
      <c r="AQ4018" s="10"/>
      <c r="AR4018" s="10"/>
      <c r="AS4018" s="10"/>
      <c r="AT4018" s="10"/>
      <c r="AU4018" s="10"/>
    </row>
    <row r="4019" spans="2:47" x14ac:dyDescent="0.2">
      <c r="B4019" s="4"/>
      <c r="C4019" s="4"/>
      <c r="D4019" s="25"/>
      <c r="E4019" s="25"/>
      <c r="F4019" s="26"/>
      <c r="G4019" s="2"/>
      <c r="K4019" s="3"/>
      <c r="L4019" s="3"/>
      <c r="M4019" s="3"/>
      <c r="N4019" s="27"/>
      <c r="O4019" s="4"/>
      <c r="P4019" s="4"/>
      <c r="R4019" s="9"/>
      <c r="S4019" s="4"/>
      <c r="T4019" s="4"/>
      <c r="W4019" s="4"/>
      <c r="X4019" s="21"/>
      <c r="Y4019" s="20"/>
      <c r="Z4019" s="20"/>
      <c r="AD4019" s="5"/>
      <c r="AI4019" s="10"/>
      <c r="AJ4019" s="10"/>
      <c r="AK4019" s="10"/>
      <c r="AL4019" s="10"/>
      <c r="AM4019" s="10"/>
      <c r="AN4019" s="10"/>
      <c r="AO4019" s="10"/>
      <c r="AP4019" s="10"/>
      <c r="AQ4019" s="10"/>
      <c r="AR4019" s="10"/>
      <c r="AS4019" s="10"/>
      <c r="AT4019" s="10"/>
      <c r="AU4019" s="10"/>
    </row>
    <row r="4020" spans="2:47" x14ac:dyDescent="0.2">
      <c r="B4020" s="4"/>
      <c r="C4020" s="4"/>
      <c r="D4020" s="25"/>
      <c r="E4020" s="25"/>
      <c r="F4020" s="26"/>
      <c r="G4020" s="2"/>
      <c r="K4020" s="3"/>
      <c r="L4020" s="3"/>
      <c r="M4020" s="3"/>
      <c r="N4020" s="27"/>
      <c r="O4020" s="4"/>
      <c r="P4020" s="4"/>
      <c r="R4020" s="9"/>
      <c r="S4020" s="4"/>
      <c r="T4020" s="4"/>
      <c r="W4020" s="4"/>
      <c r="X4020" s="21"/>
      <c r="Y4020" s="20"/>
      <c r="Z4020" s="20"/>
      <c r="AD4020" s="5"/>
      <c r="AI4020" s="10"/>
      <c r="AJ4020" s="10"/>
      <c r="AK4020" s="10"/>
      <c r="AL4020" s="10"/>
      <c r="AM4020" s="10"/>
      <c r="AN4020" s="10"/>
      <c r="AO4020" s="10"/>
      <c r="AP4020" s="10"/>
      <c r="AQ4020" s="10"/>
      <c r="AR4020" s="10"/>
      <c r="AS4020" s="10"/>
      <c r="AT4020" s="10"/>
      <c r="AU4020" s="10"/>
    </row>
    <row r="4021" spans="2:47" x14ac:dyDescent="0.2">
      <c r="B4021" s="4"/>
      <c r="C4021" s="4"/>
      <c r="D4021" s="25"/>
      <c r="E4021" s="25"/>
      <c r="F4021" s="26"/>
      <c r="G4021" s="2"/>
      <c r="K4021" s="3"/>
      <c r="L4021" s="3"/>
      <c r="M4021" s="3"/>
      <c r="N4021" s="27"/>
      <c r="O4021" s="4"/>
      <c r="P4021" s="4"/>
      <c r="R4021" s="9"/>
      <c r="S4021" s="4"/>
      <c r="T4021" s="4"/>
      <c r="W4021" s="4"/>
      <c r="X4021" s="21"/>
      <c r="Y4021" s="20"/>
      <c r="Z4021" s="20"/>
      <c r="AD4021" s="5"/>
      <c r="AI4021" s="10"/>
      <c r="AJ4021" s="10"/>
      <c r="AK4021" s="10"/>
      <c r="AL4021" s="10"/>
      <c r="AM4021" s="10"/>
      <c r="AN4021" s="10"/>
      <c r="AO4021" s="10"/>
      <c r="AP4021" s="10"/>
      <c r="AQ4021" s="10"/>
      <c r="AR4021" s="10"/>
      <c r="AS4021" s="10"/>
      <c r="AT4021" s="10"/>
      <c r="AU4021" s="10"/>
    </row>
    <row r="4022" spans="2:47" x14ac:dyDescent="0.2">
      <c r="B4022" s="4"/>
      <c r="C4022" s="4"/>
      <c r="D4022" s="25"/>
      <c r="E4022" s="25"/>
      <c r="F4022" s="26"/>
      <c r="G4022" s="2"/>
      <c r="K4022" s="3"/>
      <c r="L4022" s="3"/>
      <c r="M4022" s="3"/>
      <c r="N4022" s="27"/>
      <c r="O4022" s="4"/>
      <c r="P4022" s="4"/>
      <c r="R4022" s="9"/>
      <c r="S4022" s="4"/>
      <c r="T4022" s="4"/>
      <c r="W4022" s="4"/>
      <c r="X4022" s="21"/>
      <c r="Y4022" s="20"/>
      <c r="Z4022" s="20"/>
      <c r="AD4022" s="5"/>
      <c r="AI4022" s="10"/>
      <c r="AJ4022" s="10"/>
      <c r="AK4022" s="10"/>
      <c r="AL4022" s="10"/>
      <c r="AM4022" s="10"/>
      <c r="AN4022" s="10"/>
      <c r="AO4022" s="10"/>
      <c r="AP4022" s="10"/>
      <c r="AQ4022" s="10"/>
      <c r="AR4022" s="10"/>
      <c r="AS4022" s="10"/>
      <c r="AT4022" s="10"/>
      <c r="AU4022" s="10"/>
    </row>
    <row r="4023" spans="2:47" x14ac:dyDescent="0.2">
      <c r="B4023" s="4"/>
      <c r="C4023" s="4"/>
      <c r="D4023" s="25"/>
      <c r="E4023" s="25"/>
      <c r="F4023" s="26"/>
      <c r="G4023" s="2"/>
      <c r="K4023" s="3"/>
      <c r="L4023" s="3"/>
      <c r="M4023" s="3"/>
      <c r="N4023" s="27"/>
      <c r="O4023" s="4"/>
      <c r="P4023" s="4"/>
      <c r="R4023" s="9"/>
      <c r="S4023" s="4"/>
      <c r="T4023" s="4"/>
      <c r="W4023" s="4"/>
      <c r="X4023" s="21"/>
      <c r="Y4023" s="20"/>
      <c r="Z4023" s="20"/>
      <c r="AD4023" s="5"/>
      <c r="AI4023" s="10"/>
      <c r="AJ4023" s="10"/>
      <c r="AK4023" s="10"/>
      <c r="AL4023" s="10"/>
      <c r="AM4023" s="10"/>
      <c r="AN4023" s="10"/>
      <c r="AO4023" s="10"/>
      <c r="AP4023" s="10"/>
      <c r="AQ4023" s="10"/>
      <c r="AR4023" s="10"/>
      <c r="AS4023" s="10"/>
      <c r="AT4023" s="10"/>
      <c r="AU4023" s="10"/>
    </row>
    <row r="4024" spans="2:47" x14ac:dyDescent="0.2">
      <c r="B4024" s="4"/>
      <c r="C4024" s="4"/>
      <c r="D4024" s="25"/>
      <c r="E4024" s="25"/>
      <c r="F4024" s="26"/>
      <c r="G4024" s="2"/>
      <c r="K4024" s="3"/>
      <c r="L4024" s="3"/>
      <c r="M4024" s="3"/>
      <c r="N4024" s="27"/>
      <c r="O4024" s="4"/>
      <c r="P4024" s="4"/>
      <c r="R4024" s="9"/>
      <c r="S4024" s="4"/>
      <c r="T4024" s="4"/>
      <c r="W4024" s="4"/>
      <c r="X4024" s="21"/>
      <c r="Y4024" s="20"/>
      <c r="Z4024" s="20"/>
      <c r="AD4024" s="5"/>
      <c r="AI4024" s="10"/>
      <c r="AJ4024" s="10"/>
      <c r="AK4024" s="10"/>
      <c r="AL4024" s="10"/>
      <c r="AM4024" s="10"/>
      <c r="AN4024" s="10"/>
      <c r="AO4024" s="10"/>
      <c r="AP4024" s="10"/>
      <c r="AQ4024" s="10"/>
      <c r="AR4024" s="10"/>
      <c r="AS4024" s="10"/>
      <c r="AT4024" s="10"/>
      <c r="AU4024" s="10"/>
    </row>
    <row r="4025" spans="2:47" x14ac:dyDescent="0.2">
      <c r="B4025" s="4"/>
      <c r="C4025" s="4"/>
      <c r="D4025" s="25"/>
      <c r="E4025" s="25"/>
      <c r="F4025" s="26"/>
      <c r="G4025" s="2"/>
      <c r="K4025" s="3"/>
      <c r="L4025" s="3"/>
      <c r="M4025" s="3"/>
      <c r="N4025" s="27"/>
      <c r="O4025" s="4"/>
      <c r="P4025" s="4"/>
      <c r="R4025" s="9"/>
      <c r="S4025" s="4"/>
      <c r="T4025" s="4"/>
      <c r="W4025" s="4"/>
      <c r="X4025" s="21"/>
      <c r="Y4025" s="20"/>
      <c r="Z4025" s="20"/>
      <c r="AD4025" s="5"/>
      <c r="AI4025" s="10"/>
      <c r="AJ4025" s="10"/>
      <c r="AK4025" s="10"/>
      <c r="AL4025" s="10"/>
      <c r="AM4025" s="10"/>
      <c r="AN4025" s="10"/>
      <c r="AO4025" s="10"/>
      <c r="AP4025" s="10"/>
      <c r="AQ4025" s="10"/>
      <c r="AR4025" s="10"/>
      <c r="AS4025" s="10"/>
      <c r="AT4025" s="10"/>
      <c r="AU4025" s="10"/>
    </row>
    <row r="4026" spans="2:47" x14ac:dyDescent="0.2">
      <c r="B4026" s="4"/>
      <c r="C4026" s="4"/>
      <c r="D4026" s="25"/>
      <c r="E4026" s="25"/>
      <c r="F4026" s="26"/>
      <c r="G4026" s="2"/>
      <c r="K4026" s="3"/>
      <c r="L4026" s="3"/>
      <c r="M4026" s="3"/>
      <c r="N4026" s="27"/>
      <c r="O4026" s="4"/>
      <c r="P4026" s="4"/>
      <c r="R4026" s="9"/>
      <c r="S4026" s="4"/>
      <c r="T4026" s="4"/>
      <c r="W4026" s="4"/>
      <c r="X4026" s="21"/>
      <c r="Y4026" s="20"/>
      <c r="Z4026" s="20"/>
      <c r="AD4026" s="5"/>
      <c r="AI4026" s="10"/>
      <c r="AJ4026" s="10"/>
      <c r="AK4026" s="10"/>
      <c r="AL4026" s="10"/>
      <c r="AM4026" s="10"/>
      <c r="AN4026" s="10"/>
      <c r="AO4026" s="10"/>
      <c r="AP4026" s="10"/>
      <c r="AQ4026" s="10"/>
      <c r="AR4026" s="10"/>
      <c r="AS4026" s="10"/>
      <c r="AT4026" s="10"/>
      <c r="AU4026" s="10"/>
    </row>
    <row r="4027" spans="2:47" x14ac:dyDescent="0.2">
      <c r="B4027" s="4"/>
      <c r="C4027" s="4"/>
      <c r="D4027" s="25"/>
      <c r="E4027" s="25"/>
      <c r="F4027" s="26"/>
      <c r="G4027" s="2"/>
      <c r="K4027" s="3"/>
      <c r="L4027" s="3"/>
      <c r="M4027" s="3"/>
      <c r="N4027" s="27"/>
      <c r="O4027" s="4"/>
      <c r="P4027" s="4"/>
      <c r="R4027" s="9"/>
      <c r="S4027" s="4"/>
      <c r="T4027" s="4"/>
      <c r="W4027" s="4"/>
      <c r="X4027" s="21"/>
      <c r="Y4027" s="20"/>
      <c r="Z4027" s="20"/>
      <c r="AD4027" s="5"/>
      <c r="AI4027" s="10"/>
      <c r="AJ4027" s="10"/>
      <c r="AK4027" s="10"/>
      <c r="AL4027" s="10"/>
      <c r="AM4027" s="10"/>
      <c r="AN4027" s="10"/>
      <c r="AO4027" s="10"/>
      <c r="AP4027" s="10"/>
      <c r="AQ4027" s="10"/>
      <c r="AR4027" s="10"/>
      <c r="AS4027" s="10"/>
      <c r="AT4027" s="10"/>
      <c r="AU4027" s="10"/>
    </row>
    <row r="4028" spans="2:47" x14ac:dyDescent="0.2">
      <c r="B4028" s="4"/>
      <c r="C4028" s="4"/>
      <c r="D4028" s="25"/>
      <c r="E4028" s="25"/>
      <c r="F4028" s="26"/>
      <c r="G4028" s="2"/>
      <c r="K4028" s="3"/>
      <c r="L4028" s="3"/>
      <c r="M4028" s="3"/>
      <c r="N4028" s="27"/>
      <c r="O4028" s="4"/>
      <c r="P4028" s="4"/>
      <c r="R4028" s="9"/>
      <c r="S4028" s="4"/>
      <c r="T4028" s="4"/>
      <c r="W4028" s="4"/>
      <c r="X4028" s="21"/>
      <c r="Y4028" s="20"/>
      <c r="Z4028" s="20"/>
      <c r="AD4028" s="5"/>
      <c r="AI4028" s="10"/>
      <c r="AJ4028" s="10"/>
      <c r="AK4028" s="10"/>
      <c r="AL4028" s="10"/>
      <c r="AM4028" s="10"/>
      <c r="AN4028" s="10"/>
      <c r="AO4028" s="10"/>
      <c r="AP4028" s="10"/>
      <c r="AQ4028" s="10"/>
      <c r="AR4028" s="10"/>
      <c r="AS4028" s="10"/>
      <c r="AT4028" s="10"/>
      <c r="AU4028" s="10"/>
    </row>
    <row r="4029" spans="2:47" x14ac:dyDescent="0.2">
      <c r="B4029" s="4"/>
      <c r="C4029" s="4"/>
      <c r="D4029" s="25"/>
      <c r="E4029" s="25"/>
      <c r="F4029" s="26"/>
      <c r="G4029" s="2"/>
      <c r="K4029" s="3"/>
      <c r="L4029" s="3"/>
      <c r="M4029" s="3"/>
      <c r="N4029" s="27"/>
      <c r="O4029" s="4"/>
      <c r="P4029" s="4"/>
      <c r="R4029" s="9"/>
      <c r="S4029" s="4"/>
      <c r="T4029" s="4"/>
      <c r="W4029" s="4"/>
      <c r="X4029" s="21"/>
      <c r="Y4029" s="20"/>
      <c r="Z4029" s="20"/>
      <c r="AD4029" s="5"/>
      <c r="AI4029" s="10"/>
      <c r="AJ4029" s="10"/>
      <c r="AK4029" s="10"/>
      <c r="AL4029" s="10"/>
      <c r="AM4029" s="10"/>
      <c r="AN4029" s="10"/>
      <c r="AO4029" s="10"/>
      <c r="AP4029" s="10"/>
      <c r="AQ4029" s="10"/>
      <c r="AR4029" s="10"/>
      <c r="AS4029" s="10"/>
      <c r="AT4029" s="10"/>
      <c r="AU4029" s="10"/>
    </row>
    <row r="4030" spans="2:47" x14ac:dyDescent="0.2">
      <c r="B4030" s="4"/>
      <c r="C4030" s="4"/>
      <c r="D4030" s="25"/>
      <c r="E4030" s="25"/>
      <c r="F4030" s="26"/>
      <c r="G4030" s="2"/>
      <c r="K4030" s="3"/>
      <c r="L4030" s="3"/>
      <c r="M4030" s="3"/>
      <c r="N4030" s="27"/>
      <c r="O4030" s="4"/>
      <c r="P4030" s="4"/>
      <c r="R4030" s="9"/>
      <c r="S4030" s="4"/>
      <c r="T4030" s="4"/>
      <c r="W4030" s="4"/>
      <c r="X4030" s="21"/>
      <c r="Y4030" s="20"/>
      <c r="Z4030" s="20"/>
      <c r="AD4030" s="5"/>
      <c r="AI4030" s="10"/>
      <c r="AJ4030" s="10"/>
      <c r="AK4030" s="10"/>
      <c r="AL4030" s="10"/>
      <c r="AM4030" s="10"/>
      <c r="AN4030" s="10"/>
      <c r="AO4030" s="10"/>
      <c r="AP4030" s="10"/>
      <c r="AQ4030" s="10"/>
      <c r="AR4030" s="10"/>
      <c r="AS4030" s="10"/>
      <c r="AT4030" s="10"/>
      <c r="AU4030" s="10"/>
    </row>
    <row r="4031" spans="2:47" x14ac:dyDescent="0.2">
      <c r="B4031" s="4"/>
      <c r="C4031" s="4"/>
      <c r="D4031" s="25"/>
      <c r="E4031" s="25"/>
      <c r="F4031" s="26"/>
      <c r="G4031" s="2"/>
      <c r="K4031" s="3"/>
      <c r="L4031" s="3"/>
      <c r="M4031" s="3"/>
      <c r="N4031" s="27"/>
      <c r="O4031" s="4"/>
      <c r="P4031" s="4"/>
      <c r="R4031" s="9"/>
      <c r="S4031" s="4"/>
      <c r="T4031" s="4"/>
      <c r="W4031" s="4"/>
      <c r="X4031" s="21"/>
      <c r="Y4031" s="20"/>
      <c r="Z4031" s="20"/>
      <c r="AD4031" s="5"/>
      <c r="AI4031" s="10"/>
      <c r="AJ4031" s="10"/>
      <c r="AK4031" s="10"/>
      <c r="AL4031" s="10"/>
      <c r="AM4031" s="10"/>
      <c r="AN4031" s="10"/>
      <c r="AO4031" s="10"/>
      <c r="AP4031" s="10"/>
      <c r="AQ4031" s="10"/>
      <c r="AR4031" s="10"/>
      <c r="AS4031" s="10"/>
      <c r="AT4031" s="10"/>
      <c r="AU4031" s="10"/>
    </row>
    <row r="4032" spans="2:47" x14ac:dyDescent="0.2">
      <c r="B4032" s="4"/>
      <c r="C4032" s="4"/>
      <c r="D4032" s="25"/>
      <c r="E4032" s="25"/>
      <c r="F4032" s="26"/>
      <c r="G4032" s="2"/>
      <c r="K4032" s="3"/>
      <c r="L4032" s="3"/>
      <c r="M4032" s="3"/>
      <c r="N4032" s="27"/>
      <c r="O4032" s="4"/>
      <c r="P4032" s="4"/>
      <c r="R4032" s="9"/>
      <c r="S4032" s="4"/>
      <c r="T4032" s="4"/>
      <c r="W4032" s="4"/>
      <c r="X4032" s="21"/>
      <c r="Y4032" s="20"/>
      <c r="Z4032" s="20"/>
      <c r="AD4032" s="5"/>
      <c r="AI4032" s="10"/>
      <c r="AJ4032" s="10"/>
      <c r="AK4032" s="10"/>
      <c r="AL4032" s="10"/>
      <c r="AM4032" s="10"/>
      <c r="AN4032" s="10"/>
      <c r="AO4032" s="10"/>
      <c r="AP4032" s="10"/>
      <c r="AQ4032" s="10"/>
      <c r="AR4032" s="10"/>
      <c r="AS4032" s="10"/>
      <c r="AT4032" s="10"/>
      <c r="AU4032" s="10"/>
    </row>
    <row r="4033" spans="2:47" x14ac:dyDescent="0.2">
      <c r="B4033" s="4"/>
      <c r="C4033" s="4"/>
      <c r="D4033" s="25"/>
      <c r="E4033" s="25"/>
      <c r="F4033" s="26"/>
      <c r="G4033" s="2"/>
      <c r="K4033" s="3"/>
      <c r="L4033" s="3"/>
      <c r="M4033" s="3"/>
      <c r="N4033" s="27"/>
      <c r="O4033" s="4"/>
      <c r="P4033" s="4"/>
      <c r="R4033" s="9"/>
      <c r="S4033" s="4"/>
      <c r="T4033" s="4"/>
      <c r="W4033" s="4"/>
      <c r="X4033" s="21"/>
      <c r="Y4033" s="20"/>
      <c r="Z4033" s="20"/>
      <c r="AD4033" s="5"/>
      <c r="AI4033" s="10"/>
      <c r="AJ4033" s="10"/>
      <c r="AK4033" s="10"/>
      <c r="AL4033" s="10"/>
      <c r="AM4033" s="10"/>
      <c r="AN4033" s="10"/>
      <c r="AO4033" s="10"/>
      <c r="AP4033" s="10"/>
      <c r="AQ4033" s="10"/>
      <c r="AR4033" s="10"/>
      <c r="AS4033" s="10"/>
      <c r="AT4033" s="10"/>
      <c r="AU4033" s="10"/>
    </row>
    <row r="4034" spans="2:47" x14ac:dyDescent="0.2">
      <c r="B4034" s="4"/>
      <c r="C4034" s="4"/>
      <c r="D4034" s="25"/>
      <c r="E4034" s="25"/>
      <c r="F4034" s="26"/>
      <c r="G4034" s="2"/>
      <c r="K4034" s="3"/>
      <c r="L4034" s="3"/>
      <c r="M4034" s="3"/>
      <c r="N4034" s="27"/>
      <c r="O4034" s="4"/>
      <c r="P4034" s="4"/>
      <c r="R4034" s="9"/>
      <c r="S4034" s="4"/>
      <c r="T4034" s="4"/>
      <c r="W4034" s="4"/>
      <c r="X4034" s="21"/>
      <c r="Y4034" s="20"/>
      <c r="Z4034" s="20"/>
      <c r="AD4034" s="5"/>
      <c r="AI4034" s="10"/>
      <c r="AJ4034" s="10"/>
      <c r="AK4034" s="10"/>
      <c r="AL4034" s="10"/>
      <c r="AM4034" s="10"/>
      <c r="AN4034" s="10"/>
      <c r="AO4034" s="10"/>
      <c r="AP4034" s="10"/>
      <c r="AQ4034" s="10"/>
      <c r="AR4034" s="10"/>
      <c r="AS4034" s="10"/>
      <c r="AT4034" s="10"/>
      <c r="AU4034" s="10"/>
    </row>
    <row r="4035" spans="2:47" x14ac:dyDescent="0.2">
      <c r="B4035" s="4"/>
      <c r="C4035" s="4"/>
      <c r="D4035" s="25"/>
      <c r="E4035" s="25"/>
      <c r="F4035" s="26"/>
      <c r="G4035" s="2"/>
      <c r="K4035" s="3"/>
      <c r="L4035" s="3"/>
      <c r="M4035" s="3"/>
      <c r="N4035" s="27"/>
      <c r="O4035" s="4"/>
      <c r="P4035" s="4"/>
      <c r="R4035" s="9"/>
      <c r="S4035" s="4"/>
      <c r="T4035" s="4"/>
      <c r="W4035" s="4"/>
      <c r="X4035" s="21"/>
      <c r="Y4035" s="20"/>
      <c r="Z4035" s="20"/>
      <c r="AD4035" s="5"/>
      <c r="AI4035" s="10"/>
      <c r="AJ4035" s="10"/>
      <c r="AK4035" s="10"/>
      <c r="AL4035" s="10"/>
      <c r="AM4035" s="10"/>
      <c r="AN4035" s="10"/>
      <c r="AO4035" s="10"/>
      <c r="AP4035" s="10"/>
      <c r="AQ4035" s="10"/>
      <c r="AR4035" s="10"/>
      <c r="AS4035" s="10"/>
      <c r="AT4035" s="10"/>
      <c r="AU4035" s="10"/>
    </row>
    <row r="4036" spans="2:47" x14ac:dyDescent="0.2">
      <c r="B4036" s="4"/>
      <c r="C4036" s="4"/>
      <c r="D4036" s="25"/>
      <c r="E4036" s="25"/>
      <c r="F4036" s="26"/>
      <c r="G4036" s="2"/>
      <c r="K4036" s="3"/>
      <c r="L4036" s="3"/>
      <c r="M4036" s="3"/>
      <c r="N4036" s="27"/>
      <c r="O4036" s="4"/>
      <c r="P4036" s="4"/>
      <c r="R4036" s="9"/>
      <c r="S4036" s="4"/>
      <c r="T4036" s="4"/>
      <c r="W4036" s="4"/>
      <c r="X4036" s="21"/>
      <c r="Y4036" s="20"/>
      <c r="Z4036" s="20"/>
      <c r="AD4036" s="5"/>
      <c r="AI4036" s="10"/>
      <c r="AJ4036" s="10"/>
      <c r="AK4036" s="10"/>
      <c r="AL4036" s="10"/>
      <c r="AM4036" s="10"/>
      <c r="AN4036" s="10"/>
      <c r="AO4036" s="10"/>
      <c r="AP4036" s="10"/>
      <c r="AQ4036" s="10"/>
      <c r="AR4036" s="10"/>
      <c r="AS4036" s="10"/>
      <c r="AT4036" s="10"/>
      <c r="AU4036" s="10"/>
    </row>
    <row r="4037" spans="2:47" x14ac:dyDescent="0.2">
      <c r="B4037" s="4"/>
      <c r="C4037" s="4"/>
      <c r="D4037" s="25"/>
      <c r="E4037" s="25"/>
      <c r="F4037" s="26"/>
      <c r="G4037" s="2"/>
      <c r="K4037" s="3"/>
      <c r="L4037" s="3"/>
      <c r="M4037" s="3"/>
      <c r="N4037" s="27"/>
      <c r="O4037" s="4"/>
      <c r="P4037" s="4"/>
      <c r="R4037" s="9"/>
      <c r="S4037" s="4"/>
      <c r="T4037" s="4"/>
      <c r="W4037" s="4"/>
      <c r="X4037" s="21"/>
      <c r="Y4037" s="20"/>
      <c r="Z4037" s="20"/>
      <c r="AD4037" s="5"/>
      <c r="AI4037" s="10"/>
      <c r="AJ4037" s="10"/>
      <c r="AK4037" s="10"/>
      <c r="AL4037" s="10"/>
      <c r="AM4037" s="10"/>
      <c r="AN4037" s="10"/>
      <c r="AO4037" s="10"/>
      <c r="AP4037" s="10"/>
      <c r="AQ4037" s="10"/>
      <c r="AR4037" s="10"/>
      <c r="AS4037" s="10"/>
      <c r="AT4037" s="10"/>
      <c r="AU4037" s="10"/>
    </row>
    <row r="4038" spans="2:47" x14ac:dyDescent="0.2">
      <c r="B4038" s="4"/>
      <c r="C4038" s="4"/>
      <c r="D4038" s="25"/>
      <c r="E4038" s="25"/>
      <c r="F4038" s="26"/>
      <c r="G4038" s="2"/>
      <c r="K4038" s="3"/>
      <c r="L4038" s="3"/>
      <c r="M4038" s="3"/>
      <c r="N4038" s="27"/>
      <c r="O4038" s="4"/>
      <c r="P4038" s="4"/>
      <c r="R4038" s="9"/>
      <c r="S4038" s="4"/>
      <c r="T4038" s="4"/>
      <c r="W4038" s="4"/>
      <c r="X4038" s="21"/>
      <c r="Y4038" s="20"/>
      <c r="Z4038" s="20"/>
      <c r="AD4038" s="5"/>
      <c r="AI4038" s="10"/>
      <c r="AJ4038" s="10"/>
      <c r="AK4038" s="10"/>
      <c r="AL4038" s="10"/>
      <c r="AM4038" s="10"/>
      <c r="AN4038" s="10"/>
      <c r="AO4038" s="10"/>
      <c r="AP4038" s="10"/>
      <c r="AQ4038" s="10"/>
      <c r="AR4038" s="10"/>
      <c r="AS4038" s="10"/>
      <c r="AT4038" s="10"/>
      <c r="AU4038" s="10"/>
    </row>
    <row r="4039" spans="2:47" x14ac:dyDescent="0.2">
      <c r="B4039" s="4"/>
      <c r="C4039" s="4"/>
      <c r="D4039" s="25"/>
      <c r="E4039" s="25"/>
      <c r="F4039" s="26"/>
      <c r="G4039" s="2"/>
      <c r="K4039" s="3"/>
      <c r="L4039" s="3"/>
      <c r="M4039" s="3"/>
      <c r="N4039" s="27"/>
      <c r="O4039" s="4"/>
      <c r="P4039" s="4"/>
      <c r="R4039" s="9"/>
      <c r="S4039" s="4"/>
      <c r="T4039" s="4"/>
      <c r="W4039" s="4"/>
      <c r="X4039" s="21"/>
      <c r="Y4039" s="20"/>
      <c r="Z4039" s="20"/>
      <c r="AD4039" s="5"/>
      <c r="AI4039" s="10"/>
      <c r="AJ4039" s="10"/>
      <c r="AK4039" s="10"/>
      <c r="AL4039" s="10"/>
      <c r="AM4039" s="10"/>
      <c r="AN4039" s="10"/>
      <c r="AO4039" s="10"/>
      <c r="AP4039" s="10"/>
      <c r="AQ4039" s="10"/>
      <c r="AR4039" s="10"/>
      <c r="AS4039" s="10"/>
      <c r="AT4039" s="10"/>
      <c r="AU4039" s="10"/>
    </row>
    <row r="4040" spans="2:47" x14ac:dyDescent="0.2">
      <c r="B4040" s="4"/>
      <c r="C4040" s="4"/>
      <c r="D4040" s="25"/>
      <c r="E4040" s="25"/>
      <c r="F4040" s="26"/>
      <c r="G4040" s="2"/>
      <c r="K4040" s="3"/>
      <c r="L4040" s="3"/>
      <c r="M4040" s="3"/>
      <c r="N4040" s="27"/>
      <c r="O4040" s="4"/>
      <c r="P4040" s="4"/>
      <c r="R4040" s="9"/>
      <c r="S4040" s="4"/>
      <c r="T4040" s="4"/>
      <c r="W4040" s="4"/>
      <c r="X4040" s="21"/>
      <c r="Y4040" s="20"/>
      <c r="Z4040" s="20"/>
      <c r="AD4040" s="5"/>
      <c r="AI4040" s="10"/>
      <c r="AJ4040" s="10"/>
      <c r="AK4040" s="10"/>
      <c r="AL4040" s="10"/>
      <c r="AM4040" s="10"/>
      <c r="AN4040" s="10"/>
      <c r="AO4040" s="10"/>
      <c r="AP4040" s="10"/>
      <c r="AQ4040" s="10"/>
      <c r="AR4040" s="10"/>
      <c r="AS4040" s="10"/>
      <c r="AT4040" s="10"/>
      <c r="AU4040" s="10"/>
    </row>
    <row r="4041" spans="2:47" x14ac:dyDescent="0.2">
      <c r="B4041" s="4"/>
      <c r="C4041" s="4"/>
      <c r="D4041" s="25"/>
      <c r="E4041" s="25"/>
      <c r="F4041" s="26"/>
      <c r="G4041" s="2"/>
      <c r="K4041" s="3"/>
      <c r="L4041" s="3"/>
      <c r="M4041" s="3"/>
      <c r="N4041" s="27"/>
      <c r="O4041" s="4"/>
      <c r="P4041" s="4"/>
      <c r="R4041" s="9"/>
      <c r="S4041" s="4"/>
      <c r="T4041" s="4"/>
      <c r="W4041" s="4"/>
      <c r="X4041" s="21"/>
      <c r="Y4041" s="20"/>
      <c r="Z4041" s="20"/>
      <c r="AD4041" s="5"/>
      <c r="AI4041" s="10"/>
      <c r="AJ4041" s="10"/>
      <c r="AK4041" s="10"/>
      <c r="AL4041" s="10"/>
      <c r="AM4041" s="10"/>
      <c r="AN4041" s="10"/>
      <c r="AO4041" s="10"/>
      <c r="AP4041" s="10"/>
      <c r="AQ4041" s="10"/>
      <c r="AR4041" s="10"/>
      <c r="AS4041" s="10"/>
      <c r="AT4041" s="10"/>
      <c r="AU4041" s="10"/>
    </row>
    <row r="4042" spans="2:47" x14ac:dyDescent="0.2">
      <c r="B4042" s="4"/>
      <c r="C4042" s="4"/>
      <c r="D4042" s="25"/>
      <c r="E4042" s="25"/>
      <c r="F4042" s="26"/>
      <c r="G4042" s="2"/>
      <c r="K4042" s="3"/>
      <c r="L4042" s="3"/>
      <c r="M4042" s="3"/>
      <c r="N4042" s="27"/>
      <c r="O4042" s="4"/>
      <c r="P4042" s="4"/>
      <c r="R4042" s="9"/>
      <c r="S4042" s="4"/>
      <c r="T4042" s="4"/>
      <c r="W4042" s="4"/>
      <c r="X4042" s="21"/>
      <c r="Y4042" s="20"/>
      <c r="Z4042" s="20"/>
      <c r="AD4042" s="5"/>
      <c r="AI4042" s="10"/>
      <c r="AJ4042" s="10"/>
      <c r="AK4042" s="10"/>
      <c r="AL4042" s="10"/>
      <c r="AM4042" s="10"/>
      <c r="AN4042" s="10"/>
      <c r="AO4042" s="10"/>
      <c r="AP4042" s="10"/>
      <c r="AQ4042" s="10"/>
      <c r="AR4042" s="10"/>
      <c r="AS4042" s="10"/>
      <c r="AT4042" s="10"/>
      <c r="AU4042" s="10"/>
    </row>
    <row r="4043" spans="2:47" x14ac:dyDescent="0.2">
      <c r="B4043" s="4"/>
      <c r="C4043" s="4"/>
      <c r="D4043" s="25"/>
      <c r="E4043" s="25"/>
      <c r="F4043" s="26"/>
      <c r="G4043" s="2"/>
      <c r="K4043" s="3"/>
      <c r="L4043" s="3"/>
      <c r="M4043" s="3"/>
      <c r="N4043" s="27"/>
      <c r="O4043" s="4"/>
      <c r="P4043" s="4"/>
      <c r="R4043" s="9"/>
      <c r="S4043" s="4"/>
      <c r="T4043" s="4"/>
      <c r="W4043" s="4"/>
      <c r="X4043" s="21"/>
      <c r="Y4043" s="20"/>
      <c r="Z4043" s="20"/>
      <c r="AD4043" s="5"/>
      <c r="AI4043" s="10"/>
      <c r="AJ4043" s="10"/>
      <c r="AK4043" s="10"/>
      <c r="AL4043" s="10"/>
      <c r="AM4043" s="10"/>
      <c r="AN4043" s="10"/>
      <c r="AO4043" s="10"/>
      <c r="AP4043" s="10"/>
      <c r="AQ4043" s="10"/>
      <c r="AR4043" s="10"/>
      <c r="AS4043" s="10"/>
      <c r="AT4043" s="10"/>
      <c r="AU4043" s="10"/>
    </row>
    <row r="4044" spans="2:47" x14ac:dyDescent="0.2">
      <c r="B4044" s="4"/>
      <c r="C4044" s="4"/>
      <c r="D4044" s="25"/>
      <c r="E4044" s="25"/>
      <c r="F4044" s="26"/>
      <c r="G4044" s="2"/>
      <c r="K4044" s="3"/>
      <c r="L4044" s="3"/>
      <c r="M4044" s="3"/>
      <c r="N4044" s="27"/>
      <c r="O4044" s="4"/>
      <c r="P4044" s="4"/>
      <c r="R4044" s="9"/>
      <c r="S4044" s="4"/>
      <c r="T4044" s="4"/>
      <c r="W4044" s="4"/>
      <c r="X4044" s="21"/>
      <c r="Y4044" s="20"/>
      <c r="Z4044" s="20"/>
      <c r="AD4044" s="5"/>
      <c r="AI4044" s="10"/>
      <c r="AJ4044" s="10"/>
      <c r="AK4044" s="10"/>
      <c r="AL4044" s="10"/>
      <c r="AM4044" s="10"/>
      <c r="AN4044" s="10"/>
      <c r="AO4044" s="10"/>
      <c r="AP4044" s="10"/>
      <c r="AQ4044" s="10"/>
      <c r="AR4044" s="10"/>
      <c r="AS4044" s="10"/>
      <c r="AT4044" s="10"/>
      <c r="AU4044" s="10"/>
    </row>
    <row r="4045" spans="2:47" x14ac:dyDescent="0.2">
      <c r="B4045" s="4"/>
      <c r="C4045" s="4"/>
      <c r="D4045" s="25"/>
      <c r="E4045" s="25"/>
      <c r="F4045" s="26"/>
      <c r="G4045" s="2"/>
      <c r="K4045" s="3"/>
      <c r="L4045" s="3"/>
      <c r="M4045" s="3"/>
      <c r="N4045" s="27"/>
      <c r="O4045" s="4"/>
      <c r="P4045" s="4"/>
      <c r="R4045" s="9"/>
      <c r="S4045" s="4"/>
      <c r="T4045" s="4"/>
      <c r="W4045" s="4"/>
      <c r="X4045" s="21"/>
      <c r="Y4045" s="20"/>
      <c r="Z4045" s="20"/>
      <c r="AD4045" s="5"/>
      <c r="AI4045" s="10"/>
      <c r="AJ4045" s="10"/>
      <c r="AK4045" s="10"/>
      <c r="AL4045" s="10"/>
      <c r="AM4045" s="10"/>
      <c r="AN4045" s="10"/>
      <c r="AO4045" s="10"/>
      <c r="AP4045" s="10"/>
      <c r="AQ4045" s="10"/>
      <c r="AR4045" s="10"/>
      <c r="AS4045" s="10"/>
      <c r="AT4045" s="10"/>
      <c r="AU4045" s="10"/>
    </row>
    <row r="4046" spans="2:47" x14ac:dyDescent="0.2">
      <c r="B4046" s="4"/>
      <c r="C4046" s="4"/>
      <c r="D4046" s="25"/>
      <c r="E4046" s="25"/>
      <c r="F4046" s="26"/>
      <c r="G4046" s="2"/>
      <c r="K4046" s="3"/>
      <c r="L4046" s="3"/>
      <c r="M4046" s="3"/>
      <c r="N4046" s="27"/>
      <c r="O4046" s="4"/>
      <c r="P4046" s="4"/>
      <c r="R4046" s="9"/>
      <c r="S4046" s="4"/>
      <c r="T4046" s="4"/>
      <c r="W4046" s="4"/>
      <c r="X4046" s="21"/>
      <c r="Y4046" s="20"/>
      <c r="Z4046" s="20"/>
      <c r="AD4046" s="5"/>
      <c r="AI4046" s="10"/>
      <c r="AJ4046" s="10"/>
      <c r="AK4046" s="10"/>
      <c r="AL4046" s="10"/>
      <c r="AM4046" s="10"/>
      <c r="AN4046" s="10"/>
      <c r="AO4046" s="10"/>
      <c r="AP4046" s="10"/>
      <c r="AQ4046" s="10"/>
      <c r="AR4046" s="10"/>
      <c r="AS4046" s="10"/>
      <c r="AT4046" s="10"/>
      <c r="AU4046" s="10"/>
    </row>
    <row r="4047" spans="2:47" x14ac:dyDescent="0.2">
      <c r="B4047" s="4"/>
      <c r="C4047" s="4"/>
      <c r="D4047" s="25"/>
      <c r="E4047" s="25"/>
      <c r="F4047" s="26"/>
      <c r="G4047" s="2"/>
      <c r="K4047" s="3"/>
      <c r="L4047" s="3"/>
      <c r="M4047" s="3"/>
      <c r="N4047" s="27"/>
      <c r="O4047" s="4"/>
      <c r="P4047" s="4"/>
      <c r="R4047" s="9"/>
      <c r="S4047" s="4"/>
      <c r="T4047" s="4"/>
      <c r="W4047" s="4"/>
      <c r="X4047" s="21"/>
      <c r="Y4047" s="20"/>
      <c r="Z4047" s="20"/>
      <c r="AD4047" s="5"/>
      <c r="AI4047" s="10"/>
      <c r="AJ4047" s="10"/>
      <c r="AK4047" s="10"/>
      <c r="AL4047" s="10"/>
      <c r="AM4047" s="10"/>
      <c r="AN4047" s="10"/>
      <c r="AO4047" s="10"/>
      <c r="AP4047" s="10"/>
      <c r="AQ4047" s="10"/>
      <c r="AR4047" s="10"/>
      <c r="AS4047" s="10"/>
      <c r="AT4047" s="10"/>
      <c r="AU4047" s="10"/>
    </row>
    <row r="4048" spans="2:47" x14ac:dyDescent="0.2">
      <c r="B4048" s="4"/>
      <c r="C4048" s="4"/>
      <c r="D4048" s="25"/>
      <c r="E4048" s="25"/>
      <c r="F4048" s="26"/>
      <c r="G4048" s="2"/>
      <c r="K4048" s="3"/>
      <c r="L4048" s="3"/>
      <c r="M4048" s="3"/>
      <c r="N4048" s="27"/>
      <c r="O4048" s="4"/>
      <c r="P4048" s="4"/>
      <c r="R4048" s="9"/>
      <c r="S4048" s="4"/>
      <c r="T4048" s="4"/>
      <c r="W4048" s="4"/>
      <c r="X4048" s="21"/>
      <c r="Y4048" s="20"/>
      <c r="Z4048" s="20"/>
      <c r="AD4048" s="5"/>
      <c r="AI4048" s="10"/>
      <c r="AJ4048" s="10"/>
      <c r="AK4048" s="10"/>
      <c r="AL4048" s="10"/>
      <c r="AM4048" s="10"/>
      <c r="AN4048" s="10"/>
      <c r="AO4048" s="10"/>
      <c r="AP4048" s="10"/>
      <c r="AQ4048" s="10"/>
      <c r="AR4048" s="10"/>
      <c r="AS4048" s="10"/>
      <c r="AT4048" s="10"/>
      <c r="AU4048" s="10"/>
    </row>
    <row r="4049" spans="2:47" x14ac:dyDescent="0.2">
      <c r="B4049" s="4"/>
      <c r="C4049" s="4"/>
      <c r="D4049" s="25"/>
      <c r="E4049" s="25"/>
      <c r="F4049" s="26"/>
      <c r="G4049" s="2"/>
      <c r="K4049" s="3"/>
      <c r="L4049" s="3"/>
      <c r="M4049" s="3"/>
      <c r="N4049" s="27"/>
      <c r="O4049" s="4"/>
      <c r="P4049" s="4"/>
      <c r="R4049" s="9"/>
      <c r="S4049" s="4"/>
      <c r="T4049" s="4"/>
      <c r="W4049" s="4"/>
      <c r="X4049" s="21"/>
      <c r="Y4049" s="20"/>
      <c r="Z4049" s="20"/>
      <c r="AD4049" s="5"/>
      <c r="AI4049" s="10"/>
      <c r="AJ4049" s="10"/>
      <c r="AK4049" s="10"/>
      <c r="AL4049" s="10"/>
      <c r="AM4049" s="10"/>
      <c r="AN4049" s="10"/>
      <c r="AO4049" s="10"/>
      <c r="AP4049" s="10"/>
      <c r="AQ4049" s="10"/>
      <c r="AR4049" s="10"/>
      <c r="AS4049" s="10"/>
      <c r="AT4049" s="10"/>
      <c r="AU4049" s="10"/>
    </row>
    <row r="4050" spans="2:47" x14ac:dyDescent="0.2">
      <c r="B4050" s="4"/>
      <c r="C4050" s="4"/>
      <c r="D4050" s="25"/>
      <c r="E4050" s="25"/>
      <c r="F4050" s="26"/>
      <c r="G4050" s="2"/>
      <c r="K4050" s="3"/>
      <c r="L4050" s="3"/>
      <c r="M4050" s="3"/>
      <c r="N4050" s="27"/>
      <c r="O4050" s="4"/>
      <c r="P4050" s="4"/>
      <c r="R4050" s="9"/>
      <c r="S4050" s="4"/>
      <c r="T4050" s="4"/>
      <c r="W4050" s="4"/>
      <c r="X4050" s="21"/>
      <c r="Y4050" s="20"/>
      <c r="Z4050" s="20"/>
      <c r="AD4050" s="5"/>
      <c r="AI4050" s="10"/>
      <c r="AJ4050" s="10"/>
      <c r="AK4050" s="10"/>
      <c r="AL4050" s="10"/>
      <c r="AM4050" s="10"/>
      <c r="AN4050" s="10"/>
      <c r="AO4050" s="10"/>
      <c r="AP4050" s="10"/>
      <c r="AQ4050" s="10"/>
      <c r="AR4050" s="10"/>
      <c r="AS4050" s="10"/>
      <c r="AT4050" s="10"/>
      <c r="AU4050" s="10"/>
    </row>
    <row r="4051" spans="2:47" x14ac:dyDescent="0.2">
      <c r="B4051" s="4"/>
      <c r="C4051" s="4"/>
      <c r="D4051" s="25"/>
      <c r="E4051" s="25"/>
      <c r="F4051" s="26"/>
      <c r="G4051" s="2"/>
      <c r="K4051" s="3"/>
      <c r="L4051" s="3"/>
      <c r="M4051" s="3"/>
      <c r="N4051" s="27"/>
      <c r="O4051" s="4"/>
      <c r="P4051" s="4"/>
      <c r="R4051" s="9"/>
      <c r="S4051" s="4"/>
      <c r="T4051" s="4"/>
      <c r="W4051" s="4"/>
      <c r="X4051" s="21"/>
      <c r="Y4051" s="20"/>
      <c r="Z4051" s="20"/>
      <c r="AD4051" s="5"/>
      <c r="AI4051" s="10"/>
      <c r="AJ4051" s="10"/>
      <c r="AK4051" s="10"/>
      <c r="AL4051" s="10"/>
      <c r="AM4051" s="10"/>
      <c r="AN4051" s="10"/>
      <c r="AO4051" s="10"/>
      <c r="AP4051" s="10"/>
      <c r="AQ4051" s="10"/>
      <c r="AR4051" s="10"/>
      <c r="AS4051" s="10"/>
      <c r="AT4051" s="10"/>
      <c r="AU4051" s="10"/>
    </row>
    <row r="4052" spans="2:47" x14ac:dyDescent="0.2">
      <c r="B4052" s="4"/>
      <c r="C4052" s="4"/>
      <c r="D4052" s="25"/>
      <c r="E4052" s="25"/>
      <c r="F4052" s="26"/>
      <c r="G4052" s="2"/>
      <c r="K4052" s="3"/>
      <c r="L4052" s="3"/>
      <c r="M4052" s="3"/>
      <c r="N4052" s="27"/>
      <c r="O4052" s="4"/>
      <c r="P4052" s="4"/>
      <c r="R4052" s="9"/>
      <c r="S4052" s="4"/>
      <c r="T4052" s="4"/>
      <c r="W4052" s="4"/>
      <c r="X4052" s="21"/>
      <c r="Y4052" s="20"/>
      <c r="Z4052" s="20"/>
      <c r="AD4052" s="5"/>
      <c r="AI4052" s="10"/>
      <c r="AJ4052" s="10"/>
      <c r="AK4052" s="10"/>
      <c r="AL4052" s="10"/>
      <c r="AM4052" s="10"/>
      <c r="AN4052" s="10"/>
      <c r="AO4052" s="10"/>
      <c r="AP4052" s="10"/>
      <c r="AQ4052" s="10"/>
      <c r="AR4052" s="10"/>
      <c r="AS4052" s="10"/>
      <c r="AT4052" s="10"/>
      <c r="AU4052" s="10"/>
    </row>
    <row r="4053" spans="2:47" x14ac:dyDescent="0.2">
      <c r="B4053" s="4"/>
      <c r="C4053" s="4"/>
      <c r="D4053" s="25"/>
      <c r="E4053" s="25"/>
      <c r="F4053" s="26"/>
      <c r="G4053" s="2"/>
      <c r="K4053" s="3"/>
      <c r="L4053" s="3"/>
      <c r="M4053" s="3"/>
      <c r="N4053" s="27"/>
      <c r="O4053" s="4"/>
      <c r="P4053" s="4"/>
      <c r="R4053" s="9"/>
      <c r="S4053" s="4"/>
      <c r="T4053" s="4"/>
      <c r="W4053" s="4"/>
      <c r="X4053" s="21"/>
      <c r="Y4053" s="20"/>
      <c r="Z4053" s="20"/>
      <c r="AD4053" s="5"/>
      <c r="AI4053" s="10"/>
      <c r="AJ4053" s="10"/>
      <c r="AK4053" s="10"/>
      <c r="AL4053" s="10"/>
      <c r="AM4053" s="10"/>
      <c r="AN4053" s="10"/>
      <c r="AO4053" s="10"/>
      <c r="AP4053" s="10"/>
      <c r="AQ4053" s="10"/>
      <c r="AR4053" s="10"/>
      <c r="AS4053" s="10"/>
      <c r="AT4053" s="10"/>
      <c r="AU4053" s="10"/>
    </row>
    <row r="4054" spans="2:47" x14ac:dyDescent="0.2">
      <c r="B4054" s="4"/>
      <c r="C4054" s="4"/>
      <c r="D4054" s="25"/>
      <c r="E4054" s="25"/>
      <c r="F4054" s="26"/>
      <c r="G4054" s="2"/>
      <c r="K4054" s="3"/>
      <c r="L4054" s="3"/>
      <c r="M4054" s="3"/>
      <c r="N4054" s="27"/>
      <c r="O4054" s="4"/>
      <c r="P4054" s="4"/>
      <c r="R4054" s="9"/>
      <c r="S4054" s="4"/>
      <c r="T4054" s="4"/>
      <c r="W4054" s="4"/>
      <c r="X4054" s="21"/>
      <c r="Y4054" s="20"/>
      <c r="Z4054" s="20"/>
      <c r="AD4054" s="5"/>
      <c r="AI4054" s="10"/>
      <c r="AJ4054" s="10"/>
      <c r="AK4054" s="10"/>
      <c r="AL4054" s="10"/>
      <c r="AM4054" s="10"/>
      <c r="AN4054" s="10"/>
      <c r="AO4054" s="10"/>
      <c r="AP4054" s="10"/>
      <c r="AQ4054" s="10"/>
      <c r="AR4054" s="10"/>
      <c r="AS4054" s="10"/>
      <c r="AT4054" s="10"/>
      <c r="AU4054" s="10"/>
    </row>
    <row r="4055" spans="2:47" x14ac:dyDescent="0.2">
      <c r="B4055" s="4"/>
      <c r="C4055" s="4"/>
      <c r="D4055" s="25"/>
      <c r="E4055" s="25"/>
      <c r="F4055" s="26"/>
      <c r="G4055" s="2"/>
      <c r="K4055" s="3"/>
      <c r="L4055" s="3"/>
      <c r="M4055" s="3"/>
      <c r="N4055" s="27"/>
      <c r="O4055" s="4"/>
      <c r="P4055" s="4"/>
      <c r="R4055" s="9"/>
      <c r="S4055" s="4"/>
      <c r="T4055" s="4"/>
      <c r="W4055" s="4"/>
      <c r="X4055" s="21"/>
      <c r="Y4055" s="20"/>
      <c r="Z4055" s="20"/>
      <c r="AD4055" s="5"/>
      <c r="AI4055" s="10"/>
      <c r="AJ4055" s="10"/>
      <c r="AK4055" s="10"/>
      <c r="AL4055" s="10"/>
      <c r="AM4055" s="10"/>
      <c r="AN4055" s="10"/>
      <c r="AO4055" s="10"/>
      <c r="AP4055" s="10"/>
      <c r="AQ4055" s="10"/>
      <c r="AR4055" s="10"/>
      <c r="AS4055" s="10"/>
      <c r="AT4055" s="10"/>
      <c r="AU4055" s="10"/>
    </row>
    <row r="4056" spans="2:47" x14ac:dyDescent="0.2">
      <c r="B4056" s="4"/>
      <c r="C4056" s="4"/>
      <c r="D4056" s="25"/>
      <c r="E4056" s="25"/>
      <c r="F4056" s="26"/>
      <c r="G4056" s="2"/>
      <c r="K4056" s="3"/>
      <c r="L4056" s="3"/>
      <c r="M4056" s="3"/>
      <c r="N4056" s="27"/>
      <c r="O4056" s="4"/>
      <c r="P4056" s="4"/>
      <c r="R4056" s="9"/>
      <c r="S4056" s="4"/>
      <c r="T4056" s="4"/>
      <c r="W4056" s="4"/>
      <c r="X4056" s="21"/>
      <c r="Y4056" s="20"/>
      <c r="Z4056" s="20"/>
      <c r="AD4056" s="5"/>
      <c r="AI4056" s="10"/>
      <c r="AJ4056" s="10"/>
      <c r="AK4056" s="10"/>
      <c r="AL4056" s="10"/>
      <c r="AM4056" s="10"/>
      <c r="AN4056" s="10"/>
      <c r="AO4056" s="10"/>
      <c r="AP4056" s="10"/>
      <c r="AQ4056" s="10"/>
      <c r="AR4056" s="10"/>
      <c r="AS4056" s="10"/>
      <c r="AT4056" s="10"/>
      <c r="AU4056" s="10"/>
    </row>
    <row r="4057" spans="2:47" x14ac:dyDescent="0.2">
      <c r="B4057" s="4"/>
      <c r="C4057" s="4"/>
      <c r="D4057" s="25"/>
      <c r="E4057" s="25"/>
      <c r="F4057" s="26"/>
      <c r="G4057" s="2"/>
      <c r="K4057" s="3"/>
      <c r="L4057" s="3"/>
      <c r="M4057" s="3"/>
      <c r="N4057" s="27"/>
      <c r="O4057" s="4"/>
      <c r="P4057" s="4"/>
      <c r="R4057" s="9"/>
      <c r="S4057" s="4"/>
      <c r="T4057" s="4"/>
      <c r="W4057" s="4"/>
      <c r="X4057" s="21"/>
      <c r="Y4057" s="20"/>
      <c r="Z4057" s="20"/>
      <c r="AD4057" s="5"/>
      <c r="AI4057" s="10"/>
      <c r="AJ4057" s="10"/>
      <c r="AK4057" s="10"/>
      <c r="AL4057" s="10"/>
      <c r="AM4057" s="10"/>
      <c r="AN4057" s="10"/>
      <c r="AO4057" s="10"/>
      <c r="AP4057" s="10"/>
      <c r="AQ4057" s="10"/>
      <c r="AR4057" s="10"/>
      <c r="AS4057" s="10"/>
      <c r="AT4057" s="10"/>
      <c r="AU4057" s="10"/>
    </row>
    <row r="4058" spans="2:47" x14ac:dyDescent="0.2">
      <c r="B4058" s="4"/>
      <c r="C4058" s="4"/>
      <c r="D4058" s="25"/>
      <c r="E4058" s="25"/>
      <c r="F4058" s="26"/>
      <c r="G4058" s="2"/>
      <c r="K4058" s="3"/>
      <c r="L4058" s="3"/>
      <c r="M4058" s="3"/>
      <c r="N4058" s="27"/>
      <c r="O4058" s="4"/>
      <c r="P4058" s="4"/>
      <c r="R4058" s="9"/>
      <c r="S4058" s="4"/>
      <c r="T4058" s="4"/>
      <c r="W4058" s="4"/>
      <c r="X4058" s="21"/>
      <c r="Y4058" s="20"/>
      <c r="Z4058" s="20"/>
      <c r="AD4058" s="5"/>
      <c r="AI4058" s="10"/>
      <c r="AJ4058" s="10"/>
      <c r="AK4058" s="10"/>
      <c r="AL4058" s="10"/>
      <c r="AM4058" s="10"/>
      <c r="AN4058" s="10"/>
      <c r="AO4058" s="10"/>
      <c r="AP4058" s="10"/>
      <c r="AQ4058" s="10"/>
      <c r="AR4058" s="10"/>
      <c r="AS4058" s="10"/>
      <c r="AT4058" s="10"/>
      <c r="AU4058" s="10"/>
    </row>
    <row r="4059" spans="2:47" x14ac:dyDescent="0.2">
      <c r="B4059" s="4"/>
      <c r="C4059" s="4"/>
      <c r="D4059" s="25"/>
      <c r="E4059" s="25"/>
      <c r="F4059" s="26"/>
      <c r="G4059" s="2"/>
      <c r="K4059" s="3"/>
      <c r="L4059" s="3"/>
      <c r="M4059" s="3"/>
      <c r="N4059" s="27"/>
      <c r="O4059" s="4"/>
      <c r="P4059" s="4"/>
      <c r="R4059" s="9"/>
      <c r="S4059" s="4"/>
      <c r="T4059" s="4"/>
      <c r="W4059" s="4"/>
      <c r="X4059" s="21"/>
      <c r="Y4059" s="20"/>
      <c r="Z4059" s="20"/>
      <c r="AD4059" s="5"/>
      <c r="AI4059" s="10"/>
      <c r="AJ4059" s="10"/>
      <c r="AK4059" s="10"/>
      <c r="AL4059" s="10"/>
      <c r="AM4059" s="10"/>
      <c r="AN4059" s="10"/>
      <c r="AO4059" s="10"/>
      <c r="AP4059" s="10"/>
      <c r="AQ4059" s="10"/>
      <c r="AR4059" s="10"/>
      <c r="AS4059" s="10"/>
      <c r="AT4059" s="10"/>
      <c r="AU4059" s="10"/>
    </row>
    <row r="4060" spans="2:47" x14ac:dyDescent="0.2">
      <c r="B4060" s="4"/>
      <c r="C4060" s="4"/>
      <c r="D4060" s="25"/>
      <c r="E4060" s="25"/>
      <c r="F4060" s="26"/>
      <c r="G4060" s="2"/>
      <c r="K4060" s="3"/>
      <c r="L4060" s="3"/>
      <c r="M4060" s="3"/>
      <c r="N4060" s="27"/>
      <c r="O4060" s="4"/>
      <c r="P4060" s="4"/>
      <c r="R4060" s="9"/>
      <c r="S4060" s="4"/>
      <c r="T4060" s="4"/>
      <c r="W4060" s="4"/>
      <c r="X4060" s="21"/>
      <c r="Y4060" s="20"/>
      <c r="Z4060" s="20"/>
      <c r="AD4060" s="5"/>
      <c r="AI4060" s="10"/>
      <c r="AJ4060" s="10"/>
      <c r="AK4060" s="10"/>
      <c r="AL4060" s="10"/>
      <c r="AM4060" s="10"/>
      <c r="AN4060" s="10"/>
      <c r="AO4060" s="10"/>
      <c r="AP4060" s="10"/>
      <c r="AQ4060" s="10"/>
      <c r="AR4060" s="10"/>
      <c r="AS4060" s="10"/>
      <c r="AT4060" s="10"/>
      <c r="AU4060" s="10"/>
    </row>
    <row r="4061" spans="2:47" x14ac:dyDescent="0.2">
      <c r="B4061" s="4"/>
      <c r="C4061" s="4"/>
      <c r="D4061" s="25"/>
      <c r="E4061" s="25"/>
      <c r="F4061" s="26"/>
      <c r="G4061" s="2"/>
      <c r="K4061" s="3"/>
      <c r="L4061" s="3"/>
      <c r="M4061" s="3"/>
      <c r="N4061" s="27"/>
      <c r="O4061" s="4"/>
      <c r="P4061" s="4"/>
      <c r="R4061" s="9"/>
      <c r="S4061" s="4"/>
      <c r="T4061" s="4"/>
      <c r="W4061" s="4"/>
      <c r="X4061" s="21"/>
      <c r="Y4061" s="20"/>
      <c r="Z4061" s="20"/>
      <c r="AD4061" s="5"/>
      <c r="AI4061" s="10"/>
      <c r="AJ4061" s="10"/>
      <c r="AK4061" s="10"/>
      <c r="AL4061" s="10"/>
      <c r="AM4061" s="10"/>
      <c r="AN4061" s="10"/>
      <c r="AO4061" s="10"/>
      <c r="AP4061" s="10"/>
      <c r="AQ4061" s="10"/>
      <c r="AR4061" s="10"/>
      <c r="AS4061" s="10"/>
      <c r="AT4061" s="10"/>
      <c r="AU4061" s="10"/>
    </row>
    <row r="4062" spans="2:47" x14ac:dyDescent="0.2">
      <c r="B4062" s="4"/>
      <c r="C4062" s="4"/>
      <c r="D4062" s="25"/>
      <c r="E4062" s="25"/>
      <c r="F4062" s="26"/>
      <c r="G4062" s="2"/>
      <c r="K4062" s="3"/>
      <c r="L4062" s="3"/>
      <c r="M4062" s="3"/>
      <c r="N4062" s="27"/>
      <c r="O4062" s="4"/>
      <c r="P4062" s="4"/>
      <c r="R4062" s="9"/>
      <c r="S4062" s="4"/>
      <c r="T4062" s="4"/>
      <c r="W4062" s="4"/>
      <c r="X4062" s="21"/>
      <c r="Y4062" s="20"/>
      <c r="Z4062" s="20"/>
      <c r="AD4062" s="5"/>
      <c r="AI4062" s="10"/>
      <c r="AJ4062" s="10"/>
      <c r="AK4062" s="10"/>
      <c r="AL4062" s="10"/>
      <c r="AM4062" s="10"/>
      <c r="AN4062" s="10"/>
      <c r="AO4062" s="10"/>
      <c r="AP4062" s="10"/>
      <c r="AQ4062" s="10"/>
      <c r="AR4062" s="10"/>
      <c r="AS4062" s="10"/>
      <c r="AT4062" s="10"/>
      <c r="AU4062" s="10"/>
    </row>
    <row r="4063" spans="2:47" x14ac:dyDescent="0.2">
      <c r="B4063" s="4"/>
      <c r="C4063" s="4"/>
      <c r="D4063" s="25"/>
      <c r="E4063" s="25"/>
      <c r="F4063" s="26"/>
      <c r="G4063" s="2"/>
      <c r="K4063" s="3"/>
      <c r="L4063" s="3"/>
      <c r="M4063" s="3"/>
      <c r="N4063" s="27"/>
      <c r="O4063" s="4"/>
      <c r="P4063" s="4"/>
      <c r="R4063" s="9"/>
      <c r="S4063" s="4"/>
      <c r="T4063" s="4"/>
      <c r="W4063" s="4"/>
      <c r="X4063" s="21"/>
      <c r="Y4063" s="20"/>
      <c r="Z4063" s="20"/>
      <c r="AD4063" s="5"/>
      <c r="AI4063" s="10"/>
      <c r="AJ4063" s="10"/>
      <c r="AK4063" s="10"/>
      <c r="AL4063" s="10"/>
      <c r="AM4063" s="10"/>
      <c r="AN4063" s="10"/>
      <c r="AO4063" s="10"/>
      <c r="AP4063" s="10"/>
      <c r="AQ4063" s="10"/>
      <c r="AR4063" s="10"/>
      <c r="AS4063" s="10"/>
      <c r="AT4063" s="10"/>
      <c r="AU4063" s="10"/>
    </row>
    <row r="4064" spans="2:47" x14ac:dyDescent="0.2">
      <c r="B4064" s="4"/>
      <c r="C4064" s="4"/>
      <c r="D4064" s="25"/>
      <c r="E4064" s="25"/>
      <c r="F4064" s="26"/>
      <c r="G4064" s="2"/>
      <c r="K4064" s="3"/>
      <c r="L4064" s="3"/>
      <c r="M4064" s="3"/>
      <c r="N4064" s="27"/>
      <c r="O4064" s="4"/>
      <c r="P4064" s="4"/>
      <c r="R4064" s="9"/>
      <c r="S4064" s="4"/>
      <c r="T4064" s="4"/>
      <c r="W4064" s="4"/>
      <c r="X4064" s="21"/>
      <c r="Y4064" s="20"/>
      <c r="Z4064" s="20"/>
      <c r="AD4064" s="5"/>
      <c r="AI4064" s="10"/>
      <c r="AJ4064" s="10"/>
      <c r="AK4064" s="10"/>
      <c r="AL4064" s="10"/>
      <c r="AM4064" s="10"/>
      <c r="AN4064" s="10"/>
      <c r="AO4064" s="10"/>
      <c r="AP4064" s="10"/>
      <c r="AQ4064" s="10"/>
      <c r="AR4064" s="10"/>
      <c r="AS4064" s="10"/>
      <c r="AT4064" s="10"/>
      <c r="AU4064" s="10"/>
    </row>
    <row r="4065" spans="2:47" x14ac:dyDescent="0.2">
      <c r="B4065" s="4"/>
      <c r="C4065" s="4"/>
      <c r="D4065" s="25"/>
      <c r="E4065" s="25"/>
      <c r="F4065" s="26"/>
      <c r="G4065" s="2"/>
      <c r="K4065" s="3"/>
      <c r="L4065" s="3"/>
      <c r="M4065" s="3"/>
      <c r="N4065" s="27"/>
      <c r="O4065" s="4"/>
      <c r="P4065" s="4"/>
      <c r="R4065" s="9"/>
      <c r="S4065" s="4"/>
      <c r="T4065" s="4"/>
      <c r="W4065" s="4"/>
      <c r="X4065" s="21"/>
      <c r="Y4065" s="20"/>
      <c r="Z4065" s="20"/>
      <c r="AD4065" s="5"/>
      <c r="AI4065" s="10"/>
      <c r="AJ4065" s="10"/>
      <c r="AK4065" s="10"/>
      <c r="AL4065" s="10"/>
      <c r="AM4065" s="10"/>
      <c r="AN4065" s="10"/>
      <c r="AO4065" s="10"/>
      <c r="AP4065" s="10"/>
      <c r="AQ4065" s="10"/>
      <c r="AR4065" s="10"/>
      <c r="AS4065" s="10"/>
      <c r="AT4065" s="10"/>
      <c r="AU4065" s="10"/>
    </row>
    <row r="4066" spans="2:47" x14ac:dyDescent="0.2">
      <c r="B4066" s="4"/>
      <c r="C4066" s="4"/>
      <c r="D4066" s="25"/>
      <c r="E4066" s="25"/>
      <c r="F4066" s="26"/>
      <c r="G4066" s="2"/>
      <c r="K4066" s="3"/>
      <c r="L4066" s="3"/>
      <c r="M4066" s="3"/>
      <c r="N4066" s="27"/>
      <c r="O4066" s="4"/>
      <c r="P4066" s="4"/>
      <c r="R4066" s="9"/>
      <c r="S4066" s="4"/>
      <c r="T4066" s="4"/>
      <c r="W4066" s="4"/>
      <c r="X4066" s="21"/>
      <c r="Y4066" s="20"/>
      <c r="Z4066" s="20"/>
      <c r="AD4066" s="5"/>
      <c r="AI4066" s="10"/>
      <c r="AJ4066" s="10"/>
      <c r="AK4066" s="10"/>
      <c r="AL4066" s="10"/>
      <c r="AM4066" s="10"/>
      <c r="AN4066" s="10"/>
      <c r="AO4066" s="10"/>
      <c r="AP4066" s="10"/>
      <c r="AQ4066" s="10"/>
      <c r="AR4066" s="10"/>
      <c r="AS4066" s="10"/>
      <c r="AT4066" s="10"/>
      <c r="AU4066" s="10"/>
    </row>
    <row r="4067" spans="2:47" x14ac:dyDescent="0.2">
      <c r="B4067" s="4"/>
      <c r="C4067" s="4"/>
      <c r="D4067" s="25"/>
      <c r="E4067" s="25"/>
      <c r="F4067" s="26"/>
      <c r="G4067" s="2"/>
      <c r="K4067" s="3"/>
      <c r="L4067" s="3"/>
      <c r="M4067" s="3"/>
      <c r="N4067" s="27"/>
      <c r="O4067" s="4"/>
      <c r="P4067" s="4"/>
      <c r="R4067" s="9"/>
      <c r="S4067" s="4"/>
      <c r="T4067" s="4"/>
      <c r="W4067" s="4"/>
      <c r="X4067" s="21"/>
      <c r="Y4067" s="20"/>
      <c r="Z4067" s="20"/>
      <c r="AD4067" s="5"/>
      <c r="AI4067" s="10"/>
      <c r="AJ4067" s="10"/>
      <c r="AK4067" s="10"/>
      <c r="AL4067" s="10"/>
      <c r="AM4067" s="10"/>
      <c r="AN4067" s="10"/>
      <c r="AO4067" s="10"/>
      <c r="AP4067" s="10"/>
      <c r="AQ4067" s="10"/>
      <c r="AR4067" s="10"/>
      <c r="AS4067" s="10"/>
      <c r="AT4067" s="10"/>
      <c r="AU4067" s="10"/>
    </row>
    <row r="4068" spans="2:47" x14ac:dyDescent="0.2">
      <c r="B4068" s="4"/>
      <c r="C4068" s="4"/>
      <c r="D4068" s="25"/>
      <c r="E4068" s="25"/>
      <c r="F4068" s="26"/>
      <c r="G4068" s="2"/>
      <c r="K4068" s="3"/>
      <c r="L4068" s="3"/>
      <c r="M4068" s="3"/>
      <c r="N4068" s="27"/>
      <c r="O4068" s="4"/>
      <c r="P4068" s="4"/>
      <c r="R4068" s="9"/>
      <c r="S4068" s="4"/>
      <c r="T4068" s="4"/>
      <c r="W4068" s="4"/>
      <c r="X4068" s="21"/>
      <c r="Y4068" s="20"/>
      <c r="Z4068" s="20"/>
      <c r="AD4068" s="5"/>
      <c r="AI4068" s="10"/>
      <c r="AJ4068" s="10"/>
      <c r="AK4068" s="10"/>
      <c r="AL4068" s="10"/>
      <c r="AM4068" s="10"/>
      <c r="AN4068" s="10"/>
      <c r="AO4068" s="10"/>
      <c r="AP4068" s="10"/>
      <c r="AQ4068" s="10"/>
      <c r="AR4068" s="10"/>
      <c r="AS4068" s="10"/>
      <c r="AT4068" s="10"/>
      <c r="AU4068" s="10"/>
    </row>
    <row r="4069" spans="2:47" x14ac:dyDescent="0.2">
      <c r="B4069" s="4"/>
      <c r="C4069" s="4"/>
      <c r="D4069" s="25"/>
      <c r="E4069" s="25"/>
      <c r="F4069" s="26"/>
      <c r="G4069" s="2"/>
      <c r="K4069" s="3"/>
      <c r="L4069" s="3"/>
      <c r="M4069" s="3"/>
      <c r="N4069" s="27"/>
      <c r="O4069" s="4"/>
      <c r="P4069" s="4"/>
      <c r="R4069" s="9"/>
      <c r="S4069" s="4"/>
      <c r="T4069" s="4"/>
      <c r="W4069" s="4"/>
      <c r="X4069" s="21"/>
      <c r="Y4069" s="20"/>
      <c r="Z4069" s="20"/>
      <c r="AD4069" s="5"/>
      <c r="AI4069" s="10"/>
      <c r="AJ4069" s="10"/>
      <c r="AK4069" s="10"/>
      <c r="AL4069" s="10"/>
      <c r="AM4069" s="10"/>
      <c r="AN4069" s="10"/>
      <c r="AO4069" s="10"/>
      <c r="AP4069" s="10"/>
      <c r="AQ4069" s="10"/>
      <c r="AR4069" s="10"/>
      <c r="AS4069" s="10"/>
      <c r="AT4069" s="10"/>
      <c r="AU4069" s="10"/>
    </row>
    <row r="4070" spans="2:47" x14ac:dyDescent="0.2">
      <c r="B4070" s="4"/>
      <c r="C4070" s="4"/>
      <c r="D4070" s="25"/>
      <c r="E4070" s="25"/>
      <c r="F4070" s="26"/>
      <c r="G4070" s="2"/>
      <c r="K4070" s="3"/>
      <c r="L4070" s="3"/>
      <c r="M4070" s="3"/>
      <c r="N4070" s="27"/>
      <c r="O4070" s="4"/>
      <c r="P4070" s="4"/>
      <c r="R4070" s="9"/>
      <c r="S4070" s="4"/>
      <c r="T4070" s="4"/>
      <c r="W4070" s="4"/>
      <c r="X4070" s="21"/>
      <c r="Y4070" s="20"/>
      <c r="Z4070" s="20"/>
      <c r="AD4070" s="5"/>
      <c r="AI4070" s="10"/>
      <c r="AJ4070" s="10"/>
      <c r="AK4070" s="10"/>
      <c r="AL4070" s="10"/>
      <c r="AM4070" s="10"/>
      <c r="AN4070" s="10"/>
      <c r="AO4070" s="10"/>
      <c r="AP4070" s="10"/>
      <c r="AQ4070" s="10"/>
      <c r="AR4070" s="10"/>
      <c r="AS4070" s="10"/>
      <c r="AT4070" s="10"/>
      <c r="AU4070" s="10"/>
    </row>
    <row r="4071" spans="2:47" x14ac:dyDescent="0.2">
      <c r="B4071" s="4"/>
      <c r="C4071" s="4"/>
      <c r="D4071" s="25"/>
      <c r="E4071" s="25"/>
      <c r="F4071" s="26"/>
      <c r="G4071" s="2"/>
      <c r="K4071" s="3"/>
      <c r="L4071" s="3"/>
      <c r="M4071" s="3"/>
      <c r="N4071" s="27"/>
      <c r="O4071" s="4"/>
      <c r="P4071" s="4"/>
      <c r="R4071" s="9"/>
      <c r="S4071" s="4"/>
      <c r="T4071" s="4"/>
      <c r="W4071" s="4"/>
      <c r="X4071" s="21"/>
      <c r="Y4071" s="20"/>
      <c r="Z4071" s="20"/>
      <c r="AD4071" s="5"/>
      <c r="AI4071" s="10"/>
      <c r="AJ4071" s="10"/>
      <c r="AK4071" s="10"/>
      <c r="AL4071" s="10"/>
      <c r="AM4071" s="10"/>
      <c r="AN4071" s="10"/>
      <c r="AO4071" s="10"/>
      <c r="AP4071" s="10"/>
      <c r="AQ4071" s="10"/>
      <c r="AR4071" s="10"/>
      <c r="AS4071" s="10"/>
      <c r="AT4071" s="10"/>
      <c r="AU4071" s="10"/>
    </row>
    <row r="4072" spans="2:47" x14ac:dyDescent="0.2">
      <c r="B4072" s="4"/>
      <c r="C4072" s="4"/>
      <c r="D4072" s="25"/>
      <c r="E4072" s="25"/>
      <c r="F4072" s="26"/>
      <c r="G4072" s="2"/>
      <c r="K4072" s="3"/>
      <c r="L4072" s="3"/>
      <c r="M4072" s="3"/>
      <c r="N4072" s="27"/>
      <c r="O4072" s="4"/>
      <c r="P4072" s="4"/>
      <c r="R4072" s="9"/>
      <c r="S4072" s="4"/>
      <c r="T4072" s="4"/>
      <c r="W4072" s="4"/>
      <c r="X4072" s="21"/>
      <c r="Y4072" s="20"/>
      <c r="Z4072" s="20"/>
      <c r="AD4072" s="5"/>
      <c r="AI4072" s="10"/>
      <c r="AJ4072" s="10"/>
      <c r="AK4072" s="10"/>
      <c r="AL4072" s="10"/>
      <c r="AM4072" s="10"/>
      <c r="AN4072" s="10"/>
      <c r="AO4072" s="10"/>
      <c r="AP4072" s="10"/>
      <c r="AQ4072" s="10"/>
      <c r="AR4072" s="10"/>
      <c r="AS4072" s="10"/>
      <c r="AT4072" s="10"/>
      <c r="AU4072" s="10"/>
    </row>
    <row r="4073" spans="2:47" x14ac:dyDescent="0.2">
      <c r="B4073" s="4"/>
      <c r="C4073" s="4"/>
      <c r="D4073" s="25"/>
      <c r="E4073" s="25"/>
      <c r="F4073" s="26"/>
      <c r="G4073" s="2"/>
      <c r="K4073" s="3"/>
      <c r="L4073" s="3"/>
      <c r="M4073" s="3"/>
      <c r="N4073" s="27"/>
      <c r="O4073" s="4"/>
      <c r="P4073" s="4"/>
      <c r="R4073" s="9"/>
      <c r="S4073" s="4"/>
      <c r="T4073" s="4"/>
      <c r="W4073" s="4"/>
      <c r="X4073" s="21"/>
      <c r="Y4073" s="20"/>
      <c r="Z4073" s="20"/>
      <c r="AD4073" s="5"/>
      <c r="AI4073" s="10"/>
      <c r="AJ4073" s="10"/>
      <c r="AK4073" s="10"/>
      <c r="AL4073" s="10"/>
      <c r="AM4073" s="10"/>
      <c r="AN4073" s="10"/>
      <c r="AO4073" s="10"/>
      <c r="AP4073" s="10"/>
      <c r="AQ4073" s="10"/>
      <c r="AR4073" s="10"/>
      <c r="AS4073" s="10"/>
      <c r="AT4073" s="10"/>
      <c r="AU4073" s="10"/>
    </row>
    <row r="4074" spans="2:47" x14ac:dyDescent="0.2">
      <c r="B4074" s="4"/>
      <c r="C4074" s="4"/>
      <c r="D4074" s="25"/>
      <c r="E4074" s="25"/>
      <c r="F4074" s="26"/>
      <c r="G4074" s="2"/>
      <c r="K4074" s="3"/>
      <c r="L4074" s="3"/>
      <c r="M4074" s="3"/>
      <c r="N4074" s="27"/>
      <c r="O4074" s="4"/>
      <c r="P4074" s="4"/>
      <c r="R4074" s="9"/>
      <c r="S4074" s="4"/>
      <c r="T4074" s="4"/>
      <c r="W4074" s="4"/>
      <c r="X4074" s="21"/>
      <c r="Y4074" s="20"/>
      <c r="Z4074" s="20"/>
      <c r="AD4074" s="5"/>
      <c r="AI4074" s="10"/>
      <c r="AJ4074" s="10"/>
      <c r="AK4074" s="10"/>
      <c r="AL4074" s="10"/>
      <c r="AM4074" s="10"/>
      <c r="AN4074" s="10"/>
      <c r="AO4074" s="10"/>
      <c r="AP4074" s="10"/>
      <c r="AQ4074" s="10"/>
      <c r="AR4074" s="10"/>
      <c r="AS4074" s="10"/>
      <c r="AT4074" s="10"/>
      <c r="AU4074" s="10"/>
    </row>
    <row r="4075" spans="2:47" x14ac:dyDescent="0.2">
      <c r="B4075" s="4"/>
      <c r="C4075" s="4"/>
      <c r="D4075" s="25"/>
      <c r="E4075" s="25"/>
      <c r="F4075" s="26"/>
      <c r="G4075" s="2"/>
      <c r="K4075" s="3"/>
      <c r="L4075" s="3"/>
      <c r="M4075" s="3"/>
      <c r="N4075" s="27"/>
      <c r="O4075" s="4"/>
      <c r="P4075" s="4"/>
      <c r="R4075" s="9"/>
      <c r="S4075" s="4"/>
      <c r="T4075" s="4"/>
      <c r="W4075" s="4"/>
      <c r="X4075" s="21"/>
      <c r="Y4075" s="20"/>
      <c r="Z4075" s="20"/>
      <c r="AD4075" s="5"/>
      <c r="AI4075" s="10"/>
      <c r="AJ4075" s="10"/>
      <c r="AK4075" s="10"/>
      <c r="AL4075" s="10"/>
      <c r="AM4075" s="10"/>
      <c r="AN4075" s="10"/>
      <c r="AO4075" s="10"/>
      <c r="AP4075" s="10"/>
      <c r="AQ4075" s="10"/>
      <c r="AR4075" s="10"/>
      <c r="AS4075" s="10"/>
      <c r="AT4075" s="10"/>
      <c r="AU4075" s="10"/>
    </row>
    <row r="4076" spans="2:47" x14ac:dyDescent="0.2">
      <c r="B4076" s="4"/>
      <c r="C4076" s="4"/>
      <c r="D4076" s="25"/>
      <c r="E4076" s="25"/>
      <c r="F4076" s="26"/>
      <c r="G4076" s="2"/>
      <c r="K4076" s="3"/>
      <c r="L4076" s="3"/>
      <c r="M4076" s="3"/>
      <c r="N4076" s="27"/>
      <c r="O4076" s="4"/>
      <c r="P4076" s="4"/>
      <c r="R4076" s="9"/>
      <c r="S4076" s="4"/>
      <c r="T4076" s="4"/>
      <c r="W4076" s="4"/>
      <c r="X4076" s="21"/>
      <c r="Y4076" s="20"/>
      <c r="Z4076" s="20"/>
      <c r="AD4076" s="5"/>
      <c r="AI4076" s="10"/>
      <c r="AJ4076" s="10"/>
      <c r="AK4076" s="10"/>
      <c r="AL4076" s="10"/>
      <c r="AM4076" s="10"/>
      <c r="AN4076" s="10"/>
      <c r="AO4076" s="10"/>
      <c r="AP4076" s="10"/>
      <c r="AQ4076" s="10"/>
      <c r="AR4076" s="10"/>
      <c r="AS4076" s="10"/>
      <c r="AT4076" s="10"/>
      <c r="AU4076" s="10"/>
    </row>
    <row r="4077" spans="2:47" x14ac:dyDescent="0.2">
      <c r="B4077" s="4"/>
      <c r="C4077" s="4"/>
      <c r="D4077" s="25"/>
      <c r="E4077" s="25"/>
      <c r="F4077" s="26"/>
      <c r="G4077" s="2"/>
      <c r="K4077" s="3"/>
      <c r="L4077" s="3"/>
      <c r="M4077" s="3"/>
      <c r="N4077" s="27"/>
      <c r="O4077" s="4"/>
      <c r="P4077" s="4"/>
      <c r="R4077" s="9"/>
      <c r="S4077" s="4"/>
      <c r="T4077" s="4"/>
      <c r="W4077" s="4"/>
      <c r="X4077" s="21"/>
      <c r="Y4077" s="20"/>
      <c r="Z4077" s="20"/>
      <c r="AD4077" s="5"/>
      <c r="AI4077" s="10"/>
      <c r="AJ4077" s="10"/>
      <c r="AK4077" s="10"/>
      <c r="AL4077" s="10"/>
      <c r="AM4077" s="10"/>
      <c r="AN4077" s="10"/>
      <c r="AO4077" s="10"/>
      <c r="AP4077" s="10"/>
      <c r="AQ4077" s="10"/>
      <c r="AR4077" s="10"/>
      <c r="AS4077" s="10"/>
      <c r="AT4077" s="10"/>
      <c r="AU4077" s="10"/>
    </row>
    <row r="4078" spans="2:47" x14ac:dyDescent="0.2">
      <c r="B4078" s="4"/>
      <c r="C4078" s="4"/>
      <c r="D4078" s="25"/>
      <c r="E4078" s="25"/>
      <c r="F4078" s="26"/>
      <c r="G4078" s="2"/>
      <c r="K4078" s="3"/>
      <c r="L4078" s="3"/>
      <c r="M4078" s="3"/>
      <c r="N4078" s="27"/>
      <c r="O4078" s="4"/>
      <c r="P4078" s="4"/>
      <c r="R4078" s="9"/>
      <c r="S4078" s="4"/>
      <c r="T4078" s="4"/>
      <c r="W4078" s="4"/>
      <c r="X4078" s="21"/>
      <c r="Y4078" s="20"/>
      <c r="Z4078" s="20"/>
      <c r="AD4078" s="5"/>
      <c r="AI4078" s="10"/>
      <c r="AJ4078" s="10"/>
      <c r="AK4078" s="10"/>
      <c r="AL4078" s="10"/>
      <c r="AM4078" s="10"/>
      <c r="AN4078" s="10"/>
      <c r="AO4078" s="10"/>
      <c r="AP4078" s="10"/>
      <c r="AQ4078" s="10"/>
      <c r="AR4078" s="10"/>
      <c r="AS4078" s="10"/>
      <c r="AT4078" s="10"/>
      <c r="AU4078" s="10"/>
    </row>
    <row r="4079" spans="2:47" x14ac:dyDescent="0.2">
      <c r="B4079" s="4"/>
      <c r="C4079" s="4"/>
      <c r="D4079" s="25"/>
      <c r="E4079" s="25"/>
      <c r="F4079" s="26"/>
      <c r="G4079" s="2"/>
      <c r="K4079" s="3"/>
      <c r="L4079" s="3"/>
      <c r="M4079" s="3"/>
      <c r="N4079" s="27"/>
      <c r="O4079" s="4"/>
      <c r="P4079" s="4"/>
      <c r="R4079" s="9"/>
      <c r="S4079" s="4"/>
      <c r="T4079" s="4"/>
      <c r="W4079" s="4"/>
      <c r="X4079" s="21"/>
      <c r="Y4079" s="20"/>
      <c r="Z4079" s="20"/>
      <c r="AD4079" s="5"/>
      <c r="AI4079" s="10"/>
      <c r="AJ4079" s="10"/>
      <c r="AK4079" s="10"/>
      <c r="AL4079" s="10"/>
      <c r="AM4079" s="10"/>
      <c r="AN4079" s="10"/>
      <c r="AO4079" s="10"/>
      <c r="AP4079" s="10"/>
      <c r="AQ4079" s="10"/>
      <c r="AR4079" s="10"/>
      <c r="AS4079" s="10"/>
      <c r="AT4079" s="10"/>
      <c r="AU4079" s="10"/>
    </row>
    <row r="4080" spans="2:47" x14ac:dyDescent="0.2">
      <c r="B4080" s="4"/>
      <c r="C4080" s="4"/>
      <c r="D4080" s="25"/>
      <c r="E4080" s="25"/>
      <c r="F4080" s="26"/>
      <c r="G4080" s="2"/>
      <c r="K4080" s="3"/>
      <c r="L4080" s="3"/>
      <c r="M4080" s="3"/>
      <c r="N4080" s="27"/>
      <c r="O4080" s="4"/>
      <c r="P4080" s="4"/>
      <c r="R4080" s="9"/>
      <c r="S4080" s="4"/>
      <c r="T4080" s="4"/>
      <c r="W4080" s="4"/>
      <c r="X4080" s="21"/>
      <c r="Y4080" s="20"/>
      <c r="Z4080" s="20"/>
      <c r="AD4080" s="5"/>
      <c r="AI4080" s="10"/>
      <c r="AJ4080" s="10"/>
      <c r="AK4080" s="10"/>
      <c r="AL4080" s="10"/>
      <c r="AM4080" s="10"/>
      <c r="AN4080" s="10"/>
      <c r="AO4080" s="10"/>
      <c r="AP4080" s="10"/>
      <c r="AQ4080" s="10"/>
      <c r="AR4080" s="10"/>
      <c r="AS4080" s="10"/>
      <c r="AT4080" s="10"/>
      <c r="AU4080" s="10"/>
    </row>
    <row r="4081" spans="2:47" x14ac:dyDescent="0.2">
      <c r="B4081" s="4"/>
      <c r="C4081" s="4"/>
      <c r="D4081" s="25"/>
      <c r="E4081" s="25"/>
      <c r="F4081" s="26"/>
      <c r="G4081" s="2"/>
      <c r="K4081" s="3"/>
      <c r="L4081" s="3"/>
      <c r="M4081" s="3"/>
      <c r="N4081" s="27"/>
      <c r="O4081" s="4"/>
      <c r="P4081" s="4"/>
      <c r="R4081" s="9"/>
      <c r="S4081" s="4"/>
      <c r="T4081" s="4"/>
      <c r="W4081" s="4"/>
      <c r="X4081" s="21"/>
      <c r="Y4081" s="20"/>
      <c r="Z4081" s="20"/>
      <c r="AD4081" s="5"/>
      <c r="AI4081" s="10"/>
      <c r="AJ4081" s="10"/>
      <c r="AK4081" s="10"/>
      <c r="AL4081" s="10"/>
      <c r="AM4081" s="10"/>
      <c r="AN4081" s="10"/>
      <c r="AO4081" s="10"/>
      <c r="AP4081" s="10"/>
      <c r="AQ4081" s="10"/>
      <c r="AR4081" s="10"/>
      <c r="AS4081" s="10"/>
      <c r="AT4081" s="10"/>
      <c r="AU4081" s="10"/>
    </row>
    <row r="4082" spans="2:47" x14ac:dyDescent="0.2">
      <c r="B4082" s="4"/>
      <c r="C4082" s="4"/>
      <c r="D4082" s="25"/>
      <c r="E4082" s="25"/>
      <c r="F4082" s="26"/>
      <c r="G4082" s="2"/>
      <c r="K4082" s="3"/>
      <c r="L4082" s="3"/>
      <c r="M4082" s="3"/>
      <c r="N4082" s="27"/>
      <c r="O4082" s="4"/>
      <c r="P4082" s="4"/>
      <c r="R4082" s="9"/>
      <c r="S4082" s="4"/>
      <c r="T4082" s="4"/>
      <c r="W4082" s="4"/>
      <c r="X4082" s="21"/>
      <c r="Y4082" s="20"/>
      <c r="Z4082" s="20"/>
      <c r="AD4082" s="5"/>
      <c r="AI4082" s="10"/>
      <c r="AJ4082" s="10"/>
      <c r="AK4082" s="10"/>
      <c r="AL4082" s="10"/>
      <c r="AM4082" s="10"/>
      <c r="AN4082" s="10"/>
      <c r="AO4082" s="10"/>
      <c r="AP4082" s="10"/>
      <c r="AQ4082" s="10"/>
      <c r="AR4082" s="10"/>
      <c r="AS4082" s="10"/>
      <c r="AT4082" s="10"/>
      <c r="AU4082" s="10"/>
    </row>
    <row r="4083" spans="2:47" x14ac:dyDescent="0.2">
      <c r="B4083" s="4"/>
      <c r="C4083" s="4"/>
      <c r="D4083" s="25"/>
      <c r="E4083" s="25"/>
      <c r="F4083" s="26"/>
      <c r="G4083" s="2"/>
      <c r="K4083" s="3"/>
      <c r="L4083" s="3"/>
      <c r="M4083" s="3"/>
      <c r="N4083" s="27"/>
      <c r="O4083" s="4"/>
      <c r="P4083" s="4"/>
      <c r="R4083" s="9"/>
      <c r="S4083" s="4"/>
      <c r="T4083" s="4"/>
      <c r="W4083" s="4"/>
      <c r="X4083" s="21"/>
      <c r="Y4083" s="20"/>
      <c r="Z4083" s="20"/>
      <c r="AD4083" s="5"/>
      <c r="AI4083" s="10"/>
      <c r="AJ4083" s="10"/>
      <c r="AK4083" s="10"/>
      <c r="AL4083" s="10"/>
      <c r="AM4083" s="10"/>
      <c r="AN4083" s="10"/>
      <c r="AO4083" s="10"/>
      <c r="AP4083" s="10"/>
      <c r="AQ4083" s="10"/>
      <c r="AR4083" s="10"/>
      <c r="AS4083" s="10"/>
      <c r="AT4083" s="10"/>
      <c r="AU4083" s="10"/>
    </row>
    <row r="4084" spans="2:47" x14ac:dyDescent="0.2">
      <c r="B4084" s="4"/>
      <c r="C4084" s="4"/>
      <c r="D4084" s="25"/>
      <c r="E4084" s="25"/>
      <c r="F4084" s="26"/>
      <c r="G4084" s="2"/>
      <c r="K4084" s="3"/>
      <c r="L4084" s="3"/>
      <c r="M4084" s="3"/>
      <c r="N4084" s="27"/>
      <c r="O4084" s="4"/>
      <c r="P4084" s="4"/>
      <c r="R4084" s="9"/>
      <c r="S4084" s="4"/>
      <c r="T4084" s="4"/>
      <c r="W4084" s="4"/>
      <c r="X4084" s="21"/>
      <c r="Y4084" s="20"/>
      <c r="Z4084" s="20"/>
      <c r="AD4084" s="5"/>
      <c r="AI4084" s="10"/>
      <c r="AJ4084" s="10"/>
      <c r="AK4084" s="10"/>
      <c r="AL4084" s="10"/>
      <c r="AM4084" s="10"/>
      <c r="AN4084" s="10"/>
      <c r="AO4084" s="10"/>
      <c r="AP4084" s="10"/>
      <c r="AQ4084" s="10"/>
      <c r="AR4084" s="10"/>
      <c r="AS4084" s="10"/>
      <c r="AT4084" s="10"/>
      <c r="AU4084" s="10"/>
    </row>
    <row r="4085" spans="2:47" x14ac:dyDescent="0.2">
      <c r="B4085" s="4"/>
      <c r="C4085" s="4"/>
      <c r="D4085" s="25"/>
      <c r="E4085" s="25"/>
      <c r="F4085" s="26"/>
      <c r="G4085" s="2"/>
      <c r="K4085" s="3"/>
      <c r="L4085" s="3"/>
      <c r="M4085" s="3"/>
      <c r="N4085" s="27"/>
      <c r="O4085" s="4"/>
      <c r="P4085" s="4"/>
      <c r="R4085" s="9"/>
      <c r="S4085" s="4"/>
      <c r="T4085" s="4"/>
      <c r="W4085" s="4"/>
      <c r="X4085" s="21"/>
      <c r="Y4085" s="20"/>
      <c r="Z4085" s="20"/>
      <c r="AD4085" s="5"/>
      <c r="AI4085" s="10"/>
      <c r="AJ4085" s="10"/>
      <c r="AK4085" s="10"/>
      <c r="AL4085" s="10"/>
      <c r="AM4085" s="10"/>
      <c r="AN4085" s="10"/>
      <c r="AO4085" s="10"/>
      <c r="AP4085" s="10"/>
      <c r="AQ4085" s="10"/>
      <c r="AR4085" s="10"/>
      <c r="AS4085" s="10"/>
      <c r="AT4085" s="10"/>
      <c r="AU4085" s="10"/>
    </row>
    <row r="4086" spans="2:47" x14ac:dyDescent="0.2">
      <c r="B4086" s="4"/>
      <c r="C4086" s="4"/>
      <c r="D4086" s="25"/>
      <c r="E4086" s="25"/>
      <c r="F4086" s="26"/>
      <c r="G4086" s="2"/>
      <c r="K4086" s="3"/>
      <c r="L4086" s="3"/>
      <c r="M4086" s="3"/>
      <c r="N4086" s="27"/>
      <c r="O4086" s="4"/>
      <c r="P4086" s="4"/>
      <c r="R4086" s="9"/>
      <c r="S4086" s="4"/>
      <c r="T4086" s="4"/>
      <c r="W4086" s="4"/>
      <c r="X4086" s="21"/>
      <c r="Y4086" s="20"/>
      <c r="Z4086" s="20"/>
      <c r="AD4086" s="5"/>
      <c r="AI4086" s="10"/>
      <c r="AJ4086" s="10"/>
      <c r="AK4086" s="10"/>
      <c r="AL4086" s="10"/>
      <c r="AM4086" s="10"/>
      <c r="AN4086" s="10"/>
      <c r="AO4086" s="10"/>
      <c r="AP4086" s="10"/>
      <c r="AQ4086" s="10"/>
      <c r="AR4086" s="10"/>
      <c r="AS4086" s="10"/>
      <c r="AT4086" s="10"/>
      <c r="AU4086" s="10"/>
    </row>
    <row r="4087" spans="2:47" x14ac:dyDescent="0.2">
      <c r="B4087" s="4"/>
      <c r="C4087" s="4"/>
      <c r="D4087" s="25"/>
      <c r="E4087" s="25"/>
      <c r="F4087" s="26"/>
      <c r="G4087" s="2"/>
      <c r="K4087" s="3"/>
      <c r="L4087" s="3"/>
      <c r="M4087" s="3"/>
      <c r="N4087" s="27"/>
      <c r="O4087" s="4"/>
      <c r="P4087" s="4"/>
      <c r="R4087" s="9"/>
      <c r="S4087" s="4"/>
      <c r="T4087" s="4"/>
      <c r="W4087" s="4"/>
      <c r="X4087" s="21"/>
      <c r="Y4087" s="20"/>
      <c r="Z4087" s="20"/>
      <c r="AD4087" s="5"/>
      <c r="AI4087" s="10"/>
      <c r="AJ4087" s="10"/>
      <c r="AK4087" s="10"/>
      <c r="AL4087" s="10"/>
      <c r="AM4087" s="10"/>
      <c r="AN4087" s="10"/>
      <c r="AO4087" s="10"/>
      <c r="AP4087" s="10"/>
      <c r="AQ4087" s="10"/>
      <c r="AR4087" s="10"/>
      <c r="AS4087" s="10"/>
      <c r="AT4087" s="10"/>
      <c r="AU4087" s="10"/>
    </row>
    <row r="4088" spans="2:47" x14ac:dyDescent="0.2">
      <c r="B4088" s="4"/>
      <c r="C4088" s="4"/>
      <c r="D4088" s="25"/>
      <c r="E4088" s="25"/>
      <c r="F4088" s="26"/>
      <c r="G4088" s="2"/>
      <c r="K4088" s="3"/>
      <c r="L4088" s="3"/>
      <c r="M4088" s="3"/>
      <c r="N4088" s="27"/>
      <c r="O4088" s="4"/>
      <c r="P4088" s="4"/>
      <c r="R4088" s="9"/>
      <c r="S4088" s="4"/>
      <c r="T4088" s="4"/>
      <c r="W4088" s="4"/>
      <c r="X4088" s="21"/>
      <c r="Y4088" s="20"/>
      <c r="Z4088" s="20"/>
      <c r="AD4088" s="5"/>
      <c r="AI4088" s="10"/>
      <c r="AJ4088" s="10"/>
      <c r="AK4088" s="10"/>
      <c r="AL4088" s="10"/>
      <c r="AM4088" s="10"/>
      <c r="AN4088" s="10"/>
      <c r="AO4088" s="10"/>
      <c r="AP4088" s="10"/>
      <c r="AQ4088" s="10"/>
      <c r="AR4088" s="10"/>
      <c r="AS4088" s="10"/>
      <c r="AT4088" s="10"/>
      <c r="AU4088" s="10"/>
    </row>
    <row r="4089" spans="2:47" x14ac:dyDescent="0.2">
      <c r="B4089" s="4"/>
      <c r="C4089" s="4"/>
      <c r="D4089" s="25"/>
      <c r="E4089" s="25"/>
      <c r="F4089" s="26"/>
      <c r="G4089" s="2"/>
      <c r="K4089" s="3"/>
      <c r="L4089" s="3"/>
      <c r="M4089" s="3"/>
      <c r="N4089" s="27"/>
      <c r="O4089" s="4"/>
      <c r="P4089" s="4"/>
      <c r="R4089" s="9"/>
      <c r="S4089" s="4"/>
      <c r="T4089" s="4"/>
      <c r="W4089" s="4"/>
      <c r="X4089" s="21"/>
      <c r="Y4089" s="20"/>
      <c r="Z4089" s="20"/>
      <c r="AD4089" s="5"/>
      <c r="AI4089" s="10"/>
      <c r="AJ4089" s="10"/>
      <c r="AK4089" s="10"/>
      <c r="AL4089" s="10"/>
      <c r="AM4089" s="10"/>
      <c r="AN4089" s="10"/>
      <c r="AO4089" s="10"/>
      <c r="AP4089" s="10"/>
      <c r="AQ4089" s="10"/>
      <c r="AR4089" s="10"/>
      <c r="AS4089" s="10"/>
      <c r="AT4089" s="10"/>
      <c r="AU4089" s="10"/>
    </row>
    <row r="4090" spans="2:47" x14ac:dyDescent="0.2">
      <c r="B4090" s="4"/>
      <c r="C4090" s="4"/>
      <c r="D4090" s="25"/>
      <c r="E4090" s="25"/>
      <c r="F4090" s="26"/>
      <c r="G4090" s="2"/>
      <c r="K4090" s="3"/>
      <c r="L4090" s="3"/>
      <c r="M4090" s="3"/>
      <c r="N4090" s="27"/>
      <c r="O4090" s="4"/>
      <c r="P4090" s="4"/>
      <c r="R4090" s="9"/>
      <c r="S4090" s="4"/>
      <c r="T4090" s="4"/>
      <c r="W4090" s="4"/>
      <c r="X4090" s="21"/>
      <c r="Y4090" s="20"/>
      <c r="Z4090" s="20"/>
      <c r="AD4090" s="5"/>
      <c r="AI4090" s="10"/>
      <c r="AJ4090" s="10"/>
      <c r="AK4090" s="10"/>
      <c r="AL4090" s="10"/>
      <c r="AM4090" s="10"/>
      <c r="AN4090" s="10"/>
      <c r="AO4090" s="10"/>
      <c r="AP4090" s="10"/>
      <c r="AQ4090" s="10"/>
      <c r="AR4090" s="10"/>
      <c r="AS4090" s="10"/>
      <c r="AT4090" s="10"/>
      <c r="AU4090" s="10"/>
    </row>
    <row r="4091" spans="2:47" x14ac:dyDescent="0.2">
      <c r="B4091" s="4"/>
      <c r="C4091" s="4"/>
      <c r="D4091" s="25"/>
      <c r="E4091" s="25"/>
      <c r="F4091" s="26"/>
      <c r="G4091" s="2"/>
      <c r="K4091" s="3"/>
      <c r="L4091" s="3"/>
      <c r="M4091" s="3"/>
      <c r="N4091" s="27"/>
      <c r="O4091" s="4"/>
      <c r="P4091" s="4"/>
      <c r="R4091" s="9"/>
      <c r="S4091" s="4"/>
      <c r="T4091" s="4"/>
      <c r="W4091" s="4"/>
      <c r="X4091" s="21"/>
      <c r="Y4091" s="20"/>
      <c r="Z4091" s="20"/>
      <c r="AD4091" s="5"/>
      <c r="AI4091" s="10"/>
      <c r="AJ4091" s="10"/>
      <c r="AK4091" s="10"/>
      <c r="AL4091" s="10"/>
      <c r="AM4091" s="10"/>
      <c r="AN4091" s="10"/>
      <c r="AO4091" s="10"/>
      <c r="AP4091" s="10"/>
      <c r="AQ4091" s="10"/>
      <c r="AR4091" s="10"/>
      <c r="AS4091" s="10"/>
      <c r="AT4091" s="10"/>
      <c r="AU4091" s="10"/>
    </row>
    <row r="4092" spans="2:47" x14ac:dyDescent="0.2">
      <c r="B4092" s="4"/>
      <c r="C4092" s="4"/>
      <c r="D4092" s="25"/>
      <c r="E4092" s="25"/>
      <c r="F4092" s="26"/>
      <c r="G4092" s="2"/>
      <c r="K4092" s="3"/>
      <c r="L4092" s="3"/>
      <c r="M4092" s="3"/>
      <c r="N4092" s="27"/>
      <c r="O4092" s="4"/>
      <c r="P4092" s="4"/>
      <c r="R4092" s="9"/>
      <c r="S4092" s="4"/>
      <c r="T4092" s="4"/>
      <c r="W4092" s="4"/>
      <c r="X4092" s="21"/>
      <c r="Y4092" s="20"/>
      <c r="Z4092" s="20"/>
      <c r="AD4092" s="5"/>
      <c r="AI4092" s="10"/>
      <c r="AJ4092" s="10"/>
      <c r="AK4092" s="10"/>
      <c r="AL4092" s="10"/>
      <c r="AM4092" s="10"/>
      <c r="AN4092" s="10"/>
      <c r="AO4092" s="10"/>
      <c r="AP4092" s="10"/>
      <c r="AQ4092" s="10"/>
      <c r="AR4092" s="10"/>
      <c r="AS4092" s="10"/>
      <c r="AT4092" s="10"/>
      <c r="AU4092" s="10"/>
    </row>
    <row r="4093" spans="2:47" x14ac:dyDescent="0.2">
      <c r="B4093" s="4"/>
      <c r="C4093" s="4"/>
      <c r="D4093" s="25"/>
      <c r="E4093" s="25"/>
      <c r="F4093" s="26"/>
      <c r="G4093" s="2"/>
      <c r="K4093" s="3"/>
      <c r="L4093" s="3"/>
      <c r="M4093" s="3"/>
      <c r="N4093" s="27"/>
      <c r="O4093" s="4"/>
      <c r="P4093" s="4"/>
      <c r="R4093" s="9"/>
      <c r="S4093" s="4"/>
      <c r="T4093" s="4"/>
      <c r="W4093" s="4"/>
      <c r="X4093" s="21"/>
      <c r="Y4093" s="20"/>
      <c r="Z4093" s="20"/>
      <c r="AD4093" s="5"/>
      <c r="AI4093" s="10"/>
      <c r="AJ4093" s="10"/>
      <c r="AK4093" s="10"/>
      <c r="AL4093" s="10"/>
      <c r="AM4093" s="10"/>
      <c r="AN4093" s="10"/>
      <c r="AO4093" s="10"/>
      <c r="AP4093" s="10"/>
      <c r="AQ4093" s="10"/>
      <c r="AR4093" s="10"/>
      <c r="AS4093" s="10"/>
      <c r="AT4093" s="10"/>
      <c r="AU4093" s="10"/>
    </row>
    <row r="4094" spans="2:47" x14ac:dyDescent="0.2">
      <c r="B4094" s="4"/>
      <c r="C4094" s="4"/>
      <c r="D4094" s="25"/>
      <c r="E4094" s="25"/>
      <c r="F4094" s="26"/>
      <c r="G4094" s="2"/>
      <c r="K4094" s="3"/>
      <c r="L4094" s="3"/>
      <c r="M4094" s="3"/>
      <c r="N4094" s="27"/>
      <c r="O4094" s="4"/>
      <c r="P4094" s="4"/>
      <c r="R4094" s="9"/>
      <c r="S4094" s="4"/>
      <c r="T4094" s="4"/>
      <c r="W4094" s="4"/>
      <c r="X4094" s="21"/>
      <c r="Y4094" s="20"/>
      <c r="Z4094" s="20"/>
      <c r="AD4094" s="5"/>
      <c r="AI4094" s="10"/>
      <c r="AJ4094" s="10"/>
      <c r="AK4094" s="10"/>
      <c r="AL4094" s="10"/>
      <c r="AM4094" s="10"/>
      <c r="AN4094" s="10"/>
      <c r="AO4094" s="10"/>
      <c r="AP4094" s="10"/>
      <c r="AQ4094" s="10"/>
      <c r="AR4094" s="10"/>
      <c r="AS4094" s="10"/>
      <c r="AT4094" s="10"/>
      <c r="AU4094" s="10"/>
    </row>
    <row r="4095" spans="2:47" x14ac:dyDescent="0.2">
      <c r="B4095" s="4"/>
      <c r="C4095" s="4"/>
      <c r="D4095" s="25"/>
      <c r="E4095" s="25"/>
      <c r="F4095" s="26"/>
      <c r="G4095" s="2"/>
      <c r="K4095" s="3"/>
      <c r="L4095" s="3"/>
      <c r="M4095" s="3"/>
      <c r="N4095" s="27"/>
      <c r="O4095" s="4"/>
      <c r="P4095" s="4"/>
      <c r="R4095" s="9"/>
      <c r="S4095" s="4"/>
      <c r="T4095" s="4"/>
      <c r="W4095" s="4"/>
      <c r="X4095" s="21"/>
      <c r="Y4095" s="20"/>
      <c r="Z4095" s="20"/>
      <c r="AD4095" s="5"/>
      <c r="AI4095" s="10"/>
      <c r="AJ4095" s="10"/>
      <c r="AK4095" s="10"/>
      <c r="AL4095" s="10"/>
      <c r="AM4095" s="10"/>
      <c r="AN4095" s="10"/>
      <c r="AO4095" s="10"/>
      <c r="AP4095" s="10"/>
      <c r="AQ4095" s="10"/>
      <c r="AR4095" s="10"/>
      <c r="AS4095" s="10"/>
      <c r="AT4095" s="10"/>
      <c r="AU4095" s="10"/>
    </row>
    <row r="4096" spans="2:47" x14ac:dyDescent="0.2">
      <c r="B4096" s="4"/>
      <c r="C4096" s="4"/>
      <c r="D4096" s="25"/>
      <c r="E4096" s="25"/>
      <c r="F4096" s="26"/>
      <c r="G4096" s="2"/>
      <c r="K4096" s="3"/>
      <c r="L4096" s="3"/>
      <c r="M4096" s="3"/>
      <c r="N4096" s="27"/>
      <c r="O4096" s="4"/>
      <c r="P4096" s="4"/>
      <c r="R4096" s="9"/>
      <c r="S4096" s="4"/>
      <c r="T4096" s="4"/>
      <c r="W4096" s="4"/>
      <c r="X4096" s="21"/>
      <c r="Y4096" s="20"/>
      <c r="Z4096" s="20"/>
      <c r="AD4096" s="5"/>
      <c r="AI4096" s="10"/>
      <c r="AJ4096" s="10"/>
      <c r="AK4096" s="10"/>
      <c r="AL4096" s="10"/>
      <c r="AM4096" s="10"/>
      <c r="AN4096" s="10"/>
      <c r="AO4096" s="10"/>
      <c r="AP4096" s="10"/>
      <c r="AQ4096" s="10"/>
      <c r="AR4096" s="10"/>
      <c r="AS4096" s="10"/>
      <c r="AT4096" s="10"/>
      <c r="AU4096" s="10"/>
    </row>
    <row r="4097" spans="2:47" x14ac:dyDescent="0.2">
      <c r="B4097" s="4"/>
      <c r="C4097" s="4"/>
      <c r="D4097" s="25"/>
      <c r="E4097" s="25"/>
      <c r="F4097" s="26"/>
      <c r="G4097" s="2"/>
      <c r="K4097" s="3"/>
      <c r="L4097" s="3"/>
      <c r="M4097" s="3"/>
      <c r="N4097" s="27"/>
      <c r="O4097" s="4"/>
      <c r="P4097" s="4"/>
      <c r="R4097" s="9"/>
      <c r="S4097" s="4"/>
      <c r="T4097" s="4"/>
      <c r="W4097" s="4"/>
      <c r="X4097" s="21"/>
      <c r="Y4097" s="20"/>
      <c r="Z4097" s="20"/>
      <c r="AD4097" s="5"/>
      <c r="AI4097" s="10"/>
      <c r="AJ4097" s="10"/>
      <c r="AK4097" s="10"/>
      <c r="AL4097" s="10"/>
      <c r="AM4097" s="10"/>
      <c r="AN4097" s="10"/>
      <c r="AO4097" s="10"/>
      <c r="AP4097" s="10"/>
      <c r="AQ4097" s="10"/>
      <c r="AR4097" s="10"/>
      <c r="AS4097" s="10"/>
      <c r="AT4097" s="10"/>
      <c r="AU4097" s="10"/>
    </row>
    <row r="4098" spans="2:47" x14ac:dyDescent="0.2">
      <c r="B4098" s="4"/>
      <c r="C4098" s="4"/>
      <c r="D4098" s="25"/>
      <c r="E4098" s="25"/>
      <c r="F4098" s="26"/>
      <c r="G4098" s="2"/>
      <c r="K4098" s="3"/>
      <c r="L4098" s="3"/>
      <c r="M4098" s="3"/>
      <c r="N4098" s="27"/>
      <c r="O4098" s="4"/>
      <c r="P4098" s="4"/>
      <c r="R4098" s="9"/>
      <c r="S4098" s="4"/>
      <c r="T4098" s="4"/>
      <c r="W4098" s="4"/>
      <c r="X4098" s="21"/>
      <c r="Y4098" s="20"/>
      <c r="Z4098" s="20"/>
      <c r="AD4098" s="5"/>
      <c r="AI4098" s="10"/>
      <c r="AJ4098" s="10"/>
      <c r="AK4098" s="10"/>
      <c r="AL4098" s="10"/>
      <c r="AM4098" s="10"/>
      <c r="AN4098" s="10"/>
      <c r="AO4098" s="10"/>
      <c r="AP4098" s="10"/>
      <c r="AQ4098" s="10"/>
      <c r="AR4098" s="10"/>
      <c r="AS4098" s="10"/>
      <c r="AT4098" s="10"/>
      <c r="AU4098" s="10"/>
    </row>
    <row r="4099" spans="2:47" x14ac:dyDescent="0.2">
      <c r="B4099" s="4"/>
      <c r="C4099" s="4"/>
      <c r="D4099" s="25"/>
      <c r="E4099" s="25"/>
      <c r="F4099" s="26"/>
      <c r="G4099" s="2"/>
      <c r="K4099" s="3"/>
      <c r="L4099" s="3"/>
      <c r="M4099" s="3"/>
      <c r="N4099" s="27"/>
      <c r="O4099" s="4"/>
      <c r="P4099" s="4"/>
      <c r="R4099" s="9"/>
      <c r="S4099" s="4"/>
      <c r="T4099" s="4"/>
      <c r="W4099" s="4"/>
      <c r="X4099" s="21"/>
      <c r="Y4099" s="20"/>
      <c r="Z4099" s="20"/>
      <c r="AD4099" s="5"/>
      <c r="AI4099" s="10"/>
      <c r="AJ4099" s="10"/>
      <c r="AK4099" s="10"/>
      <c r="AL4099" s="10"/>
      <c r="AM4099" s="10"/>
      <c r="AN4099" s="10"/>
      <c r="AO4099" s="10"/>
      <c r="AP4099" s="10"/>
      <c r="AQ4099" s="10"/>
      <c r="AR4099" s="10"/>
      <c r="AS4099" s="10"/>
      <c r="AT4099" s="10"/>
      <c r="AU4099" s="10"/>
    </row>
    <row r="4100" spans="2:47" x14ac:dyDescent="0.2">
      <c r="B4100" s="4"/>
      <c r="C4100" s="4"/>
      <c r="D4100" s="25"/>
      <c r="E4100" s="25"/>
      <c r="F4100" s="26"/>
      <c r="G4100" s="2"/>
      <c r="K4100" s="3"/>
      <c r="L4100" s="3"/>
      <c r="M4100" s="3"/>
      <c r="N4100" s="27"/>
      <c r="O4100" s="4"/>
      <c r="P4100" s="4"/>
      <c r="R4100" s="9"/>
      <c r="S4100" s="4"/>
      <c r="T4100" s="4"/>
      <c r="W4100" s="4"/>
      <c r="X4100" s="21"/>
      <c r="Y4100" s="20"/>
      <c r="Z4100" s="20"/>
      <c r="AD4100" s="5"/>
      <c r="AI4100" s="10"/>
      <c r="AJ4100" s="10"/>
      <c r="AK4100" s="10"/>
      <c r="AL4100" s="10"/>
      <c r="AM4100" s="10"/>
      <c r="AN4100" s="10"/>
      <c r="AO4100" s="10"/>
      <c r="AP4100" s="10"/>
      <c r="AQ4100" s="10"/>
      <c r="AR4100" s="10"/>
      <c r="AS4100" s="10"/>
      <c r="AT4100" s="10"/>
      <c r="AU4100" s="10"/>
    </row>
    <row r="4101" spans="2:47" x14ac:dyDescent="0.2">
      <c r="B4101" s="4"/>
      <c r="C4101" s="4"/>
      <c r="D4101" s="25"/>
      <c r="E4101" s="25"/>
      <c r="F4101" s="26"/>
      <c r="G4101" s="2"/>
      <c r="K4101" s="3"/>
      <c r="L4101" s="3"/>
      <c r="M4101" s="3"/>
      <c r="N4101" s="27"/>
      <c r="O4101" s="4"/>
      <c r="P4101" s="4"/>
      <c r="R4101" s="9"/>
      <c r="S4101" s="4"/>
      <c r="T4101" s="4"/>
      <c r="W4101" s="4"/>
      <c r="X4101" s="21"/>
      <c r="Y4101" s="20"/>
      <c r="Z4101" s="20"/>
      <c r="AD4101" s="5"/>
      <c r="AI4101" s="10"/>
      <c r="AJ4101" s="10"/>
      <c r="AK4101" s="10"/>
      <c r="AL4101" s="10"/>
      <c r="AM4101" s="10"/>
      <c r="AN4101" s="10"/>
      <c r="AO4101" s="10"/>
      <c r="AP4101" s="10"/>
      <c r="AQ4101" s="10"/>
      <c r="AR4101" s="10"/>
      <c r="AS4101" s="10"/>
      <c r="AT4101" s="10"/>
      <c r="AU4101" s="10"/>
    </row>
    <row r="4102" spans="2:47" x14ac:dyDescent="0.2">
      <c r="B4102" s="4"/>
      <c r="C4102" s="4"/>
      <c r="D4102" s="25"/>
      <c r="E4102" s="25"/>
      <c r="F4102" s="26"/>
      <c r="G4102" s="2"/>
      <c r="K4102" s="3"/>
      <c r="L4102" s="3"/>
      <c r="M4102" s="3"/>
      <c r="N4102" s="27"/>
      <c r="O4102" s="4"/>
      <c r="P4102" s="4"/>
      <c r="R4102" s="9"/>
      <c r="S4102" s="4"/>
      <c r="T4102" s="4"/>
      <c r="W4102" s="4"/>
      <c r="X4102" s="21"/>
      <c r="Y4102" s="20"/>
      <c r="Z4102" s="20"/>
      <c r="AD4102" s="5"/>
      <c r="AI4102" s="10"/>
      <c r="AJ4102" s="10"/>
      <c r="AK4102" s="10"/>
      <c r="AL4102" s="10"/>
      <c r="AM4102" s="10"/>
      <c r="AN4102" s="10"/>
      <c r="AO4102" s="10"/>
      <c r="AP4102" s="10"/>
      <c r="AQ4102" s="10"/>
      <c r="AR4102" s="10"/>
      <c r="AS4102" s="10"/>
      <c r="AT4102" s="10"/>
      <c r="AU4102" s="10"/>
    </row>
    <row r="4103" spans="2:47" x14ac:dyDescent="0.2">
      <c r="B4103" s="4"/>
      <c r="C4103" s="4"/>
      <c r="D4103" s="25"/>
      <c r="E4103" s="25"/>
      <c r="F4103" s="26"/>
      <c r="G4103" s="2"/>
      <c r="K4103" s="3"/>
      <c r="L4103" s="3"/>
      <c r="M4103" s="3"/>
      <c r="N4103" s="27"/>
      <c r="O4103" s="4"/>
      <c r="P4103" s="4"/>
      <c r="R4103" s="9"/>
      <c r="S4103" s="4"/>
      <c r="T4103" s="4"/>
      <c r="W4103" s="4"/>
      <c r="X4103" s="21"/>
      <c r="Y4103" s="20"/>
      <c r="Z4103" s="20"/>
      <c r="AD4103" s="5"/>
      <c r="AI4103" s="10"/>
      <c r="AJ4103" s="10"/>
      <c r="AK4103" s="10"/>
      <c r="AL4103" s="10"/>
      <c r="AM4103" s="10"/>
      <c r="AN4103" s="10"/>
      <c r="AO4103" s="10"/>
      <c r="AP4103" s="10"/>
      <c r="AQ4103" s="10"/>
      <c r="AR4103" s="10"/>
      <c r="AS4103" s="10"/>
      <c r="AT4103" s="10"/>
      <c r="AU4103" s="10"/>
    </row>
    <row r="4104" spans="2:47" x14ac:dyDescent="0.2">
      <c r="B4104" s="4"/>
      <c r="C4104" s="4"/>
      <c r="D4104" s="25"/>
      <c r="E4104" s="25"/>
      <c r="F4104" s="26"/>
      <c r="G4104" s="2"/>
      <c r="K4104" s="3"/>
      <c r="L4104" s="3"/>
      <c r="M4104" s="3"/>
      <c r="N4104" s="27"/>
      <c r="O4104" s="4"/>
      <c r="P4104" s="4"/>
      <c r="R4104" s="9"/>
      <c r="S4104" s="4"/>
      <c r="T4104" s="4"/>
      <c r="W4104" s="4"/>
      <c r="X4104" s="21"/>
      <c r="Y4104" s="20"/>
      <c r="Z4104" s="20"/>
      <c r="AD4104" s="5"/>
      <c r="AI4104" s="10"/>
      <c r="AJ4104" s="10"/>
      <c r="AK4104" s="10"/>
      <c r="AL4104" s="10"/>
      <c r="AM4104" s="10"/>
      <c r="AN4104" s="10"/>
      <c r="AO4104" s="10"/>
      <c r="AP4104" s="10"/>
      <c r="AQ4104" s="10"/>
      <c r="AR4104" s="10"/>
      <c r="AS4104" s="10"/>
      <c r="AT4104" s="10"/>
      <c r="AU4104" s="10"/>
    </row>
    <row r="4105" spans="2:47" x14ac:dyDescent="0.2">
      <c r="B4105" s="4"/>
      <c r="C4105" s="4"/>
      <c r="D4105" s="25"/>
      <c r="E4105" s="25"/>
      <c r="F4105" s="26"/>
      <c r="G4105" s="2"/>
      <c r="K4105" s="3"/>
      <c r="L4105" s="3"/>
      <c r="M4105" s="3"/>
      <c r="N4105" s="27"/>
      <c r="O4105" s="4"/>
      <c r="P4105" s="4"/>
      <c r="R4105" s="9"/>
      <c r="S4105" s="4"/>
      <c r="T4105" s="4"/>
      <c r="W4105" s="4"/>
      <c r="X4105" s="21"/>
      <c r="Y4105" s="20"/>
      <c r="Z4105" s="20"/>
      <c r="AD4105" s="5"/>
      <c r="AI4105" s="10"/>
      <c r="AJ4105" s="10"/>
      <c r="AK4105" s="10"/>
      <c r="AL4105" s="10"/>
      <c r="AM4105" s="10"/>
      <c r="AN4105" s="10"/>
      <c r="AO4105" s="10"/>
      <c r="AP4105" s="10"/>
      <c r="AQ4105" s="10"/>
      <c r="AR4105" s="10"/>
      <c r="AS4105" s="10"/>
      <c r="AT4105" s="10"/>
      <c r="AU4105" s="10"/>
    </row>
    <row r="4106" spans="2:47" x14ac:dyDescent="0.2">
      <c r="B4106" s="4"/>
      <c r="C4106" s="4"/>
      <c r="D4106" s="25"/>
      <c r="E4106" s="25"/>
      <c r="F4106" s="26"/>
      <c r="G4106" s="2"/>
      <c r="K4106" s="3"/>
      <c r="L4106" s="3"/>
      <c r="M4106" s="3"/>
      <c r="N4106" s="27"/>
      <c r="O4106" s="4"/>
      <c r="P4106" s="4"/>
      <c r="R4106" s="9"/>
      <c r="S4106" s="4"/>
      <c r="T4106" s="4"/>
      <c r="W4106" s="4"/>
      <c r="X4106" s="21"/>
      <c r="Y4106" s="20"/>
      <c r="Z4106" s="20"/>
      <c r="AD4106" s="5"/>
      <c r="AI4106" s="10"/>
      <c r="AJ4106" s="10"/>
      <c r="AK4106" s="10"/>
      <c r="AL4106" s="10"/>
      <c r="AM4106" s="10"/>
      <c r="AN4106" s="10"/>
      <c r="AO4106" s="10"/>
      <c r="AP4106" s="10"/>
      <c r="AQ4106" s="10"/>
      <c r="AR4106" s="10"/>
      <c r="AS4106" s="10"/>
      <c r="AT4106" s="10"/>
      <c r="AU4106" s="10"/>
    </row>
    <row r="4107" spans="2:47" x14ac:dyDescent="0.2">
      <c r="B4107" s="4"/>
      <c r="C4107" s="4"/>
      <c r="D4107" s="25"/>
      <c r="E4107" s="25"/>
      <c r="F4107" s="26"/>
      <c r="G4107" s="2"/>
      <c r="K4107" s="3"/>
      <c r="L4107" s="3"/>
      <c r="M4107" s="3"/>
      <c r="N4107" s="27"/>
      <c r="O4107" s="4"/>
      <c r="P4107" s="4"/>
      <c r="R4107" s="9"/>
      <c r="S4107" s="4"/>
      <c r="T4107" s="4"/>
      <c r="W4107" s="4"/>
      <c r="X4107" s="21"/>
      <c r="Y4107" s="20"/>
      <c r="Z4107" s="20"/>
      <c r="AD4107" s="5"/>
      <c r="AI4107" s="10"/>
      <c r="AJ4107" s="10"/>
      <c r="AK4107" s="10"/>
      <c r="AL4107" s="10"/>
      <c r="AM4107" s="10"/>
      <c r="AN4107" s="10"/>
      <c r="AO4107" s="10"/>
      <c r="AP4107" s="10"/>
      <c r="AQ4107" s="10"/>
      <c r="AR4107" s="10"/>
      <c r="AS4107" s="10"/>
      <c r="AT4107" s="10"/>
      <c r="AU4107" s="10"/>
    </row>
    <row r="4108" spans="2:47" x14ac:dyDescent="0.2">
      <c r="B4108" s="4"/>
      <c r="C4108" s="4"/>
      <c r="D4108" s="25"/>
      <c r="E4108" s="25"/>
      <c r="F4108" s="26"/>
      <c r="G4108" s="2"/>
      <c r="K4108" s="3"/>
      <c r="L4108" s="3"/>
      <c r="M4108" s="3"/>
      <c r="N4108" s="27"/>
      <c r="O4108" s="4"/>
      <c r="P4108" s="4"/>
      <c r="R4108" s="9"/>
      <c r="S4108" s="4"/>
      <c r="T4108" s="4"/>
      <c r="W4108" s="4"/>
      <c r="X4108" s="21"/>
      <c r="Y4108" s="20"/>
      <c r="Z4108" s="20"/>
      <c r="AD4108" s="5"/>
      <c r="AI4108" s="10"/>
      <c r="AJ4108" s="10"/>
      <c r="AK4108" s="10"/>
      <c r="AL4108" s="10"/>
      <c r="AM4108" s="10"/>
      <c r="AN4108" s="10"/>
      <c r="AO4108" s="10"/>
      <c r="AP4108" s="10"/>
      <c r="AQ4108" s="10"/>
      <c r="AR4108" s="10"/>
      <c r="AS4108" s="10"/>
      <c r="AT4108" s="10"/>
      <c r="AU4108" s="10"/>
    </row>
    <row r="4109" spans="2:47" x14ac:dyDescent="0.2">
      <c r="B4109" s="4"/>
      <c r="C4109" s="4"/>
      <c r="D4109" s="25"/>
      <c r="E4109" s="25"/>
      <c r="F4109" s="26"/>
      <c r="G4109" s="2"/>
      <c r="K4109" s="3"/>
      <c r="L4109" s="3"/>
      <c r="M4109" s="3"/>
      <c r="N4109" s="27"/>
      <c r="O4109" s="4"/>
      <c r="P4109" s="4"/>
      <c r="R4109" s="9"/>
      <c r="S4109" s="4"/>
      <c r="T4109" s="4"/>
      <c r="W4109" s="4"/>
      <c r="X4109" s="21"/>
      <c r="Y4109" s="20"/>
      <c r="Z4109" s="20"/>
      <c r="AD4109" s="5"/>
      <c r="AI4109" s="10"/>
      <c r="AJ4109" s="10"/>
      <c r="AK4109" s="10"/>
      <c r="AL4109" s="10"/>
      <c r="AM4109" s="10"/>
      <c r="AN4109" s="10"/>
      <c r="AO4109" s="10"/>
      <c r="AP4109" s="10"/>
      <c r="AQ4109" s="10"/>
      <c r="AR4109" s="10"/>
      <c r="AS4109" s="10"/>
      <c r="AT4109" s="10"/>
      <c r="AU4109" s="10"/>
    </row>
    <row r="4110" spans="2:47" x14ac:dyDescent="0.2">
      <c r="B4110" s="4"/>
      <c r="C4110" s="4"/>
      <c r="D4110" s="25"/>
      <c r="E4110" s="25"/>
      <c r="F4110" s="26"/>
      <c r="G4110" s="2"/>
      <c r="K4110" s="3"/>
      <c r="L4110" s="3"/>
      <c r="M4110" s="3"/>
      <c r="N4110" s="27"/>
      <c r="O4110" s="4"/>
      <c r="P4110" s="4"/>
      <c r="R4110" s="9"/>
      <c r="S4110" s="4"/>
      <c r="T4110" s="4"/>
      <c r="W4110" s="4"/>
      <c r="X4110" s="21"/>
      <c r="Y4110" s="20"/>
      <c r="Z4110" s="20"/>
      <c r="AD4110" s="5"/>
      <c r="AI4110" s="10"/>
      <c r="AJ4110" s="10"/>
      <c r="AK4110" s="10"/>
      <c r="AL4110" s="10"/>
      <c r="AM4110" s="10"/>
      <c r="AN4110" s="10"/>
      <c r="AO4110" s="10"/>
      <c r="AP4110" s="10"/>
      <c r="AQ4110" s="10"/>
      <c r="AR4110" s="10"/>
      <c r="AS4110" s="10"/>
      <c r="AT4110" s="10"/>
      <c r="AU4110" s="10"/>
    </row>
    <row r="4111" spans="2:47" x14ac:dyDescent="0.2">
      <c r="B4111" s="4"/>
      <c r="C4111" s="4"/>
      <c r="D4111" s="25"/>
      <c r="E4111" s="25"/>
      <c r="F4111" s="26"/>
      <c r="G4111" s="2"/>
      <c r="K4111" s="3"/>
      <c r="L4111" s="3"/>
      <c r="M4111" s="3"/>
      <c r="N4111" s="27"/>
      <c r="O4111" s="4"/>
      <c r="P4111" s="4"/>
      <c r="R4111" s="9"/>
      <c r="S4111" s="4"/>
      <c r="T4111" s="4"/>
      <c r="W4111" s="4"/>
      <c r="X4111" s="21"/>
      <c r="Y4111" s="20"/>
      <c r="Z4111" s="20"/>
      <c r="AD4111" s="5"/>
      <c r="AI4111" s="10"/>
      <c r="AJ4111" s="10"/>
      <c r="AK4111" s="10"/>
      <c r="AL4111" s="10"/>
      <c r="AM4111" s="10"/>
      <c r="AN4111" s="10"/>
      <c r="AO4111" s="10"/>
      <c r="AP4111" s="10"/>
      <c r="AQ4111" s="10"/>
      <c r="AR4111" s="10"/>
      <c r="AS4111" s="10"/>
      <c r="AT4111" s="10"/>
      <c r="AU4111" s="10"/>
    </row>
    <row r="4112" spans="2:47" x14ac:dyDescent="0.2">
      <c r="B4112" s="4"/>
      <c r="C4112" s="4"/>
      <c r="D4112" s="25"/>
      <c r="E4112" s="25"/>
      <c r="F4112" s="26"/>
      <c r="G4112" s="2"/>
      <c r="K4112" s="3"/>
      <c r="L4112" s="3"/>
      <c r="M4112" s="3"/>
      <c r="N4112" s="27"/>
      <c r="O4112" s="4"/>
      <c r="P4112" s="4"/>
      <c r="R4112" s="9"/>
      <c r="S4112" s="4"/>
      <c r="T4112" s="4"/>
      <c r="W4112" s="4"/>
      <c r="X4112" s="21"/>
      <c r="Y4112" s="20"/>
      <c r="Z4112" s="20"/>
      <c r="AD4112" s="5"/>
      <c r="AI4112" s="10"/>
      <c r="AJ4112" s="10"/>
      <c r="AK4112" s="10"/>
      <c r="AL4112" s="10"/>
      <c r="AM4112" s="10"/>
      <c r="AN4112" s="10"/>
      <c r="AO4112" s="10"/>
      <c r="AP4112" s="10"/>
      <c r="AQ4112" s="10"/>
      <c r="AR4112" s="10"/>
      <c r="AS4112" s="10"/>
      <c r="AT4112" s="10"/>
      <c r="AU4112" s="10"/>
    </row>
    <row r="4113" spans="2:47" x14ac:dyDescent="0.2">
      <c r="B4113" s="4"/>
      <c r="C4113" s="4"/>
      <c r="D4113" s="25"/>
      <c r="E4113" s="25"/>
      <c r="F4113" s="26"/>
      <c r="G4113" s="2"/>
      <c r="K4113" s="3"/>
      <c r="L4113" s="3"/>
      <c r="M4113" s="3"/>
      <c r="N4113" s="27"/>
      <c r="O4113" s="4"/>
      <c r="P4113" s="4"/>
      <c r="R4113" s="9"/>
      <c r="S4113" s="4"/>
      <c r="T4113" s="4"/>
      <c r="W4113" s="4"/>
      <c r="X4113" s="21"/>
      <c r="Y4113" s="20"/>
      <c r="Z4113" s="20"/>
      <c r="AD4113" s="5"/>
      <c r="AI4113" s="10"/>
      <c r="AJ4113" s="10"/>
      <c r="AK4113" s="10"/>
      <c r="AL4113" s="10"/>
      <c r="AM4113" s="10"/>
      <c r="AN4113" s="10"/>
      <c r="AO4113" s="10"/>
      <c r="AP4113" s="10"/>
      <c r="AQ4113" s="10"/>
      <c r="AR4113" s="10"/>
      <c r="AS4113" s="10"/>
      <c r="AT4113" s="10"/>
      <c r="AU4113" s="10"/>
    </row>
    <row r="4114" spans="2:47" x14ac:dyDescent="0.2">
      <c r="B4114" s="4"/>
      <c r="C4114" s="4"/>
      <c r="D4114" s="25"/>
      <c r="E4114" s="25"/>
      <c r="F4114" s="26"/>
      <c r="G4114" s="2"/>
      <c r="K4114" s="3"/>
      <c r="L4114" s="3"/>
      <c r="M4114" s="3"/>
      <c r="N4114" s="27"/>
      <c r="O4114" s="4"/>
      <c r="P4114" s="4"/>
      <c r="R4114" s="9"/>
      <c r="S4114" s="4"/>
      <c r="T4114" s="4"/>
      <c r="W4114" s="4"/>
      <c r="X4114" s="21"/>
      <c r="Y4114" s="20"/>
      <c r="Z4114" s="20"/>
      <c r="AD4114" s="5"/>
      <c r="AI4114" s="10"/>
      <c r="AJ4114" s="10"/>
      <c r="AK4114" s="10"/>
      <c r="AL4114" s="10"/>
      <c r="AM4114" s="10"/>
      <c r="AN4114" s="10"/>
      <c r="AO4114" s="10"/>
      <c r="AP4114" s="10"/>
      <c r="AQ4114" s="10"/>
      <c r="AR4114" s="10"/>
      <c r="AS4114" s="10"/>
      <c r="AT4114" s="10"/>
      <c r="AU4114" s="10"/>
    </row>
    <row r="4115" spans="2:47" x14ac:dyDescent="0.2">
      <c r="B4115" s="4"/>
      <c r="C4115" s="4"/>
      <c r="D4115" s="25"/>
      <c r="E4115" s="25"/>
      <c r="F4115" s="26"/>
      <c r="G4115" s="2"/>
      <c r="K4115" s="3"/>
      <c r="L4115" s="3"/>
      <c r="M4115" s="3"/>
      <c r="N4115" s="27"/>
      <c r="O4115" s="4"/>
      <c r="P4115" s="4"/>
      <c r="R4115" s="9"/>
      <c r="S4115" s="4"/>
      <c r="T4115" s="4"/>
      <c r="W4115" s="4"/>
      <c r="X4115" s="21"/>
      <c r="Y4115" s="20"/>
      <c r="Z4115" s="20"/>
      <c r="AD4115" s="5"/>
      <c r="AI4115" s="10"/>
      <c r="AJ4115" s="10"/>
      <c r="AK4115" s="10"/>
      <c r="AL4115" s="10"/>
      <c r="AM4115" s="10"/>
      <c r="AN4115" s="10"/>
      <c r="AO4115" s="10"/>
      <c r="AP4115" s="10"/>
      <c r="AQ4115" s="10"/>
      <c r="AR4115" s="10"/>
      <c r="AS4115" s="10"/>
      <c r="AT4115" s="10"/>
      <c r="AU4115" s="10"/>
    </row>
    <row r="4116" spans="2:47" x14ac:dyDescent="0.2">
      <c r="B4116" s="4"/>
      <c r="C4116" s="4"/>
      <c r="D4116" s="25"/>
      <c r="E4116" s="25"/>
      <c r="F4116" s="26"/>
      <c r="G4116" s="2"/>
      <c r="K4116" s="3"/>
      <c r="L4116" s="3"/>
      <c r="M4116" s="3"/>
      <c r="N4116" s="27"/>
      <c r="O4116" s="4"/>
      <c r="P4116" s="4"/>
      <c r="R4116" s="9"/>
      <c r="S4116" s="4"/>
      <c r="T4116" s="4"/>
      <c r="W4116" s="4"/>
      <c r="X4116" s="21"/>
      <c r="Y4116" s="20"/>
      <c r="Z4116" s="20"/>
      <c r="AD4116" s="5"/>
      <c r="AI4116" s="10"/>
      <c r="AJ4116" s="10"/>
      <c r="AK4116" s="10"/>
      <c r="AL4116" s="10"/>
      <c r="AM4116" s="10"/>
      <c r="AN4116" s="10"/>
      <c r="AO4116" s="10"/>
      <c r="AP4116" s="10"/>
      <c r="AQ4116" s="10"/>
      <c r="AR4116" s="10"/>
      <c r="AS4116" s="10"/>
      <c r="AT4116" s="10"/>
      <c r="AU4116" s="10"/>
    </row>
    <row r="4117" spans="2:47" x14ac:dyDescent="0.2">
      <c r="B4117" s="4"/>
      <c r="C4117" s="4"/>
      <c r="D4117" s="25"/>
      <c r="E4117" s="25"/>
      <c r="F4117" s="26"/>
      <c r="G4117" s="2"/>
      <c r="K4117" s="3"/>
      <c r="L4117" s="3"/>
      <c r="M4117" s="3"/>
      <c r="N4117" s="27"/>
      <c r="O4117" s="4"/>
      <c r="P4117" s="4"/>
      <c r="R4117" s="9"/>
      <c r="S4117" s="4"/>
      <c r="T4117" s="4"/>
      <c r="W4117" s="4"/>
      <c r="X4117" s="21"/>
      <c r="Y4117" s="20"/>
      <c r="Z4117" s="20"/>
      <c r="AD4117" s="5"/>
      <c r="AI4117" s="10"/>
      <c r="AJ4117" s="10"/>
      <c r="AK4117" s="10"/>
      <c r="AL4117" s="10"/>
      <c r="AM4117" s="10"/>
      <c r="AN4117" s="10"/>
      <c r="AO4117" s="10"/>
      <c r="AP4117" s="10"/>
      <c r="AQ4117" s="10"/>
      <c r="AR4117" s="10"/>
      <c r="AS4117" s="10"/>
      <c r="AT4117" s="10"/>
      <c r="AU4117" s="10"/>
    </row>
    <row r="4118" spans="2:47" x14ac:dyDescent="0.2">
      <c r="B4118" s="4"/>
      <c r="C4118" s="4"/>
      <c r="D4118" s="25"/>
      <c r="E4118" s="25"/>
      <c r="F4118" s="26"/>
      <c r="G4118" s="2"/>
      <c r="K4118" s="3"/>
      <c r="L4118" s="3"/>
      <c r="M4118" s="3"/>
      <c r="N4118" s="27"/>
      <c r="O4118" s="4"/>
      <c r="P4118" s="4"/>
      <c r="R4118" s="9"/>
      <c r="S4118" s="4"/>
      <c r="T4118" s="4"/>
      <c r="W4118" s="4"/>
      <c r="X4118" s="21"/>
      <c r="Y4118" s="20"/>
      <c r="Z4118" s="20"/>
      <c r="AD4118" s="5"/>
      <c r="AI4118" s="10"/>
      <c r="AJ4118" s="10"/>
      <c r="AK4118" s="10"/>
      <c r="AL4118" s="10"/>
      <c r="AM4118" s="10"/>
      <c r="AN4118" s="10"/>
      <c r="AO4118" s="10"/>
      <c r="AP4118" s="10"/>
      <c r="AQ4118" s="10"/>
      <c r="AR4118" s="10"/>
      <c r="AS4118" s="10"/>
      <c r="AT4118" s="10"/>
      <c r="AU4118" s="10"/>
    </row>
    <row r="4119" spans="2:47" x14ac:dyDescent="0.2">
      <c r="B4119" s="4"/>
      <c r="C4119" s="4"/>
      <c r="D4119" s="25"/>
      <c r="E4119" s="25"/>
      <c r="F4119" s="26"/>
      <c r="G4119" s="2"/>
      <c r="K4119" s="3"/>
      <c r="L4119" s="3"/>
      <c r="M4119" s="3"/>
      <c r="N4119" s="27"/>
      <c r="O4119" s="4"/>
      <c r="P4119" s="4"/>
      <c r="R4119" s="9"/>
      <c r="S4119" s="4"/>
      <c r="T4119" s="4"/>
      <c r="W4119" s="4"/>
      <c r="X4119" s="21"/>
      <c r="Y4119" s="20"/>
      <c r="Z4119" s="20"/>
      <c r="AD4119" s="5"/>
      <c r="AI4119" s="10"/>
      <c r="AJ4119" s="10"/>
      <c r="AK4119" s="10"/>
      <c r="AL4119" s="10"/>
      <c r="AM4119" s="10"/>
      <c r="AN4119" s="10"/>
      <c r="AO4119" s="10"/>
      <c r="AP4119" s="10"/>
      <c r="AQ4119" s="10"/>
      <c r="AR4119" s="10"/>
      <c r="AS4119" s="10"/>
      <c r="AT4119" s="10"/>
      <c r="AU4119" s="10"/>
    </row>
    <row r="4120" spans="2:47" x14ac:dyDescent="0.2">
      <c r="B4120" s="4"/>
      <c r="C4120" s="4"/>
      <c r="D4120" s="25"/>
      <c r="E4120" s="25"/>
      <c r="F4120" s="26"/>
      <c r="G4120" s="2"/>
      <c r="K4120" s="3"/>
      <c r="L4120" s="3"/>
      <c r="M4120" s="3"/>
      <c r="N4120" s="27"/>
      <c r="O4120" s="4"/>
      <c r="P4120" s="4"/>
      <c r="R4120" s="9"/>
      <c r="S4120" s="4"/>
      <c r="T4120" s="4"/>
      <c r="W4120" s="4"/>
      <c r="X4120" s="21"/>
      <c r="Y4120" s="20"/>
      <c r="Z4120" s="20"/>
      <c r="AD4120" s="5"/>
      <c r="AI4120" s="10"/>
      <c r="AJ4120" s="10"/>
      <c r="AK4120" s="10"/>
      <c r="AL4120" s="10"/>
      <c r="AM4120" s="10"/>
      <c r="AN4120" s="10"/>
      <c r="AO4120" s="10"/>
      <c r="AP4120" s="10"/>
      <c r="AQ4120" s="10"/>
      <c r="AR4120" s="10"/>
      <c r="AS4120" s="10"/>
      <c r="AT4120" s="10"/>
      <c r="AU4120" s="10"/>
    </row>
    <row r="4121" spans="2:47" x14ac:dyDescent="0.2">
      <c r="B4121" s="4"/>
      <c r="C4121" s="4"/>
      <c r="D4121" s="25"/>
      <c r="E4121" s="25"/>
      <c r="F4121" s="26"/>
      <c r="G4121" s="2"/>
      <c r="K4121" s="3"/>
      <c r="L4121" s="3"/>
      <c r="M4121" s="3"/>
      <c r="N4121" s="27"/>
      <c r="O4121" s="4"/>
      <c r="P4121" s="4"/>
      <c r="R4121" s="9"/>
      <c r="S4121" s="4"/>
      <c r="T4121" s="4"/>
      <c r="W4121" s="4"/>
      <c r="X4121" s="21"/>
      <c r="Y4121" s="20"/>
      <c r="Z4121" s="20"/>
      <c r="AD4121" s="5"/>
      <c r="AI4121" s="10"/>
      <c r="AJ4121" s="10"/>
      <c r="AK4121" s="10"/>
      <c r="AL4121" s="10"/>
      <c r="AM4121" s="10"/>
      <c r="AN4121" s="10"/>
      <c r="AO4121" s="10"/>
      <c r="AP4121" s="10"/>
      <c r="AQ4121" s="10"/>
      <c r="AR4121" s="10"/>
      <c r="AS4121" s="10"/>
      <c r="AT4121" s="10"/>
      <c r="AU4121" s="10"/>
    </row>
    <row r="4122" spans="2:47" x14ac:dyDescent="0.2">
      <c r="B4122" s="4"/>
      <c r="C4122" s="4"/>
      <c r="D4122" s="25"/>
      <c r="E4122" s="25"/>
      <c r="F4122" s="26"/>
      <c r="G4122" s="2"/>
      <c r="K4122" s="3"/>
      <c r="L4122" s="3"/>
      <c r="M4122" s="3"/>
      <c r="N4122" s="27"/>
      <c r="O4122" s="4"/>
      <c r="P4122" s="4"/>
      <c r="R4122" s="9"/>
      <c r="S4122" s="4"/>
      <c r="T4122" s="4"/>
      <c r="W4122" s="4"/>
      <c r="X4122" s="21"/>
      <c r="Y4122" s="20"/>
      <c r="Z4122" s="20"/>
      <c r="AD4122" s="5"/>
      <c r="AI4122" s="10"/>
      <c r="AJ4122" s="10"/>
      <c r="AK4122" s="10"/>
      <c r="AL4122" s="10"/>
      <c r="AM4122" s="10"/>
      <c r="AN4122" s="10"/>
      <c r="AO4122" s="10"/>
      <c r="AP4122" s="10"/>
      <c r="AQ4122" s="10"/>
      <c r="AR4122" s="10"/>
      <c r="AS4122" s="10"/>
      <c r="AT4122" s="10"/>
      <c r="AU4122" s="10"/>
    </row>
    <row r="4123" spans="2:47" x14ac:dyDescent="0.2">
      <c r="B4123" s="4"/>
      <c r="C4123" s="4"/>
      <c r="D4123" s="25"/>
      <c r="E4123" s="25"/>
      <c r="F4123" s="26"/>
      <c r="G4123" s="2"/>
      <c r="K4123" s="3"/>
      <c r="L4123" s="3"/>
      <c r="M4123" s="3"/>
      <c r="N4123" s="27"/>
      <c r="O4123" s="4"/>
      <c r="P4123" s="4"/>
      <c r="R4123" s="9"/>
      <c r="S4123" s="4"/>
      <c r="T4123" s="4"/>
      <c r="W4123" s="4"/>
      <c r="X4123" s="21"/>
      <c r="Y4123" s="20"/>
      <c r="Z4123" s="20"/>
      <c r="AD4123" s="5"/>
      <c r="AI4123" s="10"/>
      <c r="AJ4123" s="10"/>
      <c r="AK4123" s="10"/>
      <c r="AL4123" s="10"/>
      <c r="AM4123" s="10"/>
      <c r="AN4123" s="10"/>
      <c r="AO4123" s="10"/>
      <c r="AP4123" s="10"/>
      <c r="AQ4123" s="10"/>
      <c r="AR4123" s="10"/>
      <c r="AS4123" s="10"/>
      <c r="AT4123" s="10"/>
      <c r="AU4123" s="10"/>
    </row>
    <row r="4124" spans="2:47" x14ac:dyDescent="0.2">
      <c r="B4124" s="4"/>
      <c r="C4124" s="4"/>
      <c r="D4124" s="25"/>
      <c r="E4124" s="25"/>
      <c r="F4124" s="26"/>
      <c r="G4124" s="2"/>
      <c r="K4124" s="3"/>
      <c r="L4124" s="3"/>
      <c r="M4124" s="3"/>
      <c r="N4124" s="27"/>
      <c r="O4124" s="4"/>
      <c r="P4124" s="4"/>
      <c r="R4124" s="9"/>
      <c r="S4124" s="4"/>
      <c r="T4124" s="4"/>
      <c r="W4124" s="4"/>
      <c r="X4124" s="21"/>
      <c r="Y4124" s="20"/>
      <c r="Z4124" s="20"/>
      <c r="AD4124" s="5"/>
      <c r="AI4124" s="10"/>
      <c r="AJ4124" s="10"/>
      <c r="AK4124" s="10"/>
      <c r="AL4124" s="10"/>
      <c r="AM4124" s="10"/>
      <c r="AN4124" s="10"/>
      <c r="AO4124" s="10"/>
      <c r="AP4124" s="10"/>
      <c r="AQ4124" s="10"/>
      <c r="AR4124" s="10"/>
      <c r="AS4124" s="10"/>
      <c r="AT4124" s="10"/>
      <c r="AU4124" s="10"/>
    </row>
    <row r="4125" spans="2:47" x14ac:dyDescent="0.2">
      <c r="B4125" s="4"/>
      <c r="C4125" s="4"/>
      <c r="D4125" s="25"/>
      <c r="E4125" s="25"/>
      <c r="F4125" s="26"/>
      <c r="G4125" s="2"/>
      <c r="K4125" s="3"/>
      <c r="L4125" s="3"/>
      <c r="M4125" s="3"/>
      <c r="N4125" s="27"/>
      <c r="O4125" s="4"/>
      <c r="P4125" s="4"/>
      <c r="R4125" s="9"/>
      <c r="S4125" s="4"/>
      <c r="T4125" s="4"/>
      <c r="W4125" s="4"/>
      <c r="X4125" s="21"/>
      <c r="Y4125" s="20"/>
      <c r="Z4125" s="20"/>
      <c r="AD4125" s="5"/>
      <c r="AI4125" s="10"/>
      <c r="AJ4125" s="10"/>
      <c r="AK4125" s="10"/>
      <c r="AL4125" s="10"/>
      <c r="AM4125" s="10"/>
      <c r="AN4125" s="10"/>
      <c r="AO4125" s="10"/>
      <c r="AP4125" s="10"/>
      <c r="AQ4125" s="10"/>
      <c r="AR4125" s="10"/>
      <c r="AS4125" s="10"/>
      <c r="AT4125" s="10"/>
      <c r="AU4125" s="10"/>
    </row>
    <row r="4126" spans="2:47" x14ac:dyDescent="0.2">
      <c r="B4126" s="4"/>
      <c r="C4126" s="4"/>
      <c r="D4126" s="25"/>
      <c r="E4126" s="25"/>
      <c r="F4126" s="26"/>
      <c r="G4126" s="2"/>
      <c r="K4126" s="3"/>
      <c r="L4126" s="3"/>
      <c r="M4126" s="3"/>
      <c r="N4126" s="27"/>
      <c r="O4126" s="4"/>
      <c r="P4126" s="4"/>
      <c r="R4126" s="9"/>
      <c r="S4126" s="4"/>
      <c r="T4126" s="4"/>
      <c r="W4126" s="4"/>
      <c r="X4126" s="21"/>
      <c r="Y4126" s="20"/>
      <c r="Z4126" s="20"/>
      <c r="AD4126" s="5"/>
      <c r="AI4126" s="10"/>
      <c r="AJ4126" s="10"/>
      <c r="AK4126" s="10"/>
      <c r="AL4126" s="10"/>
      <c r="AM4126" s="10"/>
      <c r="AN4126" s="10"/>
      <c r="AO4126" s="10"/>
      <c r="AP4126" s="10"/>
      <c r="AQ4126" s="10"/>
      <c r="AR4126" s="10"/>
      <c r="AS4126" s="10"/>
      <c r="AT4126" s="10"/>
      <c r="AU4126" s="10"/>
    </row>
    <row r="4127" spans="2:47" x14ac:dyDescent="0.2">
      <c r="B4127" s="4"/>
      <c r="C4127" s="4"/>
      <c r="D4127" s="25"/>
      <c r="E4127" s="25"/>
      <c r="F4127" s="26"/>
      <c r="G4127" s="2"/>
      <c r="K4127" s="3"/>
      <c r="L4127" s="3"/>
      <c r="M4127" s="3"/>
      <c r="N4127" s="27"/>
      <c r="O4127" s="4"/>
      <c r="P4127" s="4"/>
      <c r="R4127" s="9"/>
      <c r="S4127" s="4"/>
      <c r="T4127" s="4"/>
      <c r="W4127" s="4"/>
      <c r="X4127" s="21"/>
      <c r="Y4127" s="20"/>
      <c r="Z4127" s="20"/>
      <c r="AD4127" s="5"/>
      <c r="AI4127" s="10"/>
      <c r="AJ4127" s="10"/>
      <c r="AK4127" s="10"/>
      <c r="AL4127" s="10"/>
      <c r="AM4127" s="10"/>
      <c r="AN4127" s="10"/>
      <c r="AO4127" s="10"/>
      <c r="AP4127" s="10"/>
      <c r="AQ4127" s="10"/>
      <c r="AR4127" s="10"/>
      <c r="AS4127" s="10"/>
      <c r="AT4127" s="10"/>
      <c r="AU4127" s="10"/>
    </row>
    <row r="4128" spans="2:47" x14ac:dyDescent="0.2">
      <c r="B4128" s="4"/>
      <c r="C4128" s="4"/>
      <c r="D4128" s="25"/>
      <c r="E4128" s="25"/>
      <c r="F4128" s="26"/>
      <c r="G4128" s="2"/>
      <c r="K4128" s="3"/>
      <c r="L4128" s="3"/>
      <c r="M4128" s="3"/>
      <c r="N4128" s="27"/>
      <c r="O4128" s="4"/>
      <c r="P4128" s="4"/>
      <c r="R4128" s="9"/>
      <c r="S4128" s="4"/>
      <c r="T4128" s="4"/>
      <c r="W4128" s="4"/>
      <c r="X4128" s="21"/>
      <c r="Y4128" s="20"/>
      <c r="Z4128" s="20"/>
      <c r="AD4128" s="5"/>
      <c r="AI4128" s="10"/>
      <c r="AJ4128" s="10"/>
      <c r="AK4128" s="10"/>
      <c r="AL4128" s="10"/>
      <c r="AM4128" s="10"/>
      <c r="AN4128" s="10"/>
      <c r="AO4128" s="10"/>
      <c r="AP4128" s="10"/>
      <c r="AQ4128" s="10"/>
      <c r="AR4128" s="10"/>
      <c r="AS4128" s="10"/>
      <c r="AT4128" s="10"/>
      <c r="AU4128" s="10"/>
    </row>
    <row r="4129" spans="2:47" x14ac:dyDescent="0.2">
      <c r="B4129" s="4"/>
      <c r="C4129" s="4"/>
      <c r="D4129" s="25"/>
      <c r="E4129" s="25"/>
      <c r="F4129" s="26"/>
      <c r="G4129" s="2"/>
      <c r="K4129" s="3"/>
      <c r="L4129" s="3"/>
      <c r="M4129" s="3"/>
      <c r="N4129" s="27"/>
      <c r="O4129" s="4"/>
      <c r="P4129" s="4"/>
      <c r="R4129" s="9"/>
      <c r="S4129" s="4"/>
      <c r="T4129" s="4"/>
      <c r="W4129" s="4"/>
      <c r="X4129" s="21"/>
      <c r="Y4129" s="20"/>
      <c r="Z4129" s="20"/>
      <c r="AD4129" s="5"/>
      <c r="AI4129" s="10"/>
      <c r="AJ4129" s="10"/>
      <c r="AK4129" s="10"/>
      <c r="AL4129" s="10"/>
      <c r="AM4129" s="10"/>
      <c r="AN4129" s="10"/>
      <c r="AO4129" s="10"/>
      <c r="AP4129" s="10"/>
      <c r="AQ4129" s="10"/>
      <c r="AR4129" s="10"/>
      <c r="AS4129" s="10"/>
      <c r="AT4129" s="10"/>
      <c r="AU4129" s="10"/>
    </row>
    <row r="4130" spans="2:47" x14ac:dyDescent="0.2">
      <c r="B4130" s="4"/>
      <c r="C4130" s="4"/>
      <c r="D4130" s="25"/>
      <c r="E4130" s="25"/>
      <c r="F4130" s="26"/>
      <c r="G4130" s="2"/>
      <c r="K4130" s="3"/>
      <c r="L4130" s="3"/>
      <c r="M4130" s="3"/>
      <c r="N4130" s="27"/>
      <c r="O4130" s="4"/>
      <c r="P4130" s="4"/>
      <c r="R4130" s="9"/>
      <c r="S4130" s="4"/>
      <c r="T4130" s="4"/>
      <c r="W4130" s="4"/>
      <c r="X4130" s="21"/>
      <c r="Y4130" s="20"/>
      <c r="Z4130" s="20"/>
      <c r="AD4130" s="5"/>
      <c r="AI4130" s="10"/>
      <c r="AJ4130" s="10"/>
      <c r="AK4130" s="10"/>
      <c r="AL4130" s="10"/>
      <c r="AM4130" s="10"/>
      <c r="AN4130" s="10"/>
      <c r="AO4130" s="10"/>
      <c r="AP4130" s="10"/>
      <c r="AQ4130" s="10"/>
      <c r="AR4130" s="10"/>
      <c r="AS4130" s="10"/>
      <c r="AT4130" s="10"/>
      <c r="AU4130" s="10"/>
    </row>
    <row r="4131" spans="2:47" x14ac:dyDescent="0.2">
      <c r="B4131" s="4"/>
      <c r="C4131" s="4"/>
      <c r="D4131" s="25"/>
      <c r="E4131" s="25"/>
      <c r="F4131" s="26"/>
      <c r="G4131" s="2"/>
      <c r="K4131" s="3"/>
      <c r="L4131" s="3"/>
      <c r="M4131" s="3"/>
      <c r="N4131" s="27"/>
      <c r="O4131" s="4"/>
      <c r="P4131" s="4"/>
      <c r="R4131" s="9"/>
      <c r="S4131" s="4"/>
      <c r="T4131" s="4"/>
      <c r="W4131" s="4"/>
      <c r="X4131" s="21"/>
      <c r="Y4131" s="20"/>
      <c r="Z4131" s="20"/>
      <c r="AD4131" s="5"/>
      <c r="AI4131" s="10"/>
      <c r="AJ4131" s="10"/>
      <c r="AK4131" s="10"/>
      <c r="AL4131" s="10"/>
      <c r="AM4131" s="10"/>
      <c r="AN4131" s="10"/>
      <c r="AO4131" s="10"/>
      <c r="AP4131" s="10"/>
      <c r="AQ4131" s="10"/>
      <c r="AR4131" s="10"/>
      <c r="AS4131" s="10"/>
      <c r="AT4131" s="10"/>
      <c r="AU4131" s="10"/>
    </row>
    <row r="4132" spans="2:47" x14ac:dyDescent="0.2">
      <c r="B4132" s="4"/>
      <c r="C4132" s="4"/>
      <c r="D4132" s="25"/>
      <c r="E4132" s="25"/>
      <c r="F4132" s="26"/>
      <c r="G4132" s="2"/>
      <c r="K4132" s="3"/>
      <c r="L4132" s="3"/>
      <c r="M4132" s="3"/>
      <c r="N4132" s="27"/>
      <c r="O4132" s="4"/>
      <c r="P4132" s="4"/>
      <c r="R4132" s="9"/>
      <c r="S4132" s="4"/>
      <c r="T4132" s="4"/>
      <c r="W4132" s="4"/>
      <c r="X4132" s="21"/>
      <c r="Y4132" s="20"/>
      <c r="Z4132" s="20"/>
      <c r="AD4132" s="5"/>
      <c r="AI4132" s="10"/>
      <c r="AJ4132" s="10"/>
      <c r="AK4132" s="10"/>
      <c r="AL4132" s="10"/>
      <c r="AM4132" s="10"/>
      <c r="AN4132" s="10"/>
      <c r="AO4132" s="10"/>
      <c r="AP4132" s="10"/>
      <c r="AQ4132" s="10"/>
      <c r="AR4132" s="10"/>
      <c r="AS4132" s="10"/>
      <c r="AT4132" s="10"/>
      <c r="AU4132" s="10"/>
    </row>
    <row r="4133" spans="2:47" x14ac:dyDescent="0.2">
      <c r="B4133" s="4"/>
      <c r="C4133" s="4"/>
      <c r="D4133" s="25"/>
      <c r="E4133" s="25"/>
      <c r="F4133" s="26"/>
      <c r="G4133" s="2"/>
      <c r="K4133" s="3"/>
      <c r="L4133" s="3"/>
      <c r="M4133" s="3"/>
      <c r="N4133" s="27"/>
      <c r="O4133" s="4"/>
      <c r="P4133" s="4"/>
      <c r="R4133" s="9"/>
      <c r="S4133" s="4"/>
      <c r="T4133" s="4"/>
      <c r="W4133" s="4"/>
      <c r="X4133" s="21"/>
      <c r="Y4133" s="20"/>
      <c r="Z4133" s="20"/>
      <c r="AD4133" s="5"/>
      <c r="AI4133" s="10"/>
      <c r="AJ4133" s="10"/>
      <c r="AK4133" s="10"/>
      <c r="AL4133" s="10"/>
      <c r="AM4133" s="10"/>
      <c r="AN4133" s="10"/>
      <c r="AO4133" s="10"/>
      <c r="AP4133" s="10"/>
      <c r="AQ4133" s="10"/>
      <c r="AR4133" s="10"/>
      <c r="AS4133" s="10"/>
      <c r="AT4133" s="10"/>
      <c r="AU4133" s="10"/>
    </row>
    <row r="4134" spans="2:47" x14ac:dyDescent="0.2">
      <c r="B4134" s="4"/>
      <c r="C4134" s="4"/>
      <c r="D4134" s="25"/>
      <c r="E4134" s="25"/>
      <c r="F4134" s="26"/>
      <c r="G4134" s="2"/>
      <c r="K4134" s="3"/>
      <c r="L4134" s="3"/>
      <c r="M4134" s="3"/>
      <c r="N4134" s="27"/>
      <c r="O4134" s="4"/>
      <c r="P4134" s="4"/>
      <c r="R4134" s="9"/>
      <c r="S4134" s="4"/>
      <c r="T4134" s="4"/>
      <c r="W4134" s="4"/>
      <c r="X4134" s="21"/>
      <c r="Y4134" s="20"/>
      <c r="Z4134" s="20"/>
      <c r="AD4134" s="5"/>
      <c r="AI4134" s="10"/>
      <c r="AJ4134" s="10"/>
      <c r="AK4134" s="10"/>
      <c r="AL4134" s="10"/>
      <c r="AM4134" s="10"/>
      <c r="AN4134" s="10"/>
      <c r="AO4134" s="10"/>
      <c r="AP4134" s="10"/>
      <c r="AQ4134" s="10"/>
      <c r="AR4134" s="10"/>
      <c r="AS4134" s="10"/>
      <c r="AT4134" s="10"/>
      <c r="AU4134" s="10"/>
    </row>
    <row r="4135" spans="2:47" x14ac:dyDescent="0.2">
      <c r="B4135" s="4"/>
      <c r="C4135" s="4"/>
      <c r="D4135" s="25"/>
      <c r="E4135" s="25"/>
      <c r="F4135" s="26"/>
      <c r="G4135" s="2"/>
      <c r="K4135" s="3"/>
      <c r="L4135" s="3"/>
      <c r="M4135" s="3"/>
      <c r="N4135" s="27"/>
      <c r="O4135" s="4"/>
      <c r="P4135" s="4"/>
      <c r="R4135" s="9"/>
      <c r="S4135" s="4"/>
      <c r="T4135" s="4"/>
      <c r="W4135" s="4"/>
      <c r="X4135" s="21"/>
      <c r="Y4135" s="20"/>
      <c r="Z4135" s="20"/>
      <c r="AD4135" s="5"/>
      <c r="AI4135" s="10"/>
      <c r="AJ4135" s="10"/>
      <c r="AK4135" s="10"/>
      <c r="AL4135" s="10"/>
      <c r="AM4135" s="10"/>
      <c r="AN4135" s="10"/>
      <c r="AO4135" s="10"/>
      <c r="AP4135" s="10"/>
      <c r="AQ4135" s="10"/>
      <c r="AR4135" s="10"/>
      <c r="AS4135" s="10"/>
      <c r="AT4135" s="10"/>
      <c r="AU4135" s="10"/>
    </row>
    <row r="4136" spans="2:47" x14ac:dyDescent="0.2">
      <c r="B4136" s="4"/>
      <c r="C4136" s="4"/>
      <c r="D4136" s="25"/>
      <c r="E4136" s="25"/>
      <c r="F4136" s="26"/>
      <c r="G4136" s="2"/>
      <c r="K4136" s="3"/>
      <c r="L4136" s="3"/>
      <c r="M4136" s="3"/>
      <c r="N4136" s="27"/>
      <c r="O4136" s="4"/>
      <c r="P4136" s="4"/>
      <c r="R4136" s="9"/>
      <c r="S4136" s="4"/>
      <c r="T4136" s="4"/>
      <c r="W4136" s="4"/>
      <c r="X4136" s="21"/>
      <c r="Y4136" s="20"/>
      <c r="Z4136" s="20"/>
      <c r="AD4136" s="5"/>
      <c r="AI4136" s="10"/>
      <c r="AJ4136" s="10"/>
      <c r="AK4136" s="10"/>
      <c r="AL4136" s="10"/>
      <c r="AM4136" s="10"/>
      <c r="AN4136" s="10"/>
      <c r="AO4136" s="10"/>
      <c r="AP4136" s="10"/>
      <c r="AQ4136" s="10"/>
      <c r="AR4136" s="10"/>
      <c r="AS4136" s="10"/>
      <c r="AT4136" s="10"/>
      <c r="AU4136" s="10"/>
    </row>
    <row r="4137" spans="2:47" x14ac:dyDescent="0.2">
      <c r="B4137" s="4"/>
      <c r="C4137" s="4"/>
      <c r="D4137" s="25"/>
      <c r="E4137" s="25"/>
      <c r="F4137" s="26"/>
      <c r="G4137" s="2"/>
      <c r="K4137" s="3"/>
      <c r="L4137" s="3"/>
      <c r="M4137" s="3"/>
      <c r="N4137" s="27"/>
      <c r="O4137" s="4"/>
      <c r="P4137" s="4"/>
      <c r="R4137" s="9"/>
      <c r="S4137" s="4"/>
      <c r="T4137" s="4"/>
      <c r="W4137" s="4"/>
      <c r="X4137" s="21"/>
      <c r="Y4137" s="20"/>
      <c r="Z4137" s="20"/>
      <c r="AD4137" s="5"/>
      <c r="AI4137" s="10"/>
      <c r="AJ4137" s="10"/>
      <c r="AK4137" s="10"/>
      <c r="AL4137" s="10"/>
      <c r="AM4137" s="10"/>
      <c r="AN4137" s="10"/>
      <c r="AO4137" s="10"/>
      <c r="AP4137" s="10"/>
      <c r="AQ4137" s="10"/>
      <c r="AR4137" s="10"/>
      <c r="AS4137" s="10"/>
      <c r="AT4137" s="10"/>
      <c r="AU4137" s="10"/>
    </row>
    <row r="4138" spans="2:47" x14ac:dyDescent="0.2">
      <c r="B4138" s="4"/>
      <c r="C4138" s="4"/>
      <c r="D4138" s="25"/>
      <c r="E4138" s="25"/>
      <c r="F4138" s="26"/>
      <c r="G4138" s="2"/>
      <c r="K4138" s="3"/>
      <c r="L4138" s="3"/>
      <c r="M4138" s="3"/>
      <c r="N4138" s="27"/>
      <c r="O4138" s="4"/>
      <c r="P4138" s="4"/>
      <c r="R4138" s="9"/>
      <c r="S4138" s="4"/>
      <c r="T4138" s="4"/>
      <c r="W4138" s="4"/>
      <c r="X4138" s="21"/>
      <c r="Y4138" s="20"/>
      <c r="Z4138" s="20"/>
      <c r="AD4138" s="5"/>
      <c r="AI4138" s="10"/>
      <c r="AJ4138" s="10"/>
      <c r="AK4138" s="10"/>
      <c r="AL4138" s="10"/>
      <c r="AM4138" s="10"/>
      <c r="AN4138" s="10"/>
      <c r="AO4138" s="10"/>
      <c r="AP4138" s="10"/>
      <c r="AQ4138" s="10"/>
      <c r="AR4138" s="10"/>
      <c r="AS4138" s="10"/>
      <c r="AT4138" s="10"/>
      <c r="AU4138" s="10"/>
    </row>
    <row r="4139" spans="2:47" x14ac:dyDescent="0.2">
      <c r="B4139" s="4"/>
      <c r="C4139" s="4"/>
      <c r="D4139" s="25"/>
      <c r="E4139" s="25"/>
      <c r="F4139" s="26"/>
      <c r="G4139" s="2"/>
      <c r="K4139" s="3"/>
      <c r="L4139" s="3"/>
      <c r="M4139" s="3"/>
      <c r="N4139" s="27"/>
      <c r="O4139" s="4"/>
      <c r="P4139" s="4"/>
      <c r="R4139" s="9"/>
      <c r="S4139" s="4"/>
      <c r="T4139" s="4"/>
      <c r="W4139" s="4"/>
      <c r="X4139" s="21"/>
      <c r="Y4139" s="20"/>
      <c r="Z4139" s="20"/>
      <c r="AD4139" s="5"/>
      <c r="AI4139" s="10"/>
      <c r="AJ4139" s="10"/>
      <c r="AK4139" s="10"/>
      <c r="AL4139" s="10"/>
      <c r="AM4139" s="10"/>
      <c r="AN4139" s="10"/>
      <c r="AO4139" s="10"/>
      <c r="AP4139" s="10"/>
      <c r="AQ4139" s="10"/>
      <c r="AR4139" s="10"/>
      <c r="AS4139" s="10"/>
      <c r="AT4139" s="10"/>
      <c r="AU4139" s="10"/>
    </row>
    <row r="4140" spans="2:47" x14ac:dyDescent="0.2">
      <c r="B4140" s="4"/>
      <c r="C4140" s="4"/>
      <c r="D4140" s="25"/>
      <c r="E4140" s="25"/>
      <c r="F4140" s="26"/>
      <c r="G4140" s="2"/>
      <c r="K4140" s="3"/>
      <c r="L4140" s="3"/>
      <c r="M4140" s="3"/>
      <c r="N4140" s="27"/>
      <c r="O4140" s="4"/>
      <c r="P4140" s="4"/>
      <c r="R4140" s="9"/>
      <c r="S4140" s="4"/>
      <c r="T4140" s="4"/>
      <c r="W4140" s="4"/>
      <c r="X4140" s="21"/>
      <c r="Y4140" s="20"/>
      <c r="Z4140" s="20"/>
      <c r="AD4140" s="5"/>
      <c r="AI4140" s="10"/>
      <c r="AJ4140" s="10"/>
      <c r="AK4140" s="10"/>
      <c r="AL4140" s="10"/>
      <c r="AM4140" s="10"/>
      <c r="AN4140" s="10"/>
      <c r="AO4140" s="10"/>
      <c r="AP4140" s="10"/>
      <c r="AQ4140" s="10"/>
      <c r="AR4140" s="10"/>
      <c r="AS4140" s="10"/>
      <c r="AT4140" s="10"/>
      <c r="AU4140" s="10"/>
    </row>
    <row r="4141" spans="2:47" x14ac:dyDescent="0.2">
      <c r="B4141" s="4"/>
      <c r="C4141" s="4"/>
      <c r="D4141" s="25"/>
      <c r="E4141" s="25"/>
      <c r="F4141" s="26"/>
      <c r="G4141" s="2"/>
      <c r="K4141" s="3"/>
      <c r="L4141" s="3"/>
      <c r="M4141" s="3"/>
      <c r="N4141" s="27"/>
      <c r="O4141" s="4"/>
      <c r="P4141" s="4"/>
      <c r="R4141" s="9"/>
      <c r="S4141" s="4"/>
      <c r="T4141" s="4"/>
      <c r="W4141" s="4"/>
      <c r="X4141" s="21"/>
      <c r="Y4141" s="20"/>
      <c r="Z4141" s="20"/>
      <c r="AD4141" s="5"/>
      <c r="AI4141" s="10"/>
      <c r="AJ4141" s="10"/>
      <c r="AK4141" s="10"/>
      <c r="AL4141" s="10"/>
      <c r="AM4141" s="10"/>
      <c r="AN4141" s="10"/>
      <c r="AO4141" s="10"/>
      <c r="AP4141" s="10"/>
      <c r="AQ4141" s="10"/>
      <c r="AR4141" s="10"/>
      <c r="AS4141" s="10"/>
      <c r="AT4141" s="10"/>
      <c r="AU4141" s="10"/>
    </row>
    <row r="4142" spans="2:47" x14ac:dyDescent="0.2">
      <c r="B4142" s="4"/>
      <c r="C4142" s="4"/>
      <c r="D4142" s="25"/>
      <c r="E4142" s="25"/>
      <c r="F4142" s="26"/>
      <c r="G4142" s="2"/>
      <c r="K4142" s="3"/>
      <c r="L4142" s="3"/>
      <c r="M4142" s="3"/>
      <c r="N4142" s="27"/>
      <c r="O4142" s="4"/>
      <c r="P4142" s="4"/>
      <c r="R4142" s="9"/>
      <c r="S4142" s="4"/>
      <c r="T4142" s="4"/>
      <c r="W4142" s="4"/>
      <c r="X4142" s="21"/>
      <c r="Y4142" s="20"/>
      <c r="Z4142" s="20"/>
      <c r="AD4142" s="5"/>
      <c r="AI4142" s="10"/>
      <c r="AJ4142" s="10"/>
      <c r="AK4142" s="10"/>
      <c r="AL4142" s="10"/>
      <c r="AM4142" s="10"/>
      <c r="AN4142" s="10"/>
      <c r="AO4142" s="10"/>
      <c r="AP4142" s="10"/>
      <c r="AQ4142" s="10"/>
      <c r="AR4142" s="10"/>
      <c r="AS4142" s="10"/>
      <c r="AT4142" s="10"/>
      <c r="AU4142" s="10"/>
    </row>
    <row r="4143" spans="2:47" x14ac:dyDescent="0.2">
      <c r="B4143" s="4"/>
      <c r="C4143" s="4"/>
      <c r="D4143" s="25"/>
      <c r="E4143" s="25"/>
      <c r="F4143" s="26"/>
      <c r="G4143" s="2"/>
      <c r="K4143" s="3"/>
      <c r="L4143" s="3"/>
      <c r="M4143" s="3"/>
      <c r="N4143" s="27"/>
      <c r="O4143" s="4"/>
      <c r="P4143" s="4"/>
      <c r="R4143" s="9"/>
      <c r="S4143" s="4"/>
      <c r="T4143" s="4"/>
      <c r="W4143" s="4"/>
      <c r="X4143" s="21"/>
      <c r="Y4143" s="20"/>
      <c r="Z4143" s="20"/>
      <c r="AD4143" s="5"/>
      <c r="AI4143" s="10"/>
      <c r="AJ4143" s="10"/>
      <c r="AK4143" s="10"/>
      <c r="AL4143" s="10"/>
      <c r="AM4143" s="10"/>
      <c r="AN4143" s="10"/>
      <c r="AO4143" s="10"/>
      <c r="AP4143" s="10"/>
      <c r="AQ4143" s="10"/>
      <c r="AR4143" s="10"/>
      <c r="AS4143" s="10"/>
      <c r="AT4143" s="10"/>
      <c r="AU4143" s="10"/>
    </row>
    <row r="4144" spans="2:47" x14ac:dyDescent="0.2">
      <c r="B4144" s="4"/>
      <c r="C4144" s="4"/>
      <c r="D4144" s="25"/>
      <c r="E4144" s="25"/>
      <c r="F4144" s="26"/>
      <c r="G4144" s="2"/>
      <c r="K4144" s="3"/>
      <c r="L4144" s="3"/>
      <c r="M4144" s="3"/>
      <c r="N4144" s="27"/>
      <c r="O4144" s="4"/>
      <c r="P4144" s="4"/>
      <c r="R4144" s="9"/>
      <c r="S4144" s="4"/>
      <c r="T4144" s="4"/>
      <c r="W4144" s="4"/>
      <c r="X4144" s="21"/>
      <c r="Y4144" s="20"/>
      <c r="Z4144" s="20"/>
      <c r="AD4144" s="5"/>
      <c r="AI4144" s="10"/>
      <c r="AJ4144" s="10"/>
      <c r="AK4144" s="10"/>
      <c r="AL4144" s="10"/>
      <c r="AM4144" s="10"/>
      <c r="AN4144" s="10"/>
      <c r="AO4144" s="10"/>
      <c r="AP4144" s="10"/>
      <c r="AQ4144" s="10"/>
      <c r="AR4144" s="10"/>
      <c r="AS4144" s="10"/>
      <c r="AT4144" s="10"/>
      <c r="AU4144" s="10"/>
    </row>
    <row r="4145" spans="2:47" x14ac:dyDescent="0.2">
      <c r="B4145" s="4"/>
      <c r="C4145" s="4"/>
      <c r="D4145" s="25"/>
      <c r="E4145" s="25"/>
      <c r="F4145" s="26"/>
      <c r="G4145" s="2"/>
      <c r="K4145" s="3"/>
      <c r="L4145" s="3"/>
      <c r="M4145" s="3"/>
      <c r="N4145" s="27"/>
      <c r="O4145" s="4"/>
      <c r="P4145" s="4"/>
      <c r="R4145" s="9"/>
      <c r="S4145" s="4"/>
      <c r="T4145" s="4"/>
      <c r="W4145" s="4"/>
      <c r="X4145" s="21"/>
      <c r="Y4145" s="20"/>
      <c r="Z4145" s="20"/>
      <c r="AD4145" s="5"/>
      <c r="AI4145" s="10"/>
      <c r="AJ4145" s="10"/>
      <c r="AK4145" s="10"/>
      <c r="AL4145" s="10"/>
      <c r="AM4145" s="10"/>
      <c r="AN4145" s="10"/>
      <c r="AO4145" s="10"/>
      <c r="AP4145" s="10"/>
      <c r="AQ4145" s="10"/>
      <c r="AR4145" s="10"/>
      <c r="AS4145" s="10"/>
      <c r="AT4145" s="10"/>
      <c r="AU4145" s="10"/>
    </row>
    <row r="4146" spans="2:47" x14ac:dyDescent="0.2">
      <c r="B4146" s="4"/>
      <c r="C4146" s="4"/>
      <c r="D4146" s="25"/>
      <c r="E4146" s="25"/>
      <c r="F4146" s="26"/>
      <c r="G4146" s="2"/>
      <c r="K4146" s="3"/>
      <c r="L4146" s="3"/>
      <c r="M4146" s="3"/>
      <c r="N4146" s="27"/>
      <c r="O4146" s="4"/>
      <c r="P4146" s="4"/>
      <c r="R4146" s="9"/>
      <c r="S4146" s="4"/>
      <c r="T4146" s="4"/>
      <c r="W4146" s="4"/>
      <c r="X4146" s="21"/>
      <c r="Y4146" s="20"/>
      <c r="Z4146" s="20"/>
      <c r="AD4146" s="5"/>
      <c r="AI4146" s="10"/>
      <c r="AJ4146" s="10"/>
      <c r="AK4146" s="10"/>
      <c r="AL4146" s="10"/>
      <c r="AM4146" s="10"/>
      <c r="AN4146" s="10"/>
      <c r="AO4146" s="10"/>
      <c r="AP4146" s="10"/>
      <c r="AQ4146" s="10"/>
      <c r="AR4146" s="10"/>
      <c r="AS4146" s="10"/>
      <c r="AT4146" s="10"/>
      <c r="AU4146" s="10"/>
    </row>
    <row r="4147" spans="2:47" x14ac:dyDescent="0.2">
      <c r="B4147" s="4"/>
      <c r="C4147" s="4"/>
      <c r="D4147" s="25"/>
      <c r="E4147" s="25"/>
      <c r="F4147" s="26"/>
      <c r="G4147" s="2"/>
      <c r="K4147" s="3"/>
      <c r="L4147" s="3"/>
      <c r="M4147" s="3"/>
      <c r="N4147" s="27"/>
      <c r="O4147" s="4"/>
      <c r="P4147" s="4"/>
      <c r="R4147" s="9"/>
      <c r="S4147" s="4"/>
      <c r="T4147" s="4"/>
      <c r="W4147" s="4"/>
      <c r="X4147" s="21"/>
      <c r="Y4147" s="20"/>
      <c r="Z4147" s="20"/>
      <c r="AD4147" s="5"/>
      <c r="AI4147" s="10"/>
      <c r="AJ4147" s="10"/>
      <c r="AK4147" s="10"/>
      <c r="AL4147" s="10"/>
      <c r="AM4147" s="10"/>
      <c r="AN4147" s="10"/>
      <c r="AO4147" s="10"/>
      <c r="AP4147" s="10"/>
      <c r="AQ4147" s="10"/>
      <c r="AR4147" s="10"/>
      <c r="AS4147" s="10"/>
      <c r="AT4147" s="10"/>
      <c r="AU4147" s="10"/>
    </row>
    <row r="4148" spans="2:47" x14ac:dyDescent="0.2">
      <c r="B4148" s="4"/>
      <c r="C4148" s="4"/>
      <c r="D4148" s="25"/>
      <c r="E4148" s="25"/>
      <c r="F4148" s="26"/>
      <c r="G4148" s="2"/>
      <c r="K4148" s="3"/>
      <c r="L4148" s="3"/>
      <c r="M4148" s="3"/>
      <c r="N4148" s="27"/>
      <c r="O4148" s="4"/>
      <c r="P4148" s="4"/>
      <c r="R4148" s="9"/>
      <c r="S4148" s="4"/>
      <c r="T4148" s="4"/>
      <c r="W4148" s="4"/>
      <c r="X4148" s="21"/>
      <c r="Y4148" s="20"/>
      <c r="Z4148" s="20"/>
      <c r="AD4148" s="5"/>
      <c r="AI4148" s="10"/>
      <c r="AJ4148" s="10"/>
      <c r="AK4148" s="10"/>
      <c r="AL4148" s="10"/>
      <c r="AM4148" s="10"/>
      <c r="AN4148" s="10"/>
      <c r="AO4148" s="10"/>
      <c r="AP4148" s="10"/>
      <c r="AQ4148" s="10"/>
      <c r="AR4148" s="10"/>
      <c r="AS4148" s="10"/>
      <c r="AT4148" s="10"/>
      <c r="AU4148" s="10"/>
    </row>
    <row r="4149" spans="2:47" x14ac:dyDescent="0.2">
      <c r="B4149" s="4"/>
      <c r="C4149" s="4"/>
      <c r="D4149" s="25"/>
      <c r="E4149" s="25"/>
      <c r="F4149" s="26"/>
      <c r="G4149" s="2"/>
      <c r="K4149" s="3"/>
      <c r="L4149" s="3"/>
      <c r="M4149" s="3"/>
      <c r="N4149" s="27"/>
      <c r="O4149" s="4"/>
      <c r="P4149" s="4"/>
      <c r="R4149" s="9"/>
      <c r="S4149" s="4"/>
      <c r="T4149" s="4"/>
      <c r="W4149" s="4"/>
      <c r="X4149" s="21"/>
      <c r="Y4149" s="20"/>
      <c r="Z4149" s="20"/>
      <c r="AD4149" s="5"/>
      <c r="AI4149" s="10"/>
      <c r="AJ4149" s="10"/>
      <c r="AK4149" s="10"/>
      <c r="AL4149" s="10"/>
      <c r="AM4149" s="10"/>
      <c r="AN4149" s="10"/>
      <c r="AO4149" s="10"/>
      <c r="AP4149" s="10"/>
      <c r="AQ4149" s="10"/>
      <c r="AR4149" s="10"/>
      <c r="AS4149" s="10"/>
      <c r="AT4149" s="10"/>
      <c r="AU4149" s="10"/>
    </row>
    <row r="4150" spans="2:47" x14ac:dyDescent="0.2">
      <c r="B4150" s="4"/>
      <c r="C4150" s="4"/>
      <c r="D4150" s="25"/>
      <c r="E4150" s="25"/>
      <c r="F4150" s="26"/>
      <c r="G4150" s="2"/>
      <c r="K4150" s="3"/>
      <c r="L4150" s="3"/>
      <c r="M4150" s="3"/>
      <c r="N4150" s="27"/>
      <c r="O4150" s="4"/>
      <c r="P4150" s="4"/>
      <c r="R4150" s="9"/>
      <c r="S4150" s="4"/>
      <c r="T4150" s="4"/>
      <c r="W4150" s="4"/>
      <c r="X4150" s="21"/>
      <c r="Y4150" s="20"/>
      <c r="Z4150" s="20"/>
      <c r="AD4150" s="5"/>
      <c r="AI4150" s="10"/>
      <c r="AJ4150" s="10"/>
      <c r="AK4150" s="10"/>
      <c r="AL4150" s="10"/>
      <c r="AM4150" s="10"/>
      <c r="AN4150" s="10"/>
      <c r="AO4150" s="10"/>
      <c r="AP4150" s="10"/>
      <c r="AQ4150" s="10"/>
      <c r="AR4150" s="10"/>
      <c r="AS4150" s="10"/>
      <c r="AT4150" s="10"/>
      <c r="AU4150" s="10"/>
    </row>
    <row r="4151" spans="2:47" x14ac:dyDescent="0.2">
      <c r="B4151" s="4"/>
      <c r="C4151" s="4"/>
      <c r="D4151" s="25"/>
      <c r="E4151" s="25"/>
      <c r="F4151" s="26"/>
      <c r="G4151" s="2"/>
      <c r="K4151" s="3"/>
      <c r="L4151" s="3"/>
      <c r="M4151" s="3"/>
      <c r="N4151" s="27"/>
      <c r="O4151" s="4"/>
      <c r="P4151" s="4"/>
      <c r="R4151" s="9"/>
      <c r="S4151" s="4"/>
      <c r="T4151" s="4"/>
      <c r="W4151" s="4"/>
      <c r="X4151" s="21"/>
      <c r="Y4151" s="20"/>
      <c r="Z4151" s="20"/>
      <c r="AD4151" s="5"/>
      <c r="AI4151" s="10"/>
      <c r="AJ4151" s="10"/>
      <c r="AK4151" s="10"/>
      <c r="AL4151" s="10"/>
      <c r="AM4151" s="10"/>
      <c r="AN4151" s="10"/>
      <c r="AO4151" s="10"/>
      <c r="AP4151" s="10"/>
      <c r="AQ4151" s="10"/>
      <c r="AR4151" s="10"/>
      <c r="AS4151" s="10"/>
      <c r="AT4151" s="10"/>
      <c r="AU4151" s="10"/>
    </row>
    <row r="4152" spans="2:47" x14ac:dyDescent="0.2">
      <c r="B4152" s="4"/>
      <c r="C4152" s="4"/>
      <c r="D4152" s="25"/>
      <c r="E4152" s="25"/>
      <c r="F4152" s="26"/>
      <c r="G4152" s="2"/>
      <c r="K4152" s="3"/>
      <c r="L4152" s="3"/>
      <c r="M4152" s="3"/>
      <c r="N4152" s="27"/>
      <c r="O4152" s="4"/>
      <c r="P4152" s="4"/>
      <c r="R4152" s="9"/>
      <c r="S4152" s="4"/>
      <c r="T4152" s="4"/>
      <c r="W4152" s="4"/>
      <c r="X4152" s="21"/>
      <c r="Y4152" s="20"/>
      <c r="Z4152" s="20"/>
      <c r="AD4152" s="5"/>
      <c r="AI4152" s="10"/>
      <c r="AJ4152" s="10"/>
      <c r="AK4152" s="10"/>
      <c r="AL4152" s="10"/>
      <c r="AM4152" s="10"/>
      <c r="AN4152" s="10"/>
      <c r="AO4152" s="10"/>
      <c r="AP4152" s="10"/>
      <c r="AQ4152" s="10"/>
      <c r="AR4152" s="10"/>
      <c r="AS4152" s="10"/>
      <c r="AT4152" s="10"/>
      <c r="AU4152" s="10"/>
    </row>
    <row r="4153" spans="2:47" x14ac:dyDescent="0.2">
      <c r="B4153" s="4"/>
      <c r="C4153" s="4"/>
      <c r="D4153" s="25"/>
      <c r="E4153" s="25"/>
      <c r="F4153" s="26"/>
      <c r="G4153" s="2"/>
      <c r="K4153" s="3"/>
      <c r="L4153" s="3"/>
      <c r="M4153" s="3"/>
      <c r="N4153" s="27"/>
      <c r="O4153" s="4"/>
      <c r="P4153" s="4"/>
      <c r="R4153" s="9"/>
      <c r="S4153" s="4"/>
      <c r="T4153" s="4"/>
      <c r="W4153" s="4"/>
      <c r="X4153" s="21"/>
      <c r="Y4153" s="20"/>
      <c r="Z4153" s="20"/>
      <c r="AD4153" s="5"/>
      <c r="AI4153" s="10"/>
      <c r="AJ4153" s="10"/>
      <c r="AK4153" s="10"/>
      <c r="AL4153" s="10"/>
      <c r="AM4153" s="10"/>
      <c r="AN4153" s="10"/>
      <c r="AO4153" s="10"/>
      <c r="AP4153" s="10"/>
      <c r="AQ4153" s="10"/>
      <c r="AR4153" s="10"/>
      <c r="AS4153" s="10"/>
      <c r="AT4153" s="10"/>
      <c r="AU4153" s="10"/>
    </row>
    <row r="4154" spans="2:47" x14ac:dyDescent="0.2">
      <c r="B4154" s="4"/>
      <c r="C4154" s="4"/>
      <c r="D4154" s="25"/>
      <c r="E4154" s="25"/>
      <c r="F4154" s="26"/>
      <c r="G4154" s="2"/>
      <c r="K4154" s="3"/>
      <c r="L4154" s="3"/>
      <c r="M4154" s="3"/>
      <c r="N4154" s="27"/>
      <c r="O4154" s="4"/>
      <c r="P4154" s="4"/>
      <c r="R4154" s="9"/>
      <c r="S4154" s="4"/>
      <c r="T4154" s="4"/>
      <c r="W4154" s="4"/>
      <c r="X4154" s="21"/>
      <c r="Y4154" s="20"/>
      <c r="Z4154" s="20"/>
      <c r="AD4154" s="5"/>
      <c r="AI4154" s="10"/>
      <c r="AJ4154" s="10"/>
      <c r="AK4154" s="10"/>
      <c r="AL4154" s="10"/>
      <c r="AM4154" s="10"/>
      <c r="AN4154" s="10"/>
      <c r="AO4154" s="10"/>
      <c r="AP4154" s="10"/>
      <c r="AQ4154" s="10"/>
      <c r="AR4154" s="10"/>
      <c r="AS4154" s="10"/>
      <c r="AT4154" s="10"/>
      <c r="AU4154" s="10"/>
    </row>
    <row r="4155" spans="2:47" x14ac:dyDescent="0.2">
      <c r="B4155" s="4"/>
      <c r="C4155" s="4"/>
      <c r="D4155" s="25"/>
      <c r="E4155" s="25"/>
      <c r="F4155" s="26"/>
      <c r="G4155" s="2"/>
      <c r="K4155" s="3"/>
      <c r="L4155" s="3"/>
      <c r="M4155" s="3"/>
      <c r="N4155" s="27"/>
      <c r="O4155" s="4"/>
      <c r="P4155" s="4"/>
      <c r="R4155" s="9"/>
      <c r="S4155" s="4"/>
      <c r="T4155" s="4"/>
      <c r="W4155" s="4"/>
      <c r="X4155" s="21"/>
      <c r="Y4155" s="20"/>
      <c r="Z4155" s="20"/>
      <c r="AD4155" s="5"/>
      <c r="AI4155" s="10"/>
      <c r="AJ4155" s="10"/>
      <c r="AK4155" s="10"/>
      <c r="AL4155" s="10"/>
      <c r="AM4155" s="10"/>
      <c r="AN4155" s="10"/>
      <c r="AO4155" s="10"/>
      <c r="AP4155" s="10"/>
      <c r="AQ4155" s="10"/>
      <c r="AR4155" s="10"/>
      <c r="AS4155" s="10"/>
      <c r="AT4155" s="10"/>
      <c r="AU4155" s="10"/>
    </row>
    <row r="4156" spans="2:47" x14ac:dyDescent="0.2">
      <c r="B4156" s="4"/>
      <c r="C4156" s="4"/>
      <c r="D4156" s="25"/>
      <c r="E4156" s="25"/>
      <c r="F4156" s="26"/>
      <c r="G4156" s="2"/>
      <c r="K4156" s="3"/>
      <c r="L4156" s="3"/>
      <c r="M4156" s="3"/>
      <c r="N4156" s="27"/>
      <c r="O4156" s="4"/>
      <c r="P4156" s="4"/>
      <c r="R4156" s="9"/>
      <c r="S4156" s="4"/>
      <c r="T4156" s="4"/>
      <c r="W4156" s="4"/>
      <c r="X4156" s="21"/>
      <c r="Y4156" s="20"/>
      <c r="Z4156" s="20"/>
      <c r="AD4156" s="5"/>
      <c r="AI4156" s="10"/>
      <c r="AJ4156" s="10"/>
      <c r="AK4156" s="10"/>
      <c r="AL4156" s="10"/>
      <c r="AM4156" s="10"/>
      <c r="AN4156" s="10"/>
      <c r="AO4156" s="10"/>
      <c r="AP4156" s="10"/>
      <c r="AQ4156" s="10"/>
      <c r="AR4156" s="10"/>
      <c r="AS4156" s="10"/>
      <c r="AT4156" s="10"/>
      <c r="AU4156" s="10"/>
    </row>
    <row r="4157" spans="2:47" x14ac:dyDescent="0.2">
      <c r="B4157" s="4"/>
      <c r="C4157" s="4"/>
      <c r="D4157" s="25"/>
      <c r="E4157" s="25"/>
      <c r="F4157" s="26"/>
      <c r="G4157" s="2"/>
      <c r="K4157" s="3"/>
      <c r="L4157" s="3"/>
      <c r="M4157" s="3"/>
      <c r="N4157" s="27"/>
      <c r="O4157" s="4"/>
      <c r="P4157" s="4"/>
      <c r="R4157" s="9"/>
      <c r="S4157" s="4"/>
      <c r="T4157" s="4"/>
      <c r="W4157" s="4"/>
      <c r="X4157" s="21"/>
      <c r="Y4157" s="20"/>
      <c r="Z4157" s="20"/>
      <c r="AD4157" s="5"/>
      <c r="AI4157" s="10"/>
      <c r="AJ4157" s="10"/>
      <c r="AK4157" s="10"/>
      <c r="AL4157" s="10"/>
      <c r="AM4157" s="10"/>
      <c r="AN4157" s="10"/>
      <c r="AO4157" s="10"/>
      <c r="AP4157" s="10"/>
      <c r="AQ4157" s="10"/>
      <c r="AR4157" s="10"/>
      <c r="AS4157" s="10"/>
      <c r="AT4157" s="10"/>
      <c r="AU4157" s="10"/>
    </row>
    <row r="4158" spans="2:47" x14ac:dyDescent="0.2">
      <c r="B4158" s="4"/>
      <c r="C4158" s="4"/>
      <c r="D4158" s="25"/>
      <c r="E4158" s="25"/>
      <c r="F4158" s="26"/>
      <c r="G4158" s="2"/>
      <c r="K4158" s="3"/>
      <c r="L4158" s="3"/>
      <c r="M4158" s="3"/>
      <c r="N4158" s="27"/>
      <c r="O4158" s="4"/>
      <c r="P4158" s="4"/>
      <c r="R4158" s="9"/>
      <c r="S4158" s="4"/>
      <c r="T4158" s="4"/>
      <c r="W4158" s="4"/>
      <c r="X4158" s="21"/>
      <c r="Y4158" s="20"/>
      <c r="Z4158" s="20"/>
      <c r="AD4158" s="5"/>
      <c r="AI4158" s="10"/>
      <c r="AJ4158" s="10"/>
      <c r="AK4158" s="10"/>
      <c r="AL4158" s="10"/>
      <c r="AM4158" s="10"/>
      <c r="AN4158" s="10"/>
      <c r="AO4158" s="10"/>
      <c r="AP4158" s="10"/>
      <c r="AQ4158" s="10"/>
      <c r="AR4158" s="10"/>
      <c r="AS4158" s="10"/>
      <c r="AT4158" s="10"/>
      <c r="AU4158" s="10"/>
    </row>
    <row r="4159" spans="2:47" x14ac:dyDescent="0.2">
      <c r="B4159" s="4"/>
      <c r="C4159" s="4"/>
      <c r="D4159" s="25"/>
      <c r="E4159" s="25"/>
      <c r="F4159" s="26"/>
      <c r="G4159" s="2"/>
      <c r="K4159" s="3"/>
      <c r="L4159" s="3"/>
      <c r="M4159" s="3"/>
      <c r="N4159" s="27"/>
      <c r="O4159" s="4"/>
      <c r="P4159" s="4"/>
      <c r="R4159" s="9"/>
      <c r="S4159" s="4"/>
      <c r="T4159" s="4"/>
      <c r="W4159" s="4"/>
      <c r="X4159" s="21"/>
      <c r="Y4159" s="20"/>
      <c r="Z4159" s="20"/>
      <c r="AD4159" s="5"/>
      <c r="AI4159" s="10"/>
      <c r="AJ4159" s="10"/>
      <c r="AK4159" s="10"/>
      <c r="AL4159" s="10"/>
      <c r="AM4159" s="10"/>
      <c r="AN4159" s="10"/>
      <c r="AO4159" s="10"/>
      <c r="AP4159" s="10"/>
      <c r="AQ4159" s="10"/>
      <c r="AR4159" s="10"/>
      <c r="AS4159" s="10"/>
      <c r="AT4159" s="10"/>
      <c r="AU4159" s="10"/>
    </row>
    <row r="4160" spans="2:47" x14ac:dyDescent="0.2">
      <c r="B4160" s="4"/>
      <c r="C4160" s="4"/>
      <c r="D4160" s="25"/>
      <c r="E4160" s="25"/>
      <c r="F4160" s="26"/>
      <c r="G4160" s="2"/>
      <c r="K4160" s="3"/>
      <c r="L4160" s="3"/>
      <c r="M4160" s="3"/>
      <c r="N4160" s="27"/>
      <c r="O4160" s="4"/>
      <c r="P4160" s="4"/>
      <c r="R4160" s="9"/>
      <c r="S4160" s="4"/>
      <c r="T4160" s="4"/>
      <c r="W4160" s="4"/>
      <c r="X4160" s="21"/>
      <c r="Y4160" s="20"/>
      <c r="Z4160" s="20"/>
      <c r="AD4160" s="5"/>
      <c r="AI4160" s="10"/>
      <c r="AJ4160" s="10"/>
      <c r="AK4160" s="10"/>
      <c r="AL4160" s="10"/>
      <c r="AM4160" s="10"/>
      <c r="AN4160" s="10"/>
      <c r="AO4160" s="10"/>
      <c r="AP4160" s="10"/>
      <c r="AQ4160" s="10"/>
      <c r="AR4160" s="10"/>
      <c r="AS4160" s="10"/>
      <c r="AT4160" s="10"/>
      <c r="AU4160" s="10"/>
    </row>
    <row r="4161" spans="2:47" x14ac:dyDescent="0.2">
      <c r="B4161" s="4"/>
      <c r="C4161" s="4"/>
      <c r="D4161" s="25"/>
      <c r="E4161" s="25"/>
      <c r="F4161" s="26"/>
      <c r="G4161" s="2"/>
      <c r="K4161" s="3"/>
      <c r="L4161" s="3"/>
      <c r="M4161" s="3"/>
      <c r="N4161" s="27"/>
      <c r="O4161" s="4"/>
      <c r="P4161" s="4"/>
      <c r="R4161" s="9"/>
      <c r="S4161" s="4"/>
      <c r="T4161" s="4"/>
      <c r="W4161" s="4"/>
      <c r="X4161" s="21"/>
      <c r="Y4161" s="20"/>
      <c r="Z4161" s="20"/>
      <c r="AD4161" s="5"/>
      <c r="AI4161" s="10"/>
      <c r="AJ4161" s="10"/>
      <c r="AK4161" s="10"/>
      <c r="AL4161" s="10"/>
      <c r="AM4161" s="10"/>
      <c r="AN4161" s="10"/>
      <c r="AO4161" s="10"/>
      <c r="AP4161" s="10"/>
      <c r="AQ4161" s="10"/>
      <c r="AR4161" s="10"/>
      <c r="AS4161" s="10"/>
      <c r="AT4161" s="10"/>
      <c r="AU4161" s="10"/>
    </row>
    <row r="4162" spans="2:47" x14ac:dyDescent="0.2">
      <c r="B4162" s="4"/>
      <c r="C4162" s="4"/>
      <c r="D4162" s="25"/>
      <c r="E4162" s="25"/>
      <c r="F4162" s="26"/>
      <c r="G4162" s="2"/>
      <c r="K4162" s="3"/>
      <c r="L4162" s="3"/>
      <c r="M4162" s="3"/>
      <c r="N4162" s="27"/>
      <c r="O4162" s="4"/>
      <c r="P4162" s="4"/>
      <c r="R4162" s="9"/>
      <c r="S4162" s="4"/>
      <c r="T4162" s="4"/>
      <c r="W4162" s="4"/>
      <c r="X4162" s="21"/>
      <c r="Y4162" s="20"/>
      <c r="Z4162" s="20"/>
      <c r="AD4162" s="5"/>
      <c r="AI4162" s="10"/>
      <c r="AJ4162" s="10"/>
      <c r="AK4162" s="10"/>
      <c r="AL4162" s="10"/>
      <c r="AM4162" s="10"/>
      <c r="AN4162" s="10"/>
      <c r="AO4162" s="10"/>
      <c r="AP4162" s="10"/>
      <c r="AQ4162" s="10"/>
      <c r="AR4162" s="10"/>
      <c r="AS4162" s="10"/>
      <c r="AT4162" s="10"/>
      <c r="AU4162" s="10"/>
    </row>
    <row r="4163" spans="2:47" x14ac:dyDescent="0.2">
      <c r="B4163" s="4"/>
      <c r="C4163" s="4"/>
      <c r="D4163" s="25"/>
      <c r="E4163" s="25"/>
      <c r="F4163" s="26"/>
      <c r="G4163" s="2"/>
      <c r="K4163" s="3"/>
      <c r="L4163" s="3"/>
      <c r="M4163" s="3"/>
      <c r="N4163" s="27"/>
      <c r="O4163" s="4"/>
      <c r="P4163" s="4"/>
      <c r="R4163" s="9"/>
      <c r="S4163" s="4"/>
      <c r="T4163" s="4"/>
      <c r="W4163" s="4"/>
      <c r="X4163" s="21"/>
      <c r="Y4163" s="20"/>
      <c r="Z4163" s="20"/>
      <c r="AD4163" s="5"/>
      <c r="AI4163" s="10"/>
      <c r="AJ4163" s="10"/>
      <c r="AK4163" s="10"/>
      <c r="AL4163" s="10"/>
      <c r="AM4163" s="10"/>
      <c r="AN4163" s="10"/>
      <c r="AO4163" s="10"/>
      <c r="AP4163" s="10"/>
      <c r="AQ4163" s="10"/>
      <c r="AR4163" s="10"/>
      <c r="AS4163" s="10"/>
      <c r="AT4163" s="10"/>
      <c r="AU4163" s="10"/>
    </row>
    <row r="4164" spans="2:47" x14ac:dyDescent="0.2">
      <c r="B4164" s="4"/>
      <c r="C4164" s="4"/>
      <c r="D4164" s="25"/>
      <c r="E4164" s="25"/>
      <c r="F4164" s="26"/>
      <c r="G4164" s="2"/>
      <c r="K4164" s="3"/>
      <c r="L4164" s="3"/>
      <c r="M4164" s="3"/>
      <c r="N4164" s="27"/>
      <c r="O4164" s="4"/>
      <c r="P4164" s="4"/>
      <c r="R4164" s="9"/>
      <c r="S4164" s="4"/>
      <c r="T4164" s="4"/>
      <c r="W4164" s="4"/>
      <c r="X4164" s="21"/>
      <c r="Y4164" s="20"/>
      <c r="Z4164" s="20"/>
      <c r="AD4164" s="5"/>
      <c r="AI4164" s="10"/>
      <c r="AJ4164" s="10"/>
      <c r="AK4164" s="10"/>
      <c r="AL4164" s="10"/>
      <c r="AM4164" s="10"/>
      <c r="AN4164" s="10"/>
      <c r="AO4164" s="10"/>
      <c r="AP4164" s="10"/>
      <c r="AQ4164" s="10"/>
      <c r="AR4164" s="10"/>
      <c r="AS4164" s="10"/>
      <c r="AT4164" s="10"/>
      <c r="AU4164" s="10"/>
    </row>
    <row r="4165" spans="2:47" x14ac:dyDescent="0.2">
      <c r="B4165" s="4"/>
      <c r="C4165" s="4"/>
      <c r="D4165" s="25"/>
      <c r="E4165" s="25"/>
      <c r="F4165" s="26"/>
      <c r="G4165" s="2"/>
      <c r="K4165" s="3"/>
      <c r="L4165" s="3"/>
      <c r="M4165" s="3"/>
      <c r="N4165" s="27"/>
      <c r="O4165" s="4"/>
      <c r="P4165" s="4"/>
      <c r="R4165" s="9"/>
      <c r="S4165" s="4"/>
      <c r="T4165" s="4"/>
      <c r="W4165" s="4"/>
      <c r="X4165" s="21"/>
      <c r="Y4165" s="20"/>
      <c r="Z4165" s="20"/>
      <c r="AD4165" s="5"/>
      <c r="AI4165" s="10"/>
      <c r="AJ4165" s="10"/>
      <c r="AK4165" s="10"/>
      <c r="AL4165" s="10"/>
      <c r="AM4165" s="10"/>
      <c r="AN4165" s="10"/>
      <c r="AO4165" s="10"/>
      <c r="AP4165" s="10"/>
      <c r="AQ4165" s="10"/>
      <c r="AR4165" s="10"/>
      <c r="AS4165" s="10"/>
      <c r="AT4165" s="10"/>
      <c r="AU4165" s="10"/>
    </row>
    <row r="4166" spans="2:47" x14ac:dyDescent="0.2">
      <c r="B4166" s="4"/>
      <c r="C4166" s="4"/>
      <c r="D4166" s="25"/>
      <c r="E4166" s="25"/>
      <c r="F4166" s="26"/>
      <c r="G4166" s="2"/>
      <c r="K4166" s="3"/>
      <c r="L4166" s="3"/>
      <c r="M4166" s="3"/>
      <c r="N4166" s="27"/>
      <c r="O4166" s="4"/>
      <c r="P4166" s="4"/>
      <c r="R4166" s="9"/>
      <c r="S4166" s="4"/>
      <c r="T4166" s="4"/>
      <c r="W4166" s="4"/>
      <c r="X4166" s="21"/>
      <c r="Y4166" s="20"/>
      <c r="Z4166" s="20"/>
      <c r="AD4166" s="5"/>
      <c r="AI4166" s="10"/>
      <c r="AJ4166" s="10"/>
      <c r="AK4166" s="10"/>
      <c r="AL4166" s="10"/>
      <c r="AM4166" s="10"/>
      <c r="AN4166" s="10"/>
      <c r="AO4166" s="10"/>
      <c r="AP4166" s="10"/>
      <c r="AQ4166" s="10"/>
      <c r="AR4166" s="10"/>
      <c r="AS4166" s="10"/>
      <c r="AT4166" s="10"/>
      <c r="AU4166" s="10"/>
    </row>
    <row r="4167" spans="2:47" x14ac:dyDescent="0.2">
      <c r="B4167" s="4"/>
      <c r="C4167" s="4"/>
      <c r="D4167" s="25"/>
      <c r="E4167" s="25"/>
      <c r="F4167" s="26"/>
      <c r="G4167" s="2"/>
      <c r="K4167" s="3"/>
      <c r="L4167" s="3"/>
      <c r="M4167" s="3"/>
      <c r="N4167" s="27"/>
      <c r="O4167" s="4"/>
      <c r="P4167" s="4"/>
      <c r="R4167" s="9"/>
      <c r="S4167" s="4"/>
      <c r="T4167" s="4"/>
      <c r="W4167" s="4"/>
      <c r="X4167" s="21"/>
      <c r="Y4167" s="20"/>
      <c r="Z4167" s="20"/>
      <c r="AD4167" s="5"/>
      <c r="AI4167" s="10"/>
      <c r="AJ4167" s="10"/>
      <c r="AK4167" s="10"/>
      <c r="AL4167" s="10"/>
      <c r="AM4167" s="10"/>
      <c r="AN4167" s="10"/>
      <c r="AO4167" s="10"/>
      <c r="AP4167" s="10"/>
      <c r="AQ4167" s="10"/>
      <c r="AR4167" s="10"/>
      <c r="AS4167" s="10"/>
      <c r="AT4167" s="10"/>
      <c r="AU4167" s="10"/>
    </row>
    <row r="4168" spans="2:47" x14ac:dyDescent="0.2">
      <c r="B4168" s="4"/>
      <c r="C4168" s="4"/>
      <c r="D4168" s="25"/>
      <c r="E4168" s="25"/>
      <c r="F4168" s="26"/>
      <c r="G4168" s="2"/>
      <c r="K4168" s="3"/>
      <c r="L4168" s="3"/>
      <c r="M4168" s="3"/>
      <c r="N4168" s="27"/>
      <c r="O4168" s="4"/>
      <c r="P4168" s="4"/>
      <c r="R4168" s="9"/>
      <c r="S4168" s="4"/>
      <c r="T4168" s="4"/>
      <c r="W4168" s="4"/>
      <c r="X4168" s="21"/>
      <c r="Y4168" s="20"/>
      <c r="Z4168" s="20"/>
      <c r="AD4168" s="5"/>
      <c r="AI4168" s="10"/>
      <c r="AJ4168" s="10"/>
      <c r="AK4168" s="10"/>
      <c r="AL4168" s="10"/>
      <c r="AM4168" s="10"/>
      <c r="AN4168" s="10"/>
      <c r="AO4168" s="10"/>
      <c r="AP4168" s="10"/>
      <c r="AQ4168" s="10"/>
      <c r="AR4168" s="10"/>
      <c r="AS4168" s="10"/>
      <c r="AT4168" s="10"/>
      <c r="AU4168" s="10"/>
    </row>
    <row r="4169" spans="2:47" x14ac:dyDescent="0.2">
      <c r="B4169" s="4"/>
      <c r="C4169" s="4"/>
      <c r="D4169" s="25"/>
      <c r="E4169" s="25"/>
      <c r="F4169" s="26"/>
      <c r="G4169" s="2"/>
      <c r="K4169" s="3"/>
      <c r="L4169" s="3"/>
      <c r="M4169" s="3"/>
      <c r="N4169" s="27"/>
      <c r="O4169" s="4"/>
      <c r="P4169" s="4"/>
      <c r="R4169" s="9"/>
      <c r="S4169" s="4"/>
      <c r="T4169" s="4"/>
      <c r="W4169" s="4"/>
      <c r="X4169" s="21"/>
      <c r="Y4169" s="20"/>
      <c r="Z4169" s="20"/>
      <c r="AD4169" s="5"/>
      <c r="AI4169" s="10"/>
      <c r="AJ4169" s="10"/>
      <c r="AK4169" s="10"/>
      <c r="AL4169" s="10"/>
      <c r="AM4169" s="10"/>
      <c r="AN4169" s="10"/>
      <c r="AO4169" s="10"/>
      <c r="AP4169" s="10"/>
      <c r="AQ4169" s="10"/>
      <c r="AR4169" s="10"/>
      <c r="AS4169" s="10"/>
      <c r="AT4169" s="10"/>
      <c r="AU4169" s="10"/>
    </row>
    <row r="4170" spans="2:47" x14ac:dyDescent="0.2">
      <c r="B4170" s="4"/>
      <c r="C4170" s="4"/>
      <c r="D4170" s="25"/>
      <c r="E4170" s="25"/>
      <c r="F4170" s="26"/>
      <c r="G4170" s="2"/>
      <c r="K4170" s="3"/>
      <c r="L4170" s="3"/>
      <c r="M4170" s="3"/>
      <c r="N4170" s="27"/>
      <c r="O4170" s="4"/>
      <c r="P4170" s="4"/>
      <c r="R4170" s="9"/>
      <c r="S4170" s="4"/>
      <c r="T4170" s="4"/>
      <c r="W4170" s="4"/>
      <c r="X4170" s="21"/>
      <c r="Y4170" s="20"/>
      <c r="Z4170" s="20"/>
      <c r="AD4170" s="5"/>
      <c r="AI4170" s="10"/>
      <c r="AJ4170" s="10"/>
      <c r="AK4170" s="10"/>
      <c r="AL4170" s="10"/>
      <c r="AM4170" s="10"/>
      <c r="AN4170" s="10"/>
      <c r="AO4170" s="10"/>
      <c r="AP4170" s="10"/>
      <c r="AQ4170" s="10"/>
      <c r="AR4170" s="10"/>
      <c r="AS4170" s="10"/>
      <c r="AT4170" s="10"/>
      <c r="AU4170" s="10"/>
    </row>
    <row r="4171" spans="2:47" x14ac:dyDescent="0.2">
      <c r="B4171" s="4"/>
      <c r="C4171" s="4"/>
      <c r="D4171" s="25"/>
      <c r="E4171" s="25"/>
      <c r="F4171" s="26"/>
      <c r="G4171" s="2"/>
      <c r="K4171" s="3"/>
      <c r="L4171" s="3"/>
      <c r="M4171" s="3"/>
      <c r="N4171" s="27"/>
      <c r="O4171" s="4"/>
      <c r="P4171" s="4"/>
      <c r="R4171" s="9"/>
      <c r="S4171" s="4"/>
      <c r="T4171" s="4"/>
      <c r="W4171" s="4"/>
      <c r="X4171" s="21"/>
      <c r="Y4171" s="20"/>
      <c r="Z4171" s="20"/>
      <c r="AD4171" s="5"/>
      <c r="AI4171" s="10"/>
      <c r="AJ4171" s="10"/>
      <c r="AK4171" s="10"/>
      <c r="AL4171" s="10"/>
      <c r="AM4171" s="10"/>
      <c r="AN4171" s="10"/>
      <c r="AO4171" s="10"/>
      <c r="AP4171" s="10"/>
      <c r="AQ4171" s="10"/>
      <c r="AR4171" s="10"/>
      <c r="AS4171" s="10"/>
      <c r="AT4171" s="10"/>
      <c r="AU4171" s="10"/>
    </row>
    <row r="4172" spans="2:47" x14ac:dyDescent="0.2">
      <c r="B4172" s="4"/>
      <c r="C4172" s="4"/>
      <c r="D4172" s="25"/>
      <c r="E4172" s="25"/>
      <c r="F4172" s="26"/>
      <c r="G4172" s="2"/>
      <c r="K4172" s="3"/>
      <c r="L4172" s="3"/>
      <c r="M4172" s="3"/>
      <c r="N4172" s="27"/>
      <c r="O4172" s="4"/>
      <c r="P4172" s="4"/>
      <c r="R4172" s="9"/>
      <c r="S4172" s="4"/>
      <c r="T4172" s="4"/>
      <c r="W4172" s="4"/>
      <c r="X4172" s="21"/>
      <c r="Y4172" s="20"/>
      <c r="Z4172" s="20"/>
      <c r="AD4172" s="5"/>
      <c r="AI4172" s="10"/>
      <c r="AJ4172" s="10"/>
      <c r="AK4172" s="10"/>
      <c r="AL4172" s="10"/>
      <c r="AM4172" s="10"/>
      <c r="AN4172" s="10"/>
      <c r="AO4172" s="10"/>
      <c r="AP4172" s="10"/>
      <c r="AQ4172" s="10"/>
      <c r="AR4172" s="10"/>
      <c r="AS4172" s="10"/>
      <c r="AT4172" s="10"/>
      <c r="AU4172" s="10"/>
    </row>
    <row r="4173" spans="2:47" x14ac:dyDescent="0.2">
      <c r="B4173" s="4"/>
      <c r="C4173" s="4"/>
      <c r="D4173" s="25"/>
      <c r="E4173" s="25"/>
      <c r="F4173" s="26"/>
      <c r="G4173" s="2"/>
      <c r="K4173" s="3"/>
      <c r="L4173" s="3"/>
      <c r="M4173" s="3"/>
      <c r="N4173" s="27"/>
      <c r="O4173" s="4"/>
      <c r="P4173" s="4"/>
      <c r="R4173" s="9"/>
      <c r="S4173" s="4"/>
      <c r="T4173" s="4"/>
      <c r="W4173" s="4"/>
      <c r="X4173" s="21"/>
      <c r="Y4173" s="20"/>
      <c r="Z4173" s="20"/>
      <c r="AD4173" s="5"/>
      <c r="AI4173" s="10"/>
      <c r="AJ4173" s="10"/>
      <c r="AK4173" s="10"/>
      <c r="AL4173" s="10"/>
      <c r="AM4173" s="10"/>
      <c r="AN4173" s="10"/>
      <c r="AO4173" s="10"/>
      <c r="AP4173" s="10"/>
      <c r="AQ4173" s="10"/>
      <c r="AR4173" s="10"/>
      <c r="AS4173" s="10"/>
      <c r="AT4173" s="10"/>
      <c r="AU4173" s="10"/>
    </row>
    <row r="4174" spans="2:47" x14ac:dyDescent="0.2">
      <c r="B4174" s="4"/>
      <c r="C4174" s="4"/>
      <c r="D4174" s="25"/>
      <c r="E4174" s="25"/>
      <c r="F4174" s="26"/>
      <c r="G4174" s="2"/>
      <c r="K4174" s="3"/>
      <c r="L4174" s="3"/>
      <c r="M4174" s="3"/>
      <c r="N4174" s="27"/>
      <c r="O4174" s="4"/>
      <c r="P4174" s="4"/>
      <c r="R4174" s="9"/>
      <c r="S4174" s="4"/>
      <c r="T4174" s="4"/>
      <c r="W4174" s="4"/>
      <c r="X4174" s="21"/>
      <c r="Y4174" s="20"/>
      <c r="Z4174" s="20"/>
      <c r="AD4174" s="5"/>
      <c r="AI4174" s="10"/>
      <c r="AJ4174" s="10"/>
      <c r="AK4174" s="10"/>
      <c r="AL4174" s="10"/>
      <c r="AM4174" s="10"/>
      <c r="AN4174" s="10"/>
      <c r="AO4174" s="10"/>
      <c r="AP4174" s="10"/>
      <c r="AQ4174" s="10"/>
      <c r="AR4174" s="10"/>
      <c r="AS4174" s="10"/>
      <c r="AT4174" s="10"/>
      <c r="AU4174" s="10"/>
    </row>
    <row r="4175" spans="2:47" x14ac:dyDescent="0.2">
      <c r="B4175" s="4"/>
      <c r="C4175" s="4"/>
      <c r="D4175" s="25"/>
      <c r="E4175" s="25"/>
      <c r="F4175" s="26"/>
      <c r="G4175" s="2"/>
      <c r="K4175" s="3"/>
      <c r="L4175" s="3"/>
      <c r="M4175" s="3"/>
      <c r="N4175" s="27"/>
      <c r="O4175" s="4"/>
      <c r="P4175" s="4"/>
      <c r="R4175" s="9"/>
      <c r="S4175" s="4"/>
      <c r="T4175" s="4"/>
      <c r="W4175" s="4"/>
      <c r="X4175" s="21"/>
      <c r="Y4175" s="20"/>
      <c r="Z4175" s="20"/>
      <c r="AD4175" s="5"/>
      <c r="AI4175" s="10"/>
      <c r="AJ4175" s="10"/>
      <c r="AK4175" s="10"/>
      <c r="AL4175" s="10"/>
      <c r="AM4175" s="10"/>
      <c r="AN4175" s="10"/>
      <c r="AO4175" s="10"/>
      <c r="AP4175" s="10"/>
      <c r="AQ4175" s="10"/>
      <c r="AR4175" s="10"/>
      <c r="AS4175" s="10"/>
      <c r="AT4175" s="10"/>
      <c r="AU4175" s="10"/>
    </row>
    <row r="4176" spans="2:47" x14ac:dyDescent="0.2">
      <c r="B4176" s="4"/>
      <c r="C4176" s="4"/>
      <c r="D4176" s="25"/>
      <c r="E4176" s="25"/>
      <c r="F4176" s="26"/>
      <c r="G4176" s="2"/>
      <c r="K4176" s="3"/>
      <c r="L4176" s="3"/>
      <c r="M4176" s="3"/>
      <c r="N4176" s="27"/>
      <c r="O4176" s="4"/>
      <c r="P4176" s="4"/>
      <c r="R4176" s="9"/>
      <c r="S4176" s="4"/>
      <c r="T4176" s="4"/>
      <c r="W4176" s="4"/>
      <c r="X4176" s="21"/>
      <c r="Y4176" s="20"/>
      <c r="Z4176" s="20"/>
      <c r="AD4176" s="5"/>
      <c r="AI4176" s="10"/>
      <c r="AJ4176" s="10"/>
      <c r="AK4176" s="10"/>
      <c r="AL4176" s="10"/>
      <c r="AM4176" s="10"/>
      <c r="AN4176" s="10"/>
      <c r="AO4176" s="10"/>
      <c r="AP4176" s="10"/>
      <c r="AQ4176" s="10"/>
      <c r="AR4176" s="10"/>
      <c r="AS4176" s="10"/>
      <c r="AT4176" s="10"/>
      <c r="AU4176" s="10"/>
    </row>
    <row r="4177" spans="2:47" x14ac:dyDescent="0.2">
      <c r="B4177" s="4"/>
      <c r="C4177" s="4"/>
      <c r="D4177" s="25"/>
      <c r="E4177" s="25"/>
      <c r="F4177" s="26"/>
      <c r="G4177" s="2"/>
      <c r="K4177" s="3"/>
      <c r="L4177" s="3"/>
      <c r="M4177" s="3"/>
      <c r="N4177" s="27"/>
      <c r="O4177" s="4"/>
      <c r="P4177" s="4"/>
      <c r="R4177" s="9"/>
      <c r="S4177" s="4"/>
      <c r="T4177" s="4"/>
      <c r="W4177" s="4"/>
      <c r="X4177" s="21"/>
      <c r="Y4177" s="20"/>
      <c r="Z4177" s="20"/>
      <c r="AD4177" s="5"/>
      <c r="AI4177" s="10"/>
      <c r="AJ4177" s="10"/>
      <c r="AK4177" s="10"/>
      <c r="AL4177" s="10"/>
      <c r="AM4177" s="10"/>
      <c r="AN4177" s="10"/>
      <c r="AO4177" s="10"/>
      <c r="AP4177" s="10"/>
      <c r="AQ4177" s="10"/>
      <c r="AR4177" s="10"/>
      <c r="AS4177" s="10"/>
      <c r="AT4177" s="10"/>
      <c r="AU4177" s="10"/>
    </row>
    <row r="4178" spans="2:47" x14ac:dyDescent="0.2">
      <c r="B4178" s="4"/>
      <c r="C4178" s="4"/>
      <c r="D4178" s="25"/>
      <c r="E4178" s="25"/>
      <c r="F4178" s="26"/>
      <c r="G4178" s="2"/>
      <c r="K4178" s="3"/>
      <c r="L4178" s="3"/>
      <c r="M4178" s="3"/>
      <c r="N4178" s="27"/>
      <c r="O4178" s="4"/>
      <c r="P4178" s="4"/>
      <c r="R4178" s="9"/>
      <c r="S4178" s="4"/>
      <c r="T4178" s="4"/>
      <c r="W4178" s="4"/>
      <c r="X4178" s="21"/>
      <c r="Y4178" s="20"/>
      <c r="Z4178" s="20"/>
      <c r="AD4178" s="5"/>
      <c r="AI4178" s="10"/>
      <c r="AJ4178" s="10"/>
      <c r="AK4178" s="10"/>
      <c r="AL4178" s="10"/>
      <c r="AM4178" s="10"/>
      <c r="AN4178" s="10"/>
      <c r="AO4178" s="10"/>
      <c r="AP4178" s="10"/>
      <c r="AQ4178" s="10"/>
      <c r="AR4178" s="10"/>
      <c r="AS4178" s="10"/>
      <c r="AT4178" s="10"/>
      <c r="AU4178" s="10"/>
    </row>
    <row r="4179" spans="2:47" x14ac:dyDescent="0.2">
      <c r="B4179" s="4"/>
      <c r="C4179" s="4"/>
      <c r="D4179" s="25"/>
      <c r="E4179" s="25"/>
      <c r="F4179" s="26"/>
      <c r="G4179" s="2"/>
      <c r="K4179" s="3"/>
      <c r="L4179" s="3"/>
      <c r="M4179" s="3"/>
      <c r="N4179" s="27"/>
      <c r="O4179" s="4"/>
      <c r="P4179" s="4"/>
      <c r="R4179" s="9"/>
      <c r="S4179" s="4"/>
      <c r="T4179" s="4"/>
      <c r="W4179" s="4"/>
      <c r="X4179" s="21"/>
      <c r="Y4179" s="20"/>
      <c r="Z4179" s="20"/>
      <c r="AD4179" s="5"/>
      <c r="AI4179" s="10"/>
      <c r="AJ4179" s="10"/>
      <c r="AK4179" s="10"/>
      <c r="AL4179" s="10"/>
      <c r="AM4179" s="10"/>
      <c r="AN4179" s="10"/>
      <c r="AO4179" s="10"/>
      <c r="AP4179" s="10"/>
      <c r="AQ4179" s="10"/>
      <c r="AR4179" s="10"/>
      <c r="AS4179" s="10"/>
      <c r="AT4179" s="10"/>
      <c r="AU4179" s="10"/>
    </row>
    <row r="4180" spans="2:47" x14ac:dyDescent="0.2">
      <c r="B4180" s="4"/>
      <c r="C4180" s="4"/>
      <c r="D4180" s="25"/>
      <c r="E4180" s="25"/>
      <c r="F4180" s="26"/>
      <c r="G4180" s="2"/>
      <c r="K4180" s="3"/>
      <c r="L4180" s="3"/>
      <c r="M4180" s="3"/>
      <c r="N4180" s="27"/>
      <c r="O4180" s="4"/>
      <c r="P4180" s="4"/>
      <c r="R4180" s="9"/>
      <c r="S4180" s="4"/>
      <c r="T4180" s="4"/>
      <c r="W4180" s="4"/>
      <c r="X4180" s="21"/>
      <c r="Y4180" s="20"/>
      <c r="Z4180" s="20"/>
      <c r="AD4180" s="5"/>
      <c r="AI4180" s="10"/>
      <c r="AJ4180" s="10"/>
      <c r="AK4180" s="10"/>
      <c r="AL4180" s="10"/>
      <c r="AM4180" s="10"/>
      <c r="AN4180" s="10"/>
      <c r="AO4180" s="10"/>
      <c r="AP4180" s="10"/>
      <c r="AQ4180" s="10"/>
      <c r="AR4180" s="10"/>
      <c r="AS4180" s="10"/>
      <c r="AT4180" s="10"/>
      <c r="AU4180" s="10"/>
    </row>
    <row r="4181" spans="2:47" x14ac:dyDescent="0.2">
      <c r="B4181" s="4"/>
      <c r="C4181" s="4"/>
      <c r="D4181" s="25"/>
      <c r="E4181" s="25"/>
      <c r="F4181" s="26"/>
      <c r="G4181" s="2"/>
      <c r="K4181" s="3"/>
      <c r="L4181" s="3"/>
      <c r="M4181" s="3"/>
      <c r="N4181" s="27"/>
      <c r="O4181" s="4"/>
      <c r="P4181" s="4"/>
      <c r="R4181" s="9"/>
      <c r="S4181" s="4"/>
      <c r="T4181" s="4"/>
      <c r="W4181" s="4"/>
      <c r="X4181" s="21"/>
      <c r="Y4181" s="20"/>
      <c r="Z4181" s="20"/>
      <c r="AD4181" s="5"/>
      <c r="AI4181" s="10"/>
      <c r="AJ4181" s="10"/>
      <c r="AK4181" s="10"/>
      <c r="AL4181" s="10"/>
      <c r="AM4181" s="10"/>
      <c r="AN4181" s="10"/>
      <c r="AO4181" s="10"/>
      <c r="AP4181" s="10"/>
      <c r="AQ4181" s="10"/>
      <c r="AR4181" s="10"/>
      <c r="AS4181" s="10"/>
      <c r="AT4181" s="10"/>
      <c r="AU4181" s="10"/>
    </row>
    <row r="4182" spans="2:47" x14ac:dyDescent="0.2">
      <c r="B4182" s="4"/>
      <c r="C4182" s="4"/>
      <c r="D4182" s="25"/>
      <c r="E4182" s="25"/>
      <c r="F4182" s="26"/>
      <c r="G4182" s="2"/>
      <c r="K4182" s="3"/>
      <c r="L4182" s="3"/>
      <c r="M4182" s="3"/>
      <c r="N4182" s="27"/>
      <c r="O4182" s="4"/>
      <c r="P4182" s="4"/>
      <c r="R4182" s="9"/>
      <c r="S4182" s="4"/>
      <c r="T4182" s="4"/>
      <c r="W4182" s="4"/>
      <c r="X4182" s="21"/>
      <c r="Y4182" s="20"/>
      <c r="Z4182" s="20"/>
      <c r="AD4182" s="5"/>
      <c r="AI4182" s="10"/>
      <c r="AJ4182" s="10"/>
      <c r="AK4182" s="10"/>
      <c r="AL4182" s="10"/>
      <c r="AM4182" s="10"/>
      <c r="AN4182" s="10"/>
      <c r="AO4182" s="10"/>
      <c r="AP4182" s="10"/>
      <c r="AQ4182" s="10"/>
      <c r="AR4182" s="10"/>
      <c r="AS4182" s="10"/>
      <c r="AT4182" s="10"/>
      <c r="AU4182" s="10"/>
    </row>
    <row r="4183" spans="2:47" x14ac:dyDescent="0.2">
      <c r="B4183" s="4"/>
      <c r="C4183" s="4"/>
      <c r="D4183" s="25"/>
      <c r="E4183" s="25"/>
      <c r="F4183" s="26"/>
      <c r="G4183" s="2"/>
      <c r="K4183" s="3"/>
      <c r="L4183" s="3"/>
      <c r="M4183" s="3"/>
      <c r="N4183" s="27"/>
      <c r="O4183" s="4"/>
      <c r="P4183" s="4"/>
      <c r="R4183" s="9"/>
      <c r="S4183" s="4"/>
      <c r="T4183" s="4"/>
      <c r="W4183" s="4"/>
      <c r="X4183" s="21"/>
      <c r="Y4183" s="20"/>
      <c r="Z4183" s="20"/>
      <c r="AD4183" s="5"/>
      <c r="AI4183" s="10"/>
      <c r="AJ4183" s="10"/>
      <c r="AK4183" s="10"/>
      <c r="AL4183" s="10"/>
      <c r="AM4183" s="10"/>
      <c r="AN4183" s="10"/>
      <c r="AO4183" s="10"/>
      <c r="AP4183" s="10"/>
      <c r="AQ4183" s="10"/>
      <c r="AR4183" s="10"/>
      <c r="AS4183" s="10"/>
      <c r="AT4183" s="10"/>
      <c r="AU4183" s="10"/>
    </row>
    <row r="4184" spans="2:47" x14ac:dyDescent="0.2">
      <c r="B4184" s="4"/>
      <c r="C4184" s="4"/>
      <c r="D4184" s="25"/>
      <c r="E4184" s="25"/>
      <c r="F4184" s="26"/>
      <c r="G4184" s="2"/>
      <c r="K4184" s="3"/>
      <c r="L4184" s="3"/>
      <c r="M4184" s="3"/>
      <c r="N4184" s="27"/>
      <c r="O4184" s="4"/>
      <c r="P4184" s="4"/>
      <c r="R4184" s="9"/>
      <c r="S4184" s="4"/>
      <c r="T4184" s="4"/>
      <c r="W4184" s="4"/>
      <c r="X4184" s="21"/>
      <c r="Y4184" s="20"/>
      <c r="Z4184" s="20"/>
      <c r="AD4184" s="5"/>
      <c r="AI4184" s="10"/>
      <c r="AJ4184" s="10"/>
      <c r="AK4184" s="10"/>
      <c r="AL4184" s="10"/>
      <c r="AM4184" s="10"/>
      <c r="AN4184" s="10"/>
      <c r="AO4184" s="10"/>
      <c r="AP4184" s="10"/>
      <c r="AQ4184" s="10"/>
      <c r="AR4184" s="10"/>
      <c r="AS4184" s="10"/>
      <c r="AT4184" s="10"/>
      <c r="AU4184" s="10"/>
    </row>
    <row r="4185" spans="2:47" x14ac:dyDescent="0.2">
      <c r="B4185" s="4"/>
      <c r="C4185" s="4"/>
      <c r="D4185" s="25"/>
      <c r="E4185" s="25"/>
      <c r="F4185" s="26"/>
      <c r="G4185" s="2"/>
      <c r="K4185" s="3"/>
      <c r="L4185" s="3"/>
      <c r="M4185" s="3"/>
      <c r="N4185" s="27"/>
      <c r="O4185" s="4"/>
      <c r="P4185" s="4"/>
      <c r="R4185" s="9"/>
      <c r="S4185" s="4"/>
      <c r="T4185" s="4"/>
      <c r="W4185" s="4"/>
      <c r="X4185" s="21"/>
      <c r="Y4185" s="20"/>
      <c r="Z4185" s="20"/>
      <c r="AD4185" s="5"/>
      <c r="AI4185" s="10"/>
      <c r="AJ4185" s="10"/>
      <c r="AK4185" s="10"/>
      <c r="AL4185" s="10"/>
      <c r="AM4185" s="10"/>
      <c r="AN4185" s="10"/>
      <c r="AO4185" s="10"/>
      <c r="AP4185" s="10"/>
      <c r="AQ4185" s="10"/>
      <c r="AR4185" s="10"/>
      <c r="AS4185" s="10"/>
      <c r="AT4185" s="10"/>
      <c r="AU4185" s="10"/>
    </row>
    <row r="4186" spans="2:47" x14ac:dyDescent="0.2">
      <c r="B4186" s="4"/>
      <c r="C4186" s="4"/>
      <c r="D4186" s="25"/>
      <c r="E4186" s="25"/>
      <c r="F4186" s="26"/>
      <c r="G4186" s="2"/>
      <c r="K4186" s="3"/>
      <c r="L4186" s="3"/>
      <c r="M4186" s="3"/>
      <c r="N4186" s="27"/>
      <c r="O4186" s="4"/>
      <c r="P4186" s="4"/>
      <c r="R4186" s="9"/>
      <c r="S4186" s="4"/>
      <c r="T4186" s="4"/>
      <c r="W4186" s="4"/>
      <c r="X4186" s="21"/>
      <c r="Y4186" s="20"/>
      <c r="Z4186" s="20"/>
      <c r="AD4186" s="5"/>
      <c r="AI4186" s="10"/>
      <c r="AJ4186" s="10"/>
      <c r="AK4186" s="10"/>
      <c r="AL4186" s="10"/>
      <c r="AM4186" s="10"/>
      <c r="AN4186" s="10"/>
      <c r="AO4186" s="10"/>
      <c r="AP4186" s="10"/>
      <c r="AQ4186" s="10"/>
      <c r="AR4186" s="10"/>
      <c r="AS4186" s="10"/>
      <c r="AT4186" s="10"/>
      <c r="AU4186" s="10"/>
    </row>
    <row r="4187" spans="2:47" x14ac:dyDescent="0.2">
      <c r="B4187" s="4"/>
      <c r="C4187" s="4"/>
      <c r="D4187" s="25"/>
      <c r="E4187" s="25"/>
      <c r="F4187" s="26"/>
      <c r="G4187" s="2"/>
      <c r="K4187" s="3"/>
      <c r="L4187" s="3"/>
      <c r="M4187" s="3"/>
      <c r="N4187" s="27"/>
      <c r="O4187" s="4"/>
      <c r="P4187" s="4"/>
      <c r="R4187" s="9"/>
      <c r="S4187" s="4"/>
      <c r="T4187" s="4"/>
      <c r="W4187" s="4"/>
      <c r="X4187" s="21"/>
      <c r="Y4187" s="20"/>
      <c r="Z4187" s="20"/>
      <c r="AD4187" s="5"/>
      <c r="AI4187" s="10"/>
      <c r="AJ4187" s="10"/>
      <c r="AK4187" s="10"/>
      <c r="AL4187" s="10"/>
      <c r="AM4187" s="10"/>
      <c r="AN4187" s="10"/>
      <c r="AO4187" s="10"/>
      <c r="AP4187" s="10"/>
      <c r="AQ4187" s="10"/>
      <c r="AR4187" s="10"/>
      <c r="AS4187" s="10"/>
      <c r="AT4187" s="10"/>
      <c r="AU4187" s="10"/>
    </row>
    <row r="4188" spans="2:47" x14ac:dyDescent="0.2">
      <c r="B4188" s="4"/>
      <c r="C4188" s="4"/>
      <c r="D4188" s="25"/>
      <c r="E4188" s="25"/>
      <c r="F4188" s="26"/>
      <c r="G4188" s="2"/>
      <c r="K4188" s="3"/>
      <c r="L4188" s="3"/>
      <c r="M4188" s="3"/>
      <c r="N4188" s="27"/>
      <c r="O4188" s="4"/>
      <c r="P4188" s="4"/>
      <c r="R4188" s="9"/>
      <c r="S4188" s="4"/>
      <c r="T4188" s="4"/>
      <c r="W4188" s="4"/>
      <c r="X4188" s="21"/>
      <c r="Y4188" s="20"/>
      <c r="Z4188" s="20"/>
      <c r="AD4188" s="5"/>
      <c r="AI4188" s="10"/>
      <c r="AJ4188" s="10"/>
      <c r="AK4188" s="10"/>
      <c r="AL4188" s="10"/>
      <c r="AM4188" s="10"/>
      <c r="AN4188" s="10"/>
      <c r="AO4188" s="10"/>
      <c r="AP4188" s="10"/>
      <c r="AQ4188" s="10"/>
      <c r="AR4188" s="10"/>
      <c r="AS4188" s="10"/>
      <c r="AT4188" s="10"/>
      <c r="AU4188" s="10"/>
    </row>
    <row r="4189" spans="2:47" x14ac:dyDescent="0.2">
      <c r="B4189" s="4"/>
      <c r="C4189" s="4"/>
      <c r="D4189" s="25"/>
      <c r="E4189" s="25"/>
      <c r="F4189" s="26"/>
      <c r="G4189" s="2"/>
      <c r="K4189" s="3"/>
      <c r="L4189" s="3"/>
      <c r="M4189" s="3"/>
      <c r="N4189" s="27"/>
      <c r="O4189" s="4"/>
      <c r="P4189" s="4"/>
      <c r="R4189" s="9"/>
      <c r="S4189" s="4"/>
      <c r="T4189" s="4"/>
      <c r="W4189" s="4"/>
      <c r="X4189" s="21"/>
      <c r="Y4189" s="20"/>
      <c r="Z4189" s="20"/>
      <c r="AD4189" s="5"/>
      <c r="AI4189" s="10"/>
      <c r="AJ4189" s="10"/>
      <c r="AK4189" s="10"/>
      <c r="AL4189" s="10"/>
      <c r="AM4189" s="10"/>
      <c r="AN4189" s="10"/>
      <c r="AO4189" s="10"/>
      <c r="AP4189" s="10"/>
      <c r="AQ4189" s="10"/>
      <c r="AR4189" s="10"/>
      <c r="AS4189" s="10"/>
      <c r="AT4189" s="10"/>
      <c r="AU4189" s="10"/>
    </row>
    <row r="4190" spans="2:47" x14ac:dyDescent="0.2">
      <c r="B4190" s="4"/>
      <c r="C4190" s="4"/>
      <c r="D4190" s="25"/>
      <c r="E4190" s="25"/>
      <c r="F4190" s="26"/>
      <c r="G4190" s="2"/>
      <c r="K4190" s="3"/>
      <c r="L4190" s="3"/>
      <c r="M4190" s="3"/>
      <c r="N4190" s="27"/>
      <c r="O4190" s="4"/>
      <c r="P4190" s="4"/>
      <c r="R4190" s="9"/>
      <c r="S4190" s="4"/>
      <c r="T4190" s="4"/>
      <c r="W4190" s="4"/>
      <c r="X4190" s="21"/>
      <c r="Y4190" s="20"/>
      <c r="Z4190" s="20"/>
      <c r="AD4190" s="5"/>
      <c r="AI4190" s="10"/>
      <c r="AJ4190" s="10"/>
      <c r="AK4190" s="10"/>
      <c r="AL4190" s="10"/>
      <c r="AM4190" s="10"/>
      <c r="AN4190" s="10"/>
      <c r="AO4190" s="10"/>
      <c r="AP4190" s="10"/>
      <c r="AQ4190" s="10"/>
      <c r="AR4190" s="10"/>
      <c r="AS4190" s="10"/>
      <c r="AT4190" s="10"/>
      <c r="AU4190" s="10"/>
    </row>
    <row r="4191" spans="2:47" x14ac:dyDescent="0.2">
      <c r="B4191" s="4"/>
      <c r="C4191" s="4"/>
      <c r="D4191" s="25"/>
      <c r="E4191" s="25"/>
      <c r="F4191" s="26"/>
      <c r="G4191" s="2"/>
      <c r="K4191" s="3"/>
      <c r="L4191" s="3"/>
      <c r="M4191" s="3"/>
      <c r="N4191" s="27"/>
      <c r="O4191" s="4"/>
      <c r="P4191" s="4"/>
      <c r="R4191" s="9"/>
      <c r="S4191" s="4"/>
      <c r="T4191" s="4"/>
      <c r="W4191" s="4"/>
      <c r="X4191" s="21"/>
      <c r="Y4191" s="20"/>
      <c r="Z4191" s="20"/>
      <c r="AD4191" s="5"/>
      <c r="AI4191" s="10"/>
      <c r="AJ4191" s="10"/>
      <c r="AK4191" s="10"/>
      <c r="AL4191" s="10"/>
      <c r="AM4191" s="10"/>
      <c r="AN4191" s="10"/>
      <c r="AO4191" s="10"/>
      <c r="AP4191" s="10"/>
      <c r="AQ4191" s="10"/>
      <c r="AR4191" s="10"/>
      <c r="AS4191" s="10"/>
      <c r="AT4191" s="10"/>
      <c r="AU4191" s="10"/>
    </row>
    <row r="4192" spans="2:47" x14ac:dyDescent="0.2">
      <c r="B4192" s="4"/>
      <c r="C4192" s="4"/>
      <c r="D4192" s="25"/>
      <c r="E4192" s="25"/>
      <c r="F4192" s="26"/>
      <c r="G4192" s="2"/>
      <c r="K4192" s="3"/>
      <c r="L4192" s="3"/>
      <c r="M4192" s="3"/>
      <c r="N4192" s="27"/>
      <c r="O4192" s="4"/>
      <c r="P4192" s="4"/>
      <c r="R4192" s="9"/>
      <c r="S4192" s="4"/>
      <c r="T4192" s="4"/>
      <c r="W4192" s="4"/>
      <c r="X4192" s="21"/>
      <c r="Y4192" s="20"/>
      <c r="Z4192" s="20"/>
      <c r="AD4192" s="5"/>
      <c r="AI4192" s="10"/>
      <c r="AJ4192" s="10"/>
      <c r="AK4192" s="10"/>
      <c r="AL4192" s="10"/>
      <c r="AM4192" s="10"/>
      <c r="AN4192" s="10"/>
      <c r="AO4192" s="10"/>
      <c r="AP4192" s="10"/>
      <c r="AQ4192" s="10"/>
      <c r="AR4192" s="10"/>
      <c r="AS4192" s="10"/>
      <c r="AT4192" s="10"/>
      <c r="AU4192" s="10"/>
    </row>
    <row r="4193" spans="2:47" x14ac:dyDescent="0.2">
      <c r="B4193" s="4"/>
      <c r="C4193" s="4"/>
      <c r="D4193" s="25"/>
      <c r="E4193" s="25"/>
      <c r="F4193" s="26"/>
      <c r="G4193" s="2"/>
      <c r="K4193" s="3"/>
      <c r="L4193" s="3"/>
      <c r="M4193" s="3"/>
      <c r="N4193" s="27"/>
      <c r="O4193" s="4"/>
      <c r="P4193" s="4"/>
      <c r="R4193" s="9"/>
      <c r="S4193" s="4"/>
      <c r="T4193" s="4"/>
      <c r="W4193" s="4"/>
      <c r="X4193" s="21"/>
      <c r="Y4193" s="20"/>
      <c r="Z4193" s="20"/>
      <c r="AD4193" s="5"/>
      <c r="AI4193" s="10"/>
      <c r="AJ4193" s="10"/>
      <c r="AK4193" s="10"/>
      <c r="AL4193" s="10"/>
      <c r="AM4193" s="10"/>
      <c r="AN4193" s="10"/>
      <c r="AO4193" s="10"/>
      <c r="AP4193" s="10"/>
      <c r="AQ4193" s="10"/>
      <c r="AR4193" s="10"/>
      <c r="AS4193" s="10"/>
      <c r="AT4193" s="10"/>
      <c r="AU4193" s="10"/>
    </row>
    <row r="4194" spans="2:47" x14ac:dyDescent="0.2">
      <c r="B4194" s="4"/>
      <c r="C4194" s="4"/>
      <c r="D4194" s="25"/>
      <c r="E4194" s="25"/>
      <c r="F4194" s="26"/>
      <c r="G4194" s="2"/>
      <c r="K4194" s="3"/>
      <c r="L4194" s="3"/>
      <c r="M4194" s="3"/>
      <c r="N4194" s="27"/>
      <c r="O4194" s="4"/>
      <c r="P4194" s="4"/>
      <c r="R4194" s="9"/>
      <c r="S4194" s="4"/>
      <c r="T4194" s="4"/>
      <c r="W4194" s="4"/>
      <c r="X4194" s="21"/>
      <c r="Y4194" s="20"/>
      <c r="Z4194" s="20"/>
      <c r="AD4194" s="5"/>
      <c r="AI4194" s="10"/>
      <c r="AJ4194" s="10"/>
      <c r="AK4194" s="10"/>
      <c r="AL4194" s="10"/>
      <c r="AM4194" s="10"/>
      <c r="AN4194" s="10"/>
      <c r="AO4194" s="10"/>
      <c r="AP4194" s="10"/>
      <c r="AQ4194" s="10"/>
      <c r="AR4194" s="10"/>
      <c r="AS4194" s="10"/>
      <c r="AT4194" s="10"/>
      <c r="AU4194" s="10"/>
    </row>
    <row r="4195" spans="2:47" x14ac:dyDescent="0.2">
      <c r="B4195" s="4"/>
      <c r="C4195" s="4"/>
      <c r="D4195" s="25"/>
      <c r="E4195" s="25"/>
      <c r="F4195" s="26"/>
      <c r="G4195" s="2"/>
      <c r="K4195" s="3"/>
      <c r="L4195" s="3"/>
      <c r="M4195" s="3"/>
      <c r="N4195" s="27"/>
      <c r="O4195" s="4"/>
      <c r="P4195" s="4"/>
      <c r="R4195" s="9"/>
      <c r="S4195" s="4"/>
      <c r="T4195" s="4"/>
      <c r="W4195" s="4"/>
      <c r="X4195" s="21"/>
      <c r="Y4195" s="20"/>
      <c r="Z4195" s="20"/>
      <c r="AD4195" s="5"/>
      <c r="AI4195" s="10"/>
      <c r="AJ4195" s="10"/>
      <c r="AK4195" s="10"/>
      <c r="AL4195" s="10"/>
      <c r="AM4195" s="10"/>
      <c r="AN4195" s="10"/>
      <c r="AO4195" s="10"/>
      <c r="AP4195" s="10"/>
      <c r="AQ4195" s="10"/>
      <c r="AR4195" s="10"/>
      <c r="AS4195" s="10"/>
      <c r="AT4195" s="10"/>
      <c r="AU4195" s="10"/>
    </row>
    <row r="4196" spans="2:47" x14ac:dyDescent="0.2">
      <c r="B4196" s="4"/>
      <c r="C4196" s="4"/>
      <c r="D4196" s="25"/>
      <c r="E4196" s="25"/>
      <c r="F4196" s="26"/>
      <c r="G4196" s="2"/>
      <c r="K4196" s="3"/>
      <c r="L4196" s="3"/>
      <c r="M4196" s="3"/>
      <c r="N4196" s="27"/>
      <c r="O4196" s="4"/>
      <c r="P4196" s="4"/>
      <c r="R4196" s="9"/>
      <c r="S4196" s="4"/>
      <c r="T4196" s="4"/>
      <c r="W4196" s="4"/>
      <c r="X4196" s="21"/>
      <c r="Y4196" s="20"/>
      <c r="Z4196" s="20"/>
      <c r="AD4196" s="5"/>
      <c r="AI4196" s="10"/>
      <c r="AJ4196" s="10"/>
      <c r="AK4196" s="10"/>
      <c r="AL4196" s="10"/>
      <c r="AM4196" s="10"/>
      <c r="AN4196" s="10"/>
      <c r="AO4196" s="10"/>
      <c r="AP4196" s="10"/>
      <c r="AQ4196" s="10"/>
      <c r="AR4196" s="10"/>
      <c r="AS4196" s="10"/>
      <c r="AT4196" s="10"/>
      <c r="AU4196" s="10"/>
    </row>
    <row r="4197" spans="2:47" x14ac:dyDescent="0.2">
      <c r="B4197" s="4"/>
      <c r="C4197" s="4"/>
      <c r="D4197" s="25"/>
      <c r="E4197" s="25"/>
      <c r="F4197" s="26"/>
      <c r="G4197" s="2"/>
      <c r="K4197" s="3"/>
      <c r="L4197" s="3"/>
      <c r="M4197" s="3"/>
      <c r="N4197" s="27"/>
      <c r="O4197" s="4"/>
      <c r="P4197" s="4"/>
      <c r="R4197" s="9"/>
      <c r="S4197" s="4"/>
      <c r="T4197" s="4"/>
      <c r="W4197" s="4"/>
      <c r="X4197" s="21"/>
      <c r="Y4197" s="20"/>
      <c r="Z4197" s="20"/>
      <c r="AD4197" s="5"/>
      <c r="AI4197" s="10"/>
      <c r="AJ4197" s="10"/>
      <c r="AK4197" s="10"/>
      <c r="AL4197" s="10"/>
      <c r="AM4197" s="10"/>
      <c r="AN4197" s="10"/>
      <c r="AO4197" s="10"/>
      <c r="AP4197" s="10"/>
      <c r="AQ4197" s="10"/>
      <c r="AR4197" s="10"/>
      <c r="AS4197" s="10"/>
      <c r="AT4197" s="10"/>
      <c r="AU4197" s="10"/>
    </row>
    <row r="4198" spans="2:47" x14ac:dyDescent="0.2">
      <c r="B4198" s="4"/>
      <c r="C4198" s="4"/>
      <c r="D4198" s="25"/>
      <c r="E4198" s="25"/>
      <c r="F4198" s="26"/>
      <c r="G4198" s="2"/>
      <c r="K4198" s="3"/>
      <c r="L4198" s="3"/>
      <c r="M4198" s="3"/>
      <c r="N4198" s="27"/>
      <c r="O4198" s="4"/>
      <c r="P4198" s="4"/>
      <c r="R4198" s="9"/>
      <c r="S4198" s="4"/>
      <c r="T4198" s="4"/>
      <c r="W4198" s="4"/>
      <c r="X4198" s="21"/>
      <c r="Y4198" s="20"/>
      <c r="Z4198" s="20"/>
      <c r="AD4198" s="5"/>
      <c r="AI4198" s="10"/>
      <c r="AJ4198" s="10"/>
      <c r="AK4198" s="10"/>
      <c r="AL4198" s="10"/>
      <c r="AM4198" s="10"/>
      <c r="AN4198" s="10"/>
      <c r="AO4198" s="10"/>
      <c r="AP4198" s="10"/>
      <c r="AQ4198" s="10"/>
      <c r="AR4198" s="10"/>
      <c r="AS4198" s="10"/>
      <c r="AT4198" s="10"/>
      <c r="AU4198" s="10"/>
    </row>
    <row r="4199" spans="2:47" x14ac:dyDescent="0.2">
      <c r="B4199" s="4"/>
      <c r="C4199" s="4"/>
      <c r="D4199" s="25"/>
      <c r="E4199" s="25"/>
      <c r="F4199" s="26"/>
      <c r="G4199" s="2"/>
      <c r="K4199" s="3"/>
      <c r="L4199" s="3"/>
      <c r="M4199" s="3"/>
      <c r="N4199" s="27"/>
      <c r="O4199" s="4"/>
      <c r="P4199" s="4"/>
      <c r="R4199" s="9"/>
      <c r="S4199" s="4"/>
      <c r="T4199" s="4"/>
      <c r="W4199" s="4"/>
      <c r="X4199" s="21"/>
      <c r="Y4199" s="20"/>
      <c r="Z4199" s="20"/>
      <c r="AD4199" s="5"/>
      <c r="AI4199" s="10"/>
      <c r="AJ4199" s="10"/>
      <c r="AK4199" s="10"/>
      <c r="AL4199" s="10"/>
      <c r="AM4199" s="10"/>
      <c r="AN4199" s="10"/>
      <c r="AO4199" s="10"/>
      <c r="AP4199" s="10"/>
      <c r="AQ4199" s="10"/>
      <c r="AR4199" s="10"/>
      <c r="AS4199" s="10"/>
      <c r="AT4199" s="10"/>
      <c r="AU4199" s="10"/>
    </row>
    <row r="4200" spans="2:47" x14ac:dyDescent="0.2">
      <c r="B4200" s="4"/>
      <c r="C4200" s="4"/>
      <c r="D4200" s="25"/>
      <c r="E4200" s="25"/>
      <c r="F4200" s="26"/>
      <c r="G4200" s="2"/>
      <c r="K4200" s="3"/>
      <c r="L4200" s="3"/>
      <c r="M4200" s="3"/>
      <c r="N4200" s="27"/>
      <c r="O4200" s="4"/>
      <c r="P4200" s="4"/>
      <c r="R4200" s="9"/>
      <c r="S4200" s="4"/>
      <c r="T4200" s="4"/>
      <c r="W4200" s="4"/>
      <c r="X4200" s="21"/>
      <c r="Y4200" s="20"/>
      <c r="Z4200" s="20"/>
      <c r="AD4200" s="5"/>
      <c r="AI4200" s="10"/>
      <c r="AJ4200" s="10"/>
      <c r="AK4200" s="10"/>
      <c r="AL4200" s="10"/>
      <c r="AM4200" s="10"/>
      <c r="AN4200" s="10"/>
      <c r="AO4200" s="10"/>
      <c r="AP4200" s="10"/>
      <c r="AQ4200" s="10"/>
      <c r="AR4200" s="10"/>
      <c r="AS4200" s="10"/>
      <c r="AT4200" s="10"/>
      <c r="AU4200" s="10"/>
    </row>
    <row r="4201" spans="2:47" x14ac:dyDescent="0.2">
      <c r="B4201" s="4"/>
      <c r="C4201" s="4"/>
      <c r="D4201" s="25"/>
      <c r="E4201" s="25"/>
      <c r="F4201" s="26"/>
      <c r="G4201" s="2"/>
      <c r="K4201" s="3"/>
      <c r="L4201" s="3"/>
      <c r="M4201" s="3"/>
      <c r="N4201" s="27"/>
      <c r="O4201" s="4"/>
      <c r="P4201" s="4"/>
      <c r="R4201" s="9"/>
      <c r="S4201" s="4"/>
      <c r="T4201" s="4"/>
      <c r="W4201" s="4"/>
      <c r="X4201" s="21"/>
      <c r="Y4201" s="20"/>
      <c r="Z4201" s="20"/>
      <c r="AD4201" s="5"/>
      <c r="AI4201" s="10"/>
      <c r="AJ4201" s="10"/>
      <c r="AK4201" s="10"/>
      <c r="AL4201" s="10"/>
      <c r="AM4201" s="10"/>
      <c r="AN4201" s="10"/>
      <c r="AO4201" s="10"/>
      <c r="AP4201" s="10"/>
      <c r="AQ4201" s="10"/>
      <c r="AR4201" s="10"/>
      <c r="AS4201" s="10"/>
      <c r="AT4201" s="10"/>
      <c r="AU4201" s="10"/>
    </row>
    <row r="4202" spans="2:47" x14ac:dyDescent="0.2">
      <c r="B4202" s="4"/>
      <c r="C4202" s="4"/>
      <c r="D4202" s="25"/>
      <c r="E4202" s="25"/>
      <c r="F4202" s="26"/>
      <c r="G4202" s="2"/>
      <c r="K4202" s="3"/>
      <c r="L4202" s="3"/>
      <c r="M4202" s="3"/>
      <c r="N4202" s="27"/>
      <c r="O4202" s="4"/>
      <c r="P4202" s="4"/>
      <c r="R4202" s="9"/>
      <c r="S4202" s="4"/>
      <c r="T4202" s="4"/>
      <c r="W4202" s="4"/>
      <c r="X4202" s="21"/>
      <c r="Y4202" s="20"/>
      <c r="Z4202" s="20"/>
      <c r="AD4202" s="5"/>
      <c r="AI4202" s="10"/>
      <c r="AJ4202" s="10"/>
      <c r="AK4202" s="10"/>
      <c r="AL4202" s="10"/>
      <c r="AM4202" s="10"/>
      <c r="AN4202" s="10"/>
      <c r="AO4202" s="10"/>
      <c r="AP4202" s="10"/>
      <c r="AQ4202" s="10"/>
      <c r="AR4202" s="10"/>
      <c r="AS4202" s="10"/>
      <c r="AT4202" s="10"/>
      <c r="AU4202" s="10"/>
    </row>
    <row r="4203" spans="2:47" x14ac:dyDescent="0.2">
      <c r="B4203" s="4"/>
      <c r="C4203" s="4"/>
      <c r="D4203" s="25"/>
      <c r="E4203" s="25"/>
      <c r="F4203" s="26"/>
      <c r="G4203" s="2"/>
      <c r="K4203" s="3"/>
      <c r="L4203" s="3"/>
      <c r="M4203" s="3"/>
      <c r="N4203" s="27"/>
      <c r="O4203" s="4"/>
      <c r="P4203" s="4"/>
      <c r="R4203" s="9"/>
      <c r="S4203" s="4"/>
      <c r="T4203" s="4"/>
      <c r="W4203" s="4"/>
      <c r="X4203" s="21"/>
      <c r="Y4203" s="20"/>
      <c r="Z4203" s="20"/>
      <c r="AD4203" s="5"/>
      <c r="AI4203" s="10"/>
      <c r="AJ4203" s="10"/>
      <c r="AK4203" s="10"/>
      <c r="AL4203" s="10"/>
      <c r="AM4203" s="10"/>
      <c r="AN4203" s="10"/>
      <c r="AO4203" s="10"/>
      <c r="AP4203" s="10"/>
      <c r="AQ4203" s="10"/>
      <c r="AR4203" s="10"/>
      <c r="AS4203" s="10"/>
      <c r="AT4203" s="10"/>
      <c r="AU4203" s="10"/>
    </row>
    <row r="4204" spans="2:47" x14ac:dyDescent="0.2">
      <c r="B4204" s="4"/>
      <c r="C4204" s="4"/>
      <c r="D4204" s="25"/>
      <c r="E4204" s="25"/>
      <c r="F4204" s="26"/>
      <c r="G4204" s="2"/>
      <c r="K4204" s="3"/>
      <c r="L4204" s="3"/>
      <c r="M4204" s="3"/>
      <c r="N4204" s="27"/>
      <c r="O4204" s="4"/>
      <c r="P4204" s="4"/>
      <c r="R4204" s="9"/>
      <c r="S4204" s="4"/>
      <c r="T4204" s="4"/>
      <c r="W4204" s="4"/>
      <c r="X4204" s="21"/>
      <c r="Y4204" s="20"/>
      <c r="Z4204" s="20"/>
      <c r="AD4204" s="5"/>
      <c r="AI4204" s="10"/>
      <c r="AJ4204" s="10"/>
      <c r="AK4204" s="10"/>
      <c r="AL4204" s="10"/>
      <c r="AM4204" s="10"/>
      <c r="AN4204" s="10"/>
      <c r="AO4204" s="10"/>
      <c r="AP4204" s="10"/>
      <c r="AQ4204" s="10"/>
      <c r="AR4204" s="10"/>
      <c r="AS4204" s="10"/>
      <c r="AT4204" s="10"/>
      <c r="AU4204" s="10"/>
    </row>
    <row r="4205" spans="2:47" x14ac:dyDescent="0.2">
      <c r="B4205" s="4"/>
      <c r="C4205" s="4"/>
      <c r="D4205" s="25"/>
      <c r="E4205" s="25"/>
      <c r="F4205" s="26"/>
      <c r="G4205" s="2"/>
      <c r="K4205" s="3"/>
      <c r="L4205" s="3"/>
      <c r="M4205" s="3"/>
      <c r="N4205" s="27"/>
      <c r="O4205" s="4"/>
      <c r="P4205" s="4"/>
      <c r="R4205" s="9"/>
      <c r="S4205" s="4"/>
      <c r="T4205" s="4"/>
      <c r="W4205" s="4"/>
      <c r="X4205" s="21"/>
      <c r="Y4205" s="20"/>
      <c r="Z4205" s="20"/>
      <c r="AD4205" s="5"/>
      <c r="AI4205" s="10"/>
      <c r="AJ4205" s="10"/>
      <c r="AK4205" s="10"/>
      <c r="AL4205" s="10"/>
      <c r="AM4205" s="10"/>
      <c r="AN4205" s="10"/>
      <c r="AO4205" s="10"/>
      <c r="AP4205" s="10"/>
      <c r="AQ4205" s="10"/>
      <c r="AR4205" s="10"/>
      <c r="AS4205" s="10"/>
      <c r="AT4205" s="10"/>
      <c r="AU4205" s="10"/>
    </row>
    <row r="4206" spans="2:47" x14ac:dyDescent="0.2">
      <c r="B4206" s="4"/>
      <c r="C4206" s="4"/>
      <c r="D4206" s="25"/>
      <c r="E4206" s="25"/>
      <c r="F4206" s="26"/>
      <c r="G4206" s="2"/>
      <c r="K4206" s="3"/>
      <c r="L4206" s="3"/>
      <c r="M4206" s="3"/>
      <c r="N4206" s="27"/>
      <c r="O4206" s="4"/>
      <c r="P4206" s="4"/>
      <c r="R4206" s="9"/>
      <c r="S4206" s="4"/>
      <c r="T4206" s="4"/>
      <c r="W4206" s="4"/>
      <c r="X4206" s="21"/>
      <c r="Y4206" s="20"/>
      <c r="Z4206" s="20"/>
      <c r="AD4206" s="5"/>
      <c r="AI4206" s="10"/>
      <c r="AJ4206" s="10"/>
      <c r="AK4206" s="10"/>
      <c r="AL4206" s="10"/>
      <c r="AM4206" s="10"/>
      <c r="AN4206" s="10"/>
      <c r="AO4206" s="10"/>
      <c r="AP4206" s="10"/>
      <c r="AQ4206" s="10"/>
      <c r="AR4206" s="10"/>
      <c r="AS4206" s="10"/>
      <c r="AT4206" s="10"/>
      <c r="AU4206" s="10"/>
    </row>
    <row r="4207" spans="2:47" x14ac:dyDescent="0.2">
      <c r="B4207" s="4"/>
      <c r="C4207" s="4"/>
      <c r="D4207" s="25"/>
      <c r="E4207" s="25"/>
      <c r="F4207" s="26"/>
      <c r="G4207" s="2"/>
      <c r="K4207" s="3"/>
      <c r="L4207" s="3"/>
      <c r="M4207" s="3"/>
      <c r="N4207" s="27"/>
      <c r="O4207" s="4"/>
      <c r="P4207" s="4"/>
      <c r="R4207" s="9"/>
      <c r="S4207" s="4"/>
      <c r="T4207" s="4"/>
      <c r="W4207" s="4"/>
      <c r="X4207" s="21"/>
      <c r="Y4207" s="20"/>
      <c r="Z4207" s="20"/>
      <c r="AD4207" s="5"/>
      <c r="AI4207" s="10"/>
      <c r="AJ4207" s="10"/>
      <c r="AK4207" s="10"/>
      <c r="AL4207" s="10"/>
      <c r="AM4207" s="10"/>
      <c r="AN4207" s="10"/>
      <c r="AO4207" s="10"/>
      <c r="AP4207" s="10"/>
      <c r="AQ4207" s="10"/>
      <c r="AR4207" s="10"/>
      <c r="AS4207" s="10"/>
      <c r="AT4207" s="10"/>
      <c r="AU4207" s="10"/>
    </row>
    <row r="4208" spans="2:47" x14ac:dyDescent="0.2">
      <c r="B4208" s="4"/>
      <c r="C4208" s="4"/>
      <c r="D4208" s="25"/>
      <c r="E4208" s="25"/>
      <c r="F4208" s="26"/>
      <c r="G4208" s="2"/>
      <c r="K4208" s="3"/>
      <c r="L4208" s="3"/>
      <c r="M4208" s="3"/>
      <c r="N4208" s="27"/>
      <c r="O4208" s="4"/>
      <c r="P4208" s="4"/>
      <c r="R4208" s="9"/>
      <c r="S4208" s="4"/>
      <c r="T4208" s="4"/>
      <c r="W4208" s="4"/>
      <c r="X4208" s="21"/>
      <c r="Y4208" s="20"/>
      <c r="Z4208" s="20"/>
      <c r="AD4208" s="5"/>
      <c r="AI4208" s="10"/>
      <c r="AJ4208" s="10"/>
      <c r="AK4208" s="10"/>
      <c r="AL4208" s="10"/>
      <c r="AM4208" s="10"/>
      <c r="AN4208" s="10"/>
      <c r="AO4208" s="10"/>
      <c r="AP4208" s="10"/>
      <c r="AQ4208" s="10"/>
      <c r="AR4208" s="10"/>
      <c r="AS4208" s="10"/>
      <c r="AT4208" s="10"/>
      <c r="AU4208" s="10"/>
    </row>
    <row r="4209" spans="2:47" x14ac:dyDescent="0.2">
      <c r="B4209" s="4"/>
      <c r="C4209" s="4"/>
      <c r="D4209" s="25"/>
      <c r="E4209" s="25"/>
      <c r="F4209" s="26"/>
      <c r="G4209" s="2"/>
      <c r="K4209" s="3"/>
      <c r="L4209" s="3"/>
      <c r="M4209" s="3"/>
      <c r="N4209" s="27"/>
      <c r="O4209" s="4"/>
      <c r="P4209" s="4"/>
      <c r="R4209" s="9"/>
      <c r="S4209" s="4"/>
      <c r="T4209" s="4"/>
      <c r="W4209" s="4"/>
      <c r="X4209" s="21"/>
      <c r="Y4209" s="20"/>
      <c r="Z4209" s="20"/>
      <c r="AD4209" s="5"/>
      <c r="AI4209" s="10"/>
      <c r="AJ4209" s="10"/>
      <c r="AK4209" s="10"/>
      <c r="AL4209" s="10"/>
      <c r="AM4209" s="10"/>
      <c r="AN4209" s="10"/>
      <c r="AO4209" s="10"/>
      <c r="AP4209" s="10"/>
      <c r="AQ4209" s="10"/>
      <c r="AR4209" s="10"/>
      <c r="AS4209" s="10"/>
      <c r="AT4209" s="10"/>
      <c r="AU4209" s="10"/>
    </row>
    <row r="4210" spans="2:47" x14ac:dyDescent="0.2">
      <c r="B4210" s="4"/>
      <c r="C4210" s="4"/>
      <c r="D4210" s="25"/>
      <c r="E4210" s="25"/>
      <c r="F4210" s="26"/>
      <c r="G4210" s="2"/>
      <c r="K4210" s="3"/>
      <c r="L4210" s="3"/>
      <c r="M4210" s="3"/>
      <c r="N4210" s="27"/>
      <c r="O4210" s="4"/>
      <c r="P4210" s="4"/>
      <c r="R4210" s="9"/>
      <c r="S4210" s="4"/>
      <c r="T4210" s="4"/>
      <c r="W4210" s="4"/>
      <c r="X4210" s="21"/>
      <c r="Y4210" s="20"/>
      <c r="Z4210" s="20"/>
      <c r="AD4210" s="5"/>
      <c r="AI4210" s="10"/>
      <c r="AJ4210" s="10"/>
      <c r="AK4210" s="10"/>
      <c r="AL4210" s="10"/>
      <c r="AM4210" s="10"/>
      <c r="AN4210" s="10"/>
      <c r="AO4210" s="10"/>
      <c r="AP4210" s="10"/>
      <c r="AQ4210" s="10"/>
      <c r="AR4210" s="10"/>
      <c r="AS4210" s="10"/>
      <c r="AT4210" s="10"/>
      <c r="AU4210" s="10"/>
    </row>
    <row r="4211" spans="2:47" x14ac:dyDescent="0.2">
      <c r="B4211" s="4"/>
      <c r="C4211" s="4"/>
      <c r="D4211" s="25"/>
      <c r="E4211" s="25"/>
      <c r="F4211" s="26"/>
      <c r="G4211" s="2"/>
      <c r="K4211" s="3"/>
      <c r="L4211" s="3"/>
      <c r="M4211" s="3"/>
      <c r="N4211" s="27"/>
      <c r="O4211" s="4"/>
      <c r="P4211" s="4"/>
      <c r="R4211" s="9"/>
      <c r="S4211" s="4"/>
      <c r="T4211" s="4"/>
      <c r="W4211" s="4"/>
      <c r="X4211" s="21"/>
      <c r="Y4211" s="20"/>
      <c r="Z4211" s="20"/>
      <c r="AD4211" s="5"/>
      <c r="AI4211" s="10"/>
      <c r="AJ4211" s="10"/>
      <c r="AK4211" s="10"/>
      <c r="AL4211" s="10"/>
      <c r="AM4211" s="10"/>
      <c r="AN4211" s="10"/>
      <c r="AO4211" s="10"/>
      <c r="AP4211" s="10"/>
      <c r="AQ4211" s="10"/>
      <c r="AR4211" s="10"/>
      <c r="AS4211" s="10"/>
      <c r="AT4211" s="10"/>
      <c r="AU4211" s="10"/>
    </row>
    <row r="4212" spans="2:47" x14ac:dyDescent="0.2">
      <c r="B4212" s="4"/>
      <c r="C4212" s="4"/>
      <c r="D4212" s="25"/>
      <c r="E4212" s="25"/>
      <c r="F4212" s="26"/>
      <c r="G4212" s="2"/>
      <c r="K4212" s="3"/>
      <c r="L4212" s="3"/>
      <c r="M4212" s="3"/>
      <c r="N4212" s="27"/>
      <c r="O4212" s="4"/>
      <c r="P4212" s="4"/>
      <c r="R4212" s="9"/>
      <c r="S4212" s="4"/>
      <c r="T4212" s="4"/>
      <c r="W4212" s="4"/>
      <c r="X4212" s="21"/>
      <c r="Y4212" s="20"/>
      <c r="Z4212" s="20"/>
      <c r="AD4212" s="5"/>
      <c r="AI4212" s="10"/>
      <c r="AJ4212" s="10"/>
      <c r="AK4212" s="10"/>
      <c r="AL4212" s="10"/>
      <c r="AM4212" s="10"/>
      <c r="AN4212" s="10"/>
      <c r="AO4212" s="10"/>
      <c r="AP4212" s="10"/>
      <c r="AQ4212" s="10"/>
      <c r="AR4212" s="10"/>
      <c r="AS4212" s="10"/>
      <c r="AT4212" s="10"/>
      <c r="AU4212" s="10"/>
    </row>
    <row r="4213" spans="2:47" x14ac:dyDescent="0.2">
      <c r="B4213" s="4"/>
      <c r="C4213" s="4"/>
      <c r="D4213" s="25"/>
      <c r="E4213" s="25"/>
      <c r="F4213" s="26"/>
      <c r="G4213" s="2"/>
      <c r="K4213" s="3"/>
      <c r="L4213" s="3"/>
      <c r="M4213" s="3"/>
      <c r="N4213" s="27"/>
      <c r="O4213" s="4"/>
      <c r="P4213" s="4"/>
      <c r="R4213" s="9"/>
      <c r="S4213" s="4"/>
      <c r="T4213" s="4"/>
      <c r="W4213" s="4"/>
      <c r="X4213" s="21"/>
      <c r="Y4213" s="20"/>
      <c r="Z4213" s="20"/>
      <c r="AD4213" s="5"/>
      <c r="AI4213" s="10"/>
      <c r="AJ4213" s="10"/>
      <c r="AK4213" s="10"/>
      <c r="AL4213" s="10"/>
      <c r="AM4213" s="10"/>
      <c r="AN4213" s="10"/>
      <c r="AO4213" s="10"/>
      <c r="AP4213" s="10"/>
      <c r="AQ4213" s="10"/>
      <c r="AR4213" s="10"/>
      <c r="AS4213" s="10"/>
      <c r="AT4213" s="10"/>
      <c r="AU4213" s="10"/>
    </row>
    <row r="4214" spans="2:47" x14ac:dyDescent="0.2">
      <c r="B4214" s="4"/>
      <c r="C4214" s="4"/>
      <c r="D4214" s="25"/>
      <c r="E4214" s="25"/>
      <c r="F4214" s="26"/>
      <c r="G4214" s="2"/>
      <c r="K4214" s="3"/>
      <c r="L4214" s="3"/>
      <c r="M4214" s="3"/>
      <c r="N4214" s="27"/>
      <c r="O4214" s="4"/>
      <c r="P4214" s="4"/>
      <c r="R4214" s="9"/>
      <c r="S4214" s="4"/>
      <c r="T4214" s="4"/>
      <c r="W4214" s="4"/>
      <c r="X4214" s="21"/>
      <c r="Y4214" s="20"/>
      <c r="Z4214" s="20"/>
      <c r="AD4214" s="5"/>
      <c r="AI4214" s="10"/>
      <c r="AJ4214" s="10"/>
      <c r="AK4214" s="10"/>
      <c r="AL4214" s="10"/>
      <c r="AM4214" s="10"/>
      <c r="AN4214" s="10"/>
      <c r="AO4214" s="10"/>
      <c r="AP4214" s="10"/>
      <c r="AQ4214" s="10"/>
      <c r="AR4214" s="10"/>
      <c r="AS4214" s="10"/>
      <c r="AT4214" s="10"/>
      <c r="AU4214" s="10"/>
    </row>
    <row r="4215" spans="2:47" x14ac:dyDescent="0.2">
      <c r="B4215" s="4"/>
      <c r="C4215" s="4"/>
      <c r="D4215" s="25"/>
      <c r="E4215" s="25"/>
      <c r="F4215" s="26"/>
      <c r="G4215" s="2"/>
      <c r="K4215" s="3"/>
      <c r="L4215" s="3"/>
      <c r="M4215" s="3"/>
      <c r="N4215" s="27"/>
      <c r="O4215" s="4"/>
      <c r="P4215" s="4"/>
      <c r="R4215" s="9"/>
      <c r="S4215" s="4"/>
      <c r="T4215" s="4"/>
      <c r="W4215" s="4"/>
      <c r="X4215" s="21"/>
      <c r="Y4215" s="20"/>
      <c r="Z4215" s="20"/>
      <c r="AD4215" s="5"/>
      <c r="AI4215" s="10"/>
      <c r="AJ4215" s="10"/>
      <c r="AK4215" s="10"/>
      <c r="AL4215" s="10"/>
      <c r="AM4215" s="10"/>
      <c r="AN4215" s="10"/>
      <c r="AO4215" s="10"/>
      <c r="AP4215" s="10"/>
      <c r="AQ4215" s="10"/>
      <c r="AR4215" s="10"/>
      <c r="AS4215" s="10"/>
      <c r="AT4215" s="10"/>
      <c r="AU4215" s="10"/>
    </row>
    <row r="4216" spans="2:47" x14ac:dyDescent="0.2">
      <c r="B4216" s="4"/>
      <c r="C4216" s="4"/>
      <c r="D4216" s="25"/>
      <c r="E4216" s="25"/>
      <c r="F4216" s="26"/>
      <c r="G4216" s="2"/>
      <c r="K4216" s="3"/>
      <c r="L4216" s="3"/>
      <c r="M4216" s="3"/>
      <c r="N4216" s="27"/>
      <c r="O4216" s="4"/>
      <c r="P4216" s="4"/>
      <c r="R4216" s="9"/>
      <c r="S4216" s="4"/>
      <c r="T4216" s="4"/>
      <c r="W4216" s="4"/>
      <c r="X4216" s="21"/>
      <c r="Y4216" s="20"/>
      <c r="Z4216" s="20"/>
      <c r="AD4216" s="5"/>
      <c r="AI4216" s="10"/>
      <c r="AJ4216" s="10"/>
      <c r="AK4216" s="10"/>
      <c r="AL4216" s="10"/>
      <c r="AM4216" s="10"/>
      <c r="AN4216" s="10"/>
      <c r="AO4216" s="10"/>
      <c r="AP4216" s="10"/>
      <c r="AQ4216" s="10"/>
      <c r="AR4216" s="10"/>
      <c r="AS4216" s="10"/>
      <c r="AT4216" s="10"/>
      <c r="AU4216" s="10"/>
    </row>
    <row r="4217" spans="2:47" x14ac:dyDescent="0.2">
      <c r="B4217" s="4"/>
      <c r="C4217" s="4"/>
      <c r="D4217" s="25"/>
      <c r="E4217" s="25"/>
      <c r="F4217" s="26"/>
      <c r="G4217" s="2"/>
      <c r="K4217" s="3"/>
      <c r="L4217" s="3"/>
      <c r="M4217" s="3"/>
      <c r="N4217" s="27"/>
      <c r="O4217" s="4"/>
      <c r="P4217" s="4"/>
      <c r="R4217" s="9"/>
      <c r="S4217" s="4"/>
      <c r="T4217" s="4"/>
      <c r="W4217" s="4"/>
      <c r="X4217" s="21"/>
      <c r="Y4217" s="20"/>
      <c r="Z4217" s="20"/>
      <c r="AD4217" s="5"/>
      <c r="AI4217" s="10"/>
      <c r="AJ4217" s="10"/>
      <c r="AK4217" s="10"/>
      <c r="AL4217" s="10"/>
      <c r="AM4217" s="10"/>
      <c r="AN4217" s="10"/>
      <c r="AO4217" s="10"/>
      <c r="AP4217" s="10"/>
      <c r="AQ4217" s="10"/>
      <c r="AR4217" s="10"/>
      <c r="AS4217" s="10"/>
      <c r="AT4217" s="10"/>
      <c r="AU4217" s="10"/>
    </row>
    <row r="4218" spans="2:47" x14ac:dyDescent="0.2">
      <c r="B4218" s="4"/>
      <c r="C4218" s="4"/>
      <c r="D4218" s="25"/>
      <c r="E4218" s="25"/>
      <c r="F4218" s="26"/>
      <c r="G4218" s="2"/>
      <c r="K4218" s="3"/>
      <c r="L4218" s="3"/>
      <c r="M4218" s="3"/>
      <c r="N4218" s="27"/>
      <c r="O4218" s="4"/>
      <c r="P4218" s="4"/>
      <c r="R4218" s="9"/>
      <c r="S4218" s="4"/>
      <c r="T4218" s="4"/>
      <c r="W4218" s="4"/>
      <c r="X4218" s="21"/>
      <c r="Y4218" s="20"/>
      <c r="Z4218" s="20"/>
      <c r="AD4218" s="5"/>
      <c r="AI4218" s="10"/>
      <c r="AJ4218" s="10"/>
      <c r="AK4218" s="10"/>
      <c r="AL4218" s="10"/>
      <c r="AM4218" s="10"/>
      <c r="AN4218" s="10"/>
      <c r="AO4218" s="10"/>
      <c r="AP4218" s="10"/>
      <c r="AQ4218" s="10"/>
      <c r="AR4218" s="10"/>
      <c r="AS4218" s="10"/>
      <c r="AT4218" s="10"/>
      <c r="AU4218" s="10"/>
    </row>
    <row r="4219" spans="2:47" x14ac:dyDescent="0.2">
      <c r="B4219" s="4"/>
      <c r="C4219" s="4"/>
      <c r="D4219" s="25"/>
      <c r="E4219" s="25"/>
      <c r="F4219" s="26"/>
      <c r="G4219" s="2"/>
      <c r="K4219" s="3"/>
      <c r="L4219" s="3"/>
      <c r="M4219" s="3"/>
      <c r="N4219" s="27"/>
      <c r="O4219" s="4"/>
      <c r="P4219" s="4"/>
      <c r="R4219" s="9"/>
      <c r="S4219" s="4"/>
      <c r="T4219" s="4"/>
      <c r="W4219" s="4"/>
      <c r="X4219" s="21"/>
      <c r="Y4219" s="20"/>
      <c r="Z4219" s="20"/>
      <c r="AD4219" s="5"/>
      <c r="AI4219" s="10"/>
      <c r="AJ4219" s="10"/>
      <c r="AK4219" s="10"/>
      <c r="AL4219" s="10"/>
      <c r="AM4219" s="10"/>
      <c r="AN4219" s="10"/>
      <c r="AO4219" s="10"/>
      <c r="AP4219" s="10"/>
      <c r="AQ4219" s="10"/>
      <c r="AR4219" s="10"/>
      <c r="AS4219" s="10"/>
      <c r="AT4219" s="10"/>
      <c r="AU4219" s="10"/>
    </row>
    <row r="4220" spans="2:47" x14ac:dyDescent="0.2">
      <c r="B4220" s="4"/>
      <c r="C4220" s="4"/>
      <c r="D4220" s="25"/>
      <c r="E4220" s="25"/>
      <c r="F4220" s="26"/>
      <c r="G4220" s="2"/>
      <c r="K4220" s="3"/>
      <c r="L4220" s="3"/>
      <c r="M4220" s="3"/>
      <c r="N4220" s="27"/>
      <c r="O4220" s="4"/>
      <c r="P4220" s="4"/>
      <c r="R4220" s="9"/>
      <c r="S4220" s="4"/>
      <c r="T4220" s="4"/>
      <c r="W4220" s="4"/>
      <c r="X4220" s="21"/>
      <c r="Y4220" s="20"/>
      <c r="Z4220" s="20"/>
      <c r="AD4220" s="5"/>
      <c r="AI4220" s="10"/>
      <c r="AJ4220" s="10"/>
      <c r="AK4220" s="10"/>
      <c r="AL4220" s="10"/>
      <c r="AM4220" s="10"/>
      <c r="AN4220" s="10"/>
      <c r="AO4220" s="10"/>
      <c r="AP4220" s="10"/>
      <c r="AQ4220" s="10"/>
      <c r="AR4220" s="10"/>
      <c r="AS4220" s="10"/>
      <c r="AT4220" s="10"/>
      <c r="AU4220" s="10"/>
    </row>
    <row r="4221" spans="2:47" x14ac:dyDescent="0.2">
      <c r="B4221" s="4"/>
      <c r="C4221" s="4"/>
      <c r="D4221" s="25"/>
      <c r="E4221" s="25"/>
      <c r="F4221" s="26"/>
      <c r="G4221" s="2"/>
      <c r="K4221" s="3"/>
      <c r="L4221" s="3"/>
      <c r="M4221" s="3"/>
      <c r="N4221" s="27"/>
      <c r="O4221" s="4"/>
      <c r="P4221" s="4"/>
      <c r="R4221" s="9"/>
      <c r="S4221" s="4"/>
      <c r="T4221" s="4"/>
      <c r="W4221" s="4"/>
      <c r="X4221" s="21"/>
      <c r="Y4221" s="20"/>
      <c r="Z4221" s="20"/>
      <c r="AD4221" s="5"/>
      <c r="AI4221" s="10"/>
      <c r="AJ4221" s="10"/>
      <c r="AK4221" s="10"/>
      <c r="AL4221" s="10"/>
      <c r="AM4221" s="10"/>
      <c r="AN4221" s="10"/>
      <c r="AO4221" s="10"/>
      <c r="AP4221" s="10"/>
      <c r="AQ4221" s="10"/>
      <c r="AR4221" s="10"/>
      <c r="AS4221" s="10"/>
      <c r="AT4221" s="10"/>
      <c r="AU4221" s="10"/>
    </row>
    <row r="4222" spans="2:47" x14ac:dyDescent="0.2">
      <c r="B4222" s="4"/>
      <c r="C4222" s="4"/>
      <c r="D4222" s="25"/>
      <c r="E4222" s="25"/>
      <c r="F4222" s="26"/>
      <c r="G4222" s="2"/>
      <c r="K4222" s="3"/>
      <c r="L4222" s="3"/>
      <c r="M4222" s="3"/>
      <c r="N4222" s="27"/>
      <c r="O4222" s="4"/>
      <c r="P4222" s="4"/>
      <c r="R4222" s="9"/>
      <c r="S4222" s="4"/>
      <c r="T4222" s="4"/>
      <c r="W4222" s="4"/>
      <c r="X4222" s="21"/>
      <c r="Y4222" s="20"/>
      <c r="Z4222" s="20"/>
      <c r="AD4222" s="5"/>
      <c r="AI4222" s="10"/>
      <c r="AJ4222" s="10"/>
      <c r="AK4222" s="10"/>
      <c r="AL4222" s="10"/>
      <c r="AM4222" s="10"/>
      <c r="AN4222" s="10"/>
      <c r="AO4222" s="10"/>
      <c r="AP4222" s="10"/>
      <c r="AQ4222" s="10"/>
      <c r="AR4222" s="10"/>
      <c r="AS4222" s="10"/>
      <c r="AT4222" s="10"/>
      <c r="AU4222" s="10"/>
    </row>
    <row r="4223" spans="2:47" x14ac:dyDescent="0.2">
      <c r="B4223" s="4"/>
      <c r="C4223" s="4"/>
      <c r="D4223" s="25"/>
      <c r="E4223" s="25"/>
      <c r="F4223" s="26"/>
      <c r="G4223" s="2"/>
      <c r="K4223" s="3"/>
      <c r="L4223" s="3"/>
      <c r="M4223" s="3"/>
      <c r="N4223" s="27"/>
      <c r="O4223" s="4"/>
      <c r="P4223" s="4"/>
      <c r="R4223" s="9"/>
      <c r="S4223" s="4"/>
      <c r="T4223" s="4"/>
      <c r="W4223" s="4"/>
      <c r="X4223" s="21"/>
      <c r="Y4223" s="20"/>
      <c r="Z4223" s="20"/>
      <c r="AD4223" s="5"/>
      <c r="AI4223" s="10"/>
      <c r="AJ4223" s="10"/>
      <c r="AK4223" s="10"/>
      <c r="AL4223" s="10"/>
      <c r="AM4223" s="10"/>
      <c r="AN4223" s="10"/>
      <c r="AO4223" s="10"/>
      <c r="AP4223" s="10"/>
      <c r="AQ4223" s="10"/>
      <c r="AR4223" s="10"/>
      <c r="AS4223" s="10"/>
      <c r="AT4223" s="10"/>
      <c r="AU4223" s="10"/>
    </row>
    <row r="4224" spans="2:47" x14ac:dyDescent="0.2">
      <c r="B4224" s="4"/>
      <c r="C4224" s="4"/>
      <c r="D4224" s="25"/>
      <c r="E4224" s="25"/>
      <c r="F4224" s="26"/>
      <c r="G4224" s="2"/>
      <c r="K4224" s="3"/>
      <c r="L4224" s="3"/>
      <c r="M4224" s="3"/>
      <c r="N4224" s="27"/>
      <c r="O4224" s="4"/>
      <c r="P4224" s="4"/>
      <c r="R4224" s="9"/>
      <c r="S4224" s="4"/>
      <c r="T4224" s="4"/>
      <c r="W4224" s="4"/>
      <c r="X4224" s="21"/>
      <c r="Y4224" s="20"/>
      <c r="Z4224" s="20"/>
      <c r="AD4224" s="5"/>
      <c r="AI4224" s="10"/>
      <c r="AJ4224" s="10"/>
      <c r="AK4224" s="10"/>
      <c r="AL4224" s="10"/>
      <c r="AM4224" s="10"/>
      <c r="AN4224" s="10"/>
      <c r="AO4224" s="10"/>
      <c r="AP4224" s="10"/>
      <c r="AQ4224" s="10"/>
      <c r="AR4224" s="10"/>
      <c r="AS4224" s="10"/>
      <c r="AT4224" s="10"/>
      <c r="AU4224" s="10"/>
    </row>
    <row r="4225" spans="2:47" x14ac:dyDescent="0.2">
      <c r="B4225" s="4"/>
      <c r="C4225" s="4"/>
      <c r="D4225" s="25"/>
      <c r="E4225" s="25"/>
      <c r="F4225" s="26"/>
      <c r="G4225" s="2"/>
      <c r="K4225" s="3"/>
      <c r="L4225" s="3"/>
      <c r="M4225" s="3"/>
      <c r="N4225" s="27"/>
      <c r="O4225" s="4"/>
      <c r="P4225" s="4"/>
      <c r="R4225" s="9"/>
      <c r="S4225" s="4"/>
      <c r="T4225" s="4"/>
      <c r="W4225" s="4"/>
      <c r="X4225" s="21"/>
      <c r="Y4225" s="20"/>
      <c r="Z4225" s="20"/>
      <c r="AD4225" s="5"/>
      <c r="AI4225" s="10"/>
      <c r="AJ4225" s="10"/>
      <c r="AK4225" s="10"/>
      <c r="AL4225" s="10"/>
      <c r="AM4225" s="10"/>
      <c r="AN4225" s="10"/>
      <c r="AO4225" s="10"/>
      <c r="AP4225" s="10"/>
      <c r="AQ4225" s="10"/>
      <c r="AR4225" s="10"/>
      <c r="AS4225" s="10"/>
      <c r="AT4225" s="10"/>
      <c r="AU4225" s="10"/>
    </row>
    <row r="4226" spans="2:47" x14ac:dyDescent="0.2">
      <c r="B4226" s="4"/>
      <c r="C4226" s="4"/>
      <c r="D4226" s="25"/>
      <c r="E4226" s="25"/>
      <c r="F4226" s="26"/>
      <c r="G4226" s="2"/>
      <c r="K4226" s="3"/>
      <c r="L4226" s="3"/>
      <c r="M4226" s="3"/>
      <c r="N4226" s="27"/>
      <c r="O4226" s="4"/>
      <c r="P4226" s="4"/>
      <c r="R4226" s="9"/>
      <c r="S4226" s="4"/>
      <c r="T4226" s="4"/>
      <c r="W4226" s="4"/>
      <c r="X4226" s="21"/>
      <c r="Y4226" s="20"/>
      <c r="Z4226" s="20"/>
      <c r="AD4226" s="5"/>
      <c r="AI4226" s="10"/>
      <c r="AJ4226" s="10"/>
      <c r="AK4226" s="10"/>
      <c r="AL4226" s="10"/>
      <c r="AM4226" s="10"/>
      <c r="AN4226" s="10"/>
      <c r="AO4226" s="10"/>
      <c r="AP4226" s="10"/>
      <c r="AQ4226" s="10"/>
      <c r="AR4226" s="10"/>
      <c r="AS4226" s="10"/>
      <c r="AT4226" s="10"/>
      <c r="AU4226" s="10"/>
    </row>
    <row r="4227" spans="2:47" x14ac:dyDescent="0.2">
      <c r="B4227" s="4"/>
      <c r="C4227" s="4"/>
      <c r="D4227" s="25"/>
      <c r="E4227" s="25"/>
      <c r="F4227" s="26"/>
      <c r="G4227" s="2"/>
      <c r="K4227" s="3"/>
      <c r="L4227" s="3"/>
      <c r="M4227" s="3"/>
      <c r="N4227" s="27"/>
      <c r="O4227" s="4"/>
      <c r="P4227" s="4"/>
      <c r="R4227" s="9"/>
      <c r="S4227" s="4"/>
      <c r="T4227" s="4"/>
      <c r="W4227" s="4"/>
      <c r="X4227" s="21"/>
      <c r="Y4227" s="20"/>
      <c r="Z4227" s="20"/>
      <c r="AD4227" s="5"/>
      <c r="AI4227" s="10"/>
      <c r="AJ4227" s="10"/>
      <c r="AK4227" s="10"/>
      <c r="AL4227" s="10"/>
      <c r="AM4227" s="10"/>
      <c r="AN4227" s="10"/>
      <c r="AO4227" s="10"/>
      <c r="AP4227" s="10"/>
      <c r="AQ4227" s="10"/>
      <c r="AR4227" s="10"/>
      <c r="AS4227" s="10"/>
      <c r="AT4227" s="10"/>
      <c r="AU4227" s="10"/>
    </row>
    <row r="4228" spans="2:47" x14ac:dyDescent="0.2">
      <c r="B4228" s="4"/>
      <c r="C4228" s="4"/>
      <c r="D4228" s="25"/>
      <c r="E4228" s="25"/>
      <c r="F4228" s="26"/>
      <c r="G4228" s="2"/>
      <c r="K4228" s="3"/>
      <c r="L4228" s="3"/>
      <c r="M4228" s="3"/>
      <c r="N4228" s="27"/>
      <c r="O4228" s="4"/>
      <c r="P4228" s="4"/>
      <c r="R4228" s="9"/>
      <c r="S4228" s="4"/>
      <c r="T4228" s="4"/>
      <c r="W4228" s="4"/>
      <c r="X4228" s="21"/>
      <c r="Y4228" s="20"/>
      <c r="Z4228" s="20"/>
      <c r="AD4228" s="5"/>
      <c r="AI4228" s="10"/>
      <c r="AJ4228" s="10"/>
      <c r="AK4228" s="10"/>
      <c r="AL4228" s="10"/>
      <c r="AM4228" s="10"/>
      <c r="AN4228" s="10"/>
      <c r="AO4228" s="10"/>
      <c r="AP4228" s="10"/>
      <c r="AQ4228" s="10"/>
      <c r="AR4228" s="10"/>
      <c r="AS4228" s="10"/>
      <c r="AT4228" s="10"/>
      <c r="AU4228" s="10"/>
    </row>
    <row r="4229" spans="2:47" x14ac:dyDescent="0.2">
      <c r="B4229" s="4"/>
      <c r="C4229" s="4"/>
      <c r="D4229" s="25"/>
      <c r="E4229" s="25"/>
      <c r="F4229" s="26"/>
      <c r="G4229" s="2"/>
      <c r="K4229" s="3"/>
      <c r="L4229" s="3"/>
      <c r="M4229" s="3"/>
      <c r="N4229" s="27"/>
      <c r="O4229" s="4"/>
      <c r="P4229" s="4"/>
      <c r="R4229" s="9"/>
      <c r="S4229" s="4"/>
      <c r="T4229" s="4"/>
      <c r="W4229" s="4"/>
      <c r="X4229" s="21"/>
      <c r="Y4229" s="20"/>
      <c r="Z4229" s="20"/>
      <c r="AD4229" s="5"/>
      <c r="AI4229" s="10"/>
      <c r="AJ4229" s="10"/>
      <c r="AK4229" s="10"/>
      <c r="AL4229" s="10"/>
      <c r="AM4229" s="10"/>
      <c r="AN4229" s="10"/>
      <c r="AO4229" s="10"/>
      <c r="AP4229" s="10"/>
      <c r="AQ4229" s="10"/>
      <c r="AR4229" s="10"/>
      <c r="AS4229" s="10"/>
      <c r="AT4229" s="10"/>
      <c r="AU4229" s="10"/>
    </row>
    <row r="4230" spans="2:47" x14ac:dyDescent="0.2">
      <c r="B4230" s="4"/>
      <c r="C4230" s="4"/>
      <c r="D4230" s="25"/>
      <c r="E4230" s="25"/>
      <c r="F4230" s="26"/>
      <c r="G4230" s="2"/>
      <c r="K4230" s="3"/>
      <c r="L4230" s="3"/>
      <c r="M4230" s="3"/>
      <c r="N4230" s="27"/>
      <c r="O4230" s="4"/>
      <c r="P4230" s="4"/>
      <c r="R4230" s="9"/>
      <c r="S4230" s="4"/>
      <c r="T4230" s="4"/>
      <c r="W4230" s="4"/>
      <c r="X4230" s="21"/>
      <c r="Y4230" s="20"/>
      <c r="Z4230" s="20"/>
      <c r="AD4230" s="5"/>
      <c r="AI4230" s="10"/>
      <c r="AJ4230" s="10"/>
      <c r="AK4230" s="10"/>
      <c r="AL4230" s="10"/>
      <c r="AM4230" s="10"/>
      <c r="AN4230" s="10"/>
      <c r="AO4230" s="10"/>
      <c r="AP4230" s="10"/>
      <c r="AQ4230" s="10"/>
      <c r="AR4230" s="10"/>
      <c r="AS4230" s="10"/>
      <c r="AT4230" s="10"/>
      <c r="AU4230" s="10"/>
    </row>
    <row r="4231" spans="2:47" x14ac:dyDescent="0.2">
      <c r="B4231" s="4"/>
      <c r="C4231" s="4"/>
      <c r="D4231" s="25"/>
      <c r="E4231" s="25"/>
      <c r="F4231" s="26"/>
      <c r="G4231" s="2"/>
      <c r="K4231" s="3"/>
      <c r="L4231" s="3"/>
      <c r="M4231" s="3"/>
      <c r="N4231" s="27"/>
      <c r="O4231" s="4"/>
      <c r="P4231" s="4"/>
      <c r="R4231" s="9"/>
      <c r="S4231" s="4"/>
      <c r="T4231" s="4"/>
      <c r="W4231" s="4"/>
      <c r="X4231" s="21"/>
      <c r="Y4231" s="20"/>
      <c r="Z4231" s="20"/>
      <c r="AD4231" s="5"/>
      <c r="AI4231" s="10"/>
      <c r="AJ4231" s="10"/>
      <c r="AK4231" s="10"/>
      <c r="AL4231" s="10"/>
      <c r="AM4231" s="10"/>
      <c r="AN4231" s="10"/>
      <c r="AO4231" s="10"/>
      <c r="AP4231" s="10"/>
      <c r="AQ4231" s="10"/>
      <c r="AR4231" s="10"/>
      <c r="AS4231" s="10"/>
      <c r="AT4231" s="10"/>
      <c r="AU4231" s="10"/>
    </row>
    <row r="4232" spans="2:47" x14ac:dyDescent="0.2">
      <c r="B4232" s="4"/>
      <c r="C4232" s="4"/>
      <c r="D4232" s="25"/>
      <c r="E4232" s="25"/>
      <c r="F4232" s="26"/>
      <c r="G4232" s="2"/>
      <c r="K4232" s="3"/>
      <c r="L4232" s="3"/>
      <c r="M4232" s="3"/>
      <c r="N4232" s="27"/>
      <c r="O4232" s="4"/>
      <c r="P4232" s="4"/>
      <c r="R4232" s="9"/>
      <c r="S4232" s="4"/>
      <c r="T4232" s="4"/>
      <c r="W4232" s="4"/>
      <c r="X4232" s="21"/>
      <c r="Y4232" s="20"/>
      <c r="Z4232" s="20"/>
      <c r="AD4232" s="5"/>
      <c r="AI4232" s="10"/>
      <c r="AJ4232" s="10"/>
      <c r="AK4232" s="10"/>
      <c r="AL4232" s="10"/>
      <c r="AM4232" s="10"/>
      <c r="AN4232" s="10"/>
      <c r="AO4232" s="10"/>
      <c r="AP4232" s="10"/>
      <c r="AQ4232" s="10"/>
      <c r="AR4232" s="10"/>
      <c r="AS4232" s="10"/>
      <c r="AT4232" s="10"/>
      <c r="AU4232" s="10"/>
    </row>
    <row r="4233" spans="2:47" x14ac:dyDescent="0.2">
      <c r="B4233" s="4"/>
      <c r="C4233" s="4"/>
      <c r="D4233" s="25"/>
      <c r="E4233" s="25"/>
      <c r="F4233" s="26"/>
      <c r="G4233" s="2"/>
      <c r="K4233" s="3"/>
      <c r="L4233" s="3"/>
      <c r="M4233" s="3"/>
      <c r="N4233" s="27"/>
      <c r="O4233" s="4"/>
      <c r="P4233" s="4"/>
      <c r="R4233" s="9"/>
      <c r="S4233" s="4"/>
      <c r="T4233" s="4"/>
      <c r="W4233" s="4"/>
      <c r="X4233" s="21"/>
      <c r="Y4233" s="20"/>
      <c r="Z4233" s="20"/>
      <c r="AD4233" s="5"/>
      <c r="AI4233" s="10"/>
      <c r="AJ4233" s="10"/>
      <c r="AK4233" s="10"/>
      <c r="AL4233" s="10"/>
      <c r="AM4233" s="10"/>
      <c r="AN4233" s="10"/>
      <c r="AO4233" s="10"/>
      <c r="AP4233" s="10"/>
      <c r="AQ4233" s="10"/>
      <c r="AR4233" s="10"/>
      <c r="AS4233" s="10"/>
      <c r="AT4233" s="10"/>
      <c r="AU4233" s="10"/>
    </row>
    <row r="4234" spans="2:47" x14ac:dyDescent="0.2">
      <c r="B4234" s="4"/>
      <c r="C4234" s="4"/>
      <c r="D4234" s="25"/>
      <c r="E4234" s="25"/>
      <c r="F4234" s="26"/>
      <c r="G4234" s="2"/>
      <c r="K4234" s="3"/>
      <c r="L4234" s="3"/>
      <c r="M4234" s="3"/>
      <c r="N4234" s="27"/>
      <c r="O4234" s="4"/>
      <c r="P4234" s="4"/>
      <c r="R4234" s="9"/>
      <c r="S4234" s="4"/>
      <c r="T4234" s="4"/>
      <c r="W4234" s="4"/>
      <c r="X4234" s="21"/>
      <c r="Y4234" s="20"/>
      <c r="Z4234" s="20"/>
      <c r="AD4234" s="5"/>
      <c r="AI4234" s="10"/>
      <c r="AJ4234" s="10"/>
      <c r="AK4234" s="10"/>
      <c r="AL4234" s="10"/>
      <c r="AM4234" s="10"/>
      <c r="AN4234" s="10"/>
      <c r="AO4234" s="10"/>
      <c r="AP4234" s="10"/>
      <c r="AQ4234" s="10"/>
      <c r="AR4234" s="10"/>
      <c r="AS4234" s="10"/>
      <c r="AT4234" s="10"/>
      <c r="AU4234" s="10"/>
    </row>
    <row r="4235" spans="2:47" x14ac:dyDescent="0.2">
      <c r="B4235" s="4"/>
      <c r="C4235" s="4"/>
      <c r="D4235" s="25"/>
      <c r="E4235" s="25"/>
      <c r="F4235" s="26"/>
      <c r="G4235" s="2"/>
      <c r="K4235" s="3"/>
      <c r="L4235" s="3"/>
      <c r="M4235" s="3"/>
      <c r="N4235" s="27"/>
      <c r="O4235" s="4"/>
      <c r="P4235" s="4"/>
      <c r="R4235" s="9"/>
      <c r="S4235" s="4"/>
      <c r="T4235" s="4"/>
      <c r="W4235" s="4"/>
      <c r="X4235" s="21"/>
      <c r="Y4235" s="20"/>
      <c r="Z4235" s="20"/>
      <c r="AD4235" s="5"/>
      <c r="AI4235" s="10"/>
      <c r="AJ4235" s="10"/>
      <c r="AK4235" s="10"/>
      <c r="AL4235" s="10"/>
      <c r="AM4235" s="10"/>
      <c r="AN4235" s="10"/>
      <c r="AO4235" s="10"/>
      <c r="AP4235" s="10"/>
      <c r="AQ4235" s="10"/>
      <c r="AR4235" s="10"/>
      <c r="AS4235" s="10"/>
      <c r="AT4235" s="10"/>
      <c r="AU4235" s="10"/>
    </row>
    <row r="4236" spans="2:47" x14ac:dyDescent="0.2">
      <c r="B4236" s="4"/>
      <c r="C4236" s="4"/>
      <c r="D4236" s="25"/>
      <c r="E4236" s="25"/>
      <c r="F4236" s="26"/>
      <c r="G4236" s="2"/>
      <c r="K4236" s="3"/>
      <c r="L4236" s="3"/>
      <c r="M4236" s="3"/>
      <c r="N4236" s="27"/>
      <c r="O4236" s="4"/>
      <c r="P4236" s="4"/>
      <c r="R4236" s="9"/>
      <c r="S4236" s="4"/>
      <c r="T4236" s="4"/>
      <c r="W4236" s="4"/>
      <c r="X4236" s="21"/>
      <c r="Y4236" s="20"/>
      <c r="Z4236" s="20"/>
      <c r="AD4236" s="5"/>
      <c r="AI4236" s="10"/>
      <c r="AJ4236" s="10"/>
      <c r="AK4236" s="10"/>
      <c r="AL4236" s="10"/>
      <c r="AM4236" s="10"/>
      <c r="AN4236" s="10"/>
      <c r="AO4236" s="10"/>
      <c r="AP4236" s="10"/>
      <c r="AQ4236" s="10"/>
      <c r="AR4236" s="10"/>
      <c r="AS4236" s="10"/>
      <c r="AT4236" s="10"/>
      <c r="AU4236" s="10"/>
    </row>
    <row r="4237" spans="2:47" x14ac:dyDescent="0.2">
      <c r="B4237" s="4"/>
      <c r="C4237" s="4"/>
      <c r="D4237" s="25"/>
      <c r="E4237" s="25"/>
      <c r="F4237" s="26"/>
      <c r="G4237" s="2"/>
      <c r="K4237" s="3"/>
      <c r="L4237" s="3"/>
      <c r="M4237" s="3"/>
      <c r="N4237" s="27"/>
      <c r="O4237" s="4"/>
      <c r="P4237" s="4"/>
      <c r="R4237" s="9"/>
      <c r="S4237" s="4"/>
      <c r="T4237" s="4"/>
      <c r="W4237" s="4"/>
      <c r="X4237" s="21"/>
      <c r="Y4237" s="20"/>
      <c r="Z4237" s="20"/>
      <c r="AD4237" s="5"/>
      <c r="AI4237" s="10"/>
      <c r="AJ4237" s="10"/>
      <c r="AK4237" s="10"/>
      <c r="AL4237" s="10"/>
      <c r="AM4237" s="10"/>
      <c r="AN4237" s="10"/>
      <c r="AO4237" s="10"/>
      <c r="AP4237" s="10"/>
      <c r="AQ4237" s="10"/>
      <c r="AR4237" s="10"/>
      <c r="AS4237" s="10"/>
      <c r="AT4237" s="10"/>
      <c r="AU4237" s="10"/>
    </row>
    <row r="4238" spans="2:47" x14ac:dyDescent="0.2">
      <c r="B4238" s="4"/>
      <c r="C4238" s="4"/>
      <c r="D4238" s="25"/>
      <c r="E4238" s="25"/>
      <c r="F4238" s="26"/>
      <c r="G4238" s="2"/>
      <c r="K4238" s="3"/>
      <c r="L4238" s="3"/>
      <c r="M4238" s="3"/>
      <c r="N4238" s="27"/>
      <c r="O4238" s="4"/>
      <c r="P4238" s="4"/>
      <c r="R4238" s="9"/>
      <c r="S4238" s="4"/>
      <c r="T4238" s="4"/>
      <c r="W4238" s="4"/>
      <c r="X4238" s="21"/>
      <c r="Y4238" s="20"/>
      <c r="Z4238" s="20"/>
      <c r="AD4238" s="5"/>
      <c r="AI4238" s="10"/>
      <c r="AJ4238" s="10"/>
      <c r="AK4238" s="10"/>
      <c r="AL4238" s="10"/>
      <c r="AM4238" s="10"/>
      <c r="AN4238" s="10"/>
      <c r="AO4238" s="10"/>
      <c r="AP4238" s="10"/>
      <c r="AQ4238" s="10"/>
      <c r="AR4238" s="10"/>
      <c r="AS4238" s="10"/>
      <c r="AT4238" s="10"/>
      <c r="AU4238" s="10"/>
    </row>
    <row r="4239" spans="2:47" x14ac:dyDescent="0.2">
      <c r="B4239" s="4"/>
      <c r="C4239" s="4"/>
      <c r="D4239" s="25"/>
      <c r="E4239" s="25"/>
      <c r="F4239" s="26"/>
      <c r="G4239" s="2"/>
      <c r="K4239" s="3"/>
      <c r="L4239" s="3"/>
      <c r="M4239" s="3"/>
      <c r="N4239" s="27"/>
      <c r="O4239" s="4"/>
      <c r="P4239" s="4"/>
      <c r="R4239" s="9"/>
      <c r="S4239" s="4"/>
      <c r="T4239" s="4"/>
      <c r="W4239" s="4"/>
      <c r="X4239" s="21"/>
      <c r="Y4239" s="20"/>
      <c r="Z4239" s="20"/>
      <c r="AD4239" s="5"/>
      <c r="AI4239" s="10"/>
      <c r="AJ4239" s="10"/>
      <c r="AK4239" s="10"/>
      <c r="AL4239" s="10"/>
      <c r="AM4239" s="10"/>
      <c r="AN4239" s="10"/>
      <c r="AO4239" s="10"/>
      <c r="AP4239" s="10"/>
      <c r="AQ4239" s="10"/>
      <c r="AR4239" s="10"/>
      <c r="AS4239" s="10"/>
      <c r="AT4239" s="10"/>
      <c r="AU4239" s="10"/>
    </row>
    <row r="4240" spans="2:47" x14ac:dyDescent="0.2">
      <c r="B4240" s="4"/>
      <c r="C4240" s="4"/>
      <c r="D4240" s="25"/>
      <c r="E4240" s="25"/>
      <c r="F4240" s="26"/>
      <c r="G4240" s="2"/>
      <c r="K4240" s="3"/>
      <c r="L4240" s="3"/>
      <c r="M4240" s="3"/>
      <c r="N4240" s="27"/>
      <c r="O4240" s="4"/>
      <c r="P4240" s="4"/>
      <c r="R4240" s="9"/>
      <c r="S4240" s="4"/>
      <c r="T4240" s="4"/>
      <c r="W4240" s="4"/>
      <c r="X4240" s="21"/>
      <c r="Y4240" s="20"/>
      <c r="Z4240" s="20"/>
      <c r="AD4240" s="5"/>
      <c r="AI4240" s="10"/>
      <c r="AJ4240" s="10"/>
      <c r="AK4240" s="10"/>
      <c r="AL4240" s="10"/>
      <c r="AM4240" s="10"/>
      <c r="AN4240" s="10"/>
      <c r="AO4240" s="10"/>
      <c r="AP4240" s="10"/>
      <c r="AQ4240" s="10"/>
      <c r="AR4240" s="10"/>
      <c r="AS4240" s="10"/>
      <c r="AT4240" s="10"/>
      <c r="AU4240" s="10"/>
    </row>
    <row r="4241" spans="2:47" x14ac:dyDescent="0.2">
      <c r="B4241" s="4"/>
      <c r="C4241" s="4"/>
      <c r="D4241" s="25"/>
      <c r="E4241" s="25"/>
      <c r="F4241" s="26"/>
      <c r="G4241" s="2"/>
      <c r="K4241" s="3"/>
      <c r="L4241" s="3"/>
      <c r="M4241" s="3"/>
      <c r="N4241" s="27"/>
      <c r="O4241" s="4"/>
      <c r="P4241" s="4"/>
      <c r="R4241" s="9"/>
      <c r="S4241" s="4"/>
      <c r="T4241" s="4"/>
      <c r="W4241" s="4"/>
      <c r="X4241" s="21"/>
      <c r="Y4241" s="20"/>
      <c r="Z4241" s="20"/>
      <c r="AD4241" s="5"/>
      <c r="AI4241" s="10"/>
      <c r="AJ4241" s="10"/>
      <c r="AK4241" s="10"/>
      <c r="AL4241" s="10"/>
      <c r="AM4241" s="10"/>
      <c r="AN4241" s="10"/>
      <c r="AO4241" s="10"/>
      <c r="AP4241" s="10"/>
      <c r="AQ4241" s="10"/>
      <c r="AR4241" s="10"/>
      <c r="AS4241" s="10"/>
      <c r="AT4241" s="10"/>
      <c r="AU4241" s="10"/>
    </row>
    <row r="4242" spans="2:47" x14ac:dyDescent="0.2">
      <c r="B4242" s="4"/>
      <c r="C4242" s="4"/>
      <c r="D4242" s="25"/>
      <c r="E4242" s="25"/>
      <c r="F4242" s="26"/>
      <c r="G4242" s="2"/>
      <c r="K4242" s="3"/>
      <c r="L4242" s="3"/>
      <c r="M4242" s="3"/>
      <c r="N4242" s="27"/>
      <c r="O4242" s="4"/>
      <c r="P4242" s="4"/>
      <c r="R4242" s="9"/>
      <c r="S4242" s="4"/>
      <c r="T4242" s="4"/>
      <c r="W4242" s="4"/>
      <c r="X4242" s="21"/>
      <c r="Y4242" s="20"/>
      <c r="Z4242" s="20"/>
      <c r="AD4242" s="5"/>
      <c r="AI4242" s="10"/>
      <c r="AJ4242" s="10"/>
      <c r="AK4242" s="10"/>
      <c r="AL4242" s="10"/>
      <c r="AM4242" s="10"/>
      <c r="AN4242" s="10"/>
      <c r="AO4242" s="10"/>
      <c r="AP4242" s="10"/>
      <c r="AQ4242" s="10"/>
      <c r="AR4242" s="10"/>
      <c r="AS4242" s="10"/>
      <c r="AT4242" s="10"/>
      <c r="AU4242" s="10"/>
    </row>
    <row r="4243" spans="2:47" x14ac:dyDescent="0.2">
      <c r="B4243" s="4"/>
      <c r="C4243" s="4"/>
      <c r="D4243" s="25"/>
      <c r="E4243" s="25"/>
      <c r="F4243" s="26"/>
      <c r="G4243" s="2"/>
      <c r="K4243" s="3"/>
      <c r="L4243" s="3"/>
      <c r="M4243" s="3"/>
      <c r="N4243" s="27"/>
      <c r="O4243" s="4"/>
      <c r="P4243" s="4"/>
      <c r="R4243" s="9"/>
      <c r="S4243" s="4"/>
      <c r="T4243" s="4"/>
      <c r="W4243" s="4"/>
      <c r="X4243" s="21"/>
      <c r="Y4243" s="20"/>
      <c r="Z4243" s="20"/>
      <c r="AD4243" s="5"/>
      <c r="AI4243" s="10"/>
      <c r="AJ4243" s="10"/>
      <c r="AK4243" s="10"/>
      <c r="AL4243" s="10"/>
      <c r="AM4243" s="10"/>
      <c r="AN4243" s="10"/>
      <c r="AO4243" s="10"/>
      <c r="AP4243" s="10"/>
      <c r="AQ4243" s="10"/>
      <c r="AR4243" s="10"/>
      <c r="AS4243" s="10"/>
      <c r="AT4243" s="10"/>
      <c r="AU4243" s="10"/>
    </row>
    <row r="4244" spans="2:47" x14ac:dyDescent="0.2">
      <c r="B4244" s="4"/>
      <c r="C4244" s="4"/>
      <c r="D4244" s="25"/>
      <c r="E4244" s="25"/>
      <c r="F4244" s="26"/>
      <c r="G4244" s="2"/>
      <c r="K4244" s="3"/>
      <c r="L4244" s="3"/>
      <c r="M4244" s="3"/>
      <c r="N4244" s="27"/>
      <c r="O4244" s="4"/>
      <c r="P4244" s="4"/>
      <c r="R4244" s="9"/>
      <c r="S4244" s="4"/>
      <c r="T4244" s="4"/>
      <c r="W4244" s="4"/>
      <c r="X4244" s="21"/>
      <c r="Y4244" s="20"/>
      <c r="Z4244" s="20"/>
      <c r="AD4244" s="5"/>
      <c r="AI4244" s="10"/>
      <c r="AJ4244" s="10"/>
      <c r="AK4244" s="10"/>
      <c r="AL4244" s="10"/>
      <c r="AM4244" s="10"/>
      <c r="AN4244" s="10"/>
      <c r="AO4244" s="10"/>
      <c r="AP4244" s="10"/>
      <c r="AQ4244" s="10"/>
      <c r="AR4244" s="10"/>
      <c r="AS4244" s="10"/>
      <c r="AT4244" s="10"/>
      <c r="AU4244" s="10"/>
    </row>
    <row r="4245" spans="2:47" x14ac:dyDescent="0.2">
      <c r="B4245" s="4"/>
      <c r="C4245" s="4"/>
      <c r="D4245" s="25"/>
      <c r="E4245" s="25"/>
      <c r="F4245" s="26"/>
      <c r="G4245" s="2"/>
      <c r="K4245" s="3"/>
      <c r="L4245" s="3"/>
      <c r="M4245" s="3"/>
      <c r="N4245" s="27"/>
      <c r="O4245" s="4"/>
      <c r="P4245" s="4"/>
      <c r="R4245" s="9"/>
      <c r="S4245" s="4"/>
      <c r="T4245" s="4"/>
      <c r="W4245" s="4"/>
      <c r="X4245" s="21"/>
      <c r="Y4245" s="20"/>
      <c r="Z4245" s="20"/>
      <c r="AD4245" s="5"/>
      <c r="AI4245" s="10"/>
      <c r="AJ4245" s="10"/>
      <c r="AK4245" s="10"/>
      <c r="AL4245" s="10"/>
      <c r="AM4245" s="10"/>
      <c r="AN4245" s="10"/>
      <c r="AO4245" s="10"/>
      <c r="AP4245" s="10"/>
      <c r="AQ4245" s="10"/>
      <c r="AR4245" s="10"/>
      <c r="AS4245" s="10"/>
      <c r="AT4245" s="10"/>
      <c r="AU4245" s="10"/>
    </row>
    <row r="4246" spans="2:47" x14ac:dyDescent="0.2">
      <c r="B4246" s="4"/>
      <c r="C4246" s="4"/>
      <c r="D4246" s="25"/>
      <c r="E4246" s="25"/>
      <c r="F4246" s="26"/>
      <c r="G4246" s="2"/>
      <c r="K4246" s="3"/>
      <c r="L4246" s="3"/>
      <c r="M4246" s="3"/>
      <c r="N4246" s="27"/>
      <c r="O4246" s="4"/>
      <c r="P4246" s="4"/>
      <c r="R4246" s="9"/>
      <c r="S4246" s="4"/>
      <c r="T4246" s="4"/>
      <c r="W4246" s="4"/>
      <c r="X4246" s="21"/>
      <c r="Y4246" s="20"/>
      <c r="Z4246" s="20"/>
      <c r="AD4246" s="5"/>
      <c r="AI4246" s="10"/>
      <c r="AJ4246" s="10"/>
      <c r="AK4246" s="10"/>
      <c r="AL4246" s="10"/>
      <c r="AM4246" s="10"/>
      <c r="AN4246" s="10"/>
      <c r="AO4246" s="10"/>
      <c r="AP4246" s="10"/>
      <c r="AQ4246" s="10"/>
      <c r="AR4246" s="10"/>
      <c r="AS4246" s="10"/>
      <c r="AT4246" s="10"/>
      <c r="AU4246" s="10"/>
    </row>
    <row r="4247" spans="2:47" x14ac:dyDescent="0.2">
      <c r="B4247" s="4"/>
      <c r="C4247" s="4"/>
      <c r="D4247" s="25"/>
      <c r="E4247" s="25"/>
      <c r="F4247" s="26"/>
      <c r="G4247" s="2"/>
      <c r="K4247" s="3"/>
      <c r="L4247" s="3"/>
      <c r="M4247" s="3"/>
      <c r="N4247" s="27"/>
      <c r="O4247" s="4"/>
      <c r="P4247" s="4"/>
      <c r="R4247" s="9"/>
      <c r="S4247" s="4"/>
      <c r="T4247" s="4"/>
      <c r="W4247" s="4"/>
      <c r="X4247" s="21"/>
      <c r="Y4247" s="20"/>
      <c r="Z4247" s="20"/>
      <c r="AD4247" s="5"/>
      <c r="AI4247" s="10"/>
      <c r="AJ4247" s="10"/>
      <c r="AK4247" s="10"/>
      <c r="AL4247" s="10"/>
      <c r="AM4247" s="10"/>
      <c r="AN4247" s="10"/>
      <c r="AO4247" s="10"/>
      <c r="AP4247" s="10"/>
      <c r="AQ4247" s="10"/>
      <c r="AR4247" s="10"/>
      <c r="AS4247" s="10"/>
      <c r="AT4247" s="10"/>
      <c r="AU4247" s="10"/>
    </row>
    <row r="4248" spans="2:47" x14ac:dyDescent="0.2">
      <c r="B4248" s="4"/>
      <c r="C4248" s="4"/>
      <c r="D4248" s="25"/>
      <c r="E4248" s="25"/>
      <c r="F4248" s="26"/>
      <c r="G4248" s="2"/>
      <c r="K4248" s="3"/>
      <c r="L4248" s="3"/>
      <c r="M4248" s="3"/>
      <c r="N4248" s="27"/>
      <c r="O4248" s="4"/>
      <c r="P4248" s="4"/>
      <c r="R4248" s="9"/>
      <c r="S4248" s="4"/>
      <c r="T4248" s="4"/>
      <c r="W4248" s="4"/>
      <c r="X4248" s="21"/>
      <c r="Y4248" s="20"/>
      <c r="Z4248" s="20"/>
      <c r="AD4248" s="5"/>
      <c r="AI4248" s="10"/>
      <c r="AJ4248" s="10"/>
      <c r="AK4248" s="10"/>
      <c r="AL4248" s="10"/>
      <c r="AM4248" s="10"/>
      <c r="AN4248" s="10"/>
      <c r="AO4248" s="10"/>
      <c r="AP4248" s="10"/>
      <c r="AQ4248" s="10"/>
      <c r="AR4248" s="10"/>
      <c r="AS4248" s="10"/>
      <c r="AT4248" s="10"/>
      <c r="AU4248" s="10"/>
    </row>
    <row r="4249" spans="2:47" x14ac:dyDescent="0.2">
      <c r="B4249" s="4"/>
      <c r="C4249" s="4"/>
      <c r="D4249" s="25"/>
      <c r="E4249" s="25"/>
      <c r="F4249" s="26"/>
      <c r="G4249" s="2"/>
      <c r="K4249" s="3"/>
      <c r="L4249" s="3"/>
      <c r="M4249" s="3"/>
      <c r="N4249" s="27"/>
      <c r="O4249" s="4"/>
      <c r="P4249" s="4"/>
      <c r="R4249" s="9"/>
      <c r="S4249" s="4"/>
      <c r="T4249" s="4"/>
      <c r="W4249" s="4"/>
      <c r="X4249" s="21"/>
      <c r="Y4249" s="20"/>
      <c r="Z4249" s="20"/>
      <c r="AD4249" s="5"/>
      <c r="AI4249" s="10"/>
      <c r="AJ4249" s="10"/>
      <c r="AK4249" s="10"/>
      <c r="AL4249" s="10"/>
      <c r="AM4249" s="10"/>
      <c r="AN4249" s="10"/>
      <c r="AO4249" s="10"/>
      <c r="AP4249" s="10"/>
      <c r="AQ4249" s="10"/>
      <c r="AR4249" s="10"/>
      <c r="AS4249" s="10"/>
      <c r="AT4249" s="10"/>
      <c r="AU4249" s="10"/>
    </row>
    <row r="4250" spans="2:47" x14ac:dyDescent="0.2">
      <c r="B4250" s="4"/>
      <c r="C4250" s="4"/>
      <c r="D4250" s="25"/>
      <c r="E4250" s="25"/>
      <c r="F4250" s="26"/>
      <c r="G4250" s="2"/>
      <c r="K4250" s="3"/>
      <c r="L4250" s="3"/>
      <c r="M4250" s="3"/>
      <c r="N4250" s="27"/>
      <c r="O4250" s="4"/>
      <c r="P4250" s="4"/>
      <c r="R4250" s="9"/>
      <c r="S4250" s="4"/>
      <c r="T4250" s="4"/>
      <c r="W4250" s="4"/>
      <c r="X4250" s="21"/>
      <c r="Y4250" s="20"/>
      <c r="Z4250" s="20"/>
      <c r="AD4250" s="5"/>
      <c r="AI4250" s="10"/>
      <c r="AJ4250" s="10"/>
      <c r="AK4250" s="10"/>
      <c r="AL4250" s="10"/>
      <c r="AM4250" s="10"/>
      <c r="AN4250" s="10"/>
      <c r="AO4250" s="10"/>
      <c r="AP4250" s="10"/>
      <c r="AQ4250" s="10"/>
      <c r="AR4250" s="10"/>
      <c r="AS4250" s="10"/>
      <c r="AT4250" s="10"/>
      <c r="AU4250" s="10"/>
    </row>
    <row r="4251" spans="2:47" x14ac:dyDescent="0.2">
      <c r="B4251" s="4"/>
      <c r="C4251" s="4"/>
      <c r="D4251" s="25"/>
      <c r="E4251" s="25"/>
      <c r="F4251" s="26"/>
      <c r="G4251" s="2"/>
      <c r="K4251" s="3"/>
      <c r="L4251" s="3"/>
      <c r="M4251" s="3"/>
      <c r="N4251" s="27"/>
      <c r="O4251" s="4"/>
      <c r="P4251" s="4"/>
      <c r="R4251" s="9"/>
      <c r="S4251" s="4"/>
      <c r="T4251" s="4"/>
      <c r="W4251" s="4"/>
      <c r="X4251" s="21"/>
      <c r="Y4251" s="20"/>
      <c r="Z4251" s="20"/>
      <c r="AD4251" s="5"/>
      <c r="AI4251" s="10"/>
      <c r="AJ4251" s="10"/>
      <c r="AK4251" s="10"/>
      <c r="AL4251" s="10"/>
      <c r="AM4251" s="10"/>
      <c r="AN4251" s="10"/>
      <c r="AO4251" s="10"/>
      <c r="AP4251" s="10"/>
      <c r="AQ4251" s="10"/>
      <c r="AR4251" s="10"/>
      <c r="AS4251" s="10"/>
      <c r="AT4251" s="10"/>
      <c r="AU4251" s="10"/>
    </row>
    <row r="4252" spans="2:47" x14ac:dyDescent="0.2">
      <c r="B4252" s="4"/>
      <c r="C4252" s="4"/>
      <c r="D4252" s="25"/>
      <c r="E4252" s="25"/>
      <c r="F4252" s="26"/>
      <c r="G4252" s="2"/>
      <c r="K4252" s="3"/>
      <c r="L4252" s="3"/>
      <c r="M4252" s="3"/>
      <c r="N4252" s="27"/>
      <c r="O4252" s="4"/>
      <c r="P4252" s="4"/>
      <c r="R4252" s="9"/>
      <c r="S4252" s="4"/>
      <c r="T4252" s="4"/>
      <c r="W4252" s="4"/>
      <c r="X4252" s="21"/>
      <c r="Y4252" s="20"/>
      <c r="Z4252" s="20"/>
      <c r="AD4252" s="5"/>
      <c r="AI4252" s="10"/>
      <c r="AJ4252" s="10"/>
      <c r="AK4252" s="10"/>
      <c r="AL4252" s="10"/>
      <c r="AM4252" s="10"/>
      <c r="AN4252" s="10"/>
      <c r="AO4252" s="10"/>
      <c r="AP4252" s="10"/>
      <c r="AQ4252" s="10"/>
      <c r="AR4252" s="10"/>
      <c r="AS4252" s="10"/>
      <c r="AT4252" s="10"/>
      <c r="AU4252" s="10"/>
    </row>
    <row r="4253" spans="2:47" x14ac:dyDescent="0.2">
      <c r="B4253" s="4"/>
      <c r="C4253" s="4"/>
      <c r="D4253" s="25"/>
      <c r="E4253" s="25"/>
      <c r="F4253" s="26"/>
      <c r="G4253" s="2"/>
      <c r="K4253" s="3"/>
      <c r="L4253" s="3"/>
      <c r="M4253" s="3"/>
      <c r="N4253" s="27"/>
      <c r="O4253" s="4"/>
      <c r="P4253" s="4"/>
      <c r="R4253" s="9"/>
      <c r="S4253" s="4"/>
      <c r="T4253" s="4"/>
      <c r="W4253" s="4"/>
      <c r="X4253" s="21"/>
      <c r="Y4253" s="20"/>
      <c r="Z4253" s="20"/>
      <c r="AD4253" s="5"/>
      <c r="AI4253" s="10"/>
      <c r="AJ4253" s="10"/>
      <c r="AK4253" s="10"/>
      <c r="AL4253" s="10"/>
      <c r="AM4253" s="10"/>
      <c r="AN4253" s="10"/>
      <c r="AO4253" s="10"/>
      <c r="AP4253" s="10"/>
      <c r="AQ4253" s="10"/>
      <c r="AR4253" s="10"/>
      <c r="AS4253" s="10"/>
      <c r="AT4253" s="10"/>
      <c r="AU4253" s="10"/>
    </row>
    <row r="4254" spans="2:47" x14ac:dyDescent="0.2">
      <c r="B4254" s="4"/>
      <c r="C4254" s="4"/>
      <c r="D4254" s="25"/>
      <c r="E4254" s="25"/>
      <c r="F4254" s="26"/>
      <c r="G4254" s="2"/>
      <c r="K4254" s="3"/>
      <c r="L4254" s="3"/>
      <c r="M4254" s="3"/>
      <c r="N4254" s="27"/>
      <c r="O4254" s="4"/>
      <c r="P4254" s="4"/>
      <c r="R4254" s="9"/>
      <c r="S4254" s="4"/>
      <c r="T4254" s="4"/>
      <c r="W4254" s="4"/>
      <c r="X4254" s="21"/>
      <c r="Y4254" s="20"/>
      <c r="Z4254" s="20"/>
      <c r="AD4254" s="5"/>
      <c r="AI4254" s="10"/>
      <c r="AJ4254" s="10"/>
      <c r="AK4254" s="10"/>
      <c r="AL4254" s="10"/>
      <c r="AM4254" s="10"/>
      <c r="AN4254" s="10"/>
      <c r="AO4254" s="10"/>
      <c r="AP4254" s="10"/>
      <c r="AQ4254" s="10"/>
      <c r="AR4254" s="10"/>
      <c r="AS4254" s="10"/>
      <c r="AT4254" s="10"/>
      <c r="AU4254" s="10"/>
    </row>
    <row r="4255" spans="2:47" x14ac:dyDescent="0.2">
      <c r="B4255" s="4"/>
      <c r="C4255" s="4"/>
      <c r="D4255" s="25"/>
      <c r="E4255" s="25"/>
      <c r="F4255" s="26"/>
      <c r="G4255" s="2"/>
      <c r="K4255" s="3"/>
      <c r="L4255" s="3"/>
      <c r="M4255" s="3"/>
      <c r="N4255" s="27"/>
      <c r="O4255" s="4"/>
      <c r="P4255" s="4"/>
      <c r="R4255" s="9"/>
      <c r="S4255" s="4"/>
      <c r="T4255" s="4"/>
      <c r="W4255" s="4"/>
      <c r="X4255" s="21"/>
      <c r="Y4255" s="20"/>
      <c r="Z4255" s="20"/>
      <c r="AD4255" s="5"/>
      <c r="AI4255" s="10"/>
      <c r="AJ4255" s="10"/>
      <c r="AK4255" s="10"/>
      <c r="AL4255" s="10"/>
      <c r="AM4255" s="10"/>
      <c r="AN4255" s="10"/>
      <c r="AO4255" s="10"/>
      <c r="AP4255" s="10"/>
      <c r="AQ4255" s="10"/>
      <c r="AR4255" s="10"/>
      <c r="AS4255" s="10"/>
      <c r="AT4255" s="10"/>
      <c r="AU4255" s="10"/>
    </row>
    <row r="4256" spans="2:47" x14ac:dyDescent="0.2">
      <c r="B4256" s="4"/>
      <c r="C4256" s="4"/>
      <c r="D4256" s="25"/>
      <c r="E4256" s="25"/>
      <c r="F4256" s="26"/>
      <c r="G4256" s="2"/>
      <c r="K4256" s="3"/>
      <c r="L4256" s="3"/>
      <c r="M4256" s="3"/>
      <c r="N4256" s="27"/>
      <c r="O4256" s="4"/>
      <c r="P4256" s="4"/>
      <c r="R4256" s="9"/>
      <c r="S4256" s="4"/>
      <c r="T4256" s="4"/>
      <c r="W4256" s="4"/>
      <c r="X4256" s="21"/>
      <c r="Y4256" s="20"/>
      <c r="Z4256" s="20"/>
      <c r="AD4256" s="5"/>
      <c r="AI4256" s="10"/>
      <c r="AJ4256" s="10"/>
      <c r="AK4256" s="10"/>
      <c r="AL4256" s="10"/>
      <c r="AM4256" s="10"/>
      <c r="AN4256" s="10"/>
      <c r="AO4256" s="10"/>
      <c r="AP4256" s="10"/>
      <c r="AQ4256" s="10"/>
      <c r="AR4256" s="10"/>
      <c r="AS4256" s="10"/>
      <c r="AT4256" s="10"/>
      <c r="AU4256" s="10"/>
    </row>
    <row r="4257" spans="2:47" x14ac:dyDescent="0.2">
      <c r="B4257" s="4"/>
      <c r="C4257" s="4"/>
      <c r="D4257" s="25"/>
      <c r="E4257" s="25"/>
      <c r="F4257" s="26"/>
      <c r="G4257" s="2"/>
      <c r="K4257" s="3"/>
      <c r="L4257" s="3"/>
      <c r="M4257" s="3"/>
      <c r="N4257" s="27"/>
      <c r="O4257" s="4"/>
      <c r="P4257" s="4"/>
      <c r="R4257" s="9"/>
      <c r="S4257" s="4"/>
      <c r="T4257" s="4"/>
      <c r="W4257" s="4"/>
      <c r="X4257" s="21"/>
      <c r="Y4257" s="20"/>
      <c r="Z4257" s="20"/>
      <c r="AD4257" s="5"/>
      <c r="AI4257" s="10"/>
      <c r="AJ4257" s="10"/>
      <c r="AK4257" s="10"/>
      <c r="AL4257" s="10"/>
      <c r="AM4257" s="10"/>
      <c r="AN4257" s="10"/>
      <c r="AO4257" s="10"/>
      <c r="AP4257" s="10"/>
      <c r="AQ4257" s="10"/>
      <c r="AR4257" s="10"/>
      <c r="AS4257" s="10"/>
      <c r="AT4257" s="10"/>
      <c r="AU4257" s="10"/>
    </row>
    <row r="4258" spans="2:47" x14ac:dyDescent="0.2">
      <c r="B4258" s="4"/>
      <c r="C4258" s="4"/>
      <c r="D4258" s="25"/>
      <c r="E4258" s="25"/>
      <c r="F4258" s="26"/>
      <c r="G4258" s="2"/>
      <c r="K4258" s="3"/>
      <c r="L4258" s="3"/>
      <c r="M4258" s="3"/>
      <c r="N4258" s="27"/>
      <c r="O4258" s="4"/>
      <c r="P4258" s="4"/>
      <c r="R4258" s="9"/>
      <c r="S4258" s="4"/>
      <c r="T4258" s="4"/>
      <c r="W4258" s="4"/>
      <c r="X4258" s="21"/>
      <c r="Y4258" s="20"/>
      <c r="Z4258" s="20"/>
      <c r="AD4258" s="5"/>
      <c r="AI4258" s="10"/>
      <c r="AJ4258" s="10"/>
      <c r="AK4258" s="10"/>
      <c r="AL4258" s="10"/>
      <c r="AM4258" s="10"/>
      <c r="AN4258" s="10"/>
      <c r="AO4258" s="10"/>
      <c r="AP4258" s="10"/>
      <c r="AQ4258" s="10"/>
      <c r="AR4258" s="10"/>
      <c r="AS4258" s="10"/>
      <c r="AT4258" s="10"/>
      <c r="AU4258" s="10"/>
    </row>
    <row r="4259" spans="2:47" x14ac:dyDescent="0.2">
      <c r="B4259" s="4"/>
      <c r="C4259" s="4"/>
      <c r="D4259" s="25"/>
      <c r="E4259" s="25"/>
      <c r="F4259" s="26"/>
      <c r="G4259" s="2"/>
      <c r="K4259" s="3"/>
      <c r="L4259" s="3"/>
      <c r="M4259" s="3"/>
      <c r="N4259" s="27"/>
      <c r="O4259" s="4"/>
      <c r="P4259" s="4"/>
      <c r="R4259" s="9"/>
      <c r="S4259" s="4"/>
      <c r="T4259" s="4"/>
      <c r="W4259" s="4"/>
      <c r="X4259" s="21"/>
      <c r="Y4259" s="20"/>
      <c r="Z4259" s="20"/>
      <c r="AD4259" s="5"/>
      <c r="AI4259" s="10"/>
      <c r="AJ4259" s="10"/>
      <c r="AK4259" s="10"/>
      <c r="AL4259" s="10"/>
      <c r="AM4259" s="10"/>
      <c r="AN4259" s="10"/>
      <c r="AO4259" s="10"/>
      <c r="AP4259" s="10"/>
      <c r="AQ4259" s="10"/>
      <c r="AR4259" s="10"/>
      <c r="AS4259" s="10"/>
      <c r="AT4259" s="10"/>
      <c r="AU4259" s="10"/>
    </row>
    <row r="4260" spans="2:47" x14ac:dyDescent="0.2">
      <c r="B4260" s="4"/>
      <c r="C4260" s="4"/>
      <c r="D4260" s="25"/>
      <c r="E4260" s="25"/>
      <c r="F4260" s="26"/>
      <c r="G4260" s="2"/>
      <c r="K4260" s="3"/>
      <c r="L4260" s="3"/>
      <c r="M4260" s="3"/>
      <c r="N4260" s="27"/>
      <c r="O4260" s="4"/>
      <c r="P4260" s="4"/>
      <c r="R4260" s="9"/>
      <c r="S4260" s="4"/>
      <c r="T4260" s="4"/>
      <c r="W4260" s="4"/>
      <c r="X4260" s="21"/>
      <c r="Y4260" s="20"/>
      <c r="Z4260" s="20"/>
      <c r="AD4260" s="5"/>
      <c r="AI4260" s="10"/>
      <c r="AJ4260" s="10"/>
      <c r="AK4260" s="10"/>
      <c r="AL4260" s="10"/>
      <c r="AM4260" s="10"/>
      <c r="AN4260" s="10"/>
      <c r="AO4260" s="10"/>
      <c r="AP4260" s="10"/>
      <c r="AQ4260" s="10"/>
      <c r="AR4260" s="10"/>
      <c r="AS4260" s="10"/>
      <c r="AT4260" s="10"/>
      <c r="AU4260" s="10"/>
    </row>
    <row r="4261" spans="2:47" x14ac:dyDescent="0.2">
      <c r="B4261" s="4"/>
      <c r="C4261" s="4"/>
      <c r="D4261" s="25"/>
      <c r="E4261" s="25"/>
      <c r="F4261" s="26"/>
      <c r="G4261" s="2"/>
      <c r="K4261" s="3"/>
      <c r="L4261" s="3"/>
      <c r="M4261" s="3"/>
      <c r="N4261" s="27"/>
      <c r="O4261" s="4"/>
      <c r="P4261" s="4"/>
      <c r="R4261" s="9"/>
      <c r="S4261" s="4"/>
      <c r="T4261" s="4"/>
      <c r="W4261" s="4"/>
      <c r="X4261" s="21"/>
      <c r="Y4261" s="20"/>
      <c r="Z4261" s="20"/>
      <c r="AD4261" s="5"/>
      <c r="AI4261" s="10"/>
      <c r="AJ4261" s="10"/>
      <c r="AK4261" s="10"/>
      <c r="AL4261" s="10"/>
      <c r="AM4261" s="10"/>
      <c r="AN4261" s="10"/>
      <c r="AO4261" s="10"/>
      <c r="AP4261" s="10"/>
      <c r="AQ4261" s="10"/>
      <c r="AR4261" s="10"/>
      <c r="AS4261" s="10"/>
      <c r="AT4261" s="10"/>
      <c r="AU4261" s="10"/>
    </row>
    <row r="4262" spans="2:47" x14ac:dyDescent="0.2">
      <c r="B4262" s="4"/>
      <c r="C4262" s="4"/>
      <c r="D4262" s="25"/>
      <c r="E4262" s="25"/>
      <c r="F4262" s="26"/>
      <c r="G4262" s="2"/>
      <c r="K4262" s="3"/>
      <c r="L4262" s="3"/>
      <c r="M4262" s="3"/>
      <c r="N4262" s="27"/>
      <c r="O4262" s="4"/>
      <c r="P4262" s="4"/>
      <c r="R4262" s="9"/>
      <c r="S4262" s="4"/>
      <c r="T4262" s="4"/>
      <c r="W4262" s="4"/>
      <c r="X4262" s="21"/>
      <c r="Y4262" s="20"/>
      <c r="Z4262" s="20"/>
      <c r="AD4262" s="5"/>
      <c r="AI4262" s="10"/>
      <c r="AJ4262" s="10"/>
      <c r="AK4262" s="10"/>
      <c r="AL4262" s="10"/>
      <c r="AM4262" s="10"/>
      <c r="AN4262" s="10"/>
      <c r="AO4262" s="10"/>
      <c r="AP4262" s="10"/>
      <c r="AQ4262" s="10"/>
      <c r="AR4262" s="10"/>
      <c r="AS4262" s="10"/>
      <c r="AT4262" s="10"/>
      <c r="AU4262" s="10"/>
    </row>
    <row r="4263" spans="2:47" x14ac:dyDescent="0.2">
      <c r="B4263" s="4"/>
      <c r="C4263" s="4"/>
      <c r="D4263" s="25"/>
      <c r="E4263" s="25"/>
      <c r="F4263" s="26"/>
      <c r="G4263" s="2"/>
      <c r="K4263" s="3"/>
      <c r="L4263" s="3"/>
      <c r="M4263" s="3"/>
      <c r="N4263" s="27"/>
      <c r="O4263" s="4"/>
      <c r="P4263" s="4"/>
      <c r="R4263" s="9"/>
      <c r="S4263" s="4"/>
      <c r="T4263" s="4"/>
      <c r="W4263" s="4"/>
      <c r="X4263" s="21"/>
      <c r="Y4263" s="20"/>
      <c r="Z4263" s="20"/>
      <c r="AD4263" s="5"/>
      <c r="AI4263" s="10"/>
      <c r="AJ4263" s="10"/>
      <c r="AK4263" s="10"/>
      <c r="AL4263" s="10"/>
      <c r="AM4263" s="10"/>
      <c r="AN4263" s="10"/>
      <c r="AO4263" s="10"/>
      <c r="AP4263" s="10"/>
      <c r="AQ4263" s="10"/>
      <c r="AR4263" s="10"/>
      <c r="AS4263" s="10"/>
      <c r="AT4263" s="10"/>
      <c r="AU4263" s="10"/>
    </row>
    <row r="4264" spans="2:47" x14ac:dyDescent="0.2">
      <c r="B4264" s="4"/>
      <c r="C4264" s="4"/>
      <c r="D4264" s="25"/>
      <c r="E4264" s="25"/>
      <c r="F4264" s="26"/>
      <c r="G4264" s="2"/>
      <c r="K4264" s="3"/>
      <c r="L4264" s="3"/>
      <c r="M4264" s="3"/>
      <c r="N4264" s="27"/>
      <c r="O4264" s="4"/>
      <c r="P4264" s="4"/>
      <c r="R4264" s="9"/>
      <c r="S4264" s="4"/>
      <c r="T4264" s="4"/>
      <c r="W4264" s="4"/>
      <c r="X4264" s="21"/>
      <c r="Y4264" s="20"/>
      <c r="Z4264" s="20"/>
      <c r="AD4264" s="5"/>
      <c r="AI4264" s="10"/>
      <c r="AJ4264" s="10"/>
      <c r="AK4264" s="10"/>
      <c r="AL4264" s="10"/>
      <c r="AM4264" s="10"/>
      <c r="AN4264" s="10"/>
      <c r="AO4264" s="10"/>
      <c r="AP4264" s="10"/>
      <c r="AQ4264" s="10"/>
      <c r="AR4264" s="10"/>
      <c r="AS4264" s="10"/>
      <c r="AT4264" s="10"/>
      <c r="AU4264" s="10"/>
    </row>
    <row r="4265" spans="2:47" x14ac:dyDescent="0.2">
      <c r="B4265" s="4"/>
      <c r="C4265" s="4"/>
      <c r="D4265" s="25"/>
      <c r="E4265" s="25"/>
      <c r="F4265" s="26"/>
      <c r="G4265" s="2"/>
      <c r="K4265" s="3"/>
      <c r="L4265" s="3"/>
      <c r="M4265" s="3"/>
      <c r="N4265" s="27"/>
      <c r="O4265" s="4"/>
      <c r="P4265" s="4"/>
      <c r="R4265" s="9"/>
      <c r="S4265" s="4"/>
      <c r="T4265" s="4"/>
      <c r="W4265" s="4"/>
      <c r="X4265" s="21"/>
      <c r="Y4265" s="20"/>
      <c r="Z4265" s="20"/>
      <c r="AD4265" s="5"/>
      <c r="AI4265" s="10"/>
      <c r="AJ4265" s="10"/>
      <c r="AK4265" s="10"/>
      <c r="AL4265" s="10"/>
      <c r="AM4265" s="10"/>
      <c r="AN4265" s="10"/>
      <c r="AO4265" s="10"/>
      <c r="AP4265" s="10"/>
      <c r="AQ4265" s="10"/>
      <c r="AR4265" s="10"/>
      <c r="AS4265" s="10"/>
      <c r="AT4265" s="10"/>
      <c r="AU4265" s="10"/>
    </row>
    <row r="4266" spans="2:47" x14ac:dyDescent="0.2">
      <c r="B4266" s="4"/>
      <c r="C4266" s="4"/>
      <c r="D4266" s="25"/>
      <c r="E4266" s="25"/>
      <c r="F4266" s="26"/>
      <c r="G4266" s="2"/>
      <c r="K4266" s="3"/>
      <c r="L4266" s="3"/>
      <c r="M4266" s="3"/>
      <c r="N4266" s="27"/>
      <c r="O4266" s="4"/>
      <c r="P4266" s="4"/>
      <c r="R4266" s="9"/>
      <c r="S4266" s="4"/>
      <c r="T4266" s="4"/>
      <c r="W4266" s="4"/>
      <c r="X4266" s="21"/>
      <c r="Y4266" s="20"/>
      <c r="Z4266" s="20"/>
      <c r="AD4266" s="5"/>
      <c r="AI4266" s="10"/>
      <c r="AJ4266" s="10"/>
      <c r="AK4266" s="10"/>
      <c r="AL4266" s="10"/>
      <c r="AM4266" s="10"/>
      <c r="AN4266" s="10"/>
      <c r="AO4266" s="10"/>
      <c r="AP4266" s="10"/>
      <c r="AQ4266" s="10"/>
      <c r="AR4266" s="10"/>
      <c r="AS4266" s="10"/>
      <c r="AT4266" s="10"/>
      <c r="AU4266" s="10"/>
    </row>
    <row r="4267" spans="2:47" x14ac:dyDescent="0.2">
      <c r="B4267" s="4"/>
      <c r="C4267" s="4"/>
      <c r="D4267" s="25"/>
      <c r="E4267" s="25"/>
      <c r="F4267" s="26"/>
      <c r="G4267" s="2"/>
      <c r="K4267" s="3"/>
      <c r="L4267" s="3"/>
      <c r="M4267" s="3"/>
      <c r="N4267" s="27"/>
      <c r="O4267" s="4"/>
      <c r="P4267" s="4"/>
      <c r="R4267" s="9"/>
      <c r="S4267" s="4"/>
      <c r="T4267" s="4"/>
      <c r="W4267" s="4"/>
      <c r="X4267" s="21"/>
      <c r="Y4267" s="20"/>
      <c r="Z4267" s="20"/>
      <c r="AD4267" s="5"/>
      <c r="AI4267" s="10"/>
      <c r="AJ4267" s="10"/>
      <c r="AK4267" s="10"/>
      <c r="AL4267" s="10"/>
      <c r="AM4267" s="10"/>
      <c r="AN4267" s="10"/>
      <c r="AO4267" s="10"/>
      <c r="AP4267" s="10"/>
      <c r="AQ4267" s="10"/>
      <c r="AR4267" s="10"/>
      <c r="AS4267" s="10"/>
      <c r="AT4267" s="10"/>
      <c r="AU4267" s="10"/>
    </row>
    <row r="4268" spans="2:47" x14ac:dyDescent="0.2">
      <c r="B4268" s="4"/>
      <c r="C4268" s="4"/>
      <c r="D4268" s="25"/>
      <c r="E4268" s="25"/>
      <c r="F4268" s="26"/>
      <c r="G4268" s="2"/>
      <c r="K4268" s="3"/>
      <c r="L4268" s="3"/>
      <c r="M4268" s="3"/>
      <c r="N4268" s="27"/>
      <c r="O4268" s="4"/>
      <c r="P4268" s="4"/>
      <c r="R4268" s="9"/>
      <c r="S4268" s="4"/>
      <c r="T4268" s="4"/>
      <c r="W4268" s="4"/>
      <c r="X4268" s="21"/>
      <c r="Y4268" s="20"/>
      <c r="Z4268" s="20"/>
      <c r="AD4268" s="5"/>
      <c r="AI4268" s="10"/>
      <c r="AJ4268" s="10"/>
      <c r="AK4268" s="10"/>
      <c r="AL4268" s="10"/>
      <c r="AM4268" s="10"/>
      <c r="AN4268" s="10"/>
      <c r="AO4268" s="10"/>
      <c r="AP4268" s="10"/>
      <c r="AQ4268" s="10"/>
      <c r="AR4268" s="10"/>
      <c r="AS4268" s="10"/>
      <c r="AT4268" s="10"/>
      <c r="AU4268" s="10"/>
    </row>
    <row r="4269" spans="2:47" x14ac:dyDescent="0.2">
      <c r="B4269" s="4"/>
      <c r="C4269" s="4"/>
      <c r="D4269" s="25"/>
      <c r="E4269" s="25"/>
      <c r="F4269" s="26"/>
      <c r="G4269" s="2"/>
      <c r="K4269" s="3"/>
      <c r="L4269" s="3"/>
      <c r="M4269" s="3"/>
      <c r="N4269" s="27"/>
      <c r="O4269" s="4"/>
      <c r="P4269" s="4"/>
      <c r="R4269" s="9"/>
      <c r="S4269" s="4"/>
      <c r="T4269" s="4"/>
      <c r="W4269" s="4"/>
      <c r="X4269" s="21"/>
      <c r="Y4269" s="20"/>
      <c r="Z4269" s="20"/>
      <c r="AD4269" s="5"/>
      <c r="AI4269" s="10"/>
      <c r="AJ4269" s="10"/>
      <c r="AK4269" s="10"/>
      <c r="AL4269" s="10"/>
      <c r="AM4269" s="10"/>
      <c r="AN4269" s="10"/>
      <c r="AO4269" s="10"/>
      <c r="AP4269" s="10"/>
      <c r="AQ4269" s="10"/>
      <c r="AR4269" s="10"/>
      <c r="AS4269" s="10"/>
      <c r="AT4269" s="10"/>
      <c r="AU4269" s="10"/>
    </row>
    <row r="4270" spans="2:47" x14ac:dyDescent="0.2">
      <c r="B4270" s="4"/>
      <c r="C4270" s="4"/>
      <c r="D4270" s="25"/>
      <c r="E4270" s="25"/>
      <c r="F4270" s="26"/>
      <c r="G4270" s="2"/>
      <c r="K4270" s="3"/>
      <c r="L4270" s="3"/>
      <c r="M4270" s="3"/>
      <c r="N4270" s="27"/>
      <c r="O4270" s="4"/>
      <c r="P4270" s="4"/>
      <c r="R4270" s="9"/>
      <c r="S4270" s="4"/>
      <c r="T4270" s="4"/>
      <c r="W4270" s="4"/>
      <c r="X4270" s="21"/>
      <c r="Y4270" s="20"/>
      <c r="Z4270" s="20"/>
      <c r="AD4270" s="5"/>
      <c r="AI4270" s="10"/>
      <c r="AJ4270" s="10"/>
      <c r="AK4270" s="10"/>
      <c r="AL4270" s="10"/>
      <c r="AM4270" s="10"/>
      <c r="AN4270" s="10"/>
      <c r="AO4270" s="10"/>
      <c r="AP4270" s="10"/>
      <c r="AQ4270" s="10"/>
      <c r="AR4270" s="10"/>
      <c r="AS4270" s="10"/>
      <c r="AT4270" s="10"/>
      <c r="AU4270" s="10"/>
    </row>
    <row r="4271" spans="2:47" x14ac:dyDescent="0.2">
      <c r="B4271" s="4"/>
      <c r="C4271" s="4"/>
      <c r="D4271" s="25"/>
      <c r="E4271" s="25"/>
      <c r="F4271" s="26"/>
      <c r="G4271" s="2"/>
      <c r="K4271" s="3"/>
      <c r="L4271" s="3"/>
      <c r="M4271" s="3"/>
      <c r="N4271" s="27"/>
      <c r="O4271" s="4"/>
      <c r="P4271" s="4"/>
      <c r="R4271" s="9"/>
      <c r="S4271" s="4"/>
      <c r="T4271" s="4"/>
      <c r="W4271" s="4"/>
      <c r="X4271" s="21"/>
      <c r="Y4271" s="20"/>
      <c r="Z4271" s="20"/>
      <c r="AD4271" s="5"/>
      <c r="AI4271" s="10"/>
      <c r="AJ4271" s="10"/>
      <c r="AK4271" s="10"/>
      <c r="AL4271" s="10"/>
      <c r="AM4271" s="10"/>
      <c r="AN4271" s="10"/>
      <c r="AO4271" s="10"/>
      <c r="AP4271" s="10"/>
      <c r="AQ4271" s="10"/>
      <c r="AR4271" s="10"/>
      <c r="AS4271" s="10"/>
      <c r="AT4271" s="10"/>
      <c r="AU4271" s="10"/>
    </row>
    <row r="4272" spans="2:47" x14ac:dyDescent="0.2">
      <c r="B4272" s="4"/>
      <c r="C4272" s="4"/>
      <c r="D4272" s="25"/>
      <c r="E4272" s="25"/>
      <c r="F4272" s="26"/>
      <c r="G4272" s="2"/>
      <c r="K4272" s="3"/>
      <c r="L4272" s="3"/>
      <c r="M4272" s="3"/>
      <c r="N4272" s="27"/>
      <c r="O4272" s="4"/>
      <c r="P4272" s="4"/>
      <c r="R4272" s="9"/>
      <c r="S4272" s="4"/>
      <c r="T4272" s="4"/>
      <c r="W4272" s="4"/>
      <c r="X4272" s="21"/>
      <c r="Y4272" s="20"/>
      <c r="Z4272" s="20"/>
      <c r="AD4272" s="5"/>
      <c r="AI4272" s="10"/>
      <c r="AJ4272" s="10"/>
      <c r="AK4272" s="10"/>
      <c r="AL4272" s="10"/>
      <c r="AM4272" s="10"/>
      <c r="AN4272" s="10"/>
      <c r="AO4272" s="10"/>
      <c r="AP4272" s="10"/>
      <c r="AQ4272" s="10"/>
      <c r="AR4272" s="10"/>
      <c r="AS4272" s="10"/>
      <c r="AT4272" s="10"/>
      <c r="AU4272" s="10"/>
    </row>
    <row r="4273" spans="2:47" x14ac:dyDescent="0.2">
      <c r="B4273" s="4"/>
      <c r="C4273" s="4"/>
      <c r="D4273" s="25"/>
      <c r="E4273" s="25"/>
      <c r="F4273" s="26"/>
      <c r="G4273" s="2"/>
      <c r="K4273" s="3"/>
      <c r="L4273" s="3"/>
      <c r="M4273" s="3"/>
      <c r="N4273" s="27"/>
      <c r="O4273" s="4"/>
      <c r="P4273" s="4"/>
      <c r="R4273" s="9"/>
      <c r="S4273" s="4"/>
      <c r="T4273" s="4"/>
      <c r="W4273" s="4"/>
      <c r="X4273" s="21"/>
      <c r="Y4273" s="20"/>
      <c r="Z4273" s="20"/>
      <c r="AD4273" s="5"/>
      <c r="AI4273" s="10"/>
      <c r="AJ4273" s="10"/>
      <c r="AK4273" s="10"/>
      <c r="AL4273" s="10"/>
      <c r="AM4273" s="10"/>
      <c r="AN4273" s="10"/>
      <c r="AO4273" s="10"/>
      <c r="AP4273" s="10"/>
      <c r="AQ4273" s="10"/>
      <c r="AR4273" s="10"/>
      <c r="AS4273" s="10"/>
      <c r="AT4273" s="10"/>
      <c r="AU4273" s="10"/>
    </row>
    <row r="4274" spans="2:47" x14ac:dyDescent="0.2">
      <c r="B4274" s="4"/>
      <c r="C4274" s="4"/>
      <c r="D4274" s="25"/>
      <c r="E4274" s="25"/>
      <c r="F4274" s="26"/>
      <c r="G4274" s="2"/>
      <c r="K4274" s="3"/>
      <c r="L4274" s="3"/>
      <c r="M4274" s="3"/>
      <c r="N4274" s="27"/>
      <c r="O4274" s="4"/>
      <c r="P4274" s="4"/>
      <c r="R4274" s="9"/>
      <c r="S4274" s="4"/>
      <c r="T4274" s="4"/>
      <c r="W4274" s="4"/>
      <c r="X4274" s="21"/>
      <c r="Y4274" s="20"/>
      <c r="Z4274" s="20"/>
      <c r="AD4274" s="5"/>
      <c r="AI4274" s="10"/>
      <c r="AJ4274" s="10"/>
      <c r="AK4274" s="10"/>
      <c r="AL4274" s="10"/>
      <c r="AM4274" s="10"/>
      <c r="AN4274" s="10"/>
      <c r="AO4274" s="10"/>
      <c r="AP4274" s="10"/>
      <c r="AQ4274" s="10"/>
      <c r="AR4274" s="10"/>
      <c r="AS4274" s="10"/>
      <c r="AT4274" s="10"/>
      <c r="AU4274" s="10"/>
    </row>
    <row r="4275" spans="2:47" x14ac:dyDescent="0.2">
      <c r="B4275" s="4"/>
      <c r="C4275" s="4"/>
      <c r="D4275" s="25"/>
      <c r="E4275" s="25"/>
      <c r="F4275" s="26"/>
      <c r="G4275" s="2"/>
      <c r="K4275" s="3"/>
      <c r="L4275" s="3"/>
      <c r="M4275" s="3"/>
      <c r="N4275" s="27"/>
      <c r="O4275" s="4"/>
      <c r="P4275" s="4"/>
      <c r="R4275" s="9"/>
      <c r="S4275" s="4"/>
      <c r="T4275" s="4"/>
      <c r="W4275" s="4"/>
      <c r="X4275" s="21"/>
      <c r="Y4275" s="20"/>
      <c r="Z4275" s="20"/>
      <c r="AD4275" s="5"/>
      <c r="AI4275" s="10"/>
      <c r="AJ4275" s="10"/>
      <c r="AK4275" s="10"/>
      <c r="AL4275" s="10"/>
      <c r="AM4275" s="10"/>
      <c r="AN4275" s="10"/>
      <c r="AO4275" s="10"/>
      <c r="AP4275" s="10"/>
      <c r="AQ4275" s="10"/>
      <c r="AR4275" s="10"/>
      <c r="AS4275" s="10"/>
      <c r="AT4275" s="10"/>
      <c r="AU4275" s="10"/>
    </row>
    <row r="4276" spans="2:47" x14ac:dyDescent="0.2">
      <c r="B4276" s="4"/>
      <c r="C4276" s="4"/>
      <c r="D4276" s="25"/>
      <c r="E4276" s="25"/>
      <c r="F4276" s="26"/>
      <c r="G4276" s="2"/>
      <c r="K4276" s="3"/>
      <c r="L4276" s="3"/>
      <c r="M4276" s="3"/>
      <c r="N4276" s="27"/>
      <c r="O4276" s="4"/>
      <c r="P4276" s="4"/>
      <c r="R4276" s="9"/>
      <c r="S4276" s="4"/>
      <c r="T4276" s="4"/>
      <c r="W4276" s="4"/>
      <c r="X4276" s="21"/>
      <c r="Y4276" s="20"/>
      <c r="Z4276" s="20"/>
      <c r="AD4276" s="5"/>
      <c r="AI4276" s="10"/>
      <c r="AJ4276" s="10"/>
      <c r="AK4276" s="10"/>
      <c r="AL4276" s="10"/>
      <c r="AM4276" s="10"/>
      <c r="AN4276" s="10"/>
      <c r="AO4276" s="10"/>
      <c r="AP4276" s="10"/>
      <c r="AQ4276" s="10"/>
      <c r="AR4276" s="10"/>
      <c r="AS4276" s="10"/>
      <c r="AT4276" s="10"/>
      <c r="AU4276" s="10"/>
    </row>
    <row r="4277" spans="2:47" x14ac:dyDescent="0.2">
      <c r="B4277" s="4"/>
      <c r="C4277" s="4"/>
      <c r="D4277" s="25"/>
      <c r="E4277" s="25"/>
      <c r="F4277" s="26"/>
      <c r="G4277" s="2"/>
      <c r="K4277" s="3"/>
      <c r="L4277" s="3"/>
      <c r="M4277" s="3"/>
      <c r="N4277" s="27"/>
      <c r="O4277" s="4"/>
      <c r="P4277" s="4"/>
      <c r="R4277" s="9"/>
      <c r="S4277" s="4"/>
      <c r="T4277" s="4"/>
      <c r="W4277" s="4"/>
      <c r="X4277" s="21"/>
      <c r="Y4277" s="20"/>
      <c r="Z4277" s="20"/>
      <c r="AD4277" s="5"/>
      <c r="AI4277" s="10"/>
      <c r="AJ4277" s="10"/>
      <c r="AK4277" s="10"/>
      <c r="AL4277" s="10"/>
      <c r="AM4277" s="10"/>
      <c r="AN4277" s="10"/>
      <c r="AO4277" s="10"/>
      <c r="AP4277" s="10"/>
      <c r="AQ4277" s="10"/>
      <c r="AR4277" s="10"/>
      <c r="AS4277" s="10"/>
      <c r="AT4277" s="10"/>
      <c r="AU4277" s="10"/>
    </row>
    <row r="4278" spans="2:47" x14ac:dyDescent="0.2">
      <c r="B4278" s="4"/>
      <c r="C4278" s="4"/>
      <c r="D4278" s="25"/>
      <c r="E4278" s="25"/>
      <c r="F4278" s="26"/>
      <c r="G4278" s="2"/>
      <c r="K4278" s="3"/>
      <c r="L4278" s="3"/>
      <c r="M4278" s="3"/>
      <c r="N4278" s="27"/>
      <c r="O4278" s="4"/>
      <c r="P4278" s="4"/>
      <c r="R4278" s="9"/>
      <c r="S4278" s="4"/>
      <c r="T4278" s="4"/>
      <c r="W4278" s="4"/>
      <c r="X4278" s="21"/>
      <c r="Y4278" s="20"/>
      <c r="Z4278" s="20"/>
      <c r="AD4278" s="5"/>
      <c r="AI4278" s="10"/>
      <c r="AJ4278" s="10"/>
      <c r="AK4278" s="10"/>
      <c r="AL4278" s="10"/>
      <c r="AM4278" s="10"/>
      <c r="AN4278" s="10"/>
      <c r="AO4278" s="10"/>
      <c r="AP4278" s="10"/>
      <c r="AQ4278" s="10"/>
      <c r="AR4278" s="10"/>
      <c r="AS4278" s="10"/>
      <c r="AT4278" s="10"/>
      <c r="AU4278" s="10"/>
    </row>
    <row r="4279" spans="2:47" x14ac:dyDescent="0.2">
      <c r="B4279" s="4"/>
      <c r="C4279" s="4"/>
      <c r="D4279" s="25"/>
      <c r="E4279" s="25"/>
      <c r="F4279" s="26"/>
      <c r="G4279" s="2"/>
      <c r="K4279" s="3"/>
      <c r="L4279" s="3"/>
      <c r="M4279" s="3"/>
      <c r="N4279" s="27"/>
      <c r="O4279" s="4"/>
      <c r="P4279" s="4"/>
      <c r="R4279" s="9"/>
      <c r="S4279" s="4"/>
      <c r="T4279" s="4"/>
      <c r="W4279" s="4"/>
      <c r="X4279" s="21"/>
      <c r="Y4279" s="20"/>
      <c r="Z4279" s="20"/>
      <c r="AD4279" s="5"/>
      <c r="AI4279" s="10"/>
      <c r="AJ4279" s="10"/>
      <c r="AK4279" s="10"/>
      <c r="AL4279" s="10"/>
      <c r="AM4279" s="10"/>
      <c r="AN4279" s="10"/>
      <c r="AO4279" s="10"/>
      <c r="AP4279" s="10"/>
      <c r="AQ4279" s="10"/>
      <c r="AR4279" s="10"/>
      <c r="AS4279" s="10"/>
      <c r="AT4279" s="10"/>
      <c r="AU4279" s="10"/>
    </row>
    <row r="4280" spans="2:47" x14ac:dyDescent="0.2">
      <c r="B4280" s="4"/>
      <c r="C4280" s="4"/>
      <c r="D4280" s="25"/>
      <c r="E4280" s="25"/>
      <c r="F4280" s="26"/>
      <c r="G4280" s="2"/>
      <c r="K4280" s="3"/>
      <c r="L4280" s="3"/>
      <c r="M4280" s="3"/>
      <c r="N4280" s="27"/>
      <c r="O4280" s="4"/>
      <c r="P4280" s="4"/>
      <c r="R4280" s="9"/>
      <c r="S4280" s="4"/>
      <c r="T4280" s="4"/>
      <c r="W4280" s="4"/>
      <c r="X4280" s="21"/>
      <c r="Y4280" s="20"/>
      <c r="Z4280" s="20"/>
      <c r="AD4280" s="5"/>
      <c r="AI4280" s="10"/>
      <c r="AJ4280" s="10"/>
      <c r="AK4280" s="10"/>
      <c r="AL4280" s="10"/>
      <c r="AM4280" s="10"/>
      <c r="AN4280" s="10"/>
      <c r="AO4280" s="10"/>
      <c r="AP4280" s="10"/>
      <c r="AQ4280" s="10"/>
      <c r="AR4280" s="10"/>
      <c r="AS4280" s="10"/>
      <c r="AT4280" s="10"/>
      <c r="AU4280" s="10"/>
    </row>
    <row r="4281" spans="2:47" x14ac:dyDescent="0.2">
      <c r="B4281" s="4"/>
      <c r="C4281" s="4"/>
      <c r="D4281" s="25"/>
      <c r="E4281" s="25"/>
      <c r="F4281" s="26"/>
      <c r="G4281" s="2"/>
      <c r="K4281" s="3"/>
      <c r="L4281" s="3"/>
      <c r="M4281" s="3"/>
      <c r="N4281" s="27"/>
      <c r="O4281" s="4"/>
      <c r="P4281" s="4"/>
      <c r="R4281" s="9"/>
      <c r="S4281" s="4"/>
      <c r="T4281" s="4"/>
      <c r="W4281" s="4"/>
      <c r="X4281" s="21"/>
      <c r="Y4281" s="20"/>
      <c r="Z4281" s="20"/>
      <c r="AD4281" s="5"/>
      <c r="AI4281" s="10"/>
      <c r="AJ4281" s="10"/>
      <c r="AK4281" s="10"/>
      <c r="AL4281" s="10"/>
      <c r="AM4281" s="10"/>
      <c r="AN4281" s="10"/>
      <c r="AO4281" s="10"/>
      <c r="AP4281" s="10"/>
      <c r="AQ4281" s="10"/>
      <c r="AR4281" s="10"/>
      <c r="AS4281" s="10"/>
      <c r="AT4281" s="10"/>
      <c r="AU4281" s="10"/>
    </row>
    <row r="4282" spans="2:47" x14ac:dyDescent="0.2">
      <c r="B4282" s="4"/>
      <c r="C4282" s="4"/>
      <c r="D4282" s="25"/>
      <c r="E4282" s="25"/>
      <c r="F4282" s="26"/>
      <c r="G4282" s="2"/>
      <c r="K4282" s="3"/>
      <c r="L4282" s="3"/>
      <c r="M4282" s="3"/>
      <c r="N4282" s="27"/>
      <c r="O4282" s="4"/>
      <c r="P4282" s="4"/>
      <c r="R4282" s="9"/>
      <c r="S4282" s="4"/>
      <c r="T4282" s="4"/>
      <c r="W4282" s="4"/>
      <c r="X4282" s="21"/>
      <c r="Y4282" s="20"/>
      <c r="Z4282" s="20"/>
      <c r="AD4282" s="5"/>
      <c r="AI4282" s="10"/>
      <c r="AJ4282" s="10"/>
      <c r="AK4282" s="10"/>
      <c r="AL4282" s="10"/>
      <c r="AM4282" s="10"/>
      <c r="AN4282" s="10"/>
      <c r="AO4282" s="10"/>
      <c r="AP4282" s="10"/>
      <c r="AQ4282" s="10"/>
      <c r="AR4282" s="10"/>
      <c r="AS4282" s="10"/>
      <c r="AT4282" s="10"/>
      <c r="AU4282" s="10"/>
    </row>
    <row r="4283" spans="2:47" x14ac:dyDescent="0.2">
      <c r="B4283" s="4"/>
      <c r="C4283" s="4"/>
      <c r="D4283" s="25"/>
      <c r="E4283" s="25"/>
      <c r="F4283" s="26"/>
      <c r="G4283" s="2"/>
      <c r="K4283" s="3"/>
      <c r="L4283" s="3"/>
      <c r="M4283" s="3"/>
      <c r="N4283" s="27"/>
      <c r="O4283" s="4"/>
      <c r="P4283" s="4"/>
      <c r="R4283" s="9"/>
      <c r="S4283" s="4"/>
      <c r="T4283" s="4"/>
      <c r="W4283" s="4"/>
      <c r="X4283" s="21"/>
      <c r="Y4283" s="20"/>
      <c r="Z4283" s="20"/>
      <c r="AD4283" s="5"/>
      <c r="AI4283" s="10"/>
      <c r="AJ4283" s="10"/>
      <c r="AK4283" s="10"/>
      <c r="AL4283" s="10"/>
      <c r="AM4283" s="10"/>
      <c r="AN4283" s="10"/>
      <c r="AO4283" s="10"/>
      <c r="AP4283" s="10"/>
      <c r="AQ4283" s="10"/>
      <c r="AR4283" s="10"/>
      <c r="AS4283" s="10"/>
      <c r="AT4283" s="10"/>
      <c r="AU4283" s="10"/>
    </row>
    <row r="4284" spans="2:47" x14ac:dyDescent="0.2">
      <c r="B4284" s="4"/>
      <c r="C4284" s="4"/>
      <c r="D4284" s="25"/>
      <c r="E4284" s="25"/>
      <c r="F4284" s="26"/>
      <c r="G4284" s="2"/>
      <c r="K4284" s="3"/>
      <c r="L4284" s="3"/>
      <c r="M4284" s="3"/>
      <c r="N4284" s="27"/>
      <c r="O4284" s="4"/>
      <c r="P4284" s="4"/>
      <c r="R4284" s="9"/>
      <c r="S4284" s="4"/>
      <c r="T4284" s="4"/>
      <c r="W4284" s="4"/>
      <c r="X4284" s="21"/>
      <c r="Y4284" s="20"/>
      <c r="Z4284" s="20"/>
      <c r="AD4284" s="5"/>
      <c r="AI4284" s="10"/>
      <c r="AJ4284" s="10"/>
      <c r="AK4284" s="10"/>
      <c r="AL4284" s="10"/>
      <c r="AM4284" s="10"/>
      <c r="AN4284" s="10"/>
      <c r="AO4284" s="10"/>
      <c r="AP4284" s="10"/>
      <c r="AQ4284" s="10"/>
      <c r="AR4284" s="10"/>
      <c r="AS4284" s="10"/>
      <c r="AT4284" s="10"/>
      <c r="AU4284" s="10"/>
    </row>
    <row r="4285" spans="2:47" x14ac:dyDescent="0.2">
      <c r="B4285" s="4"/>
      <c r="C4285" s="4"/>
      <c r="D4285" s="25"/>
      <c r="E4285" s="25"/>
      <c r="F4285" s="26"/>
      <c r="G4285" s="2"/>
      <c r="K4285" s="3"/>
      <c r="L4285" s="3"/>
      <c r="M4285" s="3"/>
      <c r="N4285" s="27"/>
      <c r="O4285" s="4"/>
      <c r="P4285" s="4"/>
      <c r="R4285" s="9"/>
      <c r="S4285" s="4"/>
      <c r="T4285" s="4"/>
      <c r="W4285" s="4"/>
      <c r="X4285" s="21"/>
      <c r="Y4285" s="20"/>
      <c r="Z4285" s="20"/>
      <c r="AD4285" s="5"/>
      <c r="AI4285" s="10"/>
      <c r="AJ4285" s="10"/>
      <c r="AK4285" s="10"/>
      <c r="AL4285" s="10"/>
      <c r="AM4285" s="10"/>
      <c r="AN4285" s="10"/>
      <c r="AO4285" s="10"/>
      <c r="AP4285" s="10"/>
      <c r="AQ4285" s="10"/>
      <c r="AR4285" s="10"/>
      <c r="AS4285" s="10"/>
      <c r="AT4285" s="10"/>
      <c r="AU4285" s="10"/>
    </row>
    <row r="4286" spans="2:47" x14ac:dyDescent="0.2">
      <c r="B4286" s="4"/>
      <c r="C4286" s="4"/>
      <c r="D4286" s="25"/>
      <c r="E4286" s="25"/>
      <c r="F4286" s="26"/>
      <c r="G4286" s="2"/>
      <c r="K4286" s="3"/>
      <c r="L4286" s="3"/>
      <c r="M4286" s="3"/>
      <c r="N4286" s="27"/>
      <c r="O4286" s="4"/>
      <c r="P4286" s="4"/>
      <c r="R4286" s="9"/>
      <c r="S4286" s="4"/>
      <c r="T4286" s="4"/>
      <c r="W4286" s="4"/>
      <c r="X4286" s="21"/>
      <c r="Y4286" s="20"/>
      <c r="Z4286" s="20"/>
      <c r="AD4286" s="5"/>
      <c r="AI4286" s="10"/>
      <c r="AJ4286" s="10"/>
      <c r="AK4286" s="10"/>
      <c r="AL4286" s="10"/>
      <c r="AM4286" s="10"/>
      <c r="AN4286" s="10"/>
      <c r="AO4286" s="10"/>
      <c r="AP4286" s="10"/>
      <c r="AQ4286" s="10"/>
      <c r="AR4286" s="10"/>
      <c r="AS4286" s="10"/>
      <c r="AT4286" s="10"/>
      <c r="AU4286" s="10"/>
    </row>
    <row r="4287" spans="2:47" x14ac:dyDescent="0.2">
      <c r="B4287" s="4"/>
      <c r="C4287" s="4"/>
      <c r="D4287" s="25"/>
      <c r="E4287" s="25"/>
      <c r="F4287" s="26"/>
      <c r="G4287" s="2"/>
      <c r="K4287" s="3"/>
      <c r="L4287" s="3"/>
      <c r="M4287" s="3"/>
      <c r="N4287" s="27"/>
      <c r="O4287" s="4"/>
      <c r="P4287" s="4"/>
      <c r="R4287" s="9"/>
      <c r="S4287" s="4"/>
      <c r="T4287" s="4"/>
      <c r="W4287" s="4"/>
      <c r="X4287" s="21"/>
      <c r="Y4287" s="20"/>
      <c r="Z4287" s="20"/>
      <c r="AD4287" s="5"/>
      <c r="AI4287" s="10"/>
      <c r="AJ4287" s="10"/>
      <c r="AK4287" s="10"/>
      <c r="AL4287" s="10"/>
      <c r="AM4287" s="10"/>
      <c r="AN4287" s="10"/>
      <c r="AO4287" s="10"/>
      <c r="AP4287" s="10"/>
      <c r="AQ4287" s="10"/>
      <c r="AR4287" s="10"/>
      <c r="AS4287" s="10"/>
      <c r="AT4287" s="10"/>
      <c r="AU4287" s="10"/>
    </row>
    <row r="4288" spans="2:47" x14ac:dyDescent="0.2">
      <c r="B4288" s="4"/>
      <c r="C4288" s="4"/>
      <c r="D4288" s="25"/>
      <c r="E4288" s="25"/>
      <c r="F4288" s="26"/>
      <c r="G4288" s="2"/>
      <c r="K4288" s="3"/>
      <c r="L4288" s="3"/>
      <c r="M4288" s="3"/>
      <c r="N4288" s="27"/>
      <c r="O4288" s="4"/>
      <c r="P4288" s="4"/>
      <c r="R4288" s="9"/>
      <c r="S4288" s="4"/>
      <c r="T4288" s="4"/>
      <c r="W4288" s="4"/>
      <c r="X4288" s="21"/>
      <c r="Y4288" s="20"/>
      <c r="Z4288" s="20"/>
      <c r="AD4288" s="5"/>
      <c r="AI4288" s="10"/>
      <c r="AJ4288" s="10"/>
      <c r="AK4288" s="10"/>
      <c r="AL4288" s="10"/>
      <c r="AM4288" s="10"/>
      <c r="AN4288" s="10"/>
      <c r="AO4288" s="10"/>
      <c r="AP4288" s="10"/>
      <c r="AQ4288" s="10"/>
      <c r="AR4288" s="10"/>
      <c r="AS4288" s="10"/>
      <c r="AT4288" s="10"/>
      <c r="AU4288" s="10"/>
    </row>
    <row r="4289" spans="2:47" x14ac:dyDescent="0.2">
      <c r="B4289" s="4"/>
      <c r="C4289" s="4"/>
      <c r="D4289" s="25"/>
      <c r="E4289" s="25"/>
      <c r="F4289" s="26"/>
      <c r="G4289" s="2"/>
      <c r="K4289" s="3"/>
      <c r="L4289" s="3"/>
      <c r="M4289" s="3"/>
      <c r="N4289" s="27"/>
      <c r="O4289" s="4"/>
      <c r="P4289" s="4"/>
      <c r="R4289" s="9"/>
      <c r="S4289" s="4"/>
      <c r="T4289" s="4"/>
      <c r="W4289" s="4"/>
      <c r="X4289" s="21"/>
      <c r="Y4289" s="20"/>
      <c r="Z4289" s="20"/>
      <c r="AD4289" s="5"/>
      <c r="AI4289" s="10"/>
      <c r="AJ4289" s="10"/>
      <c r="AK4289" s="10"/>
      <c r="AL4289" s="10"/>
      <c r="AM4289" s="10"/>
      <c r="AN4289" s="10"/>
      <c r="AO4289" s="10"/>
      <c r="AP4289" s="10"/>
      <c r="AQ4289" s="10"/>
      <c r="AR4289" s="10"/>
      <c r="AS4289" s="10"/>
      <c r="AT4289" s="10"/>
      <c r="AU4289" s="10"/>
    </row>
    <row r="4290" spans="2:47" x14ac:dyDescent="0.2">
      <c r="B4290" s="4"/>
      <c r="C4290" s="4"/>
      <c r="D4290" s="25"/>
      <c r="E4290" s="25"/>
      <c r="F4290" s="26"/>
      <c r="G4290" s="2"/>
      <c r="K4290" s="3"/>
      <c r="L4290" s="3"/>
      <c r="M4290" s="3"/>
      <c r="N4290" s="27"/>
      <c r="O4290" s="4"/>
      <c r="P4290" s="4"/>
      <c r="R4290" s="9"/>
      <c r="S4290" s="4"/>
      <c r="T4290" s="4"/>
      <c r="W4290" s="4"/>
      <c r="X4290" s="21"/>
      <c r="Y4290" s="20"/>
      <c r="Z4290" s="20"/>
      <c r="AD4290" s="5"/>
      <c r="AI4290" s="10"/>
      <c r="AJ4290" s="10"/>
      <c r="AK4290" s="10"/>
      <c r="AL4290" s="10"/>
      <c r="AM4290" s="10"/>
      <c r="AN4290" s="10"/>
      <c r="AO4290" s="10"/>
      <c r="AP4290" s="10"/>
      <c r="AQ4290" s="10"/>
      <c r="AR4290" s="10"/>
      <c r="AS4290" s="10"/>
      <c r="AT4290" s="10"/>
      <c r="AU4290" s="10"/>
    </row>
    <row r="4291" spans="2:47" x14ac:dyDescent="0.2">
      <c r="B4291" s="4"/>
      <c r="C4291" s="4"/>
      <c r="D4291" s="25"/>
      <c r="E4291" s="25"/>
      <c r="F4291" s="26"/>
      <c r="G4291" s="2"/>
      <c r="K4291" s="3"/>
      <c r="L4291" s="3"/>
      <c r="M4291" s="3"/>
      <c r="N4291" s="27"/>
      <c r="O4291" s="4"/>
      <c r="P4291" s="4"/>
      <c r="R4291" s="9"/>
      <c r="S4291" s="4"/>
      <c r="T4291" s="4"/>
      <c r="W4291" s="4"/>
      <c r="X4291" s="21"/>
      <c r="Y4291" s="20"/>
      <c r="Z4291" s="20"/>
      <c r="AD4291" s="5"/>
      <c r="AI4291" s="10"/>
      <c r="AJ4291" s="10"/>
      <c r="AK4291" s="10"/>
      <c r="AL4291" s="10"/>
      <c r="AM4291" s="10"/>
      <c r="AN4291" s="10"/>
      <c r="AO4291" s="10"/>
      <c r="AP4291" s="10"/>
      <c r="AQ4291" s="10"/>
      <c r="AR4291" s="10"/>
      <c r="AS4291" s="10"/>
      <c r="AT4291" s="10"/>
      <c r="AU4291" s="10"/>
    </row>
    <row r="4292" spans="2:47" x14ac:dyDescent="0.2">
      <c r="B4292" s="4"/>
      <c r="C4292" s="4"/>
      <c r="D4292" s="25"/>
      <c r="E4292" s="25"/>
      <c r="F4292" s="26"/>
      <c r="G4292" s="2"/>
      <c r="K4292" s="3"/>
      <c r="L4292" s="3"/>
      <c r="M4292" s="3"/>
      <c r="N4292" s="27"/>
      <c r="O4292" s="4"/>
      <c r="P4292" s="4"/>
      <c r="R4292" s="9"/>
      <c r="S4292" s="4"/>
      <c r="T4292" s="4"/>
      <c r="W4292" s="4"/>
      <c r="X4292" s="21"/>
      <c r="Y4292" s="20"/>
      <c r="Z4292" s="20"/>
      <c r="AD4292" s="5"/>
      <c r="AI4292" s="10"/>
      <c r="AJ4292" s="10"/>
      <c r="AK4292" s="10"/>
      <c r="AL4292" s="10"/>
      <c r="AM4292" s="10"/>
      <c r="AN4292" s="10"/>
      <c r="AO4292" s="10"/>
      <c r="AP4292" s="10"/>
      <c r="AQ4292" s="10"/>
      <c r="AR4292" s="10"/>
      <c r="AS4292" s="10"/>
      <c r="AT4292" s="10"/>
      <c r="AU4292" s="10"/>
    </row>
    <row r="4293" spans="2:47" x14ac:dyDescent="0.2">
      <c r="B4293" s="4"/>
      <c r="C4293" s="4"/>
      <c r="D4293" s="25"/>
      <c r="E4293" s="25"/>
      <c r="F4293" s="26"/>
      <c r="G4293" s="2"/>
      <c r="K4293" s="3"/>
      <c r="L4293" s="3"/>
      <c r="M4293" s="3"/>
      <c r="N4293" s="27"/>
      <c r="O4293" s="4"/>
      <c r="P4293" s="4"/>
      <c r="R4293" s="9"/>
      <c r="S4293" s="4"/>
      <c r="T4293" s="4"/>
      <c r="W4293" s="4"/>
      <c r="X4293" s="21"/>
      <c r="Y4293" s="20"/>
      <c r="Z4293" s="20"/>
      <c r="AD4293" s="5"/>
      <c r="AI4293" s="10"/>
      <c r="AJ4293" s="10"/>
      <c r="AK4293" s="10"/>
      <c r="AL4293" s="10"/>
      <c r="AM4293" s="10"/>
      <c r="AN4293" s="10"/>
      <c r="AO4293" s="10"/>
      <c r="AP4293" s="10"/>
      <c r="AQ4293" s="10"/>
      <c r="AR4293" s="10"/>
      <c r="AS4293" s="10"/>
      <c r="AT4293" s="10"/>
      <c r="AU4293" s="10"/>
    </row>
    <row r="4294" spans="2:47" x14ac:dyDescent="0.2">
      <c r="B4294" s="4"/>
      <c r="C4294" s="4"/>
      <c r="D4294" s="25"/>
      <c r="E4294" s="25"/>
      <c r="F4294" s="26"/>
      <c r="G4294" s="2"/>
      <c r="K4294" s="3"/>
      <c r="L4294" s="3"/>
      <c r="M4294" s="3"/>
      <c r="N4294" s="27"/>
      <c r="O4294" s="4"/>
      <c r="P4294" s="4"/>
      <c r="R4294" s="9"/>
      <c r="S4294" s="4"/>
      <c r="T4294" s="4"/>
      <c r="W4294" s="4"/>
      <c r="X4294" s="21"/>
      <c r="Y4294" s="20"/>
      <c r="Z4294" s="20"/>
      <c r="AD4294" s="5"/>
      <c r="AI4294" s="10"/>
      <c r="AJ4294" s="10"/>
      <c r="AK4294" s="10"/>
      <c r="AL4294" s="10"/>
      <c r="AM4294" s="10"/>
      <c r="AN4294" s="10"/>
      <c r="AO4294" s="10"/>
      <c r="AP4294" s="10"/>
      <c r="AQ4294" s="10"/>
      <c r="AR4294" s="10"/>
      <c r="AS4294" s="10"/>
      <c r="AT4294" s="10"/>
      <c r="AU4294" s="10"/>
    </row>
    <row r="4295" spans="2:47" x14ac:dyDescent="0.2">
      <c r="B4295" s="4"/>
      <c r="C4295" s="4"/>
      <c r="D4295" s="25"/>
      <c r="E4295" s="25"/>
      <c r="F4295" s="26"/>
      <c r="G4295" s="2"/>
      <c r="K4295" s="3"/>
      <c r="L4295" s="3"/>
      <c r="M4295" s="3"/>
      <c r="N4295" s="27"/>
      <c r="O4295" s="4"/>
      <c r="P4295" s="4"/>
      <c r="R4295" s="9"/>
      <c r="S4295" s="4"/>
      <c r="T4295" s="4"/>
      <c r="W4295" s="4"/>
      <c r="X4295" s="21"/>
      <c r="Y4295" s="20"/>
      <c r="Z4295" s="20"/>
      <c r="AD4295" s="5"/>
      <c r="AI4295" s="10"/>
      <c r="AJ4295" s="10"/>
      <c r="AK4295" s="10"/>
      <c r="AL4295" s="10"/>
      <c r="AM4295" s="10"/>
      <c r="AN4295" s="10"/>
      <c r="AO4295" s="10"/>
      <c r="AP4295" s="10"/>
      <c r="AQ4295" s="10"/>
      <c r="AR4295" s="10"/>
      <c r="AS4295" s="10"/>
      <c r="AT4295" s="10"/>
      <c r="AU4295" s="10"/>
    </row>
    <row r="4296" spans="2:47" x14ac:dyDescent="0.2">
      <c r="B4296" s="4"/>
      <c r="C4296" s="4"/>
      <c r="D4296" s="25"/>
      <c r="E4296" s="25"/>
      <c r="F4296" s="26"/>
      <c r="G4296" s="2"/>
      <c r="K4296" s="3"/>
      <c r="L4296" s="3"/>
      <c r="M4296" s="3"/>
      <c r="N4296" s="27"/>
      <c r="O4296" s="4"/>
      <c r="P4296" s="4"/>
      <c r="R4296" s="9"/>
      <c r="S4296" s="4"/>
      <c r="T4296" s="4"/>
      <c r="W4296" s="4"/>
      <c r="X4296" s="21"/>
      <c r="Y4296" s="20"/>
      <c r="Z4296" s="20"/>
      <c r="AD4296" s="5"/>
      <c r="AI4296" s="10"/>
      <c r="AJ4296" s="10"/>
      <c r="AK4296" s="10"/>
      <c r="AL4296" s="10"/>
      <c r="AM4296" s="10"/>
      <c r="AN4296" s="10"/>
      <c r="AO4296" s="10"/>
      <c r="AP4296" s="10"/>
      <c r="AQ4296" s="10"/>
      <c r="AR4296" s="10"/>
      <c r="AS4296" s="10"/>
      <c r="AT4296" s="10"/>
      <c r="AU4296" s="10"/>
    </row>
    <row r="4297" spans="2:47" x14ac:dyDescent="0.2">
      <c r="B4297" s="4"/>
      <c r="C4297" s="4"/>
      <c r="D4297" s="25"/>
      <c r="E4297" s="25"/>
      <c r="F4297" s="26"/>
      <c r="G4297" s="2"/>
      <c r="K4297" s="3"/>
      <c r="L4297" s="3"/>
      <c r="M4297" s="3"/>
      <c r="N4297" s="27"/>
      <c r="O4297" s="4"/>
      <c r="P4297" s="4"/>
      <c r="R4297" s="9"/>
      <c r="S4297" s="4"/>
      <c r="T4297" s="4"/>
      <c r="W4297" s="4"/>
      <c r="X4297" s="21"/>
      <c r="Y4297" s="20"/>
      <c r="Z4297" s="20"/>
      <c r="AD4297" s="5"/>
      <c r="AI4297" s="10"/>
      <c r="AJ4297" s="10"/>
      <c r="AK4297" s="10"/>
      <c r="AL4297" s="10"/>
      <c r="AM4297" s="10"/>
      <c r="AN4297" s="10"/>
      <c r="AO4297" s="10"/>
      <c r="AP4297" s="10"/>
      <c r="AQ4297" s="10"/>
      <c r="AR4297" s="10"/>
      <c r="AS4297" s="10"/>
      <c r="AT4297" s="10"/>
      <c r="AU4297" s="10"/>
    </row>
    <row r="4298" spans="2:47" x14ac:dyDescent="0.2">
      <c r="B4298" s="4"/>
      <c r="C4298" s="4"/>
      <c r="D4298" s="25"/>
      <c r="E4298" s="25"/>
      <c r="F4298" s="26"/>
      <c r="G4298" s="2"/>
      <c r="K4298" s="3"/>
      <c r="L4298" s="3"/>
      <c r="M4298" s="3"/>
      <c r="N4298" s="27"/>
      <c r="O4298" s="4"/>
      <c r="P4298" s="4"/>
      <c r="R4298" s="9"/>
      <c r="S4298" s="4"/>
      <c r="T4298" s="4"/>
      <c r="W4298" s="4"/>
      <c r="X4298" s="21"/>
      <c r="Y4298" s="20"/>
      <c r="Z4298" s="20"/>
      <c r="AD4298" s="5"/>
      <c r="AI4298" s="10"/>
      <c r="AJ4298" s="10"/>
      <c r="AK4298" s="10"/>
      <c r="AL4298" s="10"/>
      <c r="AM4298" s="10"/>
      <c r="AN4298" s="10"/>
      <c r="AO4298" s="10"/>
      <c r="AP4298" s="10"/>
      <c r="AQ4298" s="10"/>
      <c r="AR4298" s="10"/>
      <c r="AS4298" s="10"/>
      <c r="AT4298" s="10"/>
      <c r="AU4298" s="10"/>
    </row>
    <row r="4299" spans="2:47" x14ac:dyDescent="0.2">
      <c r="B4299" s="4"/>
      <c r="C4299" s="4"/>
      <c r="D4299" s="25"/>
      <c r="E4299" s="25"/>
      <c r="F4299" s="26"/>
      <c r="G4299" s="2"/>
      <c r="K4299" s="3"/>
      <c r="L4299" s="3"/>
      <c r="M4299" s="3"/>
      <c r="N4299" s="27"/>
      <c r="O4299" s="4"/>
      <c r="P4299" s="4"/>
      <c r="R4299" s="9"/>
      <c r="S4299" s="4"/>
      <c r="T4299" s="4"/>
      <c r="W4299" s="4"/>
      <c r="X4299" s="21"/>
      <c r="Y4299" s="20"/>
      <c r="Z4299" s="20"/>
      <c r="AD4299" s="5"/>
      <c r="AI4299" s="10"/>
      <c r="AJ4299" s="10"/>
      <c r="AK4299" s="10"/>
      <c r="AL4299" s="10"/>
      <c r="AM4299" s="10"/>
      <c r="AN4299" s="10"/>
      <c r="AO4299" s="10"/>
      <c r="AP4299" s="10"/>
      <c r="AQ4299" s="10"/>
      <c r="AR4299" s="10"/>
      <c r="AS4299" s="10"/>
      <c r="AT4299" s="10"/>
      <c r="AU4299" s="10"/>
    </row>
    <row r="4300" spans="2:47" x14ac:dyDescent="0.2">
      <c r="B4300" s="4"/>
      <c r="C4300" s="4"/>
      <c r="D4300" s="25"/>
      <c r="E4300" s="25"/>
      <c r="F4300" s="26"/>
      <c r="G4300" s="2"/>
      <c r="K4300" s="3"/>
      <c r="L4300" s="3"/>
      <c r="M4300" s="3"/>
      <c r="N4300" s="27"/>
      <c r="O4300" s="4"/>
      <c r="P4300" s="4"/>
      <c r="R4300" s="9"/>
      <c r="S4300" s="4"/>
      <c r="T4300" s="4"/>
      <c r="W4300" s="4"/>
      <c r="X4300" s="21"/>
      <c r="Y4300" s="20"/>
      <c r="Z4300" s="20"/>
      <c r="AD4300" s="5"/>
      <c r="AI4300" s="10"/>
      <c r="AJ4300" s="10"/>
      <c r="AK4300" s="10"/>
      <c r="AL4300" s="10"/>
      <c r="AM4300" s="10"/>
      <c r="AN4300" s="10"/>
      <c r="AO4300" s="10"/>
      <c r="AP4300" s="10"/>
      <c r="AQ4300" s="10"/>
      <c r="AR4300" s="10"/>
      <c r="AS4300" s="10"/>
      <c r="AT4300" s="10"/>
      <c r="AU4300" s="10"/>
    </row>
    <row r="4301" spans="2:47" x14ac:dyDescent="0.2">
      <c r="B4301" s="4"/>
      <c r="C4301" s="4"/>
      <c r="D4301" s="25"/>
      <c r="E4301" s="25"/>
      <c r="F4301" s="26"/>
      <c r="G4301" s="2"/>
      <c r="K4301" s="3"/>
      <c r="L4301" s="3"/>
      <c r="M4301" s="3"/>
      <c r="N4301" s="27"/>
      <c r="O4301" s="4"/>
      <c r="P4301" s="4"/>
      <c r="R4301" s="9"/>
      <c r="S4301" s="4"/>
      <c r="T4301" s="4"/>
      <c r="W4301" s="4"/>
      <c r="X4301" s="21"/>
      <c r="Y4301" s="20"/>
      <c r="Z4301" s="20"/>
      <c r="AD4301" s="5"/>
      <c r="AI4301" s="10"/>
      <c r="AJ4301" s="10"/>
      <c r="AK4301" s="10"/>
      <c r="AL4301" s="10"/>
      <c r="AM4301" s="10"/>
      <c r="AN4301" s="10"/>
      <c r="AO4301" s="10"/>
      <c r="AP4301" s="10"/>
      <c r="AQ4301" s="10"/>
      <c r="AR4301" s="10"/>
      <c r="AS4301" s="10"/>
      <c r="AT4301" s="10"/>
      <c r="AU4301" s="10"/>
    </row>
    <row r="4302" spans="2:47" x14ac:dyDescent="0.2">
      <c r="B4302" s="4"/>
      <c r="C4302" s="4"/>
      <c r="D4302" s="25"/>
      <c r="E4302" s="25"/>
      <c r="F4302" s="26"/>
      <c r="G4302" s="2"/>
      <c r="K4302" s="3"/>
      <c r="L4302" s="3"/>
      <c r="M4302" s="3"/>
      <c r="N4302" s="27"/>
      <c r="O4302" s="4"/>
      <c r="P4302" s="4"/>
      <c r="R4302" s="9"/>
      <c r="S4302" s="4"/>
      <c r="T4302" s="4"/>
      <c r="W4302" s="4"/>
      <c r="X4302" s="21"/>
      <c r="Y4302" s="20"/>
      <c r="Z4302" s="20"/>
      <c r="AD4302" s="5"/>
      <c r="AI4302" s="10"/>
      <c r="AJ4302" s="10"/>
      <c r="AK4302" s="10"/>
      <c r="AL4302" s="10"/>
      <c r="AM4302" s="10"/>
      <c r="AN4302" s="10"/>
      <c r="AO4302" s="10"/>
      <c r="AP4302" s="10"/>
      <c r="AQ4302" s="10"/>
      <c r="AR4302" s="10"/>
      <c r="AS4302" s="10"/>
      <c r="AT4302" s="10"/>
      <c r="AU4302" s="10"/>
    </row>
    <row r="4303" spans="2:47" x14ac:dyDescent="0.2">
      <c r="B4303" s="4"/>
      <c r="C4303" s="4"/>
      <c r="D4303" s="25"/>
      <c r="E4303" s="25"/>
      <c r="F4303" s="26"/>
      <c r="G4303" s="2"/>
      <c r="K4303" s="3"/>
      <c r="L4303" s="3"/>
      <c r="M4303" s="3"/>
      <c r="N4303" s="27"/>
      <c r="O4303" s="4"/>
      <c r="P4303" s="4"/>
      <c r="R4303" s="9"/>
      <c r="S4303" s="4"/>
      <c r="T4303" s="4"/>
      <c r="W4303" s="4"/>
      <c r="X4303" s="21"/>
      <c r="Y4303" s="20"/>
      <c r="Z4303" s="20"/>
      <c r="AD4303" s="5"/>
      <c r="AI4303" s="10"/>
      <c r="AJ4303" s="10"/>
      <c r="AK4303" s="10"/>
      <c r="AL4303" s="10"/>
      <c r="AM4303" s="10"/>
      <c r="AN4303" s="10"/>
      <c r="AO4303" s="10"/>
      <c r="AP4303" s="10"/>
      <c r="AQ4303" s="10"/>
      <c r="AR4303" s="10"/>
      <c r="AS4303" s="10"/>
      <c r="AT4303" s="10"/>
      <c r="AU4303" s="10"/>
    </row>
    <row r="4304" spans="2:47" x14ac:dyDescent="0.2">
      <c r="B4304" s="4"/>
      <c r="C4304" s="4"/>
      <c r="D4304" s="25"/>
      <c r="E4304" s="25"/>
      <c r="F4304" s="26"/>
      <c r="G4304" s="2"/>
      <c r="K4304" s="3"/>
      <c r="L4304" s="3"/>
      <c r="M4304" s="3"/>
      <c r="N4304" s="27"/>
      <c r="O4304" s="4"/>
      <c r="P4304" s="4"/>
      <c r="R4304" s="9"/>
      <c r="S4304" s="4"/>
      <c r="T4304" s="4"/>
      <c r="W4304" s="4"/>
      <c r="X4304" s="21"/>
      <c r="Y4304" s="20"/>
      <c r="Z4304" s="20"/>
      <c r="AD4304" s="5"/>
      <c r="AI4304" s="10"/>
      <c r="AJ4304" s="10"/>
      <c r="AK4304" s="10"/>
      <c r="AL4304" s="10"/>
      <c r="AM4304" s="10"/>
      <c r="AN4304" s="10"/>
      <c r="AO4304" s="10"/>
      <c r="AP4304" s="10"/>
      <c r="AQ4304" s="10"/>
      <c r="AR4304" s="10"/>
      <c r="AS4304" s="10"/>
      <c r="AT4304" s="10"/>
      <c r="AU4304" s="10"/>
    </row>
    <row r="4305" spans="2:47" x14ac:dyDescent="0.2">
      <c r="B4305" s="4"/>
      <c r="C4305" s="4"/>
      <c r="D4305" s="25"/>
      <c r="E4305" s="25"/>
      <c r="F4305" s="26"/>
      <c r="G4305" s="2"/>
      <c r="K4305" s="3"/>
      <c r="L4305" s="3"/>
      <c r="M4305" s="3"/>
      <c r="N4305" s="27"/>
      <c r="O4305" s="4"/>
      <c r="P4305" s="4"/>
      <c r="R4305" s="9"/>
      <c r="S4305" s="4"/>
      <c r="T4305" s="4"/>
      <c r="W4305" s="4"/>
      <c r="X4305" s="21"/>
      <c r="Y4305" s="20"/>
      <c r="Z4305" s="20"/>
      <c r="AD4305" s="5"/>
      <c r="AI4305" s="10"/>
      <c r="AJ4305" s="10"/>
      <c r="AK4305" s="10"/>
      <c r="AL4305" s="10"/>
      <c r="AM4305" s="10"/>
      <c r="AN4305" s="10"/>
      <c r="AO4305" s="10"/>
      <c r="AP4305" s="10"/>
      <c r="AQ4305" s="10"/>
      <c r="AR4305" s="10"/>
      <c r="AS4305" s="10"/>
      <c r="AT4305" s="10"/>
      <c r="AU4305" s="10"/>
    </row>
    <row r="4306" spans="2:47" x14ac:dyDescent="0.2">
      <c r="B4306" s="4"/>
      <c r="C4306" s="4"/>
      <c r="D4306" s="25"/>
      <c r="E4306" s="25"/>
      <c r="F4306" s="26"/>
      <c r="G4306" s="2"/>
      <c r="K4306" s="3"/>
      <c r="L4306" s="3"/>
      <c r="M4306" s="3"/>
      <c r="N4306" s="27"/>
      <c r="O4306" s="4"/>
      <c r="P4306" s="4"/>
      <c r="R4306" s="9"/>
      <c r="S4306" s="4"/>
      <c r="T4306" s="4"/>
      <c r="W4306" s="4"/>
      <c r="X4306" s="21"/>
      <c r="Y4306" s="20"/>
      <c r="Z4306" s="20"/>
      <c r="AD4306" s="5"/>
      <c r="AI4306" s="10"/>
      <c r="AJ4306" s="10"/>
      <c r="AK4306" s="10"/>
      <c r="AL4306" s="10"/>
      <c r="AM4306" s="10"/>
      <c r="AN4306" s="10"/>
      <c r="AO4306" s="10"/>
      <c r="AP4306" s="10"/>
      <c r="AQ4306" s="10"/>
      <c r="AR4306" s="10"/>
      <c r="AS4306" s="10"/>
      <c r="AT4306" s="10"/>
      <c r="AU4306" s="10"/>
    </row>
    <row r="4307" spans="2:47" x14ac:dyDescent="0.2">
      <c r="B4307" s="4"/>
      <c r="C4307" s="4"/>
      <c r="D4307" s="25"/>
      <c r="E4307" s="25"/>
      <c r="F4307" s="26"/>
      <c r="G4307" s="2"/>
      <c r="K4307" s="3"/>
      <c r="L4307" s="3"/>
      <c r="M4307" s="3"/>
      <c r="N4307" s="27"/>
      <c r="O4307" s="4"/>
      <c r="P4307" s="4"/>
      <c r="R4307" s="9"/>
      <c r="S4307" s="4"/>
      <c r="T4307" s="4"/>
      <c r="W4307" s="4"/>
      <c r="X4307" s="21"/>
      <c r="Y4307" s="20"/>
      <c r="Z4307" s="20"/>
      <c r="AD4307" s="5"/>
      <c r="AI4307" s="10"/>
      <c r="AJ4307" s="10"/>
      <c r="AK4307" s="10"/>
      <c r="AL4307" s="10"/>
      <c r="AM4307" s="10"/>
      <c r="AN4307" s="10"/>
      <c r="AO4307" s="10"/>
      <c r="AP4307" s="10"/>
      <c r="AQ4307" s="10"/>
      <c r="AR4307" s="10"/>
      <c r="AS4307" s="10"/>
      <c r="AT4307" s="10"/>
      <c r="AU4307" s="10"/>
    </row>
    <row r="4308" spans="2:47" x14ac:dyDescent="0.2">
      <c r="B4308" s="4"/>
      <c r="C4308" s="4"/>
      <c r="D4308" s="25"/>
      <c r="E4308" s="25"/>
      <c r="F4308" s="26"/>
      <c r="G4308" s="2"/>
      <c r="K4308" s="3"/>
      <c r="L4308" s="3"/>
      <c r="M4308" s="3"/>
      <c r="N4308" s="27"/>
      <c r="O4308" s="4"/>
      <c r="P4308" s="4"/>
      <c r="R4308" s="9"/>
      <c r="S4308" s="4"/>
      <c r="T4308" s="4"/>
      <c r="W4308" s="4"/>
      <c r="X4308" s="21"/>
      <c r="Y4308" s="20"/>
      <c r="Z4308" s="20"/>
      <c r="AD4308" s="5"/>
      <c r="AI4308" s="10"/>
      <c r="AJ4308" s="10"/>
      <c r="AK4308" s="10"/>
      <c r="AL4308" s="10"/>
      <c r="AM4308" s="10"/>
      <c r="AN4308" s="10"/>
      <c r="AO4308" s="10"/>
      <c r="AP4308" s="10"/>
      <c r="AQ4308" s="10"/>
      <c r="AR4308" s="10"/>
      <c r="AS4308" s="10"/>
      <c r="AT4308" s="10"/>
      <c r="AU4308" s="10"/>
    </row>
    <row r="4309" spans="2:47" x14ac:dyDescent="0.2">
      <c r="B4309" s="4"/>
      <c r="C4309" s="4"/>
      <c r="D4309" s="25"/>
      <c r="E4309" s="25"/>
      <c r="F4309" s="26"/>
      <c r="G4309" s="2"/>
      <c r="K4309" s="3"/>
      <c r="L4309" s="3"/>
      <c r="M4309" s="3"/>
      <c r="N4309" s="27"/>
      <c r="O4309" s="4"/>
      <c r="P4309" s="4"/>
      <c r="R4309" s="9"/>
      <c r="S4309" s="4"/>
      <c r="T4309" s="4"/>
      <c r="W4309" s="4"/>
      <c r="X4309" s="21"/>
      <c r="Y4309" s="20"/>
      <c r="Z4309" s="20"/>
      <c r="AD4309" s="5"/>
      <c r="AI4309" s="10"/>
      <c r="AJ4309" s="10"/>
      <c r="AK4309" s="10"/>
      <c r="AL4309" s="10"/>
      <c r="AM4309" s="10"/>
      <c r="AN4309" s="10"/>
      <c r="AO4309" s="10"/>
      <c r="AP4309" s="10"/>
      <c r="AQ4309" s="10"/>
      <c r="AR4309" s="10"/>
      <c r="AS4309" s="10"/>
      <c r="AT4309" s="10"/>
      <c r="AU4309" s="10"/>
    </row>
    <row r="4310" spans="2:47" x14ac:dyDescent="0.2">
      <c r="B4310" s="4"/>
      <c r="C4310" s="4"/>
      <c r="D4310" s="25"/>
      <c r="E4310" s="25"/>
      <c r="F4310" s="26"/>
      <c r="G4310" s="2"/>
      <c r="K4310" s="3"/>
      <c r="L4310" s="3"/>
      <c r="M4310" s="3"/>
      <c r="N4310" s="27"/>
      <c r="O4310" s="4"/>
      <c r="P4310" s="4"/>
      <c r="R4310" s="9"/>
      <c r="S4310" s="4"/>
      <c r="T4310" s="4"/>
      <c r="W4310" s="4"/>
      <c r="X4310" s="21"/>
      <c r="Y4310" s="20"/>
      <c r="Z4310" s="20"/>
      <c r="AD4310" s="5"/>
      <c r="AI4310" s="10"/>
      <c r="AJ4310" s="10"/>
      <c r="AK4310" s="10"/>
      <c r="AL4310" s="10"/>
      <c r="AM4310" s="10"/>
      <c r="AN4310" s="10"/>
      <c r="AO4310" s="10"/>
      <c r="AP4310" s="10"/>
      <c r="AQ4310" s="10"/>
      <c r="AR4310" s="10"/>
      <c r="AS4310" s="10"/>
      <c r="AT4310" s="10"/>
      <c r="AU4310" s="10"/>
    </row>
    <row r="4311" spans="2:47" x14ac:dyDescent="0.2">
      <c r="B4311" s="4"/>
      <c r="C4311" s="4"/>
      <c r="D4311" s="25"/>
      <c r="E4311" s="25"/>
      <c r="F4311" s="26"/>
      <c r="G4311" s="2"/>
      <c r="K4311" s="3"/>
      <c r="L4311" s="3"/>
      <c r="M4311" s="3"/>
      <c r="N4311" s="27"/>
      <c r="O4311" s="4"/>
      <c r="P4311" s="4"/>
      <c r="R4311" s="9"/>
      <c r="S4311" s="4"/>
      <c r="T4311" s="4"/>
      <c r="W4311" s="4"/>
      <c r="X4311" s="21"/>
      <c r="Y4311" s="20"/>
      <c r="Z4311" s="20"/>
      <c r="AD4311" s="5"/>
      <c r="AI4311" s="10"/>
      <c r="AJ4311" s="10"/>
      <c r="AK4311" s="10"/>
      <c r="AL4311" s="10"/>
      <c r="AM4311" s="10"/>
      <c r="AN4311" s="10"/>
      <c r="AO4311" s="10"/>
      <c r="AP4311" s="10"/>
      <c r="AQ4311" s="10"/>
      <c r="AR4311" s="10"/>
      <c r="AS4311" s="10"/>
      <c r="AT4311" s="10"/>
      <c r="AU4311" s="10"/>
    </row>
    <row r="4312" spans="2:47" x14ac:dyDescent="0.2">
      <c r="B4312" s="4"/>
      <c r="C4312" s="4"/>
      <c r="D4312" s="25"/>
      <c r="E4312" s="25"/>
      <c r="F4312" s="26"/>
      <c r="G4312" s="2"/>
      <c r="K4312" s="3"/>
      <c r="L4312" s="3"/>
      <c r="M4312" s="3"/>
      <c r="N4312" s="27"/>
      <c r="O4312" s="4"/>
      <c r="P4312" s="4"/>
      <c r="R4312" s="9"/>
      <c r="S4312" s="4"/>
      <c r="T4312" s="4"/>
      <c r="W4312" s="4"/>
      <c r="X4312" s="21"/>
      <c r="Y4312" s="20"/>
      <c r="Z4312" s="20"/>
      <c r="AD4312" s="5"/>
      <c r="AI4312" s="10"/>
      <c r="AJ4312" s="10"/>
      <c r="AK4312" s="10"/>
      <c r="AL4312" s="10"/>
      <c r="AM4312" s="10"/>
      <c r="AN4312" s="10"/>
      <c r="AO4312" s="10"/>
      <c r="AP4312" s="10"/>
      <c r="AQ4312" s="10"/>
      <c r="AR4312" s="10"/>
      <c r="AS4312" s="10"/>
      <c r="AT4312" s="10"/>
      <c r="AU4312" s="10"/>
    </row>
    <row r="4313" spans="2:47" x14ac:dyDescent="0.2">
      <c r="B4313" s="4"/>
      <c r="C4313" s="4"/>
      <c r="D4313" s="25"/>
      <c r="E4313" s="25"/>
      <c r="F4313" s="26"/>
      <c r="G4313" s="2"/>
      <c r="K4313" s="3"/>
      <c r="L4313" s="3"/>
      <c r="M4313" s="3"/>
      <c r="N4313" s="27"/>
      <c r="O4313" s="4"/>
      <c r="P4313" s="4"/>
      <c r="R4313" s="9"/>
      <c r="S4313" s="4"/>
      <c r="T4313" s="4"/>
      <c r="W4313" s="4"/>
      <c r="X4313" s="21"/>
      <c r="Y4313" s="20"/>
      <c r="Z4313" s="20"/>
      <c r="AD4313" s="5"/>
      <c r="AI4313" s="10"/>
      <c r="AJ4313" s="10"/>
      <c r="AK4313" s="10"/>
      <c r="AL4313" s="10"/>
      <c r="AM4313" s="10"/>
      <c r="AN4313" s="10"/>
      <c r="AO4313" s="10"/>
      <c r="AP4313" s="10"/>
      <c r="AQ4313" s="10"/>
      <c r="AR4313" s="10"/>
      <c r="AS4313" s="10"/>
      <c r="AT4313" s="10"/>
      <c r="AU4313" s="10"/>
    </row>
    <row r="4314" spans="2:47" x14ac:dyDescent="0.2">
      <c r="B4314" s="4"/>
      <c r="C4314" s="4"/>
      <c r="D4314" s="25"/>
      <c r="E4314" s="25"/>
      <c r="F4314" s="26"/>
      <c r="G4314" s="2"/>
      <c r="K4314" s="3"/>
      <c r="L4314" s="3"/>
      <c r="M4314" s="3"/>
      <c r="N4314" s="27"/>
      <c r="O4314" s="4"/>
      <c r="P4314" s="4"/>
      <c r="R4314" s="9"/>
      <c r="S4314" s="4"/>
      <c r="T4314" s="4"/>
      <c r="W4314" s="4"/>
      <c r="X4314" s="21"/>
      <c r="Y4314" s="20"/>
      <c r="Z4314" s="20"/>
      <c r="AD4314" s="5"/>
      <c r="AI4314" s="10"/>
      <c r="AJ4314" s="10"/>
      <c r="AK4314" s="10"/>
      <c r="AL4314" s="10"/>
      <c r="AM4314" s="10"/>
      <c r="AN4314" s="10"/>
      <c r="AO4314" s="10"/>
      <c r="AP4314" s="10"/>
      <c r="AQ4314" s="10"/>
      <c r="AR4314" s="10"/>
      <c r="AS4314" s="10"/>
      <c r="AT4314" s="10"/>
      <c r="AU4314" s="10"/>
    </row>
    <row r="4315" spans="2:47" x14ac:dyDescent="0.2">
      <c r="B4315" s="4"/>
      <c r="C4315" s="4"/>
      <c r="D4315" s="25"/>
      <c r="E4315" s="25"/>
      <c r="F4315" s="26"/>
      <c r="G4315" s="2"/>
      <c r="K4315" s="3"/>
      <c r="L4315" s="3"/>
      <c r="M4315" s="3"/>
      <c r="N4315" s="27"/>
      <c r="O4315" s="4"/>
      <c r="P4315" s="4"/>
      <c r="R4315" s="9"/>
      <c r="S4315" s="4"/>
      <c r="T4315" s="4"/>
      <c r="W4315" s="4"/>
      <c r="X4315" s="21"/>
      <c r="Y4315" s="20"/>
      <c r="Z4315" s="20"/>
      <c r="AD4315" s="5"/>
      <c r="AI4315" s="10"/>
      <c r="AJ4315" s="10"/>
      <c r="AK4315" s="10"/>
      <c r="AL4315" s="10"/>
      <c r="AM4315" s="10"/>
      <c r="AN4315" s="10"/>
      <c r="AO4315" s="10"/>
      <c r="AP4315" s="10"/>
      <c r="AQ4315" s="10"/>
      <c r="AR4315" s="10"/>
      <c r="AS4315" s="10"/>
      <c r="AT4315" s="10"/>
      <c r="AU4315" s="10"/>
    </row>
    <row r="4316" spans="2:47" x14ac:dyDescent="0.2">
      <c r="B4316" s="4"/>
      <c r="C4316" s="4"/>
      <c r="D4316" s="25"/>
      <c r="E4316" s="25"/>
      <c r="F4316" s="26"/>
      <c r="G4316" s="2"/>
      <c r="K4316" s="3"/>
      <c r="L4316" s="3"/>
      <c r="M4316" s="3"/>
      <c r="N4316" s="27"/>
      <c r="O4316" s="4"/>
      <c r="P4316" s="4"/>
      <c r="R4316" s="9"/>
      <c r="S4316" s="4"/>
      <c r="T4316" s="4"/>
      <c r="W4316" s="4"/>
      <c r="X4316" s="21"/>
      <c r="Y4316" s="20"/>
      <c r="Z4316" s="20"/>
      <c r="AD4316" s="5"/>
      <c r="AI4316" s="10"/>
      <c r="AJ4316" s="10"/>
      <c r="AK4316" s="10"/>
      <c r="AL4316" s="10"/>
      <c r="AM4316" s="10"/>
      <c r="AN4316" s="10"/>
      <c r="AO4316" s="10"/>
      <c r="AP4316" s="10"/>
      <c r="AQ4316" s="10"/>
      <c r="AR4316" s="10"/>
      <c r="AS4316" s="10"/>
      <c r="AT4316" s="10"/>
      <c r="AU4316" s="10"/>
    </row>
    <row r="4317" spans="2:47" x14ac:dyDescent="0.2">
      <c r="B4317" s="4"/>
      <c r="C4317" s="4"/>
      <c r="D4317" s="25"/>
      <c r="E4317" s="25"/>
      <c r="F4317" s="26"/>
      <c r="G4317" s="2"/>
      <c r="K4317" s="3"/>
      <c r="L4317" s="3"/>
      <c r="M4317" s="3"/>
      <c r="N4317" s="27"/>
      <c r="O4317" s="4"/>
      <c r="P4317" s="4"/>
      <c r="R4317" s="9"/>
      <c r="S4317" s="4"/>
      <c r="T4317" s="4"/>
      <c r="W4317" s="4"/>
      <c r="X4317" s="21"/>
      <c r="Y4317" s="20"/>
      <c r="Z4317" s="20"/>
      <c r="AD4317" s="5"/>
      <c r="AI4317" s="10"/>
      <c r="AJ4317" s="10"/>
      <c r="AK4317" s="10"/>
      <c r="AL4317" s="10"/>
      <c r="AM4317" s="10"/>
      <c r="AN4317" s="10"/>
      <c r="AO4317" s="10"/>
      <c r="AP4317" s="10"/>
      <c r="AQ4317" s="10"/>
      <c r="AR4317" s="10"/>
      <c r="AS4317" s="10"/>
      <c r="AT4317" s="10"/>
      <c r="AU4317" s="10"/>
    </row>
    <row r="4318" spans="2:47" x14ac:dyDescent="0.2">
      <c r="B4318" s="4"/>
      <c r="C4318" s="4"/>
      <c r="D4318" s="25"/>
      <c r="E4318" s="25"/>
      <c r="F4318" s="26"/>
      <c r="G4318" s="2"/>
      <c r="K4318" s="3"/>
      <c r="L4318" s="3"/>
      <c r="M4318" s="3"/>
      <c r="N4318" s="27"/>
      <c r="O4318" s="4"/>
      <c r="P4318" s="4"/>
      <c r="R4318" s="9"/>
      <c r="S4318" s="4"/>
      <c r="T4318" s="4"/>
      <c r="W4318" s="4"/>
      <c r="X4318" s="21"/>
      <c r="Y4318" s="20"/>
      <c r="Z4318" s="20"/>
      <c r="AD4318" s="5"/>
      <c r="AI4318" s="10"/>
      <c r="AJ4318" s="10"/>
      <c r="AK4318" s="10"/>
      <c r="AL4318" s="10"/>
      <c r="AM4318" s="10"/>
      <c r="AN4318" s="10"/>
      <c r="AO4318" s="10"/>
      <c r="AP4318" s="10"/>
      <c r="AQ4318" s="10"/>
      <c r="AR4318" s="10"/>
      <c r="AS4318" s="10"/>
      <c r="AT4318" s="10"/>
      <c r="AU4318" s="10"/>
    </row>
    <row r="4319" spans="2:47" x14ac:dyDescent="0.2">
      <c r="B4319" s="4"/>
      <c r="C4319" s="4"/>
      <c r="D4319" s="25"/>
      <c r="E4319" s="25"/>
      <c r="F4319" s="26"/>
      <c r="G4319" s="2"/>
      <c r="K4319" s="3"/>
      <c r="L4319" s="3"/>
      <c r="M4319" s="3"/>
      <c r="N4319" s="27"/>
      <c r="O4319" s="4"/>
      <c r="P4319" s="4"/>
      <c r="R4319" s="9"/>
      <c r="S4319" s="4"/>
      <c r="T4319" s="4"/>
      <c r="W4319" s="4"/>
      <c r="X4319" s="21"/>
      <c r="Y4319" s="20"/>
      <c r="Z4319" s="20"/>
      <c r="AD4319" s="5"/>
      <c r="AI4319" s="10"/>
      <c r="AJ4319" s="10"/>
      <c r="AK4319" s="10"/>
      <c r="AL4319" s="10"/>
      <c r="AM4319" s="10"/>
      <c r="AN4319" s="10"/>
      <c r="AO4319" s="10"/>
      <c r="AP4319" s="10"/>
      <c r="AQ4319" s="10"/>
      <c r="AR4319" s="10"/>
      <c r="AS4319" s="10"/>
      <c r="AT4319" s="10"/>
      <c r="AU4319" s="10"/>
    </row>
    <row r="4320" spans="2:47" x14ac:dyDescent="0.2">
      <c r="B4320" s="4"/>
      <c r="C4320" s="4"/>
      <c r="D4320" s="25"/>
      <c r="E4320" s="25"/>
      <c r="F4320" s="26"/>
      <c r="G4320" s="2"/>
      <c r="K4320" s="3"/>
      <c r="L4320" s="3"/>
      <c r="M4320" s="3"/>
      <c r="N4320" s="27"/>
      <c r="O4320" s="4"/>
      <c r="P4320" s="4"/>
      <c r="R4320" s="9"/>
      <c r="S4320" s="4"/>
      <c r="T4320" s="4"/>
      <c r="W4320" s="4"/>
      <c r="X4320" s="21"/>
      <c r="Y4320" s="20"/>
      <c r="Z4320" s="20"/>
      <c r="AD4320" s="5"/>
      <c r="AI4320" s="10"/>
      <c r="AJ4320" s="10"/>
      <c r="AK4320" s="10"/>
      <c r="AL4320" s="10"/>
      <c r="AM4320" s="10"/>
      <c r="AN4320" s="10"/>
      <c r="AO4320" s="10"/>
      <c r="AP4320" s="10"/>
      <c r="AQ4320" s="10"/>
      <c r="AR4320" s="10"/>
      <c r="AS4320" s="10"/>
      <c r="AT4320" s="10"/>
      <c r="AU4320" s="10"/>
    </row>
    <row r="4321" spans="2:47" x14ac:dyDescent="0.2">
      <c r="B4321" s="4"/>
      <c r="C4321" s="4"/>
      <c r="D4321" s="25"/>
      <c r="E4321" s="25"/>
      <c r="F4321" s="26"/>
      <c r="G4321" s="2"/>
      <c r="K4321" s="3"/>
      <c r="L4321" s="3"/>
      <c r="M4321" s="3"/>
      <c r="N4321" s="27"/>
      <c r="O4321" s="4"/>
      <c r="P4321" s="4"/>
      <c r="R4321" s="9"/>
      <c r="S4321" s="4"/>
      <c r="T4321" s="4"/>
      <c r="W4321" s="4"/>
      <c r="X4321" s="21"/>
      <c r="Y4321" s="20"/>
      <c r="Z4321" s="20"/>
      <c r="AD4321" s="5"/>
      <c r="AI4321" s="10"/>
      <c r="AJ4321" s="10"/>
      <c r="AK4321" s="10"/>
      <c r="AL4321" s="10"/>
      <c r="AM4321" s="10"/>
      <c r="AN4321" s="10"/>
      <c r="AO4321" s="10"/>
      <c r="AP4321" s="10"/>
      <c r="AQ4321" s="10"/>
      <c r="AR4321" s="10"/>
      <c r="AS4321" s="10"/>
      <c r="AT4321" s="10"/>
      <c r="AU4321" s="10"/>
    </row>
    <row r="4322" spans="2:47" x14ac:dyDescent="0.2">
      <c r="B4322" s="4"/>
      <c r="C4322" s="4"/>
      <c r="D4322" s="25"/>
      <c r="E4322" s="25"/>
      <c r="F4322" s="26"/>
      <c r="G4322" s="2"/>
      <c r="K4322" s="3"/>
      <c r="L4322" s="3"/>
      <c r="M4322" s="3"/>
      <c r="N4322" s="27"/>
      <c r="O4322" s="4"/>
      <c r="P4322" s="4"/>
      <c r="R4322" s="9"/>
      <c r="S4322" s="4"/>
      <c r="T4322" s="4"/>
      <c r="W4322" s="4"/>
      <c r="X4322" s="21"/>
      <c r="Y4322" s="20"/>
      <c r="Z4322" s="20"/>
      <c r="AD4322" s="5"/>
      <c r="AI4322" s="10"/>
      <c r="AJ4322" s="10"/>
      <c r="AK4322" s="10"/>
      <c r="AL4322" s="10"/>
      <c r="AM4322" s="10"/>
      <c r="AN4322" s="10"/>
      <c r="AO4322" s="10"/>
      <c r="AP4322" s="10"/>
      <c r="AQ4322" s="10"/>
      <c r="AR4322" s="10"/>
      <c r="AS4322" s="10"/>
      <c r="AT4322" s="10"/>
      <c r="AU4322" s="10"/>
    </row>
    <row r="4323" spans="2:47" x14ac:dyDescent="0.2">
      <c r="B4323" s="4"/>
      <c r="C4323" s="4"/>
      <c r="D4323" s="25"/>
      <c r="E4323" s="25"/>
      <c r="F4323" s="26"/>
      <c r="G4323" s="2"/>
      <c r="K4323" s="3"/>
      <c r="L4323" s="3"/>
      <c r="M4323" s="3"/>
      <c r="N4323" s="27"/>
      <c r="O4323" s="4"/>
      <c r="P4323" s="4"/>
      <c r="R4323" s="9"/>
      <c r="S4323" s="4"/>
      <c r="T4323" s="4"/>
      <c r="W4323" s="4"/>
      <c r="X4323" s="21"/>
      <c r="Y4323" s="20"/>
      <c r="Z4323" s="20"/>
      <c r="AD4323" s="5"/>
      <c r="AI4323" s="10"/>
      <c r="AJ4323" s="10"/>
      <c r="AK4323" s="10"/>
      <c r="AL4323" s="10"/>
      <c r="AM4323" s="10"/>
      <c r="AN4323" s="10"/>
      <c r="AO4323" s="10"/>
      <c r="AP4323" s="10"/>
      <c r="AQ4323" s="10"/>
      <c r="AR4323" s="10"/>
      <c r="AS4323" s="10"/>
      <c r="AT4323" s="10"/>
      <c r="AU4323" s="10"/>
    </row>
    <row r="4324" spans="2:47" x14ac:dyDescent="0.2">
      <c r="B4324" s="4"/>
      <c r="C4324" s="4"/>
      <c r="D4324" s="25"/>
      <c r="E4324" s="25"/>
      <c r="F4324" s="26"/>
      <c r="G4324" s="2"/>
      <c r="K4324" s="3"/>
      <c r="L4324" s="3"/>
      <c r="M4324" s="3"/>
      <c r="N4324" s="27"/>
      <c r="O4324" s="4"/>
      <c r="P4324" s="4"/>
      <c r="R4324" s="9"/>
      <c r="S4324" s="4"/>
      <c r="T4324" s="4"/>
      <c r="W4324" s="4"/>
      <c r="X4324" s="21"/>
      <c r="Y4324" s="20"/>
      <c r="Z4324" s="20"/>
      <c r="AD4324" s="5"/>
      <c r="AI4324" s="10"/>
      <c r="AJ4324" s="10"/>
      <c r="AK4324" s="10"/>
      <c r="AL4324" s="10"/>
      <c r="AM4324" s="10"/>
      <c r="AN4324" s="10"/>
      <c r="AO4324" s="10"/>
      <c r="AP4324" s="10"/>
      <c r="AQ4324" s="10"/>
      <c r="AR4324" s="10"/>
      <c r="AS4324" s="10"/>
      <c r="AT4324" s="10"/>
      <c r="AU4324" s="10"/>
    </row>
    <row r="4325" spans="2:47" x14ac:dyDescent="0.2">
      <c r="B4325" s="4"/>
      <c r="C4325" s="4"/>
      <c r="D4325" s="25"/>
      <c r="E4325" s="25"/>
      <c r="F4325" s="26"/>
      <c r="G4325" s="2"/>
      <c r="K4325" s="3"/>
      <c r="L4325" s="3"/>
      <c r="M4325" s="3"/>
      <c r="N4325" s="27"/>
      <c r="O4325" s="4"/>
      <c r="P4325" s="4"/>
      <c r="R4325" s="9"/>
      <c r="S4325" s="4"/>
      <c r="T4325" s="4"/>
      <c r="W4325" s="4"/>
      <c r="X4325" s="21"/>
      <c r="Y4325" s="20"/>
      <c r="Z4325" s="20"/>
      <c r="AD4325" s="5"/>
      <c r="AI4325" s="10"/>
      <c r="AJ4325" s="10"/>
      <c r="AK4325" s="10"/>
      <c r="AL4325" s="10"/>
      <c r="AM4325" s="10"/>
      <c r="AN4325" s="10"/>
      <c r="AO4325" s="10"/>
      <c r="AP4325" s="10"/>
      <c r="AQ4325" s="10"/>
      <c r="AR4325" s="10"/>
      <c r="AS4325" s="10"/>
      <c r="AT4325" s="10"/>
      <c r="AU4325" s="10"/>
    </row>
    <row r="4326" spans="2:47" x14ac:dyDescent="0.2">
      <c r="B4326" s="4"/>
      <c r="C4326" s="4"/>
      <c r="D4326" s="25"/>
      <c r="E4326" s="25"/>
      <c r="F4326" s="26"/>
      <c r="G4326" s="2"/>
      <c r="K4326" s="3"/>
      <c r="L4326" s="3"/>
      <c r="M4326" s="3"/>
      <c r="N4326" s="27"/>
      <c r="O4326" s="4"/>
      <c r="P4326" s="4"/>
      <c r="R4326" s="9"/>
      <c r="S4326" s="4"/>
      <c r="T4326" s="4"/>
      <c r="W4326" s="4"/>
      <c r="X4326" s="21"/>
      <c r="Y4326" s="20"/>
      <c r="Z4326" s="20"/>
      <c r="AD4326" s="5"/>
      <c r="AI4326" s="10"/>
      <c r="AJ4326" s="10"/>
      <c r="AK4326" s="10"/>
      <c r="AL4326" s="10"/>
      <c r="AM4326" s="10"/>
      <c r="AN4326" s="10"/>
      <c r="AO4326" s="10"/>
      <c r="AP4326" s="10"/>
      <c r="AQ4326" s="10"/>
      <c r="AR4326" s="10"/>
      <c r="AS4326" s="10"/>
      <c r="AT4326" s="10"/>
      <c r="AU4326" s="10"/>
    </row>
    <row r="4327" spans="2:47" x14ac:dyDescent="0.2">
      <c r="B4327" s="4"/>
      <c r="C4327" s="4"/>
      <c r="D4327" s="25"/>
      <c r="E4327" s="25"/>
      <c r="F4327" s="26"/>
      <c r="G4327" s="2"/>
      <c r="K4327" s="3"/>
      <c r="L4327" s="3"/>
      <c r="M4327" s="3"/>
      <c r="N4327" s="27"/>
      <c r="O4327" s="4"/>
      <c r="P4327" s="4"/>
      <c r="R4327" s="9"/>
      <c r="S4327" s="4"/>
      <c r="T4327" s="4"/>
      <c r="W4327" s="4"/>
      <c r="X4327" s="21"/>
      <c r="Y4327" s="20"/>
      <c r="Z4327" s="20"/>
      <c r="AD4327" s="5"/>
      <c r="AI4327" s="10"/>
      <c r="AJ4327" s="10"/>
      <c r="AK4327" s="10"/>
      <c r="AL4327" s="10"/>
      <c r="AM4327" s="10"/>
      <c r="AN4327" s="10"/>
      <c r="AO4327" s="10"/>
      <c r="AP4327" s="10"/>
      <c r="AQ4327" s="10"/>
      <c r="AR4327" s="10"/>
      <c r="AS4327" s="10"/>
      <c r="AT4327" s="10"/>
      <c r="AU4327" s="10"/>
    </row>
    <row r="4328" spans="2:47" x14ac:dyDescent="0.2">
      <c r="B4328" s="4"/>
      <c r="C4328" s="4"/>
      <c r="D4328" s="25"/>
      <c r="E4328" s="25"/>
      <c r="F4328" s="26"/>
      <c r="G4328" s="2"/>
      <c r="K4328" s="3"/>
      <c r="L4328" s="3"/>
      <c r="M4328" s="3"/>
      <c r="N4328" s="27"/>
      <c r="O4328" s="4"/>
      <c r="P4328" s="4"/>
      <c r="R4328" s="9"/>
      <c r="S4328" s="4"/>
      <c r="T4328" s="4"/>
      <c r="W4328" s="4"/>
      <c r="X4328" s="21"/>
      <c r="Y4328" s="20"/>
      <c r="Z4328" s="20"/>
      <c r="AD4328" s="5"/>
      <c r="AI4328" s="10"/>
      <c r="AJ4328" s="10"/>
      <c r="AK4328" s="10"/>
      <c r="AL4328" s="10"/>
      <c r="AM4328" s="10"/>
      <c r="AN4328" s="10"/>
      <c r="AO4328" s="10"/>
      <c r="AP4328" s="10"/>
      <c r="AQ4328" s="10"/>
      <c r="AR4328" s="10"/>
      <c r="AS4328" s="10"/>
      <c r="AT4328" s="10"/>
      <c r="AU4328" s="10"/>
    </row>
    <row r="4329" spans="2:47" x14ac:dyDescent="0.2">
      <c r="B4329" s="4"/>
      <c r="C4329" s="4"/>
      <c r="D4329" s="25"/>
      <c r="E4329" s="25"/>
      <c r="F4329" s="26"/>
      <c r="G4329" s="2"/>
      <c r="K4329" s="3"/>
      <c r="L4329" s="3"/>
      <c r="M4329" s="3"/>
      <c r="N4329" s="27"/>
      <c r="O4329" s="4"/>
      <c r="P4329" s="4"/>
      <c r="R4329" s="9"/>
      <c r="S4329" s="4"/>
      <c r="T4329" s="4"/>
      <c r="W4329" s="4"/>
      <c r="X4329" s="21"/>
      <c r="Y4329" s="20"/>
      <c r="Z4329" s="20"/>
      <c r="AD4329" s="5"/>
      <c r="AI4329" s="10"/>
      <c r="AJ4329" s="10"/>
      <c r="AK4329" s="10"/>
      <c r="AL4329" s="10"/>
      <c r="AM4329" s="10"/>
      <c r="AN4329" s="10"/>
      <c r="AO4329" s="10"/>
      <c r="AP4329" s="10"/>
      <c r="AQ4329" s="10"/>
      <c r="AR4329" s="10"/>
      <c r="AS4329" s="10"/>
      <c r="AT4329" s="10"/>
      <c r="AU4329" s="10"/>
    </row>
    <row r="4330" spans="2:47" x14ac:dyDescent="0.2">
      <c r="B4330" s="4"/>
      <c r="C4330" s="4"/>
      <c r="D4330" s="25"/>
      <c r="E4330" s="25"/>
      <c r="F4330" s="26"/>
      <c r="G4330" s="2"/>
      <c r="K4330" s="3"/>
      <c r="L4330" s="3"/>
      <c r="M4330" s="3"/>
      <c r="N4330" s="27"/>
      <c r="O4330" s="4"/>
      <c r="P4330" s="4"/>
      <c r="R4330" s="9"/>
      <c r="S4330" s="4"/>
      <c r="T4330" s="4"/>
      <c r="W4330" s="4"/>
      <c r="X4330" s="21"/>
      <c r="Y4330" s="20"/>
      <c r="Z4330" s="20"/>
      <c r="AD4330" s="5"/>
      <c r="AI4330" s="10"/>
      <c r="AJ4330" s="10"/>
      <c r="AK4330" s="10"/>
      <c r="AL4330" s="10"/>
      <c r="AM4330" s="10"/>
      <c r="AN4330" s="10"/>
      <c r="AO4330" s="10"/>
      <c r="AP4330" s="10"/>
      <c r="AQ4330" s="10"/>
      <c r="AR4330" s="10"/>
      <c r="AS4330" s="10"/>
      <c r="AT4330" s="10"/>
      <c r="AU4330" s="10"/>
    </row>
    <row r="4331" spans="2:47" x14ac:dyDescent="0.2">
      <c r="B4331" s="4"/>
      <c r="C4331" s="4"/>
      <c r="D4331" s="25"/>
      <c r="E4331" s="25"/>
      <c r="F4331" s="26"/>
      <c r="G4331" s="2"/>
      <c r="K4331" s="3"/>
      <c r="L4331" s="3"/>
      <c r="M4331" s="3"/>
      <c r="N4331" s="27"/>
      <c r="O4331" s="4"/>
      <c r="P4331" s="4"/>
      <c r="R4331" s="9"/>
      <c r="S4331" s="4"/>
      <c r="T4331" s="4"/>
      <c r="W4331" s="4"/>
      <c r="X4331" s="21"/>
      <c r="Y4331" s="20"/>
      <c r="Z4331" s="20"/>
      <c r="AD4331" s="5"/>
      <c r="AI4331" s="10"/>
      <c r="AJ4331" s="10"/>
      <c r="AK4331" s="10"/>
      <c r="AL4331" s="10"/>
      <c r="AM4331" s="10"/>
      <c r="AN4331" s="10"/>
      <c r="AO4331" s="10"/>
      <c r="AP4331" s="10"/>
      <c r="AQ4331" s="10"/>
      <c r="AR4331" s="10"/>
      <c r="AS4331" s="10"/>
      <c r="AT4331" s="10"/>
      <c r="AU4331" s="10"/>
    </row>
    <row r="4332" spans="2:47" x14ac:dyDescent="0.2">
      <c r="B4332" s="4"/>
      <c r="C4332" s="4"/>
      <c r="D4332" s="25"/>
      <c r="E4332" s="25"/>
      <c r="F4332" s="26"/>
      <c r="G4332" s="2"/>
      <c r="K4332" s="3"/>
      <c r="L4332" s="3"/>
      <c r="M4332" s="3"/>
      <c r="N4332" s="27"/>
      <c r="O4332" s="4"/>
      <c r="P4332" s="4"/>
      <c r="R4332" s="9"/>
      <c r="S4332" s="4"/>
      <c r="T4332" s="4"/>
      <c r="W4332" s="4"/>
      <c r="X4332" s="21"/>
      <c r="Y4332" s="20"/>
      <c r="Z4332" s="20"/>
      <c r="AD4332" s="5"/>
      <c r="AI4332" s="10"/>
      <c r="AJ4332" s="10"/>
      <c r="AK4332" s="10"/>
      <c r="AL4332" s="10"/>
      <c r="AM4332" s="10"/>
      <c r="AN4332" s="10"/>
      <c r="AO4332" s="10"/>
      <c r="AP4332" s="10"/>
      <c r="AQ4332" s="10"/>
      <c r="AR4332" s="10"/>
      <c r="AS4332" s="10"/>
      <c r="AT4332" s="10"/>
      <c r="AU4332" s="10"/>
    </row>
    <row r="4333" spans="2:47" x14ac:dyDescent="0.2">
      <c r="B4333" s="4"/>
      <c r="C4333" s="4"/>
      <c r="D4333" s="25"/>
      <c r="E4333" s="25"/>
      <c r="F4333" s="26"/>
      <c r="G4333" s="2"/>
      <c r="K4333" s="3"/>
      <c r="L4333" s="3"/>
      <c r="M4333" s="3"/>
      <c r="N4333" s="27"/>
      <c r="O4333" s="4"/>
      <c r="P4333" s="4"/>
      <c r="R4333" s="9"/>
      <c r="S4333" s="4"/>
      <c r="T4333" s="4"/>
      <c r="W4333" s="4"/>
      <c r="X4333" s="21"/>
      <c r="Y4333" s="20"/>
      <c r="Z4333" s="20"/>
      <c r="AD4333" s="5"/>
      <c r="AI4333" s="10"/>
      <c r="AJ4333" s="10"/>
      <c r="AK4333" s="10"/>
      <c r="AL4333" s="10"/>
      <c r="AM4333" s="10"/>
      <c r="AN4333" s="10"/>
      <c r="AO4333" s="10"/>
      <c r="AP4333" s="10"/>
      <c r="AQ4333" s="10"/>
      <c r="AR4333" s="10"/>
      <c r="AS4333" s="10"/>
      <c r="AT4333" s="10"/>
      <c r="AU4333" s="10"/>
    </row>
    <row r="4334" spans="2:47" x14ac:dyDescent="0.2">
      <c r="B4334" s="4"/>
      <c r="C4334" s="4"/>
      <c r="D4334" s="25"/>
      <c r="E4334" s="25"/>
      <c r="F4334" s="26"/>
      <c r="G4334" s="2"/>
      <c r="K4334" s="3"/>
      <c r="L4334" s="3"/>
      <c r="M4334" s="3"/>
      <c r="N4334" s="27"/>
      <c r="O4334" s="4"/>
      <c r="P4334" s="4"/>
      <c r="R4334" s="9"/>
      <c r="S4334" s="4"/>
      <c r="T4334" s="4"/>
      <c r="W4334" s="4"/>
      <c r="X4334" s="21"/>
      <c r="Y4334" s="20"/>
      <c r="Z4334" s="20"/>
      <c r="AD4334" s="5"/>
      <c r="AI4334" s="10"/>
      <c r="AJ4334" s="10"/>
      <c r="AK4334" s="10"/>
      <c r="AL4334" s="10"/>
      <c r="AM4334" s="10"/>
      <c r="AN4334" s="10"/>
      <c r="AO4334" s="10"/>
      <c r="AP4334" s="10"/>
      <c r="AQ4334" s="10"/>
      <c r="AR4334" s="10"/>
      <c r="AS4334" s="10"/>
      <c r="AT4334" s="10"/>
      <c r="AU4334" s="10"/>
    </row>
    <row r="4335" spans="2:47" x14ac:dyDescent="0.2">
      <c r="B4335" s="4"/>
      <c r="C4335" s="4"/>
      <c r="D4335" s="25"/>
      <c r="E4335" s="25"/>
      <c r="F4335" s="26"/>
      <c r="G4335" s="2"/>
      <c r="K4335" s="3"/>
      <c r="L4335" s="3"/>
      <c r="M4335" s="3"/>
      <c r="N4335" s="27"/>
      <c r="O4335" s="4"/>
      <c r="P4335" s="4"/>
      <c r="R4335" s="9"/>
      <c r="S4335" s="4"/>
      <c r="T4335" s="4"/>
      <c r="W4335" s="4"/>
      <c r="X4335" s="21"/>
      <c r="Y4335" s="20"/>
      <c r="Z4335" s="20"/>
      <c r="AD4335" s="5"/>
      <c r="AI4335" s="10"/>
      <c r="AJ4335" s="10"/>
      <c r="AK4335" s="10"/>
      <c r="AL4335" s="10"/>
      <c r="AM4335" s="10"/>
      <c r="AN4335" s="10"/>
      <c r="AO4335" s="10"/>
      <c r="AP4335" s="10"/>
      <c r="AQ4335" s="10"/>
      <c r="AR4335" s="10"/>
      <c r="AS4335" s="10"/>
      <c r="AT4335" s="10"/>
      <c r="AU4335" s="10"/>
    </row>
    <row r="4336" spans="2:47" x14ac:dyDescent="0.2">
      <c r="B4336" s="4"/>
      <c r="C4336" s="4"/>
      <c r="D4336" s="25"/>
      <c r="E4336" s="25"/>
      <c r="F4336" s="26"/>
      <c r="G4336" s="2"/>
      <c r="K4336" s="3"/>
      <c r="L4336" s="3"/>
      <c r="M4336" s="3"/>
      <c r="N4336" s="27"/>
      <c r="O4336" s="4"/>
      <c r="P4336" s="4"/>
      <c r="R4336" s="9"/>
      <c r="S4336" s="4"/>
      <c r="T4336" s="4"/>
      <c r="W4336" s="4"/>
      <c r="X4336" s="21"/>
      <c r="Y4336" s="20"/>
      <c r="Z4336" s="20"/>
      <c r="AD4336" s="5"/>
      <c r="AI4336" s="10"/>
      <c r="AJ4336" s="10"/>
      <c r="AK4336" s="10"/>
      <c r="AL4336" s="10"/>
      <c r="AM4336" s="10"/>
      <c r="AN4336" s="10"/>
      <c r="AO4336" s="10"/>
      <c r="AP4336" s="10"/>
      <c r="AQ4336" s="10"/>
      <c r="AR4336" s="10"/>
      <c r="AS4336" s="10"/>
      <c r="AT4336" s="10"/>
      <c r="AU4336" s="10"/>
    </row>
    <row r="4337" spans="2:47" x14ac:dyDescent="0.2">
      <c r="B4337" s="4"/>
      <c r="C4337" s="4"/>
      <c r="D4337" s="25"/>
      <c r="E4337" s="25"/>
      <c r="F4337" s="26"/>
      <c r="G4337" s="2"/>
      <c r="K4337" s="3"/>
      <c r="L4337" s="3"/>
      <c r="M4337" s="3"/>
      <c r="N4337" s="27"/>
      <c r="O4337" s="4"/>
      <c r="P4337" s="4"/>
      <c r="R4337" s="9"/>
      <c r="S4337" s="4"/>
      <c r="T4337" s="4"/>
      <c r="W4337" s="4"/>
      <c r="X4337" s="21"/>
      <c r="Y4337" s="20"/>
      <c r="Z4337" s="20"/>
      <c r="AD4337" s="5"/>
      <c r="AI4337" s="10"/>
      <c r="AJ4337" s="10"/>
      <c r="AK4337" s="10"/>
      <c r="AL4337" s="10"/>
      <c r="AM4337" s="10"/>
      <c r="AN4337" s="10"/>
      <c r="AO4337" s="10"/>
      <c r="AP4337" s="10"/>
      <c r="AQ4337" s="10"/>
      <c r="AR4337" s="10"/>
      <c r="AS4337" s="10"/>
      <c r="AT4337" s="10"/>
      <c r="AU4337" s="10"/>
    </row>
    <row r="4338" spans="2:47" x14ac:dyDescent="0.2">
      <c r="B4338" s="4"/>
      <c r="C4338" s="4"/>
      <c r="D4338" s="25"/>
      <c r="E4338" s="25"/>
      <c r="F4338" s="26"/>
      <c r="G4338" s="2"/>
      <c r="K4338" s="3"/>
      <c r="L4338" s="3"/>
      <c r="M4338" s="3"/>
      <c r="N4338" s="27"/>
      <c r="O4338" s="4"/>
      <c r="P4338" s="4"/>
      <c r="R4338" s="9"/>
      <c r="S4338" s="4"/>
      <c r="T4338" s="4"/>
      <c r="W4338" s="4"/>
      <c r="X4338" s="21"/>
      <c r="Y4338" s="20"/>
      <c r="Z4338" s="20"/>
      <c r="AD4338" s="5"/>
      <c r="AI4338" s="10"/>
      <c r="AJ4338" s="10"/>
      <c r="AK4338" s="10"/>
      <c r="AL4338" s="10"/>
      <c r="AM4338" s="10"/>
      <c r="AN4338" s="10"/>
      <c r="AO4338" s="10"/>
      <c r="AP4338" s="10"/>
      <c r="AQ4338" s="10"/>
      <c r="AR4338" s="10"/>
      <c r="AS4338" s="10"/>
      <c r="AT4338" s="10"/>
      <c r="AU4338" s="10"/>
    </row>
    <row r="4339" spans="2:47" x14ac:dyDescent="0.2">
      <c r="B4339" s="4"/>
      <c r="C4339" s="4"/>
      <c r="D4339" s="25"/>
      <c r="E4339" s="25"/>
      <c r="F4339" s="26"/>
      <c r="G4339" s="2"/>
      <c r="K4339" s="3"/>
      <c r="L4339" s="3"/>
      <c r="M4339" s="3"/>
      <c r="N4339" s="27"/>
      <c r="O4339" s="4"/>
      <c r="P4339" s="4"/>
      <c r="R4339" s="9"/>
      <c r="S4339" s="4"/>
      <c r="T4339" s="4"/>
      <c r="W4339" s="4"/>
      <c r="X4339" s="21"/>
      <c r="Y4339" s="20"/>
      <c r="Z4339" s="20"/>
      <c r="AD4339" s="5"/>
      <c r="AI4339" s="10"/>
      <c r="AJ4339" s="10"/>
      <c r="AK4339" s="10"/>
      <c r="AL4339" s="10"/>
      <c r="AM4339" s="10"/>
      <c r="AN4339" s="10"/>
      <c r="AO4339" s="10"/>
      <c r="AP4339" s="10"/>
      <c r="AQ4339" s="10"/>
      <c r="AR4339" s="10"/>
      <c r="AS4339" s="10"/>
      <c r="AT4339" s="10"/>
      <c r="AU4339" s="10"/>
    </row>
    <row r="4340" spans="2:47" x14ac:dyDescent="0.2">
      <c r="B4340" s="4"/>
      <c r="C4340" s="4"/>
      <c r="D4340" s="25"/>
      <c r="E4340" s="25"/>
      <c r="F4340" s="26"/>
      <c r="G4340" s="2"/>
      <c r="K4340" s="3"/>
      <c r="L4340" s="3"/>
      <c r="M4340" s="3"/>
      <c r="N4340" s="27"/>
      <c r="O4340" s="4"/>
      <c r="P4340" s="4"/>
      <c r="R4340" s="9"/>
      <c r="S4340" s="4"/>
      <c r="T4340" s="4"/>
      <c r="W4340" s="4"/>
      <c r="X4340" s="21"/>
      <c r="Y4340" s="20"/>
      <c r="Z4340" s="20"/>
      <c r="AD4340" s="5"/>
      <c r="AI4340" s="10"/>
      <c r="AJ4340" s="10"/>
      <c r="AK4340" s="10"/>
      <c r="AL4340" s="10"/>
      <c r="AM4340" s="10"/>
      <c r="AN4340" s="10"/>
      <c r="AO4340" s="10"/>
      <c r="AP4340" s="10"/>
      <c r="AQ4340" s="10"/>
      <c r="AR4340" s="10"/>
      <c r="AS4340" s="10"/>
      <c r="AT4340" s="10"/>
      <c r="AU4340" s="10"/>
    </row>
    <row r="4341" spans="2:47" x14ac:dyDescent="0.2">
      <c r="B4341" s="4"/>
      <c r="C4341" s="4"/>
      <c r="D4341" s="25"/>
      <c r="E4341" s="25"/>
      <c r="F4341" s="26"/>
      <c r="G4341" s="2"/>
      <c r="K4341" s="3"/>
      <c r="L4341" s="3"/>
      <c r="M4341" s="3"/>
      <c r="N4341" s="27"/>
      <c r="O4341" s="4"/>
      <c r="P4341" s="4"/>
      <c r="R4341" s="9"/>
      <c r="S4341" s="4"/>
      <c r="T4341" s="4"/>
      <c r="W4341" s="4"/>
      <c r="X4341" s="21"/>
      <c r="Y4341" s="20"/>
      <c r="Z4341" s="20"/>
      <c r="AD4341" s="5"/>
      <c r="AI4341" s="10"/>
      <c r="AJ4341" s="10"/>
      <c r="AK4341" s="10"/>
      <c r="AL4341" s="10"/>
      <c r="AM4341" s="10"/>
      <c r="AN4341" s="10"/>
      <c r="AO4341" s="10"/>
      <c r="AP4341" s="10"/>
      <c r="AQ4341" s="10"/>
      <c r="AR4341" s="10"/>
      <c r="AS4341" s="10"/>
      <c r="AT4341" s="10"/>
      <c r="AU4341" s="10"/>
    </row>
    <row r="4342" spans="2:47" x14ac:dyDescent="0.2">
      <c r="B4342" s="4"/>
      <c r="C4342" s="4"/>
      <c r="D4342" s="25"/>
      <c r="E4342" s="25"/>
      <c r="F4342" s="26"/>
      <c r="G4342" s="2"/>
      <c r="K4342" s="3"/>
      <c r="L4342" s="3"/>
      <c r="M4342" s="3"/>
      <c r="N4342" s="27"/>
      <c r="O4342" s="4"/>
      <c r="P4342" s="4"/>
      <c r="R4342" s="9"/>
      <c r="S4342" s="4"/>
      <c r="T4342" s="4"/>
      <c r="W4342" s="4"/>
      <c r="X4342" s="21"/>
      <c r="Y4342" s="20"/>
      <c r="Z4342" s="20"/>
      <c r="AD4342" s="5"/>
      <c r="AI4342" s="10"/>
      <c r="AJ4342" s="10"/>
      <c r="AK4342" s="10"/>
      <c r="AL4342" s="10"/>
      <c r="AM4342" s="10"/>
      <c r="AN4342" s="10"/>
      <c r="AO4342" s="10"/>
      <c r="AP4342" s="10"/>
      <c r="AQ4342" s="10"/>
      <c r="AR4342" s="10"/>
      <c r="AS4342" s="10"/>
      <c r="AT4342" s="10"/>
      <c r="AU4342" s="10"/>
    </row>
    <row r="4343" spans="2:47" x14ac:dyDescent="0.2">
      <c r="B4343" s="4"/>
      <c r="C4343" s="4"/>
      <c r="D4343" s="25"/>
      <c r="E4343" s="25"/>
      <c r="F4343" s="26"/>
      <c r="G4343" s="2"/>
      <c r="K4343" s="3"/>
      <c r="L4343" s="3"/>
      <c r="M4343" s="3"/>
      <c r="N4343" s="27"/>
      <c r="O4343" s="4"/>
      <c r="P4343" s="4"/>
      <c r="R4343" s="9"/>
      <c r="S4343" s="4"/>
      <c r="T4343" s="4"/>
      <c r="W4343" s="4"/>
      <c r="X4343" s="21"/>
      <c r="Y4343" s="20"/>
      <c r="Z4343" s="20"/>
      <c r="AD4343" s="5"/>
      <c r="AI4343" s="10"/>
      <c r="AJ4343" s="10"/>
      <c r="AK4343" s="10"/>
      <c r="AL4343" s="10"/>
      <c r="AM4343" s="10"/>
      <c r="AN4343" s="10"/>
      <c r="AO4343" s="10"/>
      <c r="AP4343" s="10"/>
      <c r="AQ4343" s="10"/>
      <c r="AR4343" s="10"/>
      <c r="AS4343" s="10"/>
      <c r="AT4343" s="10"/>
      <c r="AU4343" s="10"/>
    </row>
    <row r="4344" spans="2:47" x14ac:dyDescent="0.2">
      <c r="B4344" s="4"/>
      <c r="C4344" s="4"/>
      <c r="D4344" s="25"/>
      <c r="E4344" s="25"/>
      <c r="F4344" s="26"/>
      <c r="G4344" s="2"/>
      <c r="K4344" s="3"/>
      <c r="L4344" s="3"/>
      <c r="M4344" s="3"/>
      <c r="N4344" s="27"/>
      <c r="O4344" s="4"/>
      <c r="P4344" s="4"/>
      <c r="R4344" s="9"/>
      <c r="S4344" s="4"/>
      <c r="T4344" s="4"/>
      <c r="W4344" s="4"/>
      <c r="X4344" s="21"/>
      <c r="Y4344" s="20"/>
      <c r="Z4344" s="20"/>
      <c r="AD4344" s="5"/>
      <c r="AI4344" s="10"/>
      <c r="AJ4344" s="10"/>
      <c r="AK4344" s="10"/>
      <c r="AL4344" s="10"/>
      <c r="AM4344" s="10"/>
      <c r="AN4344" s="10"/>
      <c r="AO4344" s="10"/>
      <c r="AP4344" s="10"/>
      <c r="AQ4344" s="10"/>
      <c r="AR4344" s="10"/>
      <c r="AS4344" s="10"/>
      <c r="AT4344" s="10"/>
      <c r="AU4344" s="10"/>
    </row>
    <row r="4345" spans="2:47" x14ac:dyDescent="0.2">
      <c r="B4345" s="4"/>
      <c r="C4345" s="4"/>
      <c r="D4345" s="25"/>
      <c r="E4345" s="25"/>
      <c r="F4345" s="26"/>
      <c r="G4345" s="2"/>
      <c r="K4345" s="3"/>
      <c r="L4345" s="3"/>
      <c r="M4345" s="3"/>
      <c r="N4345" s="27"/>
      <c r="O4345" s="4"/>
      <c r="P4345" s="4"/>
      <c r="R4345" s="9"/>
      <c r="S4345" s="4"/>
      <c r="T4345" s="4"/>
      <c r="W4345" s="4"/>
      <c r="X4345" s="21"/>
      <c r="Y4345" s="20"/>
      <c r="Z4345" s="20"/>
      <c r="AD4345" s="5"/>
      <c r="AI4345" s="10"/>
      <c r="AJ4345" s="10"/>
      <c r="AK4345" s="10"/>
      <c r="AL4345" s="10"/>
      <c r="AM4345" s="10"/>
      <c r="AN4345" s="10"/>
      <c r="AO4345" s="10"/>
      <c r="AP4345" s="10"/>
      <c r="AQ4345" s="10"/>
      <c r="AR4345" s="10"/>
      <c r="AS4345" s="10"/>
      <c r="AT4345" s="10"/>
      <c r="AU4345" s="10"/>
    </row>
    <row r="4346" spans="2:47" x14ac:dyDescent="0.2">
      <c r="B4346" s="4"/>
      <c r="C4346" s="4"/>
      <c r="D4346" s="25"/>
      <c r="E4346" s="25"/>
      <c r="F4346" s="26"/>
      <c r="G4346" s="2"/>
      <c r="K4346" s="3"/>
      <c r="L4346" s="3"/>
      <c r="M4346" s="3"/>
      <c r="N4346" s="27"/>
      <c r="O4346" s="4"/>
      <c r="P4346" s="4"/>
      <c r="R4346" s="9"/>
      <c r="S4346" s="4"/>
      <c r="T4346" s="4"/>
      <c r="W4346" s="4"/>
      <c r="X4346" s="21"/>
      <c r="Y4346" s="20"/>
      <c r="Z4346" s="20"/>
      <c r="AD4346" s="5"/>
      <c r="AI4346" s="10"/>
      <c r="AJ4346" s="10"/>
      <c r="AK4346" s="10"/>
      <c r="AL4346" s="10"/>
      <c r="AM4346" s="10"/>
      <c r="AN4346" s="10"/>
      <c r="AO4346" s="10"/>
      <c r="AP4346" s="10"/>
      <c r="AQ4346" s="10"/>
      <c r="AR4346" s="10"/>
      <c r="AS4346" s="10"/>
      <c r="AT4346" s="10"/>
      <c r="AU4346" s="10"/>
    </row>
    <row r="4347" spans="2:47" x14ac:dyDescent="0.2">
      <c r="B4347" s="4"/>
      <c r="C4347" s="4"/>
      <c r="D4347" s="25"/>
      <c r="E4347" s="25"/>
      <c r="F4347" s="26"/>
      <c r="G4347" s="2"/>
      <c r="K4347" s="3"/>
      <c r="L4347" s="3"/>
      <c r="M4347" s="3"/>
      <c r="N4347" s="27"/>
      <c r="O4347" s="4"/>
      <c r="P4347" s="4"/>
      <c r="R4347" s="9"/>
      <c r="S4347" s="4"/>
      <c r="T4347" s="4"/>
      <c r="W4347" s="4"/>
      <c r="X4347" s="21"/>
      <c r="Y4347" s="20"/>
      <c r="Z4347" s="20"/>
      <c r="AD4347" s="5"/>
      <c r="AI4347" s="10"/>
      <c r="AJ4347" s="10"/>
      <c r="AK4347" s="10"/>
      <c r="AL4347" s="10"/>
      <c r="AM4347" s="10"/>
      <c r="AN4347" s="10"/>
      <c r="AO4347" s="10"/>
      <c r="AP4347" s="10"/>
      <c r="AQ4347" s="10"/>
      <c r="AR4347" s="10"/>
      <c r="AS4347" s="10"/>
      <c r="AT4347" s="10"/>
      <c r="AU4347" s="10"/>
    </row>
    <row r="4348" spans="2:47" x14ac:dyDescent="0.2">
      <c r="B4348" s="4"/>
      <c r="C4348" s="4"/>
      <c r="D4348" s="25"/>
      <c r="E4348" s="25"/>
      <c r="F4348" s="26"/>
      <c r="G4348" s="2"/>
      <c r="K4348" s="3"/>
      <c r="L4348" s="3"/>
      <c r="M4348" s="3"/>
      <c r="N4348" s="27"/>
      <c r="O4348" s="4"/>
      <c r="P4348" s="4"/>
      <c r="R4348" s="9"/>
      <c r="S4348" s="4"/>
      <c r="T4348" s="4"/>
      <c r="W4348" s="4"/>
      <c r="X4348" s="21"/>
      <c r="Y4348" s="20"/>
      <c r="Z4348" s="20"/>
      <c r="AD4348" s="5"/>
      <c r="AI4348" s="10"/>
      <c r="AJ4348" s="10"/>
      <c r="AK4348" s="10"/>
      <c r="AL4348" s="10"/>
      <c r="AM4348" s="10"/>
      <c r="AN4348" s="10"/>
      <c r="AO4348" s="10"/>
      <c r="AP4348" s="10"/>
      <c r="AQ4348" s="10"/>
      <c r="AR4348" s="10"/>
      <c r="AS4348" s="10"/>
      <c r="AT4348" s="10"/>
      <c r="AU4348" s="10"/>
    </row>
    <row r="4349" spans="2:47" x14ac:dyDescent="0.2">
      <c r="B4349" s="4"/>
      <c r="C4349" s="4"/>
      <c r="D4349" s="25"/>
      <c r="E4349" s="25"/>
      <c r="F4349" s="26"/>
      <c r="G4349" s="2"/>
      <c r="K4349" s="3"/>
      <c r="L4349" s="3"/>
      <c r="M4349" s="3"/>
      <c r="N4349" s="27"/>
      <c r="O4349" s="4"/>
      <c r="P4349" s="4"/>
      <c r="R4349" s="9"/>
      <c r="S4349" s="4"/>
      <c r="T4349" s="4"/>
      <c r="W4349" s="4"/>
      <c r="X4349" s="21"/>
      <c r="Y4349" s="20"/>
      <c r="Z4349" s="20"/>
      <c r="AD4349" s="5"/>
      <c r="AI4349" s="10"/>
      <c r="AJ4349" s="10"/>
      <c r="AK4349" s="10"/>
      <c r="AL4349" s="10"/>
      <c r="AM4349" s="10"/>
      <c r="AN4349" s="10"/>
      <c r="AO4349" s="10"/>
      <c r="AP4349" s="10"/>
      <c r="AQ4349" s="10"/>
      <c r="AR4349" s="10"/>
      <c r="AS4349" s="10"/>
      <c r="AT4349" s="10"/>
      <c r="AU4349" s="10"/>
    </row>
    <row r="4350" spans="2:47" x14ac:dyDescent="0.2">
      <c r="B4350" s="4"/>
      <c r="C4350" s="4"/>
      <c r="D4350" s="25"/>
      <c r="E4350" s="25"/>
      <c r="F4350" s="26"/>
      <c r="G4350" s="2"/>
      <c r="K4350" s="3"/>
      <c r="L4350" s="3"/>
      <c r="M4350" s="3"/>
      <c r="N4350" s="27"/>
      <c r="O4350" s="4"/>
      <c r="P4350" s="4"/>
      <c r="R4350" s="9"/>
      <c r="S4350" s="4"/>
      <c r="T4350" s="4"/>
      <c r="W4350" s="4"/>
      <c r="X4350" s="21"/>
      <c r="Y4350" s="20"/>
      <c r="Z4350" s="20"/>
      <c r="AD4350" s="5"/>
      <c r="AI4350" s="10"/>
      <c r="AJ4350" s="10"/>
      <c r="AK4350" s="10"/>
      <c r="AL4350" s="10"/>
      <c r="AM4350" s="10"/>
      <c r="AN4350" s="10"/>
      <c r="AO4350" s="10"/>
      <c r="AP4350" s="10"/>
      <c r="AQ4350" s="10"/>
      <c r="AR4350" s="10"/>
      <c r="AS4350" s="10"/>
      <c r="AT4350" s="10"/>
      <c r="AU4350" s="10"/>
    </row>
    <row r="4351" spans="2:47" x14ac:dyDescent="0.2">
      <c r="B4351" s="4"/>
      <c r="C4351" s="4"/>
      <c r="D4351" s="25"/>
      <c r="E4351" s="25"/>
      <c r="F4351" s="26"/>
      <c r="G4351" s="2"/>
      <c r="K4351" s="3"/>
      <c r="L4351" s="3"/>
      <c r="M4351" s="3"/>
      <c r="N4351" s="27"/>
      <c r="O4351" s="4"/>
      <c r="P4351" s="4"/>
      <c r="R4351" s="9"/>
      <c r="S4351" s="4"/>
      <c r="T4351" s="4"/>
      <c r="W4351" s="4"/>
      <c r="X4351" s="21"/>
      <c r="Y4351" s="20"/>
      <c r="Z4351" s="20"/>
      <c r="AD4351" s="5"/>
      <c r="AI4351" s="10"/>
      <c r="AJ4351" s="10"/>
      <c r="AK4351" s="10"/>
      <c r="AL4351" s="10"/>
      <c r="AM4351" s="10"/>
      <c r="AN4351" s="10"/>
      <c r="AO4351" s="10"/>
      <c r="AP4351" s="10"/>
      <c r="AQ4351" s="10"/>
      <c r="AR4351" s="10"/>
      <c r="AS4351" s="10"/>
      <c r="AT4351" s="10"/>
      <c r="AU4351" s="10"/>
    </row>
    <row r="4352" spans="2:47" x14ac:dyDescent="0.2">
      <c r="B4352" s="4"/>
      <c r="C4352" s="4"/>
      <c r="D4352" s="25"/>
      <c r="E4352" s="25"/>
      <c r="F4352" s="26"/>
      <c r="G4352" s="2"/>
      <c r="K4352" s="3"/>
      <c r="L4352" s="3"/>
      <c r="M4352" s="3"/>
      <c r="N4352" s="27"/>
      <c r="O4352" s="4"/>
      <c r="P4352" s="4"/>
      <c r="R4352" s="9"/>
      <c r="S4352" s="4"/>
      <c r="T4352" s="4"/>
      <c r="W4352" s="4"/>
      <c r="X4352" s="21"/>
      <c r="Y4352" s="20"/>
      <c r="Z4352" s="20"/>
      <c r="AD4352" s="5"/>
      <c r="AI4352" s="10"/>
      <c r="AJ4352" s="10"/>
      <c r="AK4352" s="10"/>
      <c r="AL4352" s="10"/>
      <c r="AM4352" s="10"/>
      <c r="AN4352" s="10"/>
      <c r="AO4352" s="10"/>
      <c r="AP4352" s="10"/>
      <c r="AQ4352" s="10"/>
      <c r="AR4352" s="10"/>
      <c r="AS4352" s="10"/>
      <c r="AT4352" s="10"/>
      <c r="AU4352" s="10"/>
    </row>
    <row r="4353" spans="2:47" x14ac:dyDescent="0.2">
      <c r="B4353" s="4"/>
      <c r="C4353" s="4"/>
      <c r="D4353" s="25"/>
      <c r="E4353" s="25"/>
      <c r="F4353" s="26"/>
      <c r="G4353" s="2"/>
      <c r="K4353" s="3"/>
      <c r="L4353" s="3"/>
      <c r="M4353" s="3"/>
      <c r="N4353" s="27"/>
      <c r="O4353" s="4"/>
      <c r="P4353" s="4"/>
      <c r="R4353" s="9"/>
      <c r="S4353" s="4"/>
      <c r="T4353" s="4"/>
      <c r="W4353" s="4"/>
      <c r="X4353" s="21"/>
      <c r="Y4353" s="20"/>
      <c r="Z4353" s="20"/>
      <c r="AD4353" s="5"/>
      <c r="AI4353" s="10"/>
      <c r="AJ4353" s="10"/>
      <c r="AK4353" s="10"/>
      <c r="AL4353" s="10"/>
      <c r="AM4353" s="10"/>
      <c r="AN4353" s="10"/>
      <c r="AO4353" s="10"/>
      <c r="AP4353" s="10"/>
      <c r="AQ4353" s="10"/>
      <c r="AR4353" s="10"/>
      <c r="AS4353" s="10"/>
      <c r="AT4353" s="10"/>
      <c r="AU4353" s="10"/>
    </row>
    <row r="4354" spans="2:47" x14ac:dyDescent="0.2">
      <c r="B4354" s="4"/>
      <c r="C4354" s="4"/>
      <c r="D4354" s="25"/>
      <c r="E4354" s="25"/>
      <c r="F4354" s="26"/>
      <c r="G4354" s="2"/>
      <c r="K4354" s="3"/>
      <c r="L4354" s="3"/>
      <c r="M4354" s="3"/>
      <c r="N4354" s="27"/>
      <c r="O4354" s="4"/>
      <c r="P4354" s="4"/>
      <c r="R4354" s="9"/>
      <c r="S4354" s="4"/>
      <c r="T4354" s="4"/>
      <c r="W4354" s="4"/>
      <c r="X4354" s="21"/>
      <c r="Y4354" s="20"/>
      <c r="Z4354" s="20"/>
      <c r="AD4354" s="5"/>
      <c r="AI4354" s="10"/>
      <c r="AJ4354" s="10"/>
      <c r="AK4354" s="10"/>
      <c r="AL4354" s="10"/>
      <c r="AM4354" s="10"/>
      <c r="AN4354" s="10"/>
      <c r="AO4354" s="10"/>
      <c r="AP4354" s="10"/>
      <c r="AQ4354" s="10"/>
      <c r="AR4354" s="10"/>
      <c r="AS4354" s="10"/>
      <c r="AT4354" s="10"/>
      <c r="AU4354" s="10"/>
    </row>
    <row r="4355" spans="2:47" x14ac:dyDescent="0.2">
      <c r="B4355" s="4"/>
      <c r="C4355" s="4"/>
      <c r="D4355" s="25"/>
      <c r="E4355" s="25"/>
      <c r="F4355" s="26"/>
      <c r="G4355" s="2"/>
      <c r="K4355" s="3"/>
      <c r="L4355" s="3"/>
      <c r="M4355" s="3"/>
      <c r="N4355" s="27"/>
      <c r="O4355" s="4"/>
      <c r="P4355" s="4"/>
      <c r="R4355" s="9"/>
      <c r="S4355" s="4"/>
      <c r="T4355" s="4"/>
      <c r="W4355" s="4"/>
      <c r="X4355" s="21"/>
      <c r="Y4355" s="20"/>
      <c r="Z4355" s="20"/>
      <c r="AD4355" s="5"/>
      <c r="AI4355" s="10"/>
      <c r="AJ4355" s="10"/>
      <c r="AK4355" s="10"/>
      <c r="AL4355" s="10"/>
      <c r="AM4355" s="10"/>
      <c r="AN4355" s="10"/>
      <c r="AO4355" s="10"/>
      <c r="AP4355" s="10"/>
      <c r="AQ4355" s="10"/>
      <c r="AR4355" s="10"/>
      <c r="AS4355" s="10"/>
      <c r="AT4355" s="10"/>
      <c r="AU4355" s="10"/>
    </row>
    <row r="4356" spans="2:47" x14ac:dyDescent="0.2">
      <c r="B4356" s="4"/>
      <c r="C4356" s="4"/>
      <c r="D4356" s="25"/>
      <c r="E4356" s="25"/>
      <c r="F4356" s="26"/>
      <c r="G4356" s="2"/>
      <c r="K4356" s="3"/>
      <c r="L4356" s="3"/>
      <c r="M4356" s="3"/>
      <c r="N4356" s="27"/>
      <c r="O4356" s="4"/>
      <c r="P4356" s="4"/>
      <c r="R4356" s="9"/>
      <c r="S4356" s="4"/>
      <c r="T4356" s="4"/>
      <c r="W4356" s="4"/>
      <c r="X4356" s="21"/>
      <c r="Y4356" s="20"/>
      <c r="Z4356" s="20"/>
      <c r="AD4356" s="5"/>
      <c r="AI4356" s="10"/>
      <c r="AJ4356" s="10"/>
      <c r="AK4356" s="10"/>
      <c r="AL4356" s="10"/>
      <c r="AM4356" s="10"/>
      <c r="AN4356" s="10"/>
      <c r="AO4356" s="10"/>
      <c r="AP4356" s="10"/>
      <c r="AQ4356" s="10"/>
      <c r="AR4356" s="10"/>
      <c r="AS4356" s="10"/>
      <c r="AT4356" s="10"/>
      <c r="AU4356" s="10"/>
    </row>
    <row r="4357" spans="2:47" x14ac:dyDescent="0.2">
      <c r="B4357" s="4"/>
      <c r="C4357" s="4"/>
      <c r="D4357" s="25"/>
      <c r="E4357" s="25"/>
      <c r="F4357" s="26"/>
      <c r="G4357" s="2"/>
      <c r="K4357" s="3"/>
      <c r="L4357" s="3"/>
      <c r="M4357" s="3"/>
      <c r="N4357" s="27"/>
      <c r="O4357" s="4"/>
      <c r="P4357" s="4"/>
      <c r="R4357" s="9"/>
      <c r="S4357" s="4"/>
      <c r="T4357" s="4"/>
      <c r="W4357" s="4"/>
      <c r="X4357" s="21"/>
      <c r="Y4357" s="20"/>
      <c r="Z4357" s="20"/>
      <c r="AD4357" s="5"/>
      <c r="AI4357" s="10"/>
      <c r="AJ4357" s="10"/>
      <c r="AK4357" s="10"/>
      <c r="AL4357" s="10"/>
      <c r="AM4357" s="10"/>
      <c r="AN4357" s="10"/>
      <c r="AO4357" s="10"/>
      <c r="AP4357" s="10"/>
      <c r="AQ4357" s="10"/>
      <c r="AR4357" s="10"/>
      <c r="AS4357" s="10"/>
      <c r="AT4357" s="10"/>
      <c r="AU4357" s="10"/>
    </row>
    <row r="4358" spans="2:47" x14ac:dyDescent="0.2">
      <c r="B4358" s="4"/>
      <c r="C4358" s="4"/>
      <c r="D4358" s="25"/>
      <c r="E4358" s="25"/>
      <c r="F4358" s="26"/>
      <c r="G4358" s="2"/>
      <c r="K4358" s="3"/>
      <c r="L4358" s="3"/>
      <c r="M4358" s="3"/>
      <c r="N4358" s="27"/>
      <c r="O4358" s="4"/>
      <c r="P4358" s="4"/>
      <c r="R4358" s="9"/>
      <c r="S4358" s="4"/>
      <c r="T4358" s="4"/>
      <c r="W4358" s="4"/>
      <c r="X4358" s="21"/>
      <c r="Y4358" s="20"/>
      <c r="Z4358" s="20"/>
      <c r="AD4358" s="5"/>
      <c r="AI4358" s="10"/>
      <c r="AJ4358" s="10"/>
      <c r="AK4358" s="10"/>
      <c r="AL4358" s="10"/>
      <c r="AM4358" s="10"/>
      <c r="AN4358" s="10"/>
      <c r="AO4358" s="10"/>
      <c r="AP4358" s="10"/>
      <c r="AQ4358" s="10"/>
      <c r="AR4358" s="10"/>
      <c r="AS4358" s="10"/>
      <c r="AT4358" s="10"/>
      <c r="AU4358" s="10"/>
    </row>
    <row r="4359" spans="2:47" x14ac:dyDescent="0.2">
      <c r="B4359" s="4"/>
      <c r="C4359" s="4"/>
      <c r="D4359" s="25"/>
      <c r="E4359" s="25"/>
      <c r="F4359" s="26"/>
      <c r="G4359" s="2"/>
      <c r="K4359" s="3"/>
      <c r="L4359" s="3"/>
      <c r="M4359" s="3"/>
      <c r="N4359" s="27"/>
      <c r="O4359" s="4"/>
      <c r="P4359" s="4"/>
      <c r="R4359" s="9"/>
      <c r="S4359" s="4"/>
      <c r="T4359" s="4"/>
      <c r="W4359" s="4"/>
      <c r="X4359" s="21"/>
      <c r="Y4359" s="20"/>
      <c r="Z4359" s="20"/>
      <c r="AD4359" s="5"/>
      <c r="AI4359" s="10"/>
      <c r="AJ4359" s="10"/>
      <c r="AK4359" s="10"/>
      <c r="AL4359" s="10"/>
      <c r="AM4359" s="10"/>
      <c r="AN4359" s="10"/>
      <c r="AO4359" s="10"/>
      <c r="AP4359" s="10"/>
      <c r="AQ4359" s="10"/>
      <c r="AR4359" s="10"/>
      <c r="AS4359" s="10"/>
      <c r="AT4359" s="10"/>
      <c r="AU4359" s="10"/>
    </row>
    <row r="4360" spans="2:47" x14ac:dyDescent="0.2">
      <c r="B4360" s="4"/>
      <c r="C4360" s="4"/>
      <c r="D4360" s="25"/>
      <c r="E4360" s="25"/>
      <c r="F4360" s="26"/>
      <c r="G4360" s="2"/>
      <c r="K4360" s="3"/>
      <c r="L4360" s="3"/>
      <c r="M4360" s="3"/>
      <c r="N4360" s="27"/>
      <c r="O4360" s="4"/>
      <c r="P4360" s="4"/>
      <c r="R4360" s="9"/>
      <c r="S4360" s="4"/>
      <c r="T4360" s="4"/>
      <c r="W4360" s="4"/>
      <c r="X4360" s="21"/>
      <c r="Y4360" s="20"/>
      <c r="Z4360" s="20"/>
      <c r="AD4360" s="5"/>
      <c r="AI4360" s="10"/>
      <c r="AJ4360" s="10"/>
      <c r="AK4360" s="10"/>
      <c r="AL4360" s="10"/>
      <c r="AM4360" s="10"/>
      <c r="AN4360" s="10"/>
      <c r="AO4360" s="10"/>
      <c r="AP4360" s="10"/>
      <c r="AQ4360" s="10"/>
      <c r="AR4360" s="10"/>
      <c r="AS4360" s="10"/>
      <c r="AT4360" s="10"/>
      <c r="AU4360" s="10"/>
    </row>
    <row r="4361" spans="2:47" x14ac:dyDescent="0.2">
      <c r="B4361" s="4"/>
      <c r="C4361" s="4"/>
      <c r="D4361" s="25"/>
      <c r="E4361" s="25"/>
      <c r="F4361" s="26"/>
      <c r="G4361" s="2"/>
      <c r="K4361" s="3"/>
      <c r="L4361" s="3"/>
      <c r="M4361" s="3"/>
      <c r="N4361" s="27"/>
      <c r="O4361" s="4"/>
      <c r="P4361" s="4"/>
      <c r="R4361" s="9"/>
      <c r="S4361" s="4"/>
      <c r="T4361" s="4"/>
      <c r="W4361" s="4"/>
      <c r="X4361" s="21"/>
      <c r="Y4361" s="20"/>
      <c r="Z4361" s="20"/>
      <c r="AD4361" s="5"/>
      <c r="AI4361" s="10"/>
      <c r="AJ4361" s="10"/>
      <c r="AK4361" s="10"/>
      <c r="AL4361" s="10"/>
      <c r="AM4361" s="10"/>
      <c r="AN4361" s="10"/>
      <c r="AO4361" s="10"/>
      <c r="AP4361" s="10"/>
      <c r="AQ4361" s="10"/>
      <c r="AR4361" s="10"/>
      <c r="AS4361" s="10"/>
      <c r="AT4361" s="10"/>
      <c r="AU4361" s="10"/>
    </row>
    <row r="4362" spans="2:47" x14ac:dyDescent="0.2">
      <c r="B4362" s="4"/>
      <c r="C4362" s="4"/>
      <c r="D4362" s="25"/>
      <c r="E4362" s="25"/>
      <c r="F4362" s="26"/>
      <c r="G4362" s="2"/>
      <c r="K4362" s="3"/>
      <c r="L4362" s="3"/>
      <c r="M4362" s="3"/>
      <c r="N4362" s="27"/>
      <c r="O4362" s="4"/>
      <c r="P4362" s="4"/>
      <c r="R4362" s="9"/>
      <c r="S4362" s="4"/>
      <c r="T4362" s="4"/>
      <c r="W4362" s="4"/>
      <c r="X4362" s="21"/>
      <c r="Y4362" s="20"/>
      <c r="Z4362" s="20"/>
      <c r="AD4362" s="5"/>
      <c r="AI4362" s="10"/>
      <c r="AJ4362" s="10"/>
      <c r="AK4362" s="10"/>
      <c r="AL4362" s="10"/>
      <c r="AM4362" s="10"/>
      <c r="AN4362" s="10"/>
      <c r="AO4362" s="10"/>
      <c r="AP4362" s="10"/>
      <c r="AQ4362" s="10"/>
      <c r="AR4362" s="10"/>
      <c r="AS4362" s="10"/>
      <c r="AT4362" s="10"/>
      <c r="AU4362" s="10"/>
    </row>
    <row r="4363" spans="2:47" x14ac:dyDescent="0.2">
      <c r="B4363" s="4"/>
      <c r="C4363" s="4"/>
      <c r="D4363" s="25"/>
      <c r="E4363" s="25"/>
      <c r="F4363" s="26"/>
      <c r="G4363" s="2"/>
      <c r="K4363" s="3"/>
      <c r="L4363" s="3"/>
      <c r="M4363" s="3"/>
      <c r="N4363" s="27"/>
      <c r="O4363" s="4"/>
      <c r="P4363" s="4"/>
      <c r="R4363" s="9"/>
      <c r="S4363" s="4"/>
      <c r="T4363" s="4"/>
      <c r="W4363" s="4"/>
      <c r="X4363" s="21"/>
      <c r="Y4363" s="20"/>
      <c r="Z4363" s="20"/>
      <c r="AD4363" s="5"/>
      <c r="AI4363" s="10"/>
      <c r="AJ4363" s="10"/>
      <c r="AK4363" s="10"/>
      <c r="AL4363" s="10"/>
      <c r="AM4363" s="10"/>
      <c r="AN4363" s="10"/>
      <c r="AO4363" s="10"/>
      <c r="AP4363" s="10"/>
      <c r="AQ4363" s="10"/>
      <c r="AR4363" s="10"/>
      <c r="AS4363" s="10"/>
      <c r="AT4363" s="10"/>
      <c r="AU4363" s="10"/>
    </row>
    <row r="4364" spans="2:47" x14ac:dyDescent="0.2">
      <c r="B4364" s="4"/>
      <c r="C4364" s="4"/>
      <c r="D4364" s="25"/>
      <c r="E4364" s="25"/>
      <c r="F4364" s="26"/>
      <c r="G4364" s="2"/>
      <c r="K4364" s="3"/>
      <c r="L4364" s="3"/>
      <c r="M4364" s="3"/>
      <c r="N4364" s="27"/>
      <c r="O4364" s="4"/>
      <c r="P4364" s="4"/>
      <c r="R4364" s="9"/>
      <c r="S4364" s="4"/>
      <c r="T4364" s="4"/>
      <c r="W4364" s="4"/>
      <c r="X4364" s="21"/>
      <c r="Y4364" s="20"/>
      <c r="Z4364" s="20"/>
      <c r="AD4364" s="5"/>
      <c r="AI4364" s="10"/>
      <c r="AJ4364" s="10"/>
      <c r="AK4364" s="10"/>
      <c r="AL4364" s="10"/>
      <c r="AM4364" s="10"/>
      <c r="AN4364" s="10"/>
      <c r="AO4364" s="10"/>
      <c r="AP4364" s="10"/>
      <c r="AQ4364" s="10"/>
      <c r="AR4364" s="10"/>
      <c r="AS4364" s="10"/>
      <c r="AT4364" s="10"/>
      <c r="AU4364" s="10"/>
    </row>
    <row r="4365" spans="2:47" x14ac:dyDescent="0.2">
      <c r="B4365" s="4"/>
      <c r="C4365" s="4"/>
      <c r="D4365" s="25"/>
      <c r="E4365" s="25"/>
      <c r="F4365" s="26"/>
      <c r="G4365" s="2"/>
      <c r="K4365" s="3"/>
      <c r="L4365" s="3"/>
      <c r="M4365" s="3"/>
      <c r="N4365" s="27"/>
      <c r="O4365" s="4"/>
      <c r="P4365" s="4"/>
      <c r="R4365" s="9"/>
      <c r="S4365" s="4"/>
      <c r="T4365" s="4"/>
      <c r="W4365" s="4"/>
      <c r="X4365" s="21"/>
      <c r="Y4365" s="20"/>
      <c r="Z4365" s="20"/>
      <c r="AD4365" s="5"/>
      <c r="AI4365" s="10"/>
      <c r="AJ4365" s="10"/>
      <c r="AK4365" s="10"/>
      <c r="AL4365" s="10"/>
      <c r="AM4365" s="10"/>
      <c r="AN4365" s="10"/>
      <c r="AO4365" s="10"/>
      <c r="AP4365" s="10"/>
      <c r="AQ4365" s="10"/>
      <c r="AR4365" s="10"/>
      <c r="AS4365" s="10"/>
      <c r="AT4365" s="10"/>
      <c r="AU4365" s="10"/>
    </row>
    <row r="4366" spans="2:47" x14ac:dyDescent="0.2">
      <c r="B4366" s="4"/>
      <c r="C4366" s="4"/>
      <c r="D4366" s="25"/>
      <c r="E4366" s="25"/>
      <c r="F4366" s="26"/>
      <c r="G4366" s="2"/>
      <c r="K4366" s="3"/>
      <c r="L4366" s="3"/>
      <c r="M4366" s="3"/>
      <c r="N4366" s="27"/>
      <c r="O4366" s="4"/>
      <c r="P4366" s="4"/>
      <c r="R4366" s="9"/>
      <c r="S4366" s="4"/>
      <c r="T4366" s="4"/>
      <c r="W4366" s="4"/>
      <c r="X4366" s="21"/>
      <c r="Y4366" s="20"/>
      <c r="Z4366" s="20"/>
      <c r="AD4366" s="5"/>
      <c r="AI4366" s="10"/>
      <c r="AJ4366" s="10"/>
      <c r="AK4366" s="10"/>
      <c r="AL4366" s="10"/>
      <c r="AM4366" s="10"/>
      <c r="AN4366" s="10"/>
      <c r="AO4366" s="10"/>
      <c r="AP4366" s="10"/>
      <c r="AQ4366" s="10"/>
      <c r="AR4366" s="10"/>
      <c r="AS4366" s="10"/>
      <c r="AT4366" s="10"/>
      <c r="AU4366" s="10"/>
    </row>
    <row r="4367" spans="2:47" x14ac:dyDescent="0.2">
      <c r="B4367" s="4"/>
      <c r="C4367" s="4"/>
      <c r="D4367" s="25"/>
      <c r="E4367" s="25"/>
      <c r="F4367" s="26"/>
      <c r="G4367" s="2"/>
      <c r="K4367" s="3"/>
      <c r="L4367" s="3"/>
      <c r="M4367" s="3"/>
      <c r="N4367" s="27"/>
      <c r="O4367" s="4"/>
      <c r="P4367" s="4"/>
      <c r="R4367" s="9"/>
      <c r="S4367" s="4"/>
      <c r="T4367" s="4"/>
      <c r="W4367" s="4"/>
      <c r="X4367" s="21"/>
      <c r="Y4367" s="20"/>
      <c r="Z4367" s="20"/>
      <c r="AD4367" s="5"/>
      <c r="AI4367" s="10"/>
      <c r="AJ4367" s="10"/>
      <c r="AK4367" s="10"/>
      <c r="AL4367" s="10"/>
      <c r="AM4367" s="10"/>
      <c r="AN4367" s="10"/>
      <c r="AO4367" s="10"/>
      <c r="AP4367" s="10"/>
      <c r="AQ4367" s="10"/>
      <c r="AR4367" s="10"/>
      <c r="AS4367" s="10"/>
      <c r="AT4367" s="10"/>
      <c r="AU4367" s="10"/>
    </row>
    <row r="4368" spans="2:47" x14ac:dyDescent="0.2">
      <c r="B4368" s="4"/>
      <c r="C4368" s="4"/>
      <c r="D4368" s="25"/>
      <c r="E4368" s="25"/>
      <c r="F4368" s="26"/>
      <c r="G4368" s="2"/>
      <c r="K4368" s="3"/>
      <c r="L4368" s="3"/>
      <c r="M4368" s="3"/>
      <c r="N4368" s="27"/>
      <c r="O4368" s="4"/>
      <c r="P4368" s="4"/>
      <c r="R4368" s="9"/>
      <c r="S4368" s="4"/>
      <c r="T4368" s="4"/>
      <c r="W4368" s="4"/>
      <c r="X4368" s="21"/>
      <c r="Y4368" s="20"/>
      <c r="Z4368" s="20"/>
      <c r="AD4368" s="5"/>
      <c r="AI4368" s="10"/>
      <c r="AJ4368" s="10"/>
      <c r="AK4368" s="10"/>
      <c r="AL4368" s="10"/>
      <c r="AM4368" s="10"/>
      <c r="AN4368" s="10"/>
      <c r="AO4368" s="10"/>
      <c r="AP4368" s="10"/>
      <c r="AQ4368" s="10"/>
      <c r="AR4368" s="10"/>
      <c r="AS4368" s="10"/>
      <c r="AT4368" s="10"/>
      <c r="AU4368" s="10"/>
    </row>
    <row r="4369" spans="2:47" x14ac:dyDescent="0.2">
      <c r="B4369" s="4"/>
      <c r="C4369" s="4"/>
      <c r="D4369" s="25"/>
      <c r="E4369" s="25"/>
      <c r="F4369" s="26"/>
      <c r="G4369" s="2"/>
      <c r="K4369" s="3"/>
      <c r="L4369" s="3"/>
      <c r="M4369" s="3"/>
      <c r="N4369" s="27"/>
      <c r="O4369" s="4"/>
      <c r="P4369" s="4"/>
      <c r="R4369" s="9"/>
      <c r="S4369" s="4"/>
      <c r="T4369" s="4"/>
      <c r="W4369" s="4"/>
      <c r="X4369" s="21"/>
      <c r="Y4369" s="20"/>
      <c r="Z4369" s="20"/>
      <c r="AD4369" s="5"/>
      <c r="AI4369" s="10"/>
      <c r="AJ4369" s="10"/>
      <c r="AK4369" s="10"/>
      <c r="AL4369" s="10"/>
      <c r="AM4369" s="10"/>
      <c r="AN4369" s="10"/>
      <c r="AO4369" s="10"/>
      <c r="AP4369" s="10"/>
      <c r="AQ4369" s="10"/>
      <c r="AR4369" s="10"/>
      <c r="AS4369" s="10"/>
      <c r="AT4369" s="10"/>
      <c r="AU4369" s="10"/>
    </row>
    <row r="4370" spans="2:47" x14ac:dyDescent="0.2">
      <c r="B4370" s="4"/>
      <c r="C4370" s="4"/>
      <c r="D4370" s="25"/>
      <c r="E4370" s="25"/>
      <c r="F4370" s="26"/>
      <c r="G4370" s="2"/>
      <c r="K4370" s="3"/>
      <c r="L4370" s="3"/>
      <c r="M4370" s="3"/>
      <c r="N4370" s="27"/>
      <c r="O4370" s="4"/>
      <c r="P4370" s="4"/>
      <c r="R4370" s="9"/>
      <c r="S4370" s="4"/>
      <c r="T4370" s="4"/>
      <c r="W4370" s="4"/>
      <c r="X4370" s="21"/>
      <c r="Y4370" s="20"/>
      <c r="Z4370" s="20"/>
      <c r="AD4370" s="5"/>
      <c r="AI4370" s="10"/>
      <c r="AJ4370" s="10"/>
      <c r="AK4370" s="10"/>
      <c r="AL4370" s="10"/>
      <c r="AM4370" s="10"/>
      <c r="AN4370" s="10"/>
      <c r="AO4370" s="10"/>
      <c r="AP4370" s="10"/>
      <c r="AQ4370" s="10"/>
      <c r="AR4370" s="10"/>
      <c r="AS4370" s="10"/>
      <c r="AT4370" s="10"/>
      <c r="AU4370" s="10"/>
    </row>
    <row r="4371" spans="2:47" x14ac:dyDescent="0.2">
      <c r="B4371" s="4"/>
      <c r="C4371" s="4"/>
      <c r="D4371" s="25"/>
      <c r="E4371" s="25"/>
      <c r="F4371" s="26"/>
      <c r="G4371" s="2"/>
      <c r="K4371" s="3"/>
      <c r="L4371" s="3"/>
      <c r="M4371" s="3"/>
      <c r="N4371" s="27"/>
      <c r="O4371" s="4"/>
      <c r="P4371" s="4"/>
      <c r="R4371" s="9"/>
      <c r="S4371" s="4"/>
      <c r="T4371" s="4"/>
      <c r="W4371" s="4"/>
      <c r="X4371" s="21"/>
      <c r="Y4371" s="20"/>
      <c r="Z4371" s="20"/>
      <c r="AD4371" s="5"/>
      <c r="AI4371" s="10"/>
      <c r="AJ4371" s="10"/>
      <c r="AK4371" s="10"/>
      <c r="AL4371" s="10"/>
      <c r="AM4371" s="10"/>
      <c r="AN4371" s="10"/>
      <c r="AO4371" s="10"/>
      <c r="AP4371" s="10"/>
      <c r="AQ4371" s="10"/>
      <c r="AR4371" s="10"/>
      <c r="AS4371" s="10"/>
      <c r="AT4371" s="10"/>
      <c r="AU4371" s="10"/>
    </row>
    <row r="4372" spans="2:47" x14ac:dyDescent="0.2">
      <c r="B4372" s="4"/>
      <c r="C4372" s="4"/>
      <c r="D4372" s="25"/>
      <c r="E4372" s="25"/>
      <c r="F4372" s="26"/>
      <c r="G4372" s="2"/>
      <c r="K4372" s="3"/>
      <c r="L4372" s="3"/>
      <c r="M4372" s="3"/>
      <c r="N4372" s="27"/>
      <c r="O4372" s="4"/>
      <c r="P4372" s="4"/>
      <c r="R4372" s="9"/>
      <c r="S4372" s="4"/>
      <c r="T4372" s="4"/>
      <c r="W4372" s="4"/>
      <c r="X4372" s="21"/>
      <c r="Y4372" s="20"/>
      <c r="Z4372" s="20"/>
      <c r="AD4372" s="5"/>
      <c r="AI4372" s="10"/>
      <c r="AJ4372" s="10"/>
      <c r="AK4372" s="10"/>
      <c r="AL4372" s="10"/>
      <c r="AM4372" s="10"/>
      <c r="AN4372" s="10"/>
      <c r="AO4372" s="10"/>
      <c r="AP4372" s="10"/>
      <c r="AQ4372" s="10"/>
      <c r="AR4372" s="10"/>
      <c r="AS4372" s="10"/>
      <c r="AT4372" s="10"/>
      <c r="AU4372" s="10"/>
    </row>
    <row r="4373" spans="2:47" x14ac:dyDescent="0.2">
      <c r="B4373" s="4"/>
      <c r="C4373" s="4"/>
      <c r="D4373" s="25"/>
      <c r="E4373" s="25"/>
      <c r="F4373" s="26"/>
      <c r="G4373" s="2"/>
      <c r="K4373" s="3"/>
      <c r="L4373" s="3"/>
      <c r="M4373" s="3"/>
      <c r="N4373" s="27"/>
      <c r="O4373" s="4"/>
      <c r="P4373" s="4"/>
      <c r="R4373" s="9"/>
      <c r="S4373" s="4"/>
      <c r="T4373" s="4"/>
      <c r="W4373" s="4"/>
      <c r="X4373" s="21"/>
      <c r="Y4373" s="20"/>
      <c r="Z4373" s="20"/>
      <c r="AD4373" s="5"/>
      <c r="AI4373" s="10"/>
      <c r="AJ4373" s="10"/>
      <c r="AK4373" s="10"/>
      <c r="AL4373" s="10"/>
      <c r="AM4373" s="10"/>
      <c r="AN4373" s="10"/>
      <c r="AO4373" s="10"/>
      <c r="AP4373" s="10"/>
      <c r="AQ4373" s="10"/>
      <c r="AR4373" s="10"/>
      <c r="AS4373" s="10"/>
      <c r="AT4373" s="10"/>
      <c r="AU4373" s="10"/>
    </row>
    <row r="4374" spans="2:47" x14ac:dyDescent="0.2">
      <c r="B4374" s="4"/>
      <c r="C4374" s="4"/>
      <c r="D4374" s="25"/>
      <c r="E4374" s="25"/>
      <c r="F4374" s="26"/>
      <c r="G4374" s="2"/>
      <c r="K4374" s="3"/>
      <c r="L4374" s="3"/>
      <c r="M4374" s="3"/>
      <c r="N4374" s="27"/>
      <c r="O4374" s="4"/>
      <c r="P4374" s="4"/>
      <c r="R4374" s="9"/>
      <c r="S4374" s="4"/>
      <c r="T4374" s="4"/>
      <c r="W4374" s="4"/>
      <c r="X4374" s="21"/>
      <c r="Y4374" s="20"/>
      <c r="Z4374" s="20"/>
      <c r="AD4374" s="5"/>
      <c r="AI4374" s="10"/>
      <c r="AJ4374" s="10"/>
      <c r="AK4374" s="10"/>
      <c r="AL4374" s="10"/>
      <c r="AM4374" s="10"/>
      <c r="AN4374" s="10"/>
      <c r="AO4374" s="10"/>
      <c r="AP4374" s="10"/>
      <c r="AQ4374" s="10"/>
      <c r="AR4374" s="10"/>
      <c r="AS4374" s="10"/>
      <c r="AT4374" s="10"/>
      <c r="AU4374" s="10"/>
    </row>
    <row r="4375" spans="2:47" x14ac:dyDescent="0.2">
      <c r="B4375" s="4"/>
      <c r="C4375" s="4"/>
      <c r="D4375" s="25"/>
      <c r="E4375" s="25"/>
      <c r="F4375" s="26"/>
      <c r="G4375" s="2"/>
      <c r="K4375" s="3"/>
      <c r="L4375" s="3"/>
      <c r="M4375" s="3"/>
      <c r="N4375" s="27"/>
      <c r="O4375" s="4"/>
      <c r="P4375" s="4"/>
      <c r="R4375" s="9"/>
      <c r="S4375" s="4"/>
      <c r="T4375" s="4"/>
      <c r="W4375" s="4"/>
      <c r="X4375" s="21"/>
      <c r="Y4375" s="20"/>
      <c r="Z4375" s="20"/>
      <c r="AD4375" s="5"/>
      <c r="AI4375" s="10"/>
      <c r="AJ4375" s="10"/>
      <c r="AK4375" s="10"/>
      <c r="AL4375" s="10"/>
      <c r="AM4375" s="10"/>
      <c r="AN4375" s="10"/>
      <c r="AO4375" s="10"/>
      <c r="AP4375" s="10"/>
      <c r="AQ4375" s="10"/>
      <c r="AR4375" s="10"/>
      <c r="AS4375" s="10"/>
      <c r="AT4375" s="10"/>
      <c r="AU4375" s="10"/>
    </row>
    <row r="4376" spans="2:47" x14ac:dyDescent="0.2">
      <c r="B4376" s="4"/>
      <c r="C4376" s="4"/>
      <c r="D4376" s="25"/>
      <c r="E4376" s="25"/>
      <c r="F4376" s="26"/>
      <c r="G4376" s="2"/>
      <c r="K4376" s="3"/>
      <c r="L4376" s="3"/>
      <c r="M4376" s="3"/>
      <c r="N4376" s="27"/>
      <c r="O4376" s="4"/>
      <c r="P4376" s="4"/>
      <c r="R4376" s="9"/>
      <c r="S4376" s="4"/>
      <c r="T4376" s="4"/>
      <c r="W4376" s="4"/>
      <c r="X4376" s="21"/>
      <c r="Y4376" s="20"/>
      <c r="Z4376" s="20"/>
      <c r="AD4376" s="5"/>
      <c r="AI4376" s="10"/>
      <c r="AJ4376" s="10"/>
      <c r="AK4376" s="10"/>
      <c r="AL4376" s="10"/>
      <c r="AM4376" s="10"/>
      <c r="AN4376" s="10"/>
      <c r="AO4376" s="10"/>
      <c r="AP4376" s="10"/>
      <c r="AQ4376" s="10"/>
      <c r="AR4376" s="10"/>
      <c r="AS4376" s="10"/>
      <c r="AT4376" s="10"/>
      <c r="AU4376" s="10"/>
    </row>
    <row r="4377" spans="2:47" x14ac:dyDescent="0.2">
      <c r="B4377" s="4"/>
      <c r="C4377" s="4"/>
      <c r="D4377" s="25"/>
      <c r="E4377" s="25"/>
      <c r="F4377" s="26"/>
      <c r="G4377" s="2"/>
      <c r="K4377" s="3"/>
      <c r="L4377" s="3"/>
      <c r="M4377" s="3"/>
      <c r="N4377" s="27"/>
      <c r="O4377" s="4"/>
      <c r="P4377" s="4"/>
      <c r="R4377" s="9"/>
      <c r="S4377" s="4"/>
      <c r="T4377" s="4"/>
      <c r="W4377" s="4"/>
      <c r="X4377" s="21"/>
      <c r="Y4377" s="20"/>
      <c r="Z4377" s="20"/>
      <c r="AD4377" s="5"/>
      <c r="AI4377" s="10"/>
      <c r="AJ4377" s="10"/>
      <c r="AK4377" s="10"/>
      <c r="AL4377" s="10"/>
      <c r="AM4377" s="10"/>
      <c r="AN4377" s="10"/>
      <c r="AO4377" s="10"/>
      <c r="AP4377" s="10"/>
      <c r="AQ4377" s="10"/>
      <c r="AR4377" s="10"/>
      <c r="AS4377" s="10"/>
      <c r="AT4377" s="10"/>
      <c r="AU4377" s="10"/>
    </row>
    <row r="4378" spans="2:47" x14ac:dyDescent="0.2">
      <c r="B4378" s="4"/>
      <c r="C4378" s="4"/>
      <c r="D4378" s="25"/>
      <c r="E4378" s="25"/>
      <c r="F4378" s="26"/>
      <c r="G4378" s="2"/>
      <c r="K4378" s="3"/>
      <c r="L4378" s="3"/>
      <c r="M4378" s="3"/>
      <c r="N4378" s="27"/>
      <c r="O4378" s="4"/>
      <c r="P4378" s="4"/>
      <c r="R4378" s="9"/>
      <c r="S4378" s="4"/>
      <c r="T4378" s="4"/>
      <c r="W4378" s="4"/>
      <c r="X4378" s="21"/>
      <c r="Y4378" s="20"/>
      <c r="Z4378" s="20"/>
      <c r="AD4378" s="5"/>
      <c r="AI4378" s="10"/>
      <c r="AJ4378" s="10"/>
      <c r="AK4378" s="10"/>
      <c r="AL4378" s="10"/>
      <c r="AM4378" s="10"/>
      <c r="AN4378" s="10"/>
      <c r="AO4378" s="10"/>
      <c r="AP4378" s="10"/>
      <c r="AQ4378" s="10"/>
      <c r="AR4378" s="10"/>
      <c r="AS4378" s="10"/>
      <c r="AT4378" s="10"/>
      <c r="AU4378" s="10"/>
    </row>
    <row r="4379" spans="2:47" x14ac:dyDescent="0.2">
      <c r="B4379" s="4"/>
      <c r="C4379" s="4"/>
      <c r="D4379" s="25"/>
      <c r="E4379" s="25"/>
      <c r="F4379" s="26"/>
      <c r="G4379" s="2"/>
      <c r="K4379" s="3"/>
      <c r="L4379" s="3"/>
      <c r="M4379" s="3"/>
      <c r="N4379" s="27"/>
      <c r="O4379" s="4"/>
      <c r="P4379" s="4"/>
      <c r="R4379" s="9"/>
      <c r="S4379" s="4"/>
      <c r="T4379" s="4"/>
      <c r="W4379" s="4"/>
      <c r="X4379" s="21"/>
      <c r="Y4379" s="20"/>
      <c r="Z4379" s="20"/>
      <c r="AD4379" s="5"/>
      <c r="AI4379" s="10"/>
      <c r="AJ4379" s="10"/>
      <c r="AK4379" s="10"/>
      <c r="AL4379" s="10"/>
      <c r="AM4379" s="10"/>
      <c r="AN4379" s="10"/>
      <c r="AO4379" s="10"/>
      <c r="AP4379" s="10"/>
      <c r="AQ4379" s="10"/>
      <c r="AR4379" s="10"/>
      <c r="AS4379" s="10"/>
      <c r="AT4379" s="10"/>
      <c r="AU4379" s="10"/>
    </row>
    <row r="4380" spans="2:47" x14ac:dyDescent="0.2">
      <c r="B4380" s="4"/>
      <c r="C4380" s="4"/>
      <c r="D4380" s="25"/>
      <c r="E4380" s="25"/>
      <c r="F4380" s="26"/>
      <c r="G4380" s="2"/>
      <c r="K4380" s="3"/>
      <c r="L4380" s="3"/>
      <c r="M4380" s="3"/>
      <c r="N4380" s="27"/>
      <c r="O4380" s="4"/>
      <c r="P4380" s="4"/>
      <c r="R4380" s="9"/>
      <c r="S4380" s="4"/>
      <c r="T4380" s="4"/>
      <c r="W4380" s="4"/>
      <c r="X4380" s="21"/>
      <c r="Y4380" s="20"/>
      <c r="Z4380" s="20"/>
      <c r="AD4380" s="5"/>
      <c r="AI4380" s="10"/>
      <c r="AJ4380" s="10"/>
      <c r="AK4380" s="10"/>
      <c r="AL4380" s="10"/>
      <c r="AM4380" s="10"/>
      <c r="AN4380" s="10"/>
      <c r="AO4380" s="10"/>
      <c r="AP4380" s="10"/>
      <c r="AQ4380" s="10"/>
      <c r="AR4380" s="10"/>
      <c r="AS4380" s="10"/>
      <c r="AT4380" s="10"/>
      <c r="AU4380" s="10"/>
    </row>
    <row r="4381" spans="2:47" x14ac:dyDescent="0.2">
      <c r="B4381" s="4"/>
      <c r="C4381" s="4"/>
      <c r="D4381" s="25"/>
      <c r="E4381" s="25"/>
      <c r="F4381" s="26"/>
      <c r="G4381" s="2"/>
      <c r="K4381" s="3"/>
      <c r="L4381" s="3"/>
      <c r="M4381" s="3"/>
      <c r="N4381" s="27"/>
      <c r="O4381" s="4"/>
      <c r="P4381" s="4"/>
      <c r="R4381" s="9"/>
      <c r="S4381" s="4"/>
      <c r="T4381" s="4"/>
      <c r="W4381" s="4"/>
      <c r="X4381" s="21"/>
      <c r="Y4381" s="20"/>
      <c r="Z4381" s="20"/>
      <c r="AD4381" s="5"/>
      <c r="AI4381" s="10"/>
      <c r="AJ4381" s="10"/>
      <c r="AK4381" s="10"/>
      <c r="AL4381" s="10"/>
      <c r="AM4381" s="10"/>
      <c r="AN4381" s="10"/>
      <c r="AO4381" s="10"/>
      <c r="AP4381" s="10"/>
      <c r="AQ4381" s="10"/>
      <c r="AR4381" s="10"/>
      <c r="AS4381" s="10"/>
      <c r="AT4381" s="10"/>
      <c r="AU4381" s="10"/>
    </row>
    <row r="4382" spans="2:47" x14ac:dyDescent="0.2">
      <c r="B4382" s="4"/>
      <c r="C4382" s="4"/>
      <c r="D4382" s="25"/>
      <c r="E4382" s="25"/>
      <c r="F4382" s="26"/>
      <c r="G4382" s="2"/>
      <c r="K4382" s="3"/>
      <c r="L4382" s="3"/>
      <c r="M4382" s="3"/>
      <c r="N4382" s="27"/>
      <c r="O4382" s="4"/>
      <c r="P4382" s="4"/>
      <c r="R4382" s="9"/>
      <c r="S4382" s="4"/>
      <c r="T4382" s="4"/>
      <c r="W4382" s="4"/>
      <c r="X4382" s="21"/>
      <c r="Y4382" s="20"/>
      <c r="Z4382" s="20"/>
      <c r="AD4382" s="5"/>
      <c r="AI4382" s="10"/>
      <c r="AJ4382" s="10"/>
      <c r="AK4382" s="10"/>
      <c r="AL4382" s="10"/>
      <c r="AM4382" s="10"/>
      <c r="AN4382" s="10"/>
      <c r="AO4382" s="10"/>
      <c r="AP4382" s="10"/>
      <c r="AQ4382" s="10"/>
      <c r="AR4382" s="10"/>
      <c r="AS4382" s="10"/>
      <c r="AT4382" s="10"/>
      <c r="AU4382" s="10"/>
    </row>
    <row r="4383" spans="2:47" x14ac:dyDescent="0.2">
      <c r="B4383" s="4"/>
      <c r="C4383" s="4"/>
      <c r="D4383" s="25"/>
      <c r="E4383" s="25"/>
      <c r="F4383" s="26"/>
      <c r="G4383" s="2"/>
      <c r="K4383" s="3"/>
      <c r="L4383" s="3"/>
      <c r="M4383" s="3"/>
      <c r="N4383" s="27"/>
      <c r="O4383" s="4"/>
      <c r="P4383" s="4"/>
      <c r="R4383" s="9"/>
      <c r="S4383" s="4"/>
      <c r="T4383" s="4"/>
      <c r="W4383" s="4"/>
      <c r="X4383" s="21"/>
      <c r="Y4383" s="20"/>
      <c r="Z4383" s="20"/>
      <c r="AD4383" s="5"/>
      <c r="AI4383" s="10"/>
      <c r="AJ4383" s="10"/>
      <c r="AK4383" s="10"/>
      <c r="AL4383" s="10"/>
      <c r="AM4383" s="10"/>
      <c r="AN4383" s="10"/>
      <c r="AO4383" s="10"/>
      <c r="AP4383" s="10"/>
      <c r="AQ4383" s="10"/>
      <c r="AR4383" s="10"/>
      <c r="AS4383" s="10"/>
      <c r="AT4383" s="10"/>
      <c r="AU4383" s="10"/>
    </row>
    <row r="4384" spans="2:47" x14ac:dyDescent="0.2">
      <c r="B4384" s="4"/>
      <c r="C4384" s="4"/>
      <c r="D4384" s="25"/>
      <c r="E4384" s="25"/>
      <c r="F4384" s="26"/>
      <c r="G4384" s="2"/>
      <c r="K4384" s="3"/>
      <c r="L4384" s="3"/>
      <c r="M4384" s="3"/>
      <c r="N4384" s="27"/>
      <c r="O4384" s="4"/>
      <c r="P4384" s="4"/>
      <c r="R4384" s="9"/>
      <c r="S4384" s="4"/>
      <c r="T4384" s="4"/>
      <c r="W4384" s="4"/>
      <c r="X4384" s="21"/>
      <c r="Y4384" s="20"/>
      <c r="Z4384" s="20"/>
      <c r="AD4384" s="5"/>
      <c r="AI4384" s="10"/>
      <c r="AJ4384" s="10"/>
      <c r="AK4384" s="10"/>
      <c r="AL4384" s="10"/>
      <c r="AM4384" s="10"/>
      <c r="AN4384" s="10"/>
      <c r="AO4384" s="10"/>
      <c r="AP4384" s="10"/>
      <c r="AQ4384" s="10"/>
      <c r="AR4384" s="10"/>
      <c r="AS4384" s="10"/>
      <c r="AT4384" s="10"/>
      <c r="AU4384" s="10"/>
    </row>
    <row r="4385" spans="2:47" x14ac:dyDescent="0.2">
      <c r="B4385" s="4"/>
      <c r="C4385" s="4"/>
      <c r="D4385" s="25"/>
      <c r="E4385" s="25"/>
      <c r="F4385" s="26"/>
      <c r="G4385" s="2"/>
      <c r="K4385" s="3"/>
      <c r="L4385" s="3"/>
      <c r="M4385" s="3"/>
      <c r="N4385" s="27"/>
      <c r="O4385" s="4"/>
      <c r="P4385" s="4"/>
      <c r="R4385" s="9"/>
      <c r="S4385" s="4"/>
      <c r="T4385" s="4"/>
      <c r="W4385" s="4"/>
      <c r="X4385" s="21"/>
      <c r="Y4385" s="20"/>
      <c r="Z4385" s="20"/>
      <c r="AD4385" s="5"/>
      <c r="AI4385" s="10"/>
      <c r="AJ4385" s="10"/>
      <c r="AK4385" s="10"/>
      <c r="AL4385" s="10"/>
      <c r="AM4385" s="10"/>
      <c r="AN4385" s="10"/>
      <c r="AO4385" s="10"/>
      <c r="AP4385" s="10"/>
      <c r="AQ4385" s="10"/>
      <c r="AR4385" s="10"/>
      <c r="AS4385" s="10"/>
      <c r="AT4385" s="10"/>
      <c r="AU4385" s="10"/>
    </row>
    <row r="4386" spans="2:47" x14ac:dyDescent="0.2">
      <c r="B4386" s="4"/>
      <c r="C4386" s="4"/>
      <c r="D4386" s="25"/>
      <c r="E4386" s="25"/>
      <c r="F4386" s="26"/>
      <c r="G4386" s="2"/>
      <c r="K4386" s="3"/>
      <c r="L4386" s="3"/>
      <c r="M4386" s="3"/>
      <c r="N4386" s="27"/>
      <c r="O4386" s="4"/>
      <c r="P4386" s="4"/>
      <c r="R4386" s="9"/>
      <c r="S4386" s="4"/>
      <c r="T4386" s="4"/>
      <c r="W4386" s="4"/>
      <c r="X4386" s="21"/>
      <c r="Y4386" s="20"/>
      <c r="Z4386" s="20"/>
      <c r="AD4386" s="5"/>
      <c r="AI4386" s="10"/>
      <c r="AJ4386" s="10"/>
      <c r="AK4386" s="10"/>
      <c r="AL4386" s="10"/>
      <c r="AM4386" s="10"/>
      <c r="AN4386" s="10"/>
      <c r="AO4386" s="10"/>
      <c r="AP4386" s="10"/>
      <c r="AQ4386" s="10"/>
      <c r="AR4386" s="10"/>
      <c r="AS4386" s="10"/>
      <c r="AT4386" s="10"/>
      <c r="AU4386" s="10"/>
    </row>
    <row r="4387" spans="2:47" x14ac:dyDescent="0.2">
      <c r="B4387" s="4"/>
      <c r="C4387" s="4"/>
      <c r="D4387" s="25"/>
      <c r="E4387" s="25"/>
      <c r="F4387" s="26"/>
      <c r="G4387" s="2"/>
      <c r="K4387" s="3"/>
      <c r="L4387" s="3"/>
      <c r="M4387" s="3"/>
      <c r="N4387" s="27"/>
      <c r="O4387" s="4"/>
      <c r="P4387" s="4"/>
      <c r="R4387" s="9"/>
      <c r="S4387" s="4"/>
      <c r="T4387" s="4"/>
      <c r="W4387" s="4"/>
      <c r="X4387" s="21"/>
      <c r="Y4387" s="20"/>
      <c r="Z4387" s="20"/>
      <c r="AD4387" s="5"/>
      <c r="AI4387" s="10"/>
      <c r="AJ4387" s="10"/>
      <c r="AK4387" s="10"/>
      <c r="AL4387" s="10"/>
      <c r="AM4387" s="10"/>
      <c r="AN4387" s="10"/>
      <c r="AO4387" s="10"/>
      <c r="AP4387" s="10"/>
      <c r="AQ4387" s="10"/>
      <c r="AR4387" s="10"/>
      <c r="AS4387" s="10"/>
      <c r="AT4387" s="10"/>
      <c r="AU4387" s="10"/>
    </row>
    <row r="4388" spans="2:47" x14ac:dyDescent="0.2">
      <c r="B4388" s="4"/>
      <c r="C4388" s="4"/>
      <c r="D4388" s="25"/>
      <c r="E4388" s="25"/>
      <c r="F4388" s="26"/>
      <c r="G4388" s="2"/>
      <c r="K4388" s="3"/>
      <c r="L4388" s="3"/>
      <c r="M4388" s="3"/>
      <c r="N4388" s="27"/>
      <c r="O4388" s="4"/>
      <c r="P4388" s="4"/>
      <c r="R4388" s="9"/>
      <c r="S4388" s="4"/>
      <c r="T4388" s="4"/>
      <c r="W4388" s="4"/>
      <c r="X4388" s="21"/>
      <c r="Y4388" s="20"/>
      <c r="Z4388" s="20"/>
      <c r="AD4388" s="5"/>
      <c r="AI4388" s="10"/>
      <c r="AJ4388" s="10"/>
      <c r="AK4388" s="10"/>
      <c r="AL4388" s="10"/>
      <c r="AM4388" s="10"/>
      <c r="AN4388" s="10"/>
      <c r="AO4388" s="10"/>
      <c r="AP4388" s="10"/>
      <c r="AQ4388" s="10"/>
      <c r="AR4388" s="10"/>
      <c r="AS4388" s="10"/>
      <c r="AT4388" s="10"/>
      <c r="AU4388" s="10"/>
    </row>
    <row r="4389" spans="2:47" x14ac:dyDescent="0.2">
      <c r="B4389" s="4"/>
      <c r="C4389" s="4"/>
      <c r="D4389" s="25"/>
      <c r="E4389" s="25"/>
      <c r="F4389" s="26"/>
      <c r="G4389" s="2"/>
      <c r="K4389" s="3"/>
      <c r="L4389" s="3"/>
      <c r="M4389" s="3"/>
      <c r="N4389" s="27"/>
      <c r="O4389" s="4"/>
      <c r="P4389" s="4"/>
      <c r="R4389" s="9"/>
      <c r="S4389" s="4"/>
      <c r="T4389" s="4"/>
      <c r="W4389" s="4"/>
      <c r="X4389" s="21"/>
      <c r="Y4389" s="20"/>
      <c r="Z4389" s="20"/>
      <c r="AD4389" s="5"/>
      <c r="AI4389" s="10"/>
      <c r="AJ4389" s="10"/>
      <c r="AK4389" s="10"/>
      <c r="AL4389" s="10"/>
      <c r="AM4389" s="10"/>
      <c r="AN4389" s="10"/>
      <c r="AO4389" s="10"/>
      <c r="AP4389" s="10"/>
      <c r="AQ4389" s="10"/>
      <c r="AR4389" s="10"/>
      <c r="AS4389" s="10"/>
      <c r="AT4389" s="10"/>
      <c r="AU4389" s="10"/>
    </row>
    <row r="4390" spans="2:47" x14ac:dyDescent="0.2">
      <c r="B4390" s="4"/>
      <c r="C4390" s="4"/>
      <c r="D4390" s="25"/>
      <c r="E4390" s="25"/>
      <c r="F4390" s="26"/>
      <c r="G4390" s="2"/>
      <c r="K4390" s="3"/>
      <c r="L4390" s="3"/>
      <c r="M4390" s="3"/>
      <c r="N4390" s="27"/>
      <c r="O4390" s="4"/>
      <c r="P4390" s="4"/>
      <c r="R4390" s="9"/>
      <c r="S4390" s="4"/>
      <c r="T4390" s="4"/>
      <c r="W4390" s="4"/>
      <c r="X4390" s="21"/>
      <c r="Y4390" s="20"/>
      <c r="Z4390" s="20"/>
      <c r="AD4390" s="5"/>
      <c r="AI4390" s="10"/>
      <c r="AJ4390" s="10"/>
      <c r="AK4390" s="10"/>
      <c r="AL4390" s="10"/>
      <c r="AM4390" s="10"/>
      <c r="AN4390" s="10"/>
      <c r="AO4390" s="10"/>
      <c r="AP4390" s="10"/>
      <c r="AQ4390" s="10"/>
      <c r="AR4390" s="10"/>
      <c r="AS4390" s="10"/>
      <c r="AT4390" s="10"/>
      <c r="AU4390" s="10"/>
    </row>
  </sheetData>
  <mergeCells count="1">
    <mergeCell ref="AI8:AR8"/>
  </mergeCells>
  <conditionalFormatting sqref="A10:V11 A12:M1502 O12:V1502 N12:N1867">
    <cfRule type="expression" dxfId="1" priority="2">
      <formula>$N10&gt;0</formula>
    </cfRule>
  </conditionalFormatting>
  <conditionalFormatting sqref="A1503:M1867 O1503:V1867 A1868:V1893">
    <cfRule type="expression" dxfId="0" priority="1">
      <formula>$N1503&gt;0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  <webPublishItems count="1">
    <webPublishItem id="2330" divId="EVBROOKFIELD2_18988" sourceType="range" sourceRef="AJ5:AR106" destinationFile="M:\DTVM\ServicosFiduciarios\Deb\Planilhas-Excel\Web\EVBROOKFIELD2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2017-01-25T17:03:59Z</dcterms:created>
  <dcterms:modified xsi:type="dcterms:W3CDTF">2025-05-06T11:42:50Z</dcterms:modified>
</cp:coreProperties>
</file>